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Google Drive\Doutorado\2020.1\Aprendizado de Máquina\Trabalho final\Jupyter Notebooks - Artigo SBAC\"/>
    </mc:Choice>
  </mc:AlternateContent>
  <bookViews>
    <workbookView xWindow="-120" yWindow="-120" windowWidth="20730" windowHeight="11160" firstSheet="11" activeTab="15"/>
  </bookViews>
  <sheets>
    <sheet name="Score Acumulado Aplicações" sheetId="19" r:id="rId1"/>
    <sheet name="Dataset AM 2 aplicações" sheetId="1" r:id="rId2"/>
    <sheet name="Dataset AM 3 aplicações" sheetId="2" r:id="rId3"/>
    <sheet name="Dataset AM 6 aplicações" sheetId="3" r:id="rId4"/>
    <sheet name="Dataset AM 12 aplicações" sheetId="4" r:id="rId5"/>
    <sheet name="Sintéticos" sheetId="5" r:id="rId6"/>
    <sheet name="Sintéticos2x2" sheetId="6" r:id="rId7"/>
    <sheet name="Sintéticos3x3" sheetId="7" r:id="rId8"/>
    <sheet name="Sintéticos6x6" sheetId="8" r:id="rId9"/>
    <sheet name="Sintéticos12x12" sheetId="9" r:id="rId10"/>
    <sheet name="Reais" sheetId="10" r:id="rId11"/>
    <sheet name="Reais2x2" sheetId="11" r:id="rId12"/>
    <sheet name="Reais3x3" sheetId="12" r:id="rId13"/>
    <sheet name="Reais6x6" sheetId="13" r:id="rId14"/>
    <sheet name="Reais12x12" sheetId="14" r:id="rId15"/>
    <sheet name="Aplicações" sheetId="15" r:id="rId16"/>
    <sheet name="AplicaçõesBKP" sheetId="16" r:id="rId17"/>
    <sheet name="Planilha5" sheetId="17" r:id="rId18"/>
    <sheet name="Parâmetros" sheetId="18" r:id="rId19"/>
  </sheets>
  <definedNames>
    <definedName name="_xlnm._FilterDatabase" localSheetId="2" hidden="1">'Dataset AM 3 aplicações'!$A$1:$K$386</definedName>
    <definedName name="_xlnm._FilterDatabase" localSheetId="5" hidden="1">Sintéticos!$B$4:$K$436</definedName>
  </definedNames>
  <calcPr calcId="162913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19" l="1"/>
  <c r="D4" i="19"/>
  <c r="D5" i="19"/>
  <c r="D6" i="19"/>
  <c r="D7" i="19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D39" i="19"/>
  <c r="D40" i="19"/>
  <c r="D41" i="19"/>
  <c r="D42" i="19"/>
  <c r="D43" i="19"/>
  <c r="D44" i="19"/>
  <c r="D45" i="19"/>
  <c r="D46" i="19"/>
  <c r="D47" i="19"/>
  <c r="D48" i="19"/>
  <c r="D49" i="19"/>
  <c r="D50" i="19"/>
  <c r="D51" i="19"/>
  <c r="D52" i="19"/>
  <c r="D53" i="19"/>
  <c r="D54" i="19"/>
  <c r="D55" i="19"/>
  <c r="D56" i="19"/>
  <c r="D57" i="19"/>
  <c r="D58" i="19"/>
  <c r="D59" i="19"/>
  <c r="D2" i="19"/>
  <c r="C30" i="19"/>
  <c r="C31" i="19"/>
  <c r="C32" i="19"/>
  <c r="C33" i="19"/>
  <c r="C34" i="19"/>
  <c r="C35" i="19"/>
  <c r="C36" i="19"/>
  <c r="C37" i="19"/>
  <c r="C38" i="19"/>
  <c r="C39" i="19"/>
  <c r="C40" i="19"/>
  <c r="C41" i="19"/>
  <c r="C42" i="19"/>
  <c r="C43" i="19"/>
  <c r="C44" i="19"/>
  <c r="C45" i="19"/>
  <c r="C46" i="19"/>
  <c r="C47" i="19"/>
  <c r="C48" i="19"/>
  <c r="C49" i="19"/>
  <c r="C50" i="19"/>
  <c r="C51" i="19"/>
  <c r="C52" i="19"/>
  <c r="C53" i="19"/>
  <c r="C54" i="19"/>
  <c r="C55" i="19"/>
  <c r="C56" i="19"/>
  <c r="C57" i="19"/>
  <c r="C58" i="19"/>
  <c r="C59" i="19"/>
  <c r="C3" i="19"/>
  <c r="C4" i="19"/>
  <c r="C5" i="19"/>
  <c r="C6" i="19"/>
  <c r="C7" i="19"/>
  <c r="C8" i="19"/>
  <c r="C9" i="19"/>
  <c r="C10" i="19"/>
  <c r="C11" i="19"/>
  <c r="C12" i="19"/>
  <c r="C13" i="19"/>
  <c r="C14" i="19"/>
  <c r="C15" i="19"/>
  <c r="C16" i="19"/>
  <c r="C17" i="19"/>
  <c r="C18" i="19"/>
  <c r="C19" i="19"/>
  <c r="C20" i="19"/>
  <c r="C21" i="19"/>
  <c r="C22" i="19"/>
  <c r="C23" i="19"/>
  <c r="C24" i="19"/>
  <c r="C25" i="19"/>
  <c r="C26" i="19"/>
  <c r="C27" i="19"/>
  <c r="C28" i="19"/>
  <c r="C29" i="19"/>
  <c r="C2" i="19"/>
  <c r="B36" i="19"/>
  <c r="B37" i="19"/>
  <c r="B38" i="19"/>
  <c r="B39" i="19"/>
  <c r="B40" i="19"/>
  <c r="B41" i="19"/>
  <c r="B42" i="19"/>
  <c r="B43" i="19"/>
  <c r="B44" i="19"/>
  <c r="B45" i="19"/>
  <c r="B46" i="19"/>
  <c r="B47" i="19"/>
  <c r="B48" i="19"/>
  <c r="B49" i="19"/>
  <c r="B50" i="19"/>
  <c r="B51" i="19"/>
  <c r="B52" i="19"/>
  <c r="B53" i="19"/>
  <c r="B54" i="19"/>
  <c r="B55" i="19"/>
  <c r="B56" i="19"/>
  <c r="B57" i="19"/>
  <c r="B58" i="19"/>
  <c r="B59" i="19"/>
  <c r="B3" i="19"/>
  <c r="B4" i="19"/>
  <c r="B5" i="19"/>
  <c r="B6" i="19"/>
  <c r="B7" i="19"/>
  <c r="B8" i="19"/>
  <c r="B9" i="19"/>
  <c r="B10" i="19"/>
  <c r="B11" i="19"/>
  <c r="B12" i="19"/>
  <c r="B13" i="19"/>
  <c r="B14" i="19"/>
  <c r="B15" i="19"/>
  <c r="B16" i="19"/>
  <c r="B17" i="19"/>
  <c r="B18" i="19"/>
  <c r="B19" i="19"/>
  <c r="B20" i="19"/>
  <c r="B21" i="19"/>
  <c r="B22" i="19"/>
  <c r="B23" i="19"/>
  <c r="B24" i="19"/>
  <c r="B25" i="19"/>
  <c r="B26" i="19"/>
  <c r="B27" i="19"/>
  <c r="B28" i="19"/>
  <c r="B29" i="19"/>
  <c r="B30" i="19"/>
  <c r="B31" i="19"/>
  <c r="B32" i="19"/>
  <c r="B33" i="19"/>
  <c r="B34" i="19"/>
  <c r="B35" i="19"/>
  <c r="B2" i="19"/>
  <c r="Z84" i="17" l="1"/>
  <c r="Y84" i="17"/>
  <c r="X84" i="17"/>
  <c r="W84" i="17"/>
  <c r="Z83" i="17"/>
  <c r="Y83" i="17"/>
  <c r="X83" i="17"/>
  <c r="W83" i="17"/>
  <c r="Z82" i="17"/>
  <c r="Y82" i="17"/>
  <c r="X82" i="17"/>
  <c r="W82" i="17"/>
  <c r="Z81" i="17"/>
  <c r="Y81" i="17"/>
  <c r="X81" i="17"/>
  <c r="W81" i="17"/>
  <c r="Z80" i="17"/>
  <c r="Y80" i="17"/>
  <c r="X80" i="17"/>
  <c r="W80" i="17"/>
  <c r="Z79" i="17"/>
  <c r="Y79" i="17"/>
  <c r="X79" i="17"/>
  <c r="W79" i="17"/>
  <c r="Z78" i="17"/>
  <c r="Y78" i="17"/>
  <c r="X78" i="17"/>
  <c r="W78" i="17"/>
  <c r="Z77" i="17"/>
  <c r="Y77" i="17"/>
  <c r="X77" i="17"/>
  <c r="W77" i="17"/>
  <c r="Z76" i="17"/>
  <c r="Y76" i="17"/>
  <c r="X76" i="17"/>
  <c r="W76" i="17"/>
  <c r="Z75" i="17"/>
  <c r="Y75" i="17"/>
  <c r="X75" i="17"/>
  <c r="W75" i="17"/>
  <c r="Z74" i="17"/>
  <c r="Y74" i="17"/>
  <c r="X74" i="17"/>
  <c r="W74" i="17"/>
  <c r="Z73" i="17"/>
  <c r="Y73" i="17"/>
  <c r="X73" i="17"/>
  <c r="W73" i="17"/>
  <c r="Z72" i="17"/>
  <c r="Y72" i="17"/>
  <c r="X72" i="17"/>
  <c r="W72" i="17"/>
  <c r="Z71" i="17"/>
  <c r="Y71" i="17"/>
  <c r="X71" i="17"/>
  <c r="W71" i="17"/>
  <c r="Z70" i="17"/>
  <c r="Y70" i="17"/>
  <c r="X70" i="17"/>
  <c r="W70" i="17"/>
  <c r="Z69" i="17"/>
  <c r="Y69" i="17"/>
  <c r="X69" i="17"/>
  <c r="W69" i="17"/>
  <c r="Z68" i="17"/>
  <c r="Y68" i="17"/>
  <c r="X68" i="17"/>
  <c r="W68" i="17"/>
  <c r="Z67" i="17"/>
  <c r="Y67" i="17"/>
  <c r="X67" i="17"/>
  <c r="W67" i="17"/>
  <c r="Z66" i="17"/>
  <c r="Y66" i="17"/>
  <c r="X66" i="17"/>
  <c r="W66" i="17"/>
  <c r="Z65" i="17"/>
  <c r="Y65" i="17"/>
  <c r="X65" i="17"/>
  <c r="W65" i="17"/>
  <c r="Z64" i="17"/>
  <c r="Y64" i="17"/>
  <c r="X64" i="17"/>
  <c r="W64" i="17"/>
  <c r="Z63" i="17"/>
  <c r="Y63" i="17"/>
  <c r="X63" i="17"/>
  <c r="W63" i="17"/>
  <c r="Z62" i="17"/>
  <c r="Y62" i="17"/>
  <c r="X62" i="17"/>
  <c r="W62" i="17"/>
  <c r="Z61" i="17"/>
  <c r="Y61" i="17"/>
  <c r="X61" i="17"/>
  <c r="W61" i="17"/>
  <c r="Z60" i="17"/>
  <c r="Y60" i="17"/>
  <c r="X60" i="17"/>
  <c r="W60" i="17"/>
  <c r="Z59" i="17"/>
  <c r="Y59" i="17"/>
  <c r="X59" i="17"/>
  <c r="W59" i="17"/>
  <c r="Z58" i="17"/>
  <c r="Y58" i="17"/>
  <c r="X58" i="17"/>
  <c r="W58" i="17"/>
  <c r="Z57" i="17"/>
  <c r="Y57" i="17"/>
  <c r="X57" i="17"/>
  <c r="W57" i="17"/>
  <c r="Z56" i="17"/>
  <c r="Y56" i="17"/>
  <c r="X56" i="17"/>
  <c r="W56" i="17"/>
  <c r="Z55" i="17"/>
  <c r="Y55" i="17"/>
  <c r="X55" i="17"/>
  <c r="W55" i="17"/>
  <c r="Z54" i="17"/>
  <c r="Y54" i="17"/>
  <c r="X54" i="17"/>
  <c r="W54" i="17"/>
  <c r="Z53" i="17"/>
  <c r="Y53" i="17"/>
  <c r="X53" i="17"/>
  <c r="W53" i="17"/>
  <c r="Z52" i="17"/>
  <c r="Y52" i="17"/>
  <c r="X52" i="17"/>
  <c r="W52" i="17"/>
  <c r="Z51" i="17"/>
  <c r="Y51" i="17"/>
  <c r="X51" i="17"/>
  <c r="W51" i="17"/>
  <c r="Z50" i="17"/>
  <c r="Y50" i="17"/>
  <c r="X50" i="17"/>
  <c r="W50" i="17"/>
  <c r="Z49" i="17"/>
  <c r="Y49" i="17"/>
  <c r="X49" i="17"/>
  <c r="W49" i="17"/>
  <c r="Z48" i="17"/>
  <c r="Y48" i="17"/>
  <c r="X48" i="17"/>
  <c r="W48" i="17"/>
  <c r="Z47" i="17"/>
  <c r="Y47" i="17"/>
  <c r="X47" i="17"/>
  <c r="W47" i="17"/>
  <c r="Z46" i="17"/>
  <c r="Y46" i="17"/>
  <c r="X46" i="17"/>
  <c r="W46" i="17"/>
  <c r="Z45" i="17"/>
  <c r="Y45" i="17"/>
  <c r="X45" i="17"/>
  <c r="W45" i="17"/>
  <c r="Z44" i="17"/>
  <c r="Y44" i="17"/>
  <c r="X44" i="17"/>
  <c r="W44" i="17"/>
  <c r="Z43" i="17"/>
  <c r="Y43" i="17"/>
  <c r="X43" i="17"/>
  <c r="W43" i="17"/>
  <c r="Z42" i="17"/>
  <c r="Y42" i="17"/>
  <c r="X42" i="17"/>
  <c r="W42" i="17"/>
  <c r="Z41" i="17"/>
  <c r="Y41" i="17"/>
  <c r="X41" i="17"/>
  <c r="W41" i="17"/>
  <c r="Z40" i="17"/>
  <c r="Y40" i="17"/>
  <c r="X40" i="17"/>
  <c r="W40" i="17"/>
  <c r="Z39" i="17"/>
  <c r="Y39" i="17"/>
  <c r="X39" i="17"/>
  <c r="W39" i="17"/>
  <c r="Z38" i="17"/>
  <c r="Y38" i="17"/>
  <c r="X38" i="17"/>
  <c r="W38" i="17"/>
  <c r="Z37" i="17"/>
  <c r="Y37" i="17"/>
  <c r="X37" i="17"/>
  <c r="W37" i="17"/>
  <c r="Z36" i="17"/>
  <c r="Y36" i="17"/>
  <c r="X36" i="17"/>
  <c r="W36" i="17"/>
  <c r="Z35" i="17"/>
  <c r="Y35" i="17"/>
  <c r="X35" i="17"/>
  <c r="W35" i="17"/>
  <c r="Z34" i="17"/>
  <c r="Y34" i="17"/>
  <c r="X34" i="17"/>
  <c r="W34" i="17"/>
  <c r="Z33" i="17"/>
  <c r="Y33" i="17"/>
  <c r="X33" i="17"/>
  <c r="W33" i="17"/>
  <c r="Z32" i="17"/>
  <c r="Y32" i="17"/>
  <c r="X32" i="17"/>
  <c r="W32" i="17"/>
  <c r="E32" i="17"/>
  <c r="F32" i="17" s="1"/>
  <c r="D32" i="17"/>
  <c r="Z31" i="17"/>
  <c r="Y31" i="17"/>
  <c r="X31" i="17"/>
  <c r="W31" i="17"/>
  <c r="F31" i="17"/>
  <c r="Z30" i="17"/>
  <c r="Y30" i="17"/>
  <c r="X30" i="17"/>
  <c r="W30" i="17"/>
  <c r="F30" i="17"/>
  <c r="Z29" i="17"/>
  <c r="Y29" i="17"/>
  <c r="X29" i="17"/>
  <c r="W29" i="17"/>
  <c r="F29" i="17"/>
  <c r="Z28" i="17"/>
  <c r="Y28" i="17"/>
  <c r="X28" i="17"/>
  <c r="W28" i="17"/>
  <c r="F28" i="17"/>
  <c r="Z27" i="17"/>
  <c r="Y27" i="17"/>
  <c r="X27" i="17"/>
  <c r="W27" i="17"/>
  <c r="F27" i="17"/>
  <c r="Z26" i="17"/>
  <c r="Y26" i="17"/>
  <c r="X26" i="17"/>
  <c r="W26" i="17"/>
  <c r="F26" i="17"/>
  <c r="Z25" i="17"/>
  <c r="Y25" i="17"/>
  <c r="X25" i="17"/>
  <c r="W25" i="17"/>
  <c r="F25" i="17"/>
  <c r="Z24" i="17"/>
  <c r="Y24" i="17"/>
  <c r="X24" i="17"/>
  <c r="W24" i="17"/>
  <c r="F24" i="17"/>
  <c r="Z23" i="17"/>
  <c r="Y23" i="17"/>
  <c r="X23" i="17"/>
  <c r="W23" i="17"/>
  <c r="F23" i="17"/>
  <c r="Z22" i="17"/>
  <c r="Y22" i="17"/>
  <c r="X22" i="17"/>
  <c r="W22" i="17"/>
  <c r="J22" i="17"/>
  <c r="K22" i="17" s="1"/>
  <c r="F22" i="17"/>
  <c r="Z21" i="17"/>
  <c r="Y21" i="17"/>
  <c r="X21" i="17"/>
  <c r="W21" i="17"/>
  <c r="J21" i="17"/>
  <c r="K21" i="17" s="1"/>
  <c r="F21" i="17"/>
  <c r="I25" i="17" s="1"/>
  <c r="Z20" i="17"/>
  <c r="Y20" i="17"/>
  <c r="X20" i="17"/>
  <c r="W20" i="17"/>
  <c r="K20" i="17"/>
  <c r="J20" i="17"/>
  <c r="F20" i="17"/>
  <c r="Z19" i="17"/>
  <c r="Y19" i="17"/>
  <c r="X19" i="17"/>
  <c r="W19" i="17"/>
  <c r="E15" i="17"/>
  <c r="F15" i="17" s="1"/>
  <c r="D15" i="17"/>
  <c r="F14" i="17"/>
  <c r="F13" i="17"/>
  <c r="F12" i="17"/>
  <c r="F11" i="17"/>
  <c r="F10" i="17"/>
  <c r="F9" i="17"/>
  <c r="F8" i="17"/>
  <c r="F7" i="17"/>
  <c r="F6" i="17"/>
  <c r="K5" i="17"/>
  <c r="J5" i="17"/>
  <c r="F5" i="17"/>
  <c r="J4" i="17"/>
  <c r="K4" i="17" s="1"/>
  <c r="F4" i="17"/>
  <c r="K3" i="17"/>
  <c r="J3" i="17"/>
  <c r="F3" i="17"/>
  <c r="H109" i="16"/>
  <c r="G109" i="16"/>
  <c r="F109" i="16"/>
  <c r="H108" i="16"/>
  <c r="G108" i="16"/>
  <c r="F108" i="16"/>
  <c r="H107" i="16"/>
  <c r="G107" i="16"/>
  <c r="F107" i="16"/>
  <c r="H106" i="16"/>
  <c r="G106" i="16"/>
  <c r="F106" i="16"/>
  <c r="H105" i="16"/>
  <c r="G105" i="16"/>
  <c r="F105" i="16"/>
  <c r="H104" i="16"/>
  <c r="G104" i="16"/>
  <c r="F104" i="16"/>
  <c r="H103" i="16"/>
  <c r="G103" i="16"/>
  <c r="F103" i="16"/>
  <c r="H96" i="16"/>
  <c r="G96" i="16"/>
  <c r="F96" i="16"/>
  <c r="H95" i="16"/>
  <c r="G95" i="16"/>
  <c r="F95" i="16"/>
  <c r="H94" i="16"/>
  <c r="G94" i="16"/>
  <c r="F94" i="16"/>
  <c r="H93" i="16"/>
  <c r="G93" i="16"/>
  <c r="F93" i="16"/>
  <c r="H92" i="16"/>
  <c r="G92" i="16"/>
  <c r="F92" i="16"/>
  <c r="H91" i="16"/>
  <c r="G91" i="16"/>
  <c r="F91" i="16"/>
  <c r="H90" i="16"/>
  <c r="G90" i="16"/>
  <c r="F90" i="16"/>
  <c r="H83" i="16"/>
  <c r="G83" i="16"/>
  <c r="F83" i="16"/>
  <c r="H82" i="16"/>
  <c r="G82" i="16"/>
  <c r="F82" i="16"/>
  <c r="H81" i="16"/>
  <c r="G81" i="16"/>
  <c r="F81" i="16"/>
  <c r="H80" i="16"/>
  <c r="G80" i="16"/>
  <c r="F80" i="16"/>
  <c r="H79" i="16"/>
  <c r="G79" i="16"/>
  <c r="F79" i="16"/>
  <c r="H78" i="16"/>
  <c r="G78" i="16"/>
  <c r="F78" i="16"/>
  <c r="H77" i="16"/>
  <c r="G77" i="16"/>
  <c r="F77" i="16"/>
  <c r="H71" i="16"/>
  <c r="G71" i="16"/>
  <c r="F71" i="16"/>
  <c r="H70" i="16"/>
  <c r="G70" i="16"/>
  <c r="F70" i="16"/>
  <c r="H69" i="16"/>
  <c r="G69" i="16"/>
  <c r="F69" i="16"/>
  <c r="H68" i="16"/>
  <c r="G68" i="16"/>
  <c r="F68" i="16"/>
  <c r="H67" i="16"/>
  <c r="G67" i="16"/>
  <c r="F67" i="16"/>
  <c r="H66" i="16"/>
  <c r="G66" i="16"/>
  <c r="F66" i="16"/>
  <c r="H65" i="16"/>
  <c r="G65" i="16"/>
  <c r="F65" i="16"/>
  <c r="H64" i="16"/>
  <c r="G64" i="16"/>
  <c r="F64" i="16"/>
  <c r="H63" i="16"/>
  <c r="G63" i="16"/>
  <c r="F63" i="16"/>
  <c r="H62" i="16"/>
  <c r="G62" i="16"/>
  <c r="F62" i="16"/>
  <c r="S42" i="16"/>
  <c r="Q42" i="16"/>
  <c r="I42" i="16"/>
  <c r="H42" i="16"/>
  <c r="R42" i="16" s="1"/>
  <c r="G42" i="16"/>
  <c r="S41" i="16"/>
  <c r="Q41" i="16"/>
  <c r="I41" i="16"/>
  <c r="H41" i="16"/>
  <c r="R41" i="16" s="1"/>
  <c r="G41" i="16"/>
  <c r="S40" i="16"/>
  <c r="Q40" i="16"/>
  <c r="I40" i="16"/>
  <c r="H40" i="16"/>
  <c r="R40" i="16" s="1"/>
  <c r="G40" i="16"/>
  <c r="S39" i="16"/>
  <c r="Q39" i="16"/>
  <c r="I39" i="16"/>
  <c r="H39" i="16"/>
  <c r="R39" i="16" s="1"/>
  <c r="G39" i="16"/>
  <c r="S38" i="16"/>
  <c r="Q38" i="16"/>
  <c r="I38" i="16"/>
  <c r="H38" i="16"/>
  <c r="R38" i="16" s="1"/>
  <c r="G38" i="16"/>
  <c r="S37" i="16"/>
  <c r="Q37" i="16"/>
  <c r="I37" i="16"/>
  <c r="H37" i="16"/>
  <c r="R37" i="16" s="1"/>
  <c r="G37" i="16"/>
  <c r="S36" i="16"/>
  <c r="Q36" i="16"/>
  <c r="I36" i="16"/>
  <c r="H36" i="16"/>
  <c r="R36" i="16" s="1"/>
  <c r="G36" i="16"/>
  <c r="S35" i="16"/>
  <c r="Q35" i="16"/>
  <c r="I35" i="16"/>
  <c r="H35" i="16"/>
  <c r="R35" i="16" s="1"/>
  <c r="G35" i="16"/>
  <c r="S34" i="16"/>
  <c r="Q34" i="16"/>
  <c r="I34" i="16"/>
  <c r="H34" i="16"/>
  <c r="R34" i="16" s="1"/>
  <c r="G34" i="16"/>
  <c r="S33" i="16"/>
  <c r="Q33" i="16"/>
  <c r="I33" i="16"/>
  <c r="H33" i="16"/>
  <c r="R33" i="16" s="1"/>
  <c r="G33" i="16"/>
  <c r="S32" i="16"/>
  <c r="Q32" i="16"/>
  <c r="I32" i="16"/>
  <c r="H32" i="16"/>
  <c r="R32" i="16" s="1"/>
  <c r="G32" i="16"/>
  <c r="S31" i="16"/>
  <c r="Q31" i="16"/>
  <c r="I31" i="16"/>
  <c r="H31" i="16"/>
  <c r="R31" i="16" s="1"/>
  <c r="G31" i="16"/>
  <c r="S30" i="16"/>
  <c r="Q30" i="16"/>
  <c r="I30" i="16"/>
  <c r="H30" i="16"/>
  <c r="R30" i="16" s="1"/>
  <c r="G30" i="16"/>
  <c r="S29" i="16"/>
  <c r="Q29" i="16"/>
  <c r="I29" i="16"/>
  <c r="H29" i="16"/>
  <c r="R29" i="16" s="1"/>
  <c r="G29" i="16"/>
  <c r="S28" i="16"/>
  <c r="Q28" i="16"/>
  <c r="I28" i="16"/>
  <c r="H28" i="16"/>
  <c r="R28" i="16" s="1"/>
  <c r="G28" i="16"/>
  <c r="S27" i="16"/>
  <c r="Q27" i="16"/>
  <c r="I27" i="16"/>
  <c r="H27" i="16"/>
  <c r="R27" i="16" s="1"/>
  <c r="G27" i="16"/>
  <c r="S26" i="16"/>
  <c r="Q26" i="16"/>
  <c r="I26" i="16"/>
  <c r="H26" i="16"/>
  <c r="R26" i="16" s="1"/>
  <c r="G26" i="16"/>
  <c r="S25" i="16"/>
  <c r="Q25" i="16"/>
  <c r="I25" i="16"/>
  <c r="H25" i="16"/>
  <c r="R25" i="16" s="1"/>
  <c r="G25" i="16"/>
  <c r="S24" i="16"/>
  <c r="Q24" i="16"/>
  <c r="I24" i="16"/>
  <c r="H24" i="16"/>
  <c r="R24" i="16" s="1"/>
  <c r="G24" i="16"/>
  <c r="S23" i="16"/>
  <c r="Q23" i="16"/>
  <c r="I23" i="16"/>
  <c r="H23" i="16"/>
  <c r="R23" i="16" s="1"/>
  <c r="G23" i="16"/>
  <c r="S22" i="16"/>
  <c r="Q22" i="16"/>
  <c r="I22" i="16"/>
  <c r="H22" i="16"/>
  <c r="R22" i="16" s="1"/>
  <c r="G22" i="16"/>
  <c r="R21" i="16"/>
  <c r="I21" i="16"/>
  <c r="H21" i="16"/>
  <c r="G21" i="16"/>
  <c r="Q21" i="16" s="1"/>
  <c r="Q20" i="16"/>
  <c r="I20" i="16"/>
  <c r="H20" i="16"/>
  <c r="R20" i="16" s="1"/>
  <c r="G20" i="16"/>
  <c r="R19" i="16"/>
  <c r="I19" i="16"/>
  <c r="H19" i="16"/>
  <c r="G19" i="16"/>
  <c r="Q19" i="16" s="1"/>
  <c r="R18" i="16"/>
  <c r="I18" i="16"/>
  <c r="S18" i="16" s="1"/>
  <c r="H18" i="16"/>
  <c r="G18" i="16"/>
  <c r="Q18" i="16" s="1"/>
  <c r="R17" i="16"/>
  <c r="I17" i="16"/>
  <c r="S17" i="16" s="1"/>
  <c r="H17" i="16"/>
  <c r="G17" i="16"/>
  <c r="Q17" i="16" s="1"/>
  <c r="R16" i="16"/>
  <c r="I16" i="16"/>
  <c r="S16" i="16" s="1"/>
  <c r="H16" i="16"/>
  <c r="G16" i="16"/>
  <c r="Q16" i="16" s="1"/>
  <c r="R15" i="16"/>
  <c r="I15" i="16"/>
  <c r="S15" i="16" s="1"/>
  <c r="H15" i="16"/>
  <c r="G15" i="16"/>
  <c r="Q15" i="16" s="1"/>
  <c r="R14" i="16"/>
  <c r="I14" i="16"/>
  <c r="S14" i="16" s="1"/>
  <c r="H14" i="16"/>
  <c r="G14" i="16"/>
  <c r="Q14" i="16" s="1"/>
  <c r="R13" i="16"/>
  <c r="I13" i="16"/>
  <c r="S13" i="16" s="1"/>
  <c r="H13" i="16"/>
  <c r="G13" i="16"/>
  <c r="Q13" i="16" s="1"/>
  <c r="R12" i="16"/>
  <c r="I12" i="16"/>
  <c r="S12" i="16" s="1"/>
  <c r="H12" i="16"/>
  <c r="G12" i="16"/>
  <c r="Q12" i="16" s="1"/>
  <c r="R11" i="16"/>
  <c r="I11" i="16"/>
  <c r="S11" i="16" s="1"/>
  <c r="H11" i="16"/>
  <c r="G11" i="16"/>
  <c r="Q11" i="16" s="1"/>
  <c r="R10" i="16"/>
  <c r="I10" i="16"/>
  <c r="S10" i="16" s="1"/>
  <c r="H10" i="16"/>
  <c r="G10" i="16"/>
  <c r="Q10" i="16" s="1"/>
  <c r="I67" i="15"/>
  <c r="H67" i="15"/>
  <c r="G67" i="15"/>
  <c r="I66" i="15"/>
  <c r="H66" i="15"/>
  <c r="G66" i="15"/>
  <c r="I65" i="15"/>
  <c r="H65" i="15"/>
  <c r="G65" i="15"/>
  <c r="I64" i="15"/>
  <c r="H64" i="15"/>
  <c r="G64" i="15"/>
  <c r="I63" i="15"/>
  <c r="H63" i="15"/>
  <c r="G63" i="15"/>
  <c r="I62" i="15"/>
  <c r="H62" i="15"/>
  <c r="G62" i="15"/>
  <c r="I61" i="15"/>
  <c r="H61" i="15"/>
  <c r="G61" i="15"/>
  <c r="I60" i="15"/>
  <c r="H60" i="15"/>
  <c r="G60" i="15"/>
  <c r="I59" i="15"/>
  <c r="H59" i="15"/>
  <c r="G59" i="15"/>
  <c r="I58" i="15"/>
  <c r="H58" i="15"/>
  <c r="G58" i="15"/>
  <c r="I57" i="15"/>
  <c r="H57" i="15"/>
  <c r="G57" i="15"/>
  <c r="I56" i="15"/>
  <c r="H56" i="15"/>
  <c r="G56" i="15"/>
  <c r="I55" i="15"/>
  <c r="H55" i="15"/>
  <c r="G55" i="15"/>
  <c r="I54" i="15"/>
  <c r="H54" i="15"/>
  <c r="G54" i="15"/>
  <c r="I53" i="15"/>
  <c r="H53" i="15"/>
  <c r="G53" i="15"/>
  <c r="I52" i="15"/>
  <c r="H52" i="15"/>
  <c r="G52" i="15"/>
  <c r="I51" i="15"/>
  <c r="H51" i="15"/>
  <c r="G51" i="15"/>
  <c r="I50" i="15"/>
  <c r="H50" i="15"/>
  <c r="G50" i="15"/>
  <c r="I49" i="15"/>
  <c r="H49" i="15"/>
  <c r="G49" i="15"/>
  <c r="I48" i="15"/>
  <c r="H48" i="15"/>
  <c r="G48" i="15"/>
  <c r="I47" i="15"/>
  <c r="H47" i="15"/>
  <c r="G47" i="15"/>
  <c r="I46" i="15"/>
  <c r="H46" i="15"/>
  <c r="G46" i="15"/>
  <c r="I45" i="15"/>
  <c r="H45" i="15"/>
  <c r="G45" i="15"/>
  <c r="I44" i="15"/>
  <c r="H44" i="15"/>
  <c r="G44" i="15"/>
  <c r="I43" i="15"/>
  <c r="H43" i="15"/>
  <c r="G43" i="15"/>
  <c r="I42" i="15"/>
  <c r="H42" i="15"/>
  <c r="G42" i="15"/>
  <c r="I41" i="15"/>
  <c r="H41" i="15"/>
  <c r="G41" i="15"/>
  <c r="I40" i="15"/>
  <c r="H40" i="15"/>
  <c r="G40" i="15"/>
  <c r="I39" i="15"/>
  <c r="H39" i="15"/>
  <c r="G39" i="15"/>
  <c r="I38" i="15"/>
  <c r="H38" i="15"/>
  <c r="G38" i="15"/>
  <c r="I37" i="15"/>
  <c r="H37" i="15"/>
  <c r="G37" i="15"/>
  <c r="I36" i="15"/>
  <c r="H36" i="15"/>
  <c r="G36" i="15"/>
  <c r="I35" i="15"/>
  <c r="H35" i="15"/>
  <c r="G35" i="15"/>
  <c r="I34" i="15"/>
  <c r="H34" i="15"/>
  <c r="G34" i="15"/>
  <c r="I33" i="15"/>
  <c r="H33" i="15"/>
  <c r="G33" i="15"/>
  <c r="I32" i="15"/>
  <c r="H32" i="15"/>
  <c r="G32" i="15"/>
  <c r="I31" i="15"/>
  <c r="H31" i="15"/>
  <c r="G31" i="15"/>
  <c r="I30" i="15"/>
  <c r="H30" i="15"/>
  <c r="G30" i="15"/>
  <c r="I29" i="15"/>
  <c r="H29" i="15"/>
  <c r="G29" i="15"/>
  <c r="I28" i="15"/>
  <c r="H28" i="15"/>
  <c r="G28" i="15"/>
  <c r="I27" i="15"/>
  <c r="H27" i="15"/>
  <c r="G27" i="15"/>
  <c r="I26" i="15"/>
  <c r="H26" i="15"/>
  <c r="G26" i="15"/>
  <c r="I25" i="15"/>
  <c r="H25" i="15"/>
  <c r="G25" i="15"/>
  <c r="I24" i="15"/>
  <c r="H24" i="15"/>
  <c r="G24" i="15"/>
  <c r="I23" i="15"/>
  <c r="H23" i="15"/>
  <c r="G23" i="15"/>
  <c r="I22" i="15"/>
  <c r="H22" i="15"/>
  <c r="G22" i="15"/>
  <c r="I21" i="15"/>
  <c r="H21" i="15"/>
  <c r="G21" i="15"/>
  <c r="I20" i="15"/>
  <c r="H20" i="15"/>
  <c r="G20" i="15"/>
  <c r="I19" i="15"/>
  <c r="H19" i="15"/>
  <c r="G19" i="15"/>
  <c r="I18" i="15"/>
  <c r="H18" i="15"/>
  <c r="G18" i="15"/>
  <c r="I17" i="15"/>
  <c r="H17" i="15"/>
  <c r="G17" i="15"/>
  <c r="I16" i="15"/>
  <c r="H16" i="15"/>
  <c r="G16" i="15"/>
  <c r="I15" i="15"/>
  <c r="H15" i="15"/>
  <c r="G15" i="15"/>
  <c r="I14" i="15"/>
  <c r="H14" i="15"/>
  <c r="G14" i="15"/>
  <c r="I13" i="15"/>
  <c r="H13" i="15"/>
  <c r="G13" i="15"/>
  <c r="I12" i="15"/>
  <c r="H12" i="15"/>
  <c r="G12" i="15"/>
  <c r="I11" i="15"/>
  <c r="H11" i="15"/>
  <c r="G11" i="15"/>
  <c r="I10" i="15"/>
  <c r="H10" i="15"/>
  <c r="G10" i="15"/>
  <c r="CI16" i="14"/>
  <c r="CH16" i="14"/>
  <c r="CG16" i="14"/>
  <c r="CF16" i="14"/>
  <c r="CE16" i="14"/>
  <c r="CD16" i="14"/>
  <c r="CC16" i="14"/>
  <c r="CB16" i="14"/>
  <c r="CA16" i="14"/>
  <c r="BZ16" i="14"/>
  <c r="BY16" i="14"/>
  <c r="CL16" i="14" s="1"/>
  <c r="BX16" i="14"/>
  <c r="BU16" i="14"/>
  <c r="BQ16" i="14"/>
  <c r="BM16" i="14"/>
  <c r="BK16" i="14"/>
  <c r="BJ16" i="14"/>
  <c r="BI16" i="14"/>
  <c r="BH16" i="14"/>
  <c r="BG16" i="14"/>
  <c r="BF16" i="14"/>
  <c r="BE16" i="14"/>
  <c r="BD16" i="14"/>
  <c r="BC16" i="14"/>
  <c r="BB16" i="14"/>
  <c r="BA16" i="14"/>
  <c r="AZ16" i="14"/>
  <c r="AS16" i="14"/>
  <c r="AO16" i="14"/>
  <c r="Z16" i="14"/>
  <c r="AX16" i="14" s="1"/>
  <c r="Y16" i="14"/>
  <c r="AW16" i="14" s="1"/>
  <c r="X16" i="14"/>
  <c r="AV16" i="14" s="1"/>
  <c r="W16" i="14"/>
  <c r="AU16" i="14" s="1"/>
  <c r="V16" i="14"/>
  <c r="AT16" i="14" s="1"/>
  <c r="U16" i="14"/>
  <c r="T16" i="14"/>
  <c r="AR16" i="14" s="1"/>
  <c r="S16" i="14"/>
  <c r="AQ16" i="14" s="1"/>
  <c r="R16" i="14"/>
  <c r="AP16" i="14" s="1"/>
  <c r="Q16" i="14"/>
  <c r="P16" i="14"/>
  <c r="AN16" i="14" s="1"/>
  <c r="O16" i="14"/>
  <c r="AM16" i="14" s="1"/>
  <c r="CI15" i="14"/>
  <c r="CH15" i="14"/>
  <c r="CG15" i="14"/>
  <c r="CF15" i="14"/>
  <c r="CE15" i="14"/>
  <c r="CD15" i="14"/>
  <c r="CC15" i="14"/>
  <c r="CB15" i="14"/>
  <c r="CA15" i="14"/>
  <c r="BZ15" i="14"/>
  <c r="BY15" i="14"/>
  <c r="CL15" i="14" s="1"/>
  <c r="BX15" i="14"/>
  <c r="BU15" i="14"/>
  <c r="BQ15" i="14"/>
  <c r="BM15" i="14"/>
  <c r="BL15" i="14"/>
  <c r="BK15" i="14"/>
  <c r="BJ15" i="14"/>
  <c r="BI15" i="14"/>
  <c r="BH15" i="14"/>
  <c r="BG15" i="14"/>
  <c r="BF15" i="14"/>
  <c r="BE15" i="14"/>
  <c r="BD15" i="14"/>
  <c r="BC15" i="14"/>
  <c r="BB15" i="14"/>
  <c r="BA15" i="14"/>
  <c r="Z15" i="14"/>
  <c r="AX15" i="14" s="1"/>
  <c r="Y15" i="14"/>
  <c r="AW15" i="14" s="1"/>
  <c r="X15" i="14"/>
  <c r="AV15" i="14" s="1"/>
  <c r="W15" i="14"/>
  <c r="AU15" i="14" s="1"/>
  <c r="V15" i="14"/>
  <c r="AT15" i="14" s="1"/>
  <c r="U15" i="14"/>
  <c r="AS15" i="14" s="1"/>
  <c r="T15" i="14"/>
  <c r="AR15" i="14" s="1"/>
  <c r="S15" i="14"/>
  <c r="AQ15" i="14" s="1"/>
  <c r="R15" i="14"/>
  <c r="AP15" i="14" s="1"/>
  <c r="Q15" i="14"/>
  <c r="AO15" i="14" s="1"/>
  <c r="P15" i="14"/>
  <c r="AN15" i="14" s="1"/>
  <c r="O15" i="14"/>
  <c r="AM15" i="14" s="1"/>
  <c r="CI14" i="14"/>
  <c r="CH14" i="14"/>
  <c r="CG14" i="14"/>
  <c r="CF14" i="14"/>
  <c r="CE14" i="14"/>
  <c r="CD14" i="14"/>
  <c r="CC14" i="14"/>
  <c r="CB14" i="14"/>
  <c r="CA14" i="14"/>
  <c r="BZ14" i="14"/>
  <c r="BY14" i="14"/>
  <c r="CL14" i="14" s="1"/>
  <c r="BX14" i="14"/>
  <c r="BU14" i="14"/>
  <c r="BQ14" i="14"/>
  <c r="BM14" i="14"/>
  <c r="BL14" i="14"/>
  <c r="BK14" i="14"/>
  <c r="BJ14" i="14"/>
  <c r="BI14" i="14"/>
  <c r="BH14" i="14"/>
  <c r="BG14" i="14"/>
  <c r="BF14" i="14"/>
  <c r="BE14" i="14"/>
  <c r="BD14" i="14"/>
  <c r="BC14" i="14"/>
  <c r="BB14" i="14"/>
  <c r="BA14" i="14"/>
  <c r="Z14" i="14"/>
  <c r="AX14" i="14" s="1"/>
  <c r="Y14" i="14"/>
  <c r="AW14" i="14" s="1"/>
  <c r="X14" i="14"/>
  <c r="AV14" i="14" s="1"/>
  <c r="W14" i="14"/>
  <c r="AU14" i="14" s="1"/>
  <c r="V14" i="14"/>
  <c r="AT14" i="14" s="1"/>
  <c r="U14" i="14"/>
  <c r="AS14" i="14" s="1"/>
  <c r="T14" i="14"/>
  <c r="AR14" i="14" s="1"/>
  <c r="S14" i="14"/>
  <c r="AQ14" i="14" s="1"/>
  <c r="R14" i="14"/>
  <c r="AP14" i="14" s="1"/>
  <c r="Q14" i="14"/>
  <c r="AO14" i="14" s="1"/>
  <c r="P14" i="14"/>
  <c r="AN14" i="14" s="1"/>
  <c r="O14" i="14"/>
  <c r="AM14" i="14" s="1"/>
  <c r="CI13" i="14"/>
  <c r="CH13" i="14"/>
  <c r="CG13" i="14"/>
  <c r="CF13" i="14"/>
  <c r="CE13" i="14"/>
  <c r="CD13" i="14"/>
  <c r="CC13" i="14"/>
  <c r="CB13" i="14"/>
  <c r="CA13" i="14"/>
  <c r="BZ13" i="14"/>
  <c r="BY13" i="14"/>
  <c r="CL13" i="14" s="1"/>
  <c r="BX13" i="14"/>
  <c r="BU13" i="14"/>
  <c r="BQ13" i="14"/>
  <c r="BN13" i="14"/>
  <c r="BM13" i="14"/>
  <c r="BL13" i="14"/>
  <c r="BK13" i="14"/>
  <c r="BJ13" i="14"/>
  <c r="BI13" i="14"/>
  <c r="BH13" i="14"/>
  <c r="BG13" i="14"/>
  <c r="BF13" i="14"/>
  <c r="BE13" i="14"/>
  <c r="BD13" i="14"/>
  <c r="BC13" i="14"/>
  <c r="BA13" i="14"/>
  <c r="AS13" i="14"/>
  <c r="Z13" i="14"/>
  <c r="AX13" i="14" s="1"/>
  <c r="Y13" i="14"/>
  <c r="AW13" i="14" s="1"/>
  <c r="X13" i="14"/>
  <c r="AV13" i="14" s="1"/>
  <c r="W13" i="14"/>
  <c r="AU13" i="14" s="1"/>
  <c r="V13" i="14"/>
  <c r="AT13" i="14" s="1"/>
  <c r="U13" i="14"/>
  <c r="T13" i="14"/>
  <c r="AR13" i="14" s="1"/>
  <c r="S13" i="14"/>
  <c r="AQ13" i="14" s="1"/>
  <c r="R13" i="14"/>
  <c r="AP13" i="14" s="1"/>
  <c r="Q13" i="14"/>
  <c r="AO13" i="14" s="1"/>
  <c r="P13" i="14"/>
  <c r="AN13" i="14" s="1"/>
  <c r="O13" i="14"/>
  <c r="AM13" i="14" s="1"/>
  <c r="CI12" i="14"/>
  <c r="CH12" i="14"/>
  <c r="CG12" i="14"/>
  <c r="CF12" i="14"/>
  <c r="CE12" i="14"/>
  <c r="CD12" i="14"/>
  <c r="CC12" i="14"/>
  <c r="CB12" i="14"/>
  <c r="CA12" i="14"/>
  <c r="BZ12" i="14"/>
  <c r="BY12" i="14"/>
  <c r="CL12" i="14" s="1"/>
  <c r="BX12" i="14"/>
  <c r="BU12" i="14"/>
  <c r="BQ12" i="14"/>
  <c r="BO12" i="14"/>
  <c r="BN12" i="14"/>
  <c r="BM12" i="14"/>
  <c r="BL12" i="14"/>
  <c r="BK12" i="14"/>
  <c r="BJ12" i="14"/>
  <c r="BI12" i="14"/>
  <c r="BH12" i="14"/>
  <c r="BG12" i="14"/>
  <c r="BF12" i="14"/>
  <c r="BE12" i="14"/>
  <c r="BD12" i="14"/>
  <c r="BA12" i="14"/>
  <c r="AS12" i="14"/>
  <c r="AO12" i="14"/>
  <c r="Z12" i="14"/>
  <c r="AX12" i="14" s="1"/>
  <c r="Y12" i="14"/>
  <c r="AW12" i="14" s="1"/>
  <c r="X12" i="14"/>
  <c r="AV12" i="14" s="1"/>
  <c r="W12" i="14"/>
  <c r="AU12" i="14" s="1"/>
  <c r="V12" i="14"/>
  <c r="AT12" i="14" s="1"/>
  <c r="U12" i="14"/>
  <c r="T12" i="14"/>
  <c r="AR12" i="14" s="1"/>
  <c r="S12" i="14"/>
  <c r="AQ12" i="14" s="1"/>
  <c r="R12" i="14"/>
  <c r="AP12" i="14" s="1"/>
  <c r="Q12" i="14"/>
  <c r="P12" i="14"/>
  <c r="AN12" i="14" s="1"/>
  <c r="O12" i="14"/>
  <c r="AM12" i="14" s="1"/>
  <c r="AY12" i="14" s="1"/>
  <c r="CI11" i="14"/>
  <c r="CH11" i="14"/>
  <c r="CG11" i="14"/>
  <c r="CF11" i="14"/>
  <c r="CE11" i="14"/>
  <c r="CD11" i="14"/>
  <c r="CC11" i="14"/>
  <c r="CB11" i="14"/>
  <c r="CA11" i="14"/>
  <c r="BZ11" i="14"/>
  <c r="BY11" i="14"/>
  <c r="BX11" i="14"/>
  <c r="BV11" i="14"/>
  <c r="BU11" i="14"/>
  <c r="BR11" i="14"/>
  <c r="BQ11" i="14"/>
  <c r="BP11" i="14"/>
  <c r="BO11" i="14"/>
  <c r="BN11" i="14"/>
  <c r="BM11" i="14"/>
  <c r="BL11" i="14"/>
  <c r="BK11" i="14"/>
  <c r="BJ11" i="14"/>
  <c r="BI11" i="14"/>
  <c r="BH11" i="14"/>
  <c r="BG11" i="14"/>
  <c r="BF11" i="14"/>
  <c r="BE11" i="14"/>
  <c r="BB11" i="14"/>
  <c r="BA11" i="14"/>
  <c r="Z11" i="14"/>
  <c r="AX11" i="14" s="1"/>
  <c r="Y11" i="14"/>
  <c r="AW11" i="14" s="1"/>
  <c r="X11" i="14"/>
  <c r="AV11" i="14" s="1"/>
  <c r="W11" i="14"/>
  <c r="AU11" i="14" s="1"/>
  <c r="V11" i="14"/>
  <c r="AT11" i="14" s="1"/>
  <c r="U11" i="14"/>
  <c r="AS11" i="14" s="1"/>
  <c r="T11" i="14"/>
  <c r="AR11" i="14" s="1"/>
  <c r="S11" i="14"/>
  <c r="AQ11" i="14" s="1"/>
  <c r="R11" i="14"/>
  <c r="AP11" i="14" s="1"/>
  <c r="Q11" i="14"/>
  <c r="AO11" i="14" s="1"/>
  <c r="P11" i="14"/>
  <c r="AN11" i="14" s="1"/>
  <c r="O11" i="14"/>
  <c r="AM11" i="14" s="1"/>
  <c r="CI10" i="14"/>
  <c r="CH10" i="14"/>
  <c r="CG10" i="14"/>
  <c r="CF10" i="14"/>
  <c r="CE10" i="14"/>
  <c r="CD10" i="14"/>
  <c r="CC10" i="14"/>
  <c r="CB10" i="14"/>
  <c r="CA10" i="14"/>
  <c r="BZ10" i="14"/>
  <c r="BY10" i="14"/>
  <c r="CL10" i="14" s="1"/>
  <c r="BX10" i="14"/>
  <c r="BV10" i="14"/>
  <c r="BU10" i="14"/>
  <c r="BR10" i="14"/>
  <c r="BQ10" i="14"/>
  <c r="BP10" i="14"/>
  <c r="BO10" i="14"/>
  <c r="BN10" i="14"/>
  <c r="BM10" i="14"/>
  <c r="BL10" i="14"/>
  <c r="BK10" i="14"/>
  <c r="BJ10" i="14"/>
  <c r="BI10" i="14"/>
  <c r="BH10" i="14"/>
  <c r="BG10" i="14"/>
  <c r="BF10" i="14"/>
  <c r="BE10" i="14"/>
  <c r="BB10" i="14"/>
  <c r="BA10" i="14"/>
  <c r="AX10" i="14"/>
  <c r="AW10" i="14"/>
  <c r="AS10" i="14"/>
  <c r="AO10" i="14"/>
  <c r="Z10" i="14"/>
  <c r="Y10" i="14"/>
  <c r="X10" i="14"/>
  <c r="AV10" i="14" s="1"/>
  <c r="W10" i="14"/>
  <c r="AU10" i="14" s="1"/>
  <c r="V10" i="14"/>
  <c r="AT10" i="14" s="1"/>
  <c r="U10" i="14"/>
  <c r="T10" i="14"/>
  <c r="AR10" i="14" s="1"/>
  <c r="S10" i="14"/>
  <c r="AQ10" i="14" s="1"/>
  <c r="R10" i="14"/>
  <c r="AP10" i="14" s="1"/>
  <c r="Q10" i="14"/>
  <c r="P10" i="14"/>
  <c r="AN10" i="14" s="1"/>
  <c r="O10" i="14"/>
  <c r="AM10" i="14" s="1"/>
  <c r="CI9" i="14"/>
  <c r="CH9" i="14"/>
  <c r="CG9" i="14"/>
  <c r="CF9" i="14"/>
  <c r="CE9" i="14"/>
  <c r="CD9" i="14"/>
  <c r="CC9" i="14"/>
  <c r="CB9" i="14"/>
  <c r="CA9" i="14"/>
  <c r="BZ9" i="14"/>
  <c r="BY9" i="14"/>
  <c r="BX9" i="14"/>
  <c r="BW9" i="14"/>
  <c r="BV9" i="14"/>
  <c r="BU9" i="14"/>
  <c r="BS9" i="14"/>
  <c r="BR9" i="14"/>
  <c r="BQ9" i="14"/>
  <c r="BP9" i="14"/>
  <c r="BO9" i="14"/>
  <c r="BN9" i="14"/>
  <c r="BM9" i="14"/>
  <c r="BL9" i="14"/>
  <c r="BK9" i="14"/>
  <c r="BJ9" i="14"/>
  <c r="BI9" i="14"/>
  <c r="BH9" i="14"/>
  <c r="BG9" i="14"/>
  <c r="BF9" i="14"/>
  <c r="BE9" i="14"/>
  <c r="BC9" i="14"/>
  <c r="BB9" i="14"/>
  <c r="BA9" i="14"/>
  <c r="AX9" i="14"/>
  <c r="AT9" i="14"/>
  <c r="AS9" i="14"/>
  <c r="AP9" i="14"/>
  <c r="AO9" i="14"/>
  <c r="Z9" i="14"/>
  <c r="Y9" i="14"/>
  <c r="AW9" i="14" s="1"/>
  <c r="X9" i="14"/>
  <c r="AV9" i="14" s="1"/>
  <c r="W9" i="14"/>
  <c r="AU9" i="14" s="1"/>
  <c r="V9" i="14"/>
  <c r="U9" i="14"/>
  <c r="T9" i="14"/>
  <c r="AR9" i="14" s="1"/>
  <c r="S9" i="14"/>
  <c r="AQ9" i="14" s="1"/>
  <c r="R9" i="14"/>
  <c r="Q9" i="14"/>
  <c r="P9" i="14"/>
  <c r="AN9" i="14" s="1"/>
  <c r="AY9" i="14" s="1"/>
  <c r="O9" i="14"/>
  <c r="AM9" i="14" s="1"/>
  <c r="CI8" i="14"/>
  <c r="CH8" i="14"/>
  <c r="CG8" i="14"/>
  <c r="CF8" i="14"/>
  <c r="CE8" i="14"/>
  <c r="CD8" i="14"/>
  <c r="CC8" i="14"/>
  <c r="CB8" i="14"/>
  <c r="CA8" i="14"/>
  <c r="BZ8" i="14"/>
  <c r="BY8" i="14"/>
  <c r="CL8" i="14" s="1"/>
  <c r="BX8" i="14"/>
  <c r="BW8" i="14"/>
  <c r="BV8" i="14"/>
  <c r="BU8" i="14"/>
  <c r="BS8" i="14"/>
  <c r="BR8" i="14"/>
  <c r="BQ8" i="14"/>
  <c r="BP8" i="14"/>
  <c r="BO8" i="14"/>
  <c r="BN8" i="14"/>
  <c r="BM8" i="14"/>
  <c r="BL8" i="14"/>
  <c r="BK8" i="14"/>
  <c r="BJ8" i="14"/>
  <c r="BI8" i="14"/>
  <c r="BH8" i="14"/>
  <c r="BG8" i="14"/>
  <c r="BF8" i="14"/>
  <c r="BE8" i="14"/>
  <c r="BD8" i="14"/>
  <c r="BC8" i="14"/>
  <c r="BB8" i="14"/>
  <c r="BA8" i="14"/>
  <c r="AZ8" i="14"/>
  <c r="Z8" i="14"/>
  <c r="AX8" i="14" s="1"/>
  <c r="Y8" i="14"/>
  <c r="AW8" i="14" s="1"/>
  <c r="X8" i="14"/>
  <c r="AV8" i="14" s="1"/>
  <c r="W8" i="14"/>
  <c r="AU8" i="14" s="1"/>
  <c r="V8" i="14"/>
  <c r="AT8" i="14" s="1"/>
  <c r="U8" i="14"/>
  <c r="AS8" i="14" s="1"/>
  <c r="T8" i="14"/>
  <c r="AR8" i="14" s="1"/>
  <c r="S8" i="14"/>
  <c r="AQ8" i="14" s="1"/>
  <c r="R8" i="14"/>
  <c r="AP8" i="14" s="1"/>
  <c r="Q8" i="14"/>
  <c r="AO8" i="14" s="1"/>
  <c r="P8" i="14"/>
  <c r="AN8" i="14" s="1"/>
  <c r="O8" i="14"/>
  <c r="AM8" i="14" s="1"/>
  <c r="CL7" i="14"/>
  <c r="CI7" i="14"/>
  <c r="CH7" i="14"/>
  <c r="CG7" i="14"/>
  <c r="CF7" i="14"/>
  <c r="CE7" i="14"/>
  <c r="CD7" i="14"/>
  <c r="CC7" i="14"/>
  <c r="CB7" i="14"/>
  <c r="CA7" i="14"/>
  <c r="BZ7" i="14"/>
  <c r="BY7" i="14"/>
  <c r="BX7" i="14"/>
  <c r="BW7" i="14"/>
  <c r="BV7" i="14"/>
  <c r="BU7" i="14"/>
  <c r="BT7" i="14"/>
  <c r="BS7" i="14"/>
  <c r="BR7" i="14"/>
  <c r="BQ7" i="14"/>
  <c r="BP7" i="14"/>
  <c r="BO7" i="14"/>
  <c r="BN7" i="14"/>
  <c r="BM7" i="14"/>
  <c r="BL7" i="14"/>
  <c r="BK7" i="14"/>
  <c r="BJ7" i="14"/>
  <c r="BI7" i="14"/>
  <c r="BH7" i="14"/>
  <c r="BG7" i="14"/>
  <c r="BF7" i="14"/>
  <c r="BE7" i="14"/>
  <c r="BD7" i="14"/>
  <c r="BC7" i="14"/>
  <c r="BB7" i="14"/>
  <c r="BA7" i="14"/>
  <c r="AZ7" i="14"/>
  <c r="CJ7" i="14" s="1"/>
  <c r="Z7" i="14"/>
  <c r="AX7" i="14" s="1"/>
  <c r="Y7" i="14"/>
  <c r="AW7" i="14" s="1"/>
  <c r="X7" i="14"/>
  <c r="AV7" i="14" s="1"/>
  <c r="W7" i="14"/>
  <c r="AU7" i="14" s="1"/>
  <c r="V7" i="14"/>
  <c r="AT7" i="14" s="1"/>
  <c r="U7" i="14"/>
  <c r="AS7" i="14" s="1"/>
  <c r="T7" i="14"/>
  <c r="AR7" i="14" s="1"/>
  <c r="S7" i="14"/>
  <c r="AQ7" i="14" s="1"/>
  <c r="R7" i="14"/>
  <c r="AP7" i="14" s="1"/>
  <c r="Q7" i="14"/>
  <c r="AO7" i="14" s="1"/>
  <c r="P7" i="14"/>
  <c r="AN7" i="14" s="1"/>
  <c r="O7" i="14"/>
  <c r="AM7" i="14" s="1"/>
  <c r="CL6" i="14"/>
  <c r="CI6" i="14"/>
  <c r="CH6" i="14"/>
  <c r="CG6" i="14"/>
  <c r="CF6" i="14"/>
  <c r="CE6" i="14"/>
  <c r="CD6" i="14"/>
  <c r="CC6" i="14"/>
  <c r="CB6" i="14"/>
  <c r="CA6" i="14"/>
  <c r="BZ6" i="14"/>
  <c r="BY6" i="14"/>
  <c r="BX6" i="14"/>
  <c r="BW6" i="14"/>
  <c r="BV6" i="14"/>
  <c r="BU6" i="14"/>
  <c r="BT6" i="14"/>
  <c r="BS6" i="14"/>
  <c r="BR6" i="14"/>
  <c r="BQ6" i="14"/>
  <c r="BP6" i="14"/>
  <c r="BO6" i="14"/>
  <c r="BN6" i="14"/>
  <c r="BM6" i="14"/>
  <c r="BL6" i="14"/>
  <c r="BK6" i="14"/>
  <c r="BJ6" i="14"/>
  <c r="BI6" i="14"/>
  <c r="BH6" i="14"/>
  <c r="BG6" i="14"/>
  <c r="BF6" i="14"/>
  <c r="BE6" i="14"/>
  <c r="BD6" i="14"/>
  <c r="BC6" i="14"/>
  <c r="BB6" i="14"/>
  <c r="BA6" i="14"/>
  <c r="AZ6" i="14"/>
  <c r="CJ6" i="14" s="1"/>
  <c r="Z6" i="14"/>
  <c r="AX6" i="14" s="1"/>
  <c r="Y6" i="14"/>
  <c r="AW6" i="14" s="1"/>
  <c r="X6" i="14"/>
  <c r="AV6" i="14" s="1"/>
  <c r="W6" i="14"/>
  <c r="AU6" i="14" s="1"/>
  <c r="V6" i="14"/>
  <c r="AT6" i="14" s="1"/>
  <c r="U6" i="14"/>
  <c r="AS6" i="14" s="1"/>
  <c r="T6" i="14"/>
  <c r="AR6" i="14" s="1"/>
  <c r="S6" i="14"/>
  <c r="AQ6" i="14" s="1"/>
  <c r="R6" i="14"/>
  <c r="AP6" i="14" s="1"/>
  <c r="Q6" i="14"/>
  <c r="AO6" i="14" s="1"/>
  <c r="P6" i="14"/>
  <c r="AN6" i="14" s="1"/>
  <c r="O6" i="14"/>
  <c r="AM6" i="14" s="1"/>
  <c r="CL5" i="14"/>
  <c r="CI5" i="14"/>
  <c r="CH5" i="14"/>
  <c r="CG5" i="14"/>
  <c r="CF5" i="14"/>
  <c r="CE5" i="14"/>
  <c r="CD5" i="14"/>
  <c r="CC5" i="14"/>
  <c r="CB5" i="14"/>
  <c r="CA5" i="14"/>
  <c r="BZ5" i="14"/>
  <c r="BY5" i="14"/>
  <c r="BX5" i="14"/>
  <c r="BW5" i="14"/>
  <c r="BV5" i="14"/>
  <c r="BU5" i="14"/>
  <c r="BT5" i="14"/>
  <c r="BS5" i="14"/>
  <c r="BR5" i="14"/>
  <c r="BQ5" i="14"/>
  <c r="BP5" i="14"/>
  <c r="BO5" i="14"/>
  <c r="BN5" i="14"/>
  <c r="BM5" i="14"/>
  <c r="BL5" i="14"/>
  <c r="BK5" i="14"/>
  <c r="BJ5" i="14"/>
  <c r="BI5" i="14"/>
  <c r="BH5" i="14"/>
  <c r="BG5" i="14"/>
  <c r="BF5" i="14"/>
  <c r="BE5" i="14"/>
  <c r="BD5" i="14"/>
  <c r="BC5" i="14"/>
  <c r="BB5" i="14"/>
  <c r="BA5" i="14"/>
  <c r="AZ5" i="14"/>
  <c r="CJ5" i="14" s="1"/>
  <c r="Z5" i="14"/>
  <c r="AX5" i="14" s="1"/>
  <c r="Y5" i="14"/>
  <c r="AW5" i="14" s="1"/>
  <c r="X5" i="14"/>
  <c r="AV5" i="14" s="1"/>
  <c r="W5" i="14"/>
  <c r="AU5" i="14" s="1"/>
  <c r="V5" i="14"/>
  <c r="AT5" i="14" s="1"/>
  <c r="U5" i="14"/>
  <c r="AS5" i="14" s="1"/>
  <c r="T5" i="14"/>
  <c r="AR5" i="14" s="1"/>
  <c r="S5" i="14"/>
  <c r="AQ5" i="14" s="1"/>
  <c r="R5" i="14"/>
  <c r="AP5" i="14" s="1"/>
  <c r="Q5" i="14"/>
  <c r="AO5" i="14" s="1"/>
  <c r="P5" i="14"/>
  <c r="AN5" i="14" s="1"/>
  <c r="O5" i="14"/>
  <c r="AM5" i="14" s="1"/>
  <c r="CL4" i="14"/>
  <c r="CI4" i="14"/>
  <c r="CH4" i="14"/>
  <c r="CG4" i="14"/>
  <c r="CF4" i="14"/>
  <c r="CE4" i="14"/>
  <c r="CD4" i="14"/>
  <c r="CC4" i="14"/>
  <c r="CB4" i="14"/>
  <c r="CA4" i="14"/>
  <c r="BZ4" i="14"/>
  <c r="BY4" i="14"/>
  <c r="BX4" i="14"/>
  <c r="BW4" i="14"/>
  <c r="BV4" i="14"/>
  <c r="BU4" i="14"/>
  <c r="BT4" i="14"/>
  <c r="BS4" i="14"/>
  <c r="BR4" i="14"/>
  <c r="BQ4" i="14"/>
  <c r="BP4" i="14"/>
  <c r="BO4" i="14"/>
  <c r="BN4" i="14"/>
  <c r="BM4" i="14"/>
  <c r="BL4" i="14"/>
  <c r="BK4" i="14"/>
  <c r="BJ4" i="14"/>
  <c r="BI4" i="14"/>
  <c r="BH4" i="14"/>
  <c r="BG4" i="14"/>
  <c r="BF4" i="14"/>
  <c r="BE4" i="14"/>
  <c r="BD4" i="14"/>
  <c r="BC4" i="14"/>
  <c r="BB4" i="14"/>
  <c r="BA4" i="14"/>
  <c r="AZ4" i="14"/>
  <c r="CJ4" i="14" s="1"/>
  <c r="Z4" i="14"/>
  <c r="AX4" i="14" s="1"/>
  <c r="Y4" i="14"/>
  <c r="AW4" i="14" s="1"/>
  <c r="X4" i="14"/>
  <c r="AV4" i="14" s="1"/>
  <c r="W4" i="14"/>
  <c r="AU4" i="14" s="1"/>
  <c r="V4" i="14"/>
  <c r="AT4" i="14" s="1"/>
  <c r="U4" i="14"/>
  <c r="AS4" i="14" s="1"/>
  <c r="T4" i="14"/>
  <c r="AR4" i="14" s="1"/>
  <c r="S4" i="14"/>
  <c r="AQ4" i="14" s="1"/>
  <c r="R4" i="14"/>
  <c r="AP4" i="14" s="1"/>
  <c r="Q4" i="14"/>
  <c r="AO4" i="14" s="1"/>
  <c r="P4" i="14"/>
  <c r="AN4" i="14" s="1"/>
  <c r="O4" i="14"/>
  <c r="AM4" i="14" s="1"/>
  <c r="AY213" i="13"/>
  <c r="AS213" i="13"/>
  <c r="AR213" i="13"/>
  <c r="AQ213" i="13"/>
  <c r="AP213" i="13"/>
  <c r="AO213" i="13"/>
  <c r="AN213" i="13"/>
  <c r="AM213" i="13"/>
  <c r="AL213" i="13"/>
  <c r="AK213" i="13"/>
  <c r="AJ213" i="13"/>
  <c r="AI213" i="13"/>
  <c r="AU213" i="13" s="1"/>
  <c r="AH213" i="13"/>
  <c r="AG213" i="13"/>
  <c r="AF213" i="13"/>
  <c r="AE213" i="13"/>
  <c r="AD213" i="13"/>
  <c r="AC213" i="13"/>
  <c r="AB213" i="13"/>
  <c r="AA213" i="13"/>
  <c r="Z213" i="13"/>
  <c r="W213" i="13"/>
  <c r="V213" i="13"/>
  <c r="N213" i="13"/>
  <c r="M213" i="13"/>
  <c r="Y213" i="13" s="1"/>
  <c r="L213" i="13"/>
  <c r="X213" i="13" s="1"/>
  <c r="K213" i="13"/>
  <c r="J213" i="13"/>
  <c r="I213" i="13"/>
  <c r="U213" i="13" s="1"/>
  <c r="AS212" i="13"/>
  <c r="AR212" i="13"/>
  <c r="AQ212" i="13"/>
  <c r="AP212" i="13"/>
  <c r="AO212" i="13"/>
  <c r="AN212" i="13"/>
  <c r="AM212" i="13"/>
  <c r="AL212" i="13"/>
  <c r="AK212" i="13"/>
  <c r="AJ212" i="13"/>
  <c r="AI212" i="13"/>
  <c r="AH212" i="13"/>
  <c r="AG212" i="13"/>
  <c r="AF212" i="13"/>
  <c r="AE212" i="13"/>
  <c r="AD212" i="13"/>
  <c r="AC212" i="13"/>
  <c r="AB212" i="13"/>
  <c r="X212" i="13"/>
  <c r="W212" i="13"/>
  <c r="N212" i="13"/>
  <c r="Z212" i="13" s="1"/>
  <c r="M212" i="13"/>
  <c r="Y212" i="13" s="1"/>
  <c r="L212" i="13"/>
  <c r="K212" i="13"/>
  <c r="J212" i="13"/>
  <c r="V212" i="13" s="1"/>
  <c r="I212" i="13"/>
  <c r="U212" i="13" s="1"/>
  <c r="AA212" i="13" s="1"/>
  <c r="AS211" i="13"/>
  <c r="AR211" i="13"/>
  <c r="AQ211" i="13"/>
  <c r="AP211" i="13"/>
  <c r="AO211" i="13"/>
  <c r="AN211" i="13"/>
  <c r="AM211" i="13"/>
  <c r="AL211" i="13"/>
  <c r="AK211" i="13"/>
  <c r="AJ211" i="13"/>
  <c r="AI211" i="13"/>
  <c r="AH211" i="13"/>
  <c r="AG211" i="13"/>
  <c r="AF211" i="13"/>
  <c r="AE211" i="13"/>
  <c r="AD211" i="13"/>
  <c r="AC211" i="13"/>
  <c r="AW211" i="13" s="1"/>
  <c r="AB211" i="13"/>
  <c r="Y211" i="13"/>
  <c r="X211" i="13"/>
  <c r="U211" i="13"/>
  <c r="N211" i="13"/>
  <c r="Z211" i="13" s="1"/>
  <c r="M211" i="13"/>
  <c r="L211" i="13"/>
  <c r="K211" i="13"/>
  <c r="W211" i="13" s="1"/>
  <c r="J211" i="13"/>
  <c r="V211" i="13" s="1"/>
  <c r="I211" i="13"/>
  <c r="AS210" i="13"/>
  <c r="AR210" i="13"/>
  <c r="AQ210" i="13"/>
  <c r="AP210" i="13"/>
  <c r="AO210" i="13"/>
  <c r="AN210" i="13"/>
  <c r="AV210" i="13" s="1"/>
  <c r="AM210" i="13"/>
  <c r="AL210" i="13"/>
  <c r="AK210" i="13"/>
  <c r="AJ210" i="13"/>
  <c r="AI210" i="13"/>
  <c r="AH210" i="13"/>
  <c r="AU210" i="13" s="1"/>
  <c r="AG210" i="13"/>
  <c r="AF210" i="13"/>
  <c r="AE210" i="13"/>
  <c r="AD210" i="13"/>
  <c r="AT210" i="13" s="1"/>
  <c r="AC210" i="13"/>
  <c r="AB210" i="13"/>
  <c r="Z210" i="13"/>
  <c r="Y210" i="13"/>
  <c r="V210" i="13"/>
  <c r="U210" i="13"/>
  <c r="N210" i="13"/>
  <c r="M210" i="13"/>
  <c r="L210" i="13"/>
  <c r="X210" i="13" s="1"/>
  <c r="K210" i="13"/>
  <c r="W210" i="13" s="1"/>
  <c r="J210" i="13"/>
  <c r="I210" i="13"/>
  <c r="AU209" i="13"/>
  <c r="AS209" i="13"/>
  <c r="AR209" i="13"/>
  <c r="AQ209" i="13"/>
  <c r="AY209" i="13" s="1"/>
  <c r="AP209" i="13"/>
  <c r="AO209" i="13"/>
  <c r="AN209" i="13"/>
  <c r="AV209" i="13" s="1"/>
  <c r="AM209" i="13"/>
  <c r="AL209" i="13"/>
  <c r="AK209" i="13"/>
  <c r="AJ209" i="13"/>
  <c r="AI209" i="13"/>
  <c r="AH209" i="13"/>
  <c r="AX209" i="13" s="1"/>
  <c r="AG209" i="13"/>
  <c r="AF209" i="13"/>
  <c r="AE209" i="13"/>
  <c r="AD209" i="13"/>
  <c r="AT209" i="13" s="1"/>
  <c r="AC209" i="13"/>
  <c r="AB209" i="13"/>
  <c r="AW209" i="13" s="1"/>
  <c r="Z209" i="13"/>
  <c r="W209" i="13"/>
  <c r="V209" i="13"/>
  <c r="N209" i="13"/>
  <c r="M209" i="13"/>
  <c r="Y209" i="13" s="1"/>
  <c r="L209" i="13"/>
  <c r="X209" i="13" s="1"/>
  <c r="K209" i="13"/>
  <c r="J209" i="13"/>
  <c r="I209" i="13"/>
  <c r="U209" i="13" s="1"/>
  <c r="AA209" i="13" s="1"/>
  <c r="AS208" i="13"/>
  <c r="AR208" i="13"/>
  <c r="AQ208" i="13"/>
  <c r="AP208" i="13"/>
  <c r="AO208" i="13"/>
  <c r="AN208" i="13"/>
  <c r="AY208" i="13" s="1"/>
  <c r="AM208" i="13"/>
  <c r="AL208" i="13"/>
  <c r="AK208" i="13"/>
  <c r="AJ208" i="13"/>
  <c r="AI208" i="13"/>
  <c r="AU208" i="13" s="1"/>
  <c r="AH208" i="13"/>
  <c r="AG208" i="13"/>
  <c r="AF208" i="13"/>
  <c r="AE208" i="13"/>
  <c r="AD208" i="13"/>
  <c r="AC208" i="13"/>
  <c r="AB208" i="13"/>
  <c r="X208" i="13"/>
  <c r="W208" i="13"/>
  <c r="N208" i="13"/>
  <c r="Z208" i="13" s="1"/>
  <c r="M208" i="13"/>
  <c r="Y208" i="13" s="1"/>
  <c r="L208" i="13"/>
  <c r="K208" i="13"/>
  <c r="J208" i="13"/>
  <c r="V208" i="13" s="1"/>
  <c r="I208" i="13"/>
  <c r="U208" i="13" s="1"/>
  <c r="AW207" i="13"/>
  <c r="AS207" i="13"/>
  <c r="AR207" i="13"/>
  <c r="AQ207" i="13"/>
  <c r="AP207" i="13"/>
  <c r="AO207" i="13"/>
  <c r="AN207" i="13"/>
  <c r="AV207" i="13" s="1"/>
  <c r="AM207" i="13"/>
  <c r="AL207" i="13"/>
  <c r="AK207" i="13"/>
  <c r="AJ207" i="13"/>
  <c r="AI207" i="13"/>
  <c r="AH207" i="13"/>
  <c r="AU207" i="13" s="1"/>
  <c r="AG207" i="13"/>
  <c r="AF207" i="13"/>
  <c r="AE207" i="13"/>
  <c r="AD207" i="13"/>
  <c r="AC207" i="13"/>
  <c r="AB207" i="13"/>
  <c r="AT207" i="13" s="1"/>
  <c r="Y207" i="13"/>
  <c r="X207" i="13"/>
  <c r="U207" i="13"/>
  <c r="N207" i="13"/>
  <c r="Z207" i="13" s="1"/>
  <c r="M207" i="13"/>
  <c r="L207" i="13"/>
  <c r="K207" i="13"/>
  <c r="W207" i="13" s="1"/>
  <c r="J207" i="13"/>
  <c r="V207" i="13" s="1"/>
  <c r="I207" i="13"/>
  <c r="AX206" i="13"/>
  <c r="AS206" i="13"/>
  <c r="AR206" i="13"/>
  <c r="AQ206" i="13"/>
  <c r="AP206" i="13"/>
  <c r="AO206" i="13"/>
  <c r="AY206" i="13" s="1"/>
  <c r="AN206" i="13"/>
  <c r="AV206" i="13" s="1"/>
  <c r="AM206" i="13"/>
  <c r="AL206" i="13"/>
  <c r="AK206" i="13"/>
  <c r="AJ206" i="13"/>
  <c r="AI206" i="13"/>
  <c r="AH206" i="13"/>
  <c r="AU206" i="13" s="1"/>
  <c r="AG206" i="13"/>
  <c r="AF206" i="13"/>
  <c r="AE206" i="13"/>
  <c r="AD206" i="13"/>
  <c r="AT206" i="13" s="1"/>
  <c r="AC206" i="13"/>
  <c r="AW206" i="13" s="1"/>
  <c r="AB206" i="13"/>
  <c r="Z206" i="13"/>
  <c r="Y206" i="13"/>
  <c r="V206" i="13"/>
  <c r="U206" i="13"/>
  <c r="N206" i="13"/>
  <c r="M206" i="13"/>
  <c r="L206" i="13"/>
  <c r="X206" i="13" s="1"/>
  <c r="K206" i="13"/>
  <c r="W206" i="13" s="1"/>
  <c r="J206" i="13"/>
  <c r="I206" i="13"/>
  <c r="AS205" i="13"/>
  <c r="AR205" i="13"/>
  <c r="AQ205" i="13"/>
  <c r="AY205" i="13" s="1"/>
  <c r="AP205" i="13"/>
  <c r="AO205" i="13"/>
  <c r="AN205" i="13"/>
  <c r="AM205" i="13"/>
  <c r="AL205" i="13"/>
  <c r="AK205" i="13"/>
  <c r="AJ205" i="13"/>
  <c r="AI205" i="13"/>
  <c r="AU205" i="13" s="1"/>
  <c r="AH205" i="13"/>
  <c r="AG205" i="13"/>
  <c r="AF205" i="13"/>
  <c r="AE205" i="13"/>
  <c r="AD205" i="13"/>
  <c r="AC205" i="13"/>
  <c r="AB205" i="13"/>
  <c r="Z205" i="13"/>
  <c r="W205" i="13"/>
  <c r="V205" i="13"/>
  <c r="N205" i="13"/>
  <c r="M205" i="13"/>
  <c r="Y205" i="13" s="1"/>
  <c r="L205" i="13"/>
  <c r="X205" i="13" s="1"/>
  <c r="K205" i="13"/>
  <c r="J205" i="13"/>
  <c r="I205" i="13"/>
  <c r="U205" i="13" s="1"/>
  <c r="AV204" i="13"/>
  <c r="AS204" i="13"/>
  <c r="AR204" i="13"/>
  <c r="AQ204" i="13"/>
  <c r="AP204" i="13"/>
  <c r="AO204" i="13"/>
  <c r="AN204" i="13"/>
  <c r="AY204" i="13" s="1"/>
  <c r="AM204" i="13"/>
  <c r="AL204" i="13"/>
  <c r="AK204" i="13"/>
  <c r="AJ204" i="13"/>
  <c r="AI204" i="13"/>
  <c r="AH204" i="13"/>
  <c r="AX204" i="13" s="1"/>
  <c r="AG204" i="13"/>
  <c r="AF204" i="13"/>
  <c r="AE204" i="13"/>
  <c r="AD204" i="13"/>
  <c r="AC204" i="13"/>
  <c r="AB204" i="13"/>
  <c r="X204" i="13"/>
  <c r="W204" i="13"/>
  <c r="N204" i="13"/>
  <c r="Z204" i="13" s="1"/>
  <c r="M204" i="13"/>
  <c r="Y204" i="13" s="1"/>
  <c r="L204" i="13"/>
  <c r="K204" i="13"/>
  <c r="J204" i="13"/>
  <c r="V204" i="13" s="1"/>
  <c r="I204" i="13"/>
  <c r="U204" i="13" s="1"/>
  <c r="AA204" i="13" s="1"/>
  <c r="AS203" i="13"/>
  <c r="AR203" i="13"/>
  <c r="AQ203" i="13"/>
  <c r="AP203" i="13"/>
  <c r="AO203" i="13"/>
  <c r="AN203" i="13"/>
  <c r="AM203" i="13"/>
  <c r="AL203" i="13"/>
  <c r="AK203" i="13"/>
  <c r="AJ203" i="13"/>
  <c r="AI203" i="13"/>
  <c r="AH203" i="13"/>
  <c r="AG203" i="13"/>
  <c r="AF203" i="13"/>
  <c r="AE203" i="13"/>
  <c r="AD203" i="13"/>
  <c r="AC203" i="13"/>
  <c r="AW203" i="13" s="1"/>
  <c r="AB203" i="13"/>
  <c r="Y203" i="13"/>
  <c r="X203" i="13"/>
  <c r="U203" i="13"/>
  <c r="N203" i="13"/>
  <c r="Z203" i="13" s="1"/>
  <c r="M203" i="13"/>
  <c r="L203" i="13"/>
  <c r="K203" i="13"/>
  <c r="W203" i="13" s="1"/>
  <c r="J203" i="13"/>
  <c r="V203" i="13" s="1"/>
  <c r="I203" i="13"/>
  <c r="AW202" i="13"/>
  <c r="AS202" i="13"/>
  <c r="AR202" i="13"/>
  <c r="AQ202" i="13"/>
  <c r="AP202" i="13"/>
  <c r="AO202" i="13"/>
  <c r="AY202" i="13" s="1"/>
  <c r="AN202" i="13"/>
  <c r="AM202" i="13"/>
  <c r="AL202" i="13"/>
  <c r="AK202" i="13"/>
  <c r="AJ202" i="13"/>
  <c r="AI202" i="13"/>
  <c r="AX202" i="13" s="1"/>
  <c r="AH202" i="13"/>
  <c r="AG202" i="13"/>
  <c r="AF202" i="13"/>
  <c r="AE202" i="13"/>
  <c r="AD202" i="13"/>
  <c r="AC202" i="13"/>
  <c r="AT202" i="13" s="1"/>
  <c r="AB202" i="13"/>
  <c r="Z202" i="13"/>
  <c r="Y202" i="13"/>
  <c r="V202" i="13"/>
  <c r="N202" i="13"/>
  <c r="M202" i="13"/>
  <c r="L202" i="13"/>
  <c r="X202" i="13" s="1"/>
  <c r="K202" i="13"/>
  <c r="W202" i="13" s="1"/>
  <c r="J202" i="13"/>
  <c r="I202" i="13"/>
  <c r="U202" i="13" s="1"/>
  <c r="AA202" i="13" s="1"/>
  <c r="AS201" i="13"/>
  <c r="AR201" i="13"/>
  <c r="AQ201" i="13"/>
  <c r="AP201" i="13"/>
  <c r="AY201" i="13" s="1"/>
  <c r="AO201" i="13"/>
  <c r="AN201" i="13"/>
  <c r="AM201" i="13"/>
  <c r="AL201" i="13"/>
  <c r="AK201" i="13"/>
  <c r="AJ201" i="13"/>
  <c r="AI201" i="13"/>
  <c r="AH201" i="13"/>
  <c r="AG201" i="13"/>
  <c r="AF201" i="13"/>
  <c r="AE201" i="13"/>
  <c r="AD201" i="13"/>
  <c r="AT201" i="13" s="1"/>
  <c r="AC201" i="13"/>
  <c r="AB201" i="13"/>
  <c r="Z201" i="13"/>
  <c r="W201" i="13"/>
  <c r="N201" i="13"/>
  <c r="M201" i="13"/>
  <c r="Y201" i="13" s="1"/>
  <c r="L201" i="13"/>
  <c r="X201" i="13" s="1"/>
  <c r="K201" i="13"/>
  <c r="J201" i="13"/>
  <c r="V201" i="13" s="1"/>
  <c r="I201" i="13"/>
  <c r="U201" i="13" s="1"/>
  <c r="AV200" i="13"/>
  <c r="AS200" i="13"/>
  <c r="AR200" i="13"/>
  <c r="AQ200" i="13"/>
  <c r="AP200" i="13"/>
  <c r="AO200" i="13"/>
  <c r="AY200" i="13" s="1"/>
  <c r="AN200" i="13"/>
  <c r="AM200" i="13"/>
  <c r="AL200" i="13"/>
  <c r="AK200" i="13"/>
  <c r="AJ200" i="13"/>
  <c r="AI200" i="13"/>
  <c r="AU200" i="13" s="1"/>
  <c r="AH200" i="13"/>
  <c r="AG200" i="13"/>
  <c r="AF200" i="13"/>
  <c r="AE200" i="13"/>
  <c r="AD200" i="13"/>
  <c r="AC200" i="13"/>
  <c r="AB200" i="13"/>
  <c r="X200" i="13"/>
  <c r="U200" i="13"/>
  <c r="AA200" i="13" s="1"/>
  <c r="N200" i="13"/>
  <c r="Z200" i="13" s="1"/>
  <c r="M200" i="13"/>
  <c r="Y200" i="13" s="1"/>
  <c r="L200" i="13"/>
  <c r="K200" i="13"/>
  <c r="W200" i="13" s="1"/>
  <c r="J200" i="13"/>
  <c r="V200" i="13" s="1"/>
  <c r="I200" i="13"/>
  <c r="AW199" i="13"/>
  <c r="AS199" i="13"/>
  <c r="AR199" i="13"/>
  <c r="AQ199" i="13"/>
  <c r="AP199" i="13"/>
  <c r="AO199" i="13"/>
  <c r="AN199" i="13"/>
  <c r="AM199" i="13"/>
  <c r="AL199" i="13"/>
  <c r="AK199" i="13"/>
  <c r="AJ199" i="13"/>
  <c r="AI199" i="13"/>
  <c r="AH199" i="13"/>
  <c r="AX199" i="13" s="1"/>
  <c r="AG199" i="13"/>
  <c r="AF199" i="13"/>
  <c r="AE199" i="13"/>
  <c r="AD199" i="13"/>
  <c r="AC199" i="13"/>
  <c r="AB199" i="13"/>
  <c r="AT199" i="13" s="1"/>
  <c r="Y199" i="13"/>
  <c r="X199" i="13"/>
  <c r="U199" i="13"/>
  <c r="N199" i="13"/>
  <c r="Z199" i="13" s="1"/>
  <c r="M199" i="13"/>
  <c r="L199" i="13"/>
  <c r="K199" i="13"/>
  <c r="W199" i="13" s="1"/>
  <c r="J199" i="13"/>
  <c r="V199" i="13" s="1"/>
  <c r="I199" i="13"/>
  <c r="AS198" i="13"/>
  <c r="AR198" i="13"/>
  <c r="AQ198" i="13"/>
  <c r="AP198" i="13"/>
  <c r="AO198" i="13"/>
  <c r="AY198" i="13" s="1"/>
  <c r="AN198" i="13"/>
  <c r="AM198" i="13"/>
  <c r="AL198" i="13"/>
  <c r="AK198" i="13"/>
  <c r="AJ198" i="13"/>
  <c r="AI198" i="13"/>
  <c r="AH198" i="13"/>
  <c r="AG198" i="13"/>
  <c r="AF198" i="13"/>
  <c r="AE198" i="13"/>
  <c r="AD198" i="13"/>
  <c r="AC198" i="13"/>
  <c r="AW198" i="13" s="1"/>
  <c r="AB198" i="13"/>
  <c r="Z198" i="13"/>
  <c r="Y198" i="13"/>
  <c r="V198" i="13"/>
  <c r="U198" i="13"/>
  <c r="N198" i="13"/>
  <c r="M198" i="13"/>
  <c r="L198" i="13"/>
  <c r="X198" i="13" s="1"/>
  <c r="K198" i="13"/>
  <c r="W198" i="13" s="1"/>
  <c r="J198" i="13"/>
  <c r="I198" i="13"/>
  <c r="AX197" i="13"/>
  <c r="AS197" i="13"/>
  <c r="AR197" i="13"/>
  <c r="AQ197" i="13"/>
  <c r="AP197" i="13"/>
  <c r="AO197" i="13"/>
  <c r="AN197" i="13"/>
  <c r="AV197" i="13" s="1"/>
  <c r="AM197" i="13"/>
  <c r="AL197" i="13"/>
  <c r="AK197" i="13"/>
  <c r="AJ197" i="13"/>
  <c r="AI197" i="13"/>
  <c r="AH197" i="13"/>
  <c r="AU197" i="13" s="1"/>
  <c r="AG197" i="13"/>
  <c r="AF197" i="13"/>
  <c r="AE197" i="13"/>
  <c r="AD197" i="13"/>
  <c r="AT197" i="13" s="1"/>
  <c r="AC197" i="13"/>
  <c r="AB197" i="13"/>
  <c r="AW197" i="13" s="1"/>
  <c r="X197" i="13"/>
  <c r="W197" i="13"/>
  <c r="N197" i="13"/>
  <c r="Z197" i="13" s="1"/>
  <c r="M197" i="13"/>
  <c r="Y197" i="13" s="1"/>
  <c r="L197" i="13"/>
  <c r="K197" i="13"/>
  <c r="J197" i="13"/>
  <c r="V197" i="13" s="1"/>
  <c r="I197" i="13"/>
  <c r="U197" i="13" s="1"/>
  <c r="AU196" i="13"/>
  <c r="AS196" i="13"/>
  <c r="AR196" i="13"/>
  <c r="AQ196" i="13"/>
  <c r="AP196" i="13"/>
  <c r="AO196" i="13"/>
  <c r="AY196" i="13" s="1"/>
  <c r="AN196" i="13"/>
  <c r="AM196" i="13"/>
  <c r="AL196" i="13"/>
  <c r="AK196" i="13"/>
  <c r="AJ196" i="13"/>
  <c r="AI196" i="13"/>
  <c r="AH196" i="13"/>
  <c r="AX196" i="13" s="1"/>
  <c r="AG196" i="13"/>
  <c r="AF196" i="13"/>
  <c r="AE196" i="13"/>
  <c r="AW196" i="13" s="1"/>
  <c r="AD196" i="13"/>
  <c r="AC196" i="13"/>
  <c r="AB196" i="13"/>
  <c r="Y196" i="13"/>
  <c r="X196" i="13"/>
  <c r="U196" i="13"/>
  <c r="N196" i="13"/>
  <c r="Z196" i="13" s="1"/>
  <c r="M196" i="13"/>
  <c r="L196" i="13"/>
  <c r="K196" i="13"/>
  <c r="W196" i="13" s="1"/>
  <c r="J196" i="13"/>
  <c r="V196" i="13" s="1"/>
  <c r="I196" i="13"/>
  <c r="AS195" i="13"/>
  <c r="AR195" i="13"/>
  <c r="AQ195" i="13"/>
  <c r="AP195" i="13"/>
  <c r="AV195" i="13" s="1"/>
  <c r="AO195" i="13"/>
  <c r="AN195" i="13"/>
  <c r="AM195" i="13"/>
  <c r="AL195" i="13"/>
  <c r="AK195" i="13"/>
  <c r="AJ195" i="13"/>
  <c r="AI195" i="13"/>
  <c r="AH195" i="13"/>
  <c r="AG195" i="13"/>
  <c r="AF195" i="13"/>
  <c r="AE195" i="13"/>
  <c r="AD195" i="13"/>
  <c r="AT195" i="13" s="1"/>
  <c r="AC195" i="13"/>
  <c r="AB195" i="13"/>
  <c r="Y195" i="13"/>
  <c r="X195" i="13"/>
  <c r="U195" i="13"/>
  <c r="N195" i="13"/>
  <c r="Z195" i="13" s="1"/>
  <c r="M195" i="13"/>
  <c r="L195" i="13"/>
  <c r="K195" i="13"/>
  <c r="W195" i="13" s="1"/>
  <c r="J195" i="13"/>
  <c r="V195" i="13" s="1"/>
  <c r="I195" i="13"/>
  <c r="AU194" i="13"/>
  <c r="AS194" i="13"/>
  <c r="AR194" i="13"/>
  <c r="AQ194" i="13"/>
  <c r="AP194" i="13"/>
  <c r="AO194" i="13"/>
  <c r="AY194" i="13" s="1"/>
  <c r="AN194" i="13"/>
  <c r="AM194" i="13"/>
  <c r="AL194" i="13"/>
  <c r="AK194" i="13"/>
  <c r="AJ194" i="13"/>
  <c r="AI194" i="13"/>
  <c r="AH194" i="13"/>
  <c r="AX194" i="13" s="1"/>
  <c r="AG194" i="13"/>
  <c r="AF194" i="13"/>
  <c r="AE194" i="13"/>
  <c r="AW194" i="13" s="1"/>
  <c r="AD194" i="13"/>
  <c r="AC194" i="13"/>
  <c r="AB194" i="13"/>
  <c r="Z194" i="13"/>
  <c r="Y194" i="13"/>
  <c r="V194" i="13"/>
  <c r="U194" i="13"/>
  <c r="N194" i="13"/>
  <c r="M194" i="13"/>
  <c r="L194" i="13"/>
  <c r="X194" i="13" s="1"/>
  <c r="K194" i="13"/>
  <c r="W194" i="13" s="1"/>
  <c r="J194" i="13"/>
  <c r="I194" i="13"/>
  <c r="AV193" i="13"/>
  <c r="AS193" i="13"/>
  <c r="AR193" i="13"/>
  <c r="AQ193" i="13"/>
  <c r="AP193" i="13"/>
  <c r="AO193" i="13"/>
  <c r="AN193" i="13"/>
  <c r="AY193" i="13" s="1"/>
  <c r="AM193" i="13"/>
  <c r="AL193" i="13"/>
  <c r="AK193" i="13"/>
  <c r="AJ193" i="13"/>
  <c r="AX193" i="13" s="1"/>
  <c r="AI193" i="13"/>
  <c r="AH193" i="13"/>
  <c r="AG193" i="13"/>
  <c r="AF193" i="13"/>
  <c r="AE193" i="13"/>
  <c r="AD193" i="13"/>
  <c r="AC193" i="13"/>
  <c r="AB193" i="13"/>
  <c r="AW193" i="13" s="1"/>
  <c r="Z193" i="13"/>
  <c r="X193" i="13"/>
  <c r="W193" i="13"/>
  <c r="N193" i="13"/>
  <c r="M193" i="13"/>
  <c r="Y193" i="13" s="1"/>
  <c r="L193" i="13"/>
  <c r="K193" i="13"/>
  <c r="J193" i="13"/>
  <c r="V193" i="13" s="1"/>
  <c r="I193" i="13"/>
  <c r="U193" i="13" s="1"/>
  <c r="AU192" i="13"/>
  <c r="AS192" i="13"/>
  <c r="AR192" i="13"/>
  <c r="AQ192" i="13"/>
  <c r="AP192" i="13"/>
  <c r="AO192" i="13"/>
  <c r="AY192" i="13" s="1"/>
  <c r="AN192" i="13"/>
  <c r="AM192" i="13"/>
  <c r="AL192" i="13"/>
  <c r="AK192" i="13"/>
  <c r="AJ192" i="13"/>
  <c r="AI192" i="13"/>
  <c r="AH192" i="13"/>
  <c r="AX192" i="13" s="1"/>
  <c r="AG192" i="13"/>
  <c r="AF192" i="13"/>
  <c r="AE192" i="13"/>
  <c r="AW192" i="13" s="1"/>
  <c r="AD192" i="13"/>
  <c r="AC192" i="13"/>
  <c r="AB192" i="13"/>
  <c r="Y192" i="13"/>
  <c r="X192" i="13"/>
  <c r="U192" i="13"/>
  <c r="N192" i="13"/>
  <c r="Z192" i="13" s="1"/>
  <c r="M192" i="13"/>
  <c r="L192" i="13"/>
  <c r="K192" i="13"/>
  <c r="W192" i="13" s="1"/>
  <c r="J192" i="13"/>
  <c r="V192" i="13" s="1"/>
  <c r="I192" i="13"/>
  <c r="AS191" i="13"/>
  <c r="AR191" i="13"/>
  <c r="AQ191" i="13"/>
  <c r="AP191" i="13"/>
  <c r="AV191" i="13" s="1"/>
  <c r="AO191" i="13"/>
  <c r="AN191" i="13"/>
  <c r="AM191" i="13"/>
  <c r="AL191" i="13"/>
  <c r="AK191" i="13"/>
  <c r="AJ191" i="13"/>
  <c r="AI191" i="13"/>
  <c r="AH191" i="13"/>
  <c r="AG191" i="13"/>
  <c r="AF191" i="13"/>
  <c r="AE191" i="13"/>
  <c r="AD191" i="13"/>
  <c r="AT191" i="13" s="1"/>
  <c r="AC191" i="13"/>
  <c r="AB191" i="13"/>
  <c r="Y191" i="13"/>
  <c r="X191" i="13"/>
  <c r="U191" i="13"/>
  <c r="N191" i="13"/>
  <c r="Z191" i="13" s="1"/>
  <c r="M191" i="13"/>
  <c r="L191" i="13"/>
  <c r="K191" i="13"/>
  <c r="W191" i="13" s="1"/>
  <c r="J191" i="13"/>
  <c r="V191" i="13" s="1"/>
  <c r="I191" i="13"/>
  <c r="AU190" i="13"/>
  <c r="AS190" i="13"/>
  <c r="AR190" i="13"/>
  <c r="AQ190" i="13"/>
  <c r="AP190" i="13"/>
  <c r="AO190" i="13"/>
  <c r="AY190" i="13" s="1"/>
  <c r="AN190" i="13"/>
  <c r="AM190" i="13"/>
  <c r="AL190" i="13"/>
  <c r="AK190" i="13"/>
  <c r="AJ190" i="13"/>
  <c r="AI190" i="13"/>
  <c r="AH190" i="13"/>
  <c r="AX190" i="13" s="1"/>
  <c r="AG190" i="13"/>
  <c r="AF190" i="13"/>
  <c r="AE190" i="13"/>
  <c r="AW190" i="13" s="1"/>
  <c r="AD190" i="13"/>
  <c r="AC190" i="13"/>
  <c r="AB190" i="13"/>
  <c r="Z190" i="13"/>
  <c r="Y190" i="13"/>
  <c r="V190" i="13"/>
  <c r="U190" i="13"/>
  <c r="N190" i="13"/>
  <c r="M190" i="13"/>
  <c r="L190" i="13"/>
  <c r="X190" i="13" s="1"/>
  <c r="K190" i="13"/>
  <c r="W190" i="13" s="1"/>
  <c r="J190" i="13"/>
  <c r="I190" i="13"/>
  <c r="AV189" i="13"/>
  <c r="AS189" i="13"/>
  <c r="AR189" i="13"/>
  <c r="AQ189" i="13"/>
  <c r="AP189" i="13"/>
  <c r="AO189" i="13"/>
  <c r="AN189" i="13"/>
  <c r="AY189" i="13" s="1"/>
  <c r="AM189" i="13"/>
  <c r="AL189" i="13"/>
  <c r="AK189" i="13"/>
  <c r="AJ189" i="13"/>
  <c r="AX189" i="13" s="1"/>
  <c r="AI189" i="13"/>
  <c r="AH189" i="13"/>
  <c r="AG189" i="13"/>
  <c r="AF189" i="13"/>
  <c r="AE189" i="13"/>
  <c r="AD189" i="13"/>
  <c r="AC189" i="13"/>
  <c r="AB189" i="13"/>
  <c r="AW189" i="13" s="1"/>
  <c r="X189" i="13"/>
  <c r="W189" i="13"/>
  <c r="N189" i="13"/>
  <c r="Z189" i="13" s="1"/>
  <c r="M189" i="13"/>
  <c r="Y189" i="13" s="1"/>
  <c r="L189" i="13"/>
  <c r="K189" i="13"/>
  <c r="J189" i="13"/>
  <c r="V189" i="13" s="1"/>
  <c r="I189" i="13"/>
  <c r="U189" i="13" s="1"/>
  <c r="AU188" i="13"/>
  <c r="AS188" i="13"/>
  <c r="AR188" i="13"/>
  <c r="AQ188" i="13"/>
  <c r="AP188" i="13"/>
  <c r="AO188" i="13"/>
  <c r="AY188" i="13" s="1"/>
  <c r="AN188" i="13"/>
  <c r="AM188" i="13"/>
  <c r="AL188" i="13"/>
  <c r="AK188" i="13"/>
  <c r="AJ188" i="13"/>
  <c r="AI188" i="13"/>
  <c r="AH188" i="13"/>
  <c r="AX188" i="13" s="1"/>
  <c r="AG188" i="13"/>
  <c r="AF188" i="13"/>
  <c r="AE188" i="13"/>
  <c r="AW188" i="13" s="1"/>
  <c r="AD188" i="13"/>
  <c r="AC188" i="13"/>
  <c r="AB188" i="13"/>
  <c r="Y188" i="13"/>
  <c r="X188" i="13"/>
  <c r="U188" i="13"/>
  <c r="N188" i="13"/>
  <c r="Z188" i="13" s="1"/>
  <c r="M188" i="13"/>
  <c r="L188" i="13"/>
  <c r="K188" i="13"/>
  <c r="W188" i="13" s="1"/>
  <c r="J188" i="13"/>
  <c r="V188" i="13" s="1"/>
  <c r="I188" i="13"/>
  <c r="AS187" i="13"/>
  <c r="AR187" i="13"/>
  <c r="AQ187" i="13"/>
  <c r="AP187" i="13"/>
  <c r="AV187" i="13" s="1"/>
  <c r="AO187" i="13"/>
  <c r="AN187" i="13"/>
  <c r="AM187" i="13"/>
  <c r="AL187" i="13"/>
  <c r="AK187" i="13"/>
  <c r="AJ187" i="13"/>
  <c r="AI187" i="13"/>
  <c r="AH187" i="13"/>
  <c r="AG187" i="13"/>
  <c r="AF187" i="13"/>
  <c r="AE187" i="13"/>
  <c r="AD187" i="13"/>
  <c r="AT187" i="13" s="1"/>
  <c r="AC187" i="13"/>
  <c r="AB187" i="13"/>
  <c r="Y187" i="13"/>
  <c r="X187" i="13"/>
  <c r="U187" i="13"/>
  <c r="N187" i="13"/>
  <c r="Z187" i="13" s="1"/>
  <c r="M187" i="13"/>
  <c r="L187" i="13"/>
  <c r="K187" i="13"/>
  <c r="W187" i="13" s="1"/>
  <c r="J187" i="13"/>
  <c r="V187" i="13" s="1"/>
  <c r="I187" i="13"/>
  <c r="AU186" i="13"/>
  <c r="AS186" i="13"/>
  <c r="AR186" i="13"/>
  <c r="AQ186" i="13"/>
  <c r="AP186" i="13"/>
  <c r="AO186" i="13"/>
  <c r="AY186" i="13" s="1"/>
  <c r="AN186" i="13"/>
  <c r="AM186" i="13"/>
  <c r="AL186" i="13"/>
  <c r="AK186" i="13"/>
  <c r="AJ186" i="13"/>
  <c r="AI186" i="13"/>
  <c r="AH186" i="13"/>
  <c r="AX186" i="13" s="1"/>
  <c r="AG186" i="13"/>
  <c r="AF186" i="13"/>
  <c r="AE186" i="13"/>
  <c r="AW186" i="13" s="1"/>
  <c r="AD186" i="13"/>
  <c r="AC186" i="13"/>
  <c r="AB186" i="13"/>
  <c r="Z186" i="13"/>
  <c r="Y186" i="13"/>
  <c r="V186" i="13"/>
  <c r="U186" i="13"/>
  <c r="N186" i="13"/>
  <c r="M186" i="13"/>
  <c r="L186" i="13"/>
  <c r="X186" i="13" s="1"/>
  <c r="K186" i="13"/>
  <c r="W186" i="13" s="1"/>
  <c r="J186" i="13"/>
  <c r="I186" i="13"/>
  <c r="AV185" i="13"/>
  <c r="AS185" i="13"/>
  <c r="AR185" i="13"/>
  <c r="AQ185" i="13"/>
  <c r="AP185" i="13"/>
  <c r="AO185" i="13"/>
  <c r="AN185" i="13"/>
  <c r="AY185" i="13" s="1"/>
  <c r="AM185" i="13"/>
  <c r="AL185" i="13"/>
  <c r="AK185" i="13"/>
  <c r="AJ185" i="13"/>
  <c r="AX185" i="13" s="1"/>
  <c r="AI185" i="13"/>
  <c r="AH185" i="13"/>
  <c r="AG185" i="13"/>
  <c r="AF185" i="13"/>
  <c r="AE185" i="13"/>
  <c r="AD185" i="13"/>
  <c r="AC185" i="13"/>
  <c r="AB185" i="13"/>
  <c r="AW185" i="13" s="1"/>
  <c r="Z185" i="13"/>
  <c r="X185" i="13"/>
  <c r="W185" i="13"/>
  <c r="N185" i="13"/>
  <c r="M185" i="13"/>
  <c r="Y185" i="13" s="1"/>
  <c r="L185" i="13"/>
  <c r="K185" i="13"/>
  <c r="J185" i="13"/>
  <c r="V185" i="13" s="1"/>
  <c r="I185" i="13"/>
  <c r="U185" i="13" s="1"/>
  <c r="AU184" i="13"/>
  <c r="AS184" i="13"/>
  <c r="AR184" i="13"/>
  <c r="AQ184" i="13"/>
  <c r="AP184" i="13"/>
  <c r="AO184" i="13"/>
  <c r="AY184" i="13" s="1"/>
  <c r="AN184" i="13"/>
  <c r="AM184" i="13"/>
  <c r="AL184" i="13"/>
  <c r="AK184" i="13"/>
  <c r="AJ184" i="13"/>
  <c r="AI184" i="13"/>
  <c r="AH184" i="13"/>
  <c r="AX184" i="13" s="1"/>
  <c r="AG184" i="13"/>
  <c r="AF184" i="13"/>
  <c r="AE184" i="13"/>
  <c r="AW184" i="13" s="1"/>
  <c r="AD184" i="13"/>
  <c r="AC184" i="13"/>
  <c r="AB184" i="13"/>
  <c r="Y184" i="13"/>
  <c r="X184" i="13"/>
  <c r="U184" i="13"/>
  <c r="N184" i="13"/>
  <c r="Z184" i="13" s="1"/>
  <c r="M184" i="13"/>
  <c r="L184" i="13"/>
  <c r="K184" i="13"/>
  <c r="W184" i="13" s="1"/>
  <c r="J184" i="13"/>
  <c r="V184" i="13" s="1"/>
  <c r="I184" i="13"/>
  <c r="AV183" i="13"/>
  <c r="AS183" i="13"/>
  <c r="AR183" i="13"/>
  <c r="AQ183" i="13"/>
  <c r="AP183" i="13"/>
  <c r="AO183" i="13"/>
  <c r="AN183" i="13"/>
  <c r="AY183" i="13" s="1"/>
  <c r="AM183" i="13"/>
  <c r="AL183" i="13"/>
  <c r="AK183" i="13"/>
  <c r="AJ183" i="13"/>
  <c r="AI183" i="13"/>
  <c r="AH183" i="13"/>
  <c r="AX183" i="13" s="1"/>
  <c r="AG183" i="13"/>
  <c r="AF183" i="13"/>
  <c r="AE183" i="13"/>
  <c r="AD183" i="13"/>
  <c r="AC183" i="13"/>
  <c r="AB183" i="13"/>
  <c r="AT183" i="13" s="1"/>
  <c r="Z183" i="13"/>
  <c r="Y183" i="13"/>
  <c r="V183" i="13"/>
  <c r="U183" i="13"/>
  <c r="N183" i="13"/>
  <c r="M183" i="13"/>
  <c r="L183" i="13"/>
  <c r="X183" i="13" s="1"/>
  <c r="K183" i="13"/>
  <c r="W183" i="13" s="1"/>
  <c r="J183" i="13"/>
  <c r="I183" i="13"/>
  <c r="AX182" i="13"/>
  <c r="AS182" i="13"/>
  <c r="AR182" i="13"/>
  <c r="AQ182" i="13"/>
  <c r="AP182" i="13"/>
  <c r="AY182" i="13" s="1"/>
  <c r="AO182" i="13"/>
  <c r="AN182" i="13"/>
  <c r="AM182" i="13"/>
  <c r="AL182" i="13"/>
  <c r="AK182" i="13"/>
  <c r="AJ182" i="13"/>
  <c r="AI182" i="13"/>
  <c r="AH182" i="13"/>
  <c r="AU182" i="13" s="1"/>
  <c r="AG182" i="13"/>
  <c r="AF182" i="13"/>
  <c r="AE182" i="13"/>
  <c r="AD182" i="13"/>
  <c r="AT182" i="13" s="1"/>
  <c r="AC182" i="13"/>
  <c r="AB182" i="13"/>
  <c r="Z182" i="13"/>
  <c r="W182" i="13"/>
  <c r="V182" i="13"/>
  <c r="N182" i="13"/>
  <c r="M182" i="13"/>
  <c r="Y182" i="13" s="1"/>
  <c r="L182" i="13"/>
  <c r="X182" i="13" s="1"/>
  <c r="K182" i="13"/>
  <c r="J182" i="13"/>
  <c r="I182" i="13"/>
  <c r="U182" i="13" s="1"/>
  <c r="AA182" i="13" s="1"/>
  <c r="AS181" i="13"/>
  <c r="AR181" i="13"/>
  <c r="AQ181" i="13"/>
  <c r="AY181" i="13" s="1"/>
  <c r="AP181" i="13"/>
  <c r="AO181" i="13"/>
  <c r="AN181" i="13"/>
  <c r="AV181" i="13" s="1"/>
  <c r="AM181" i="13"/>
  <c r="AL181" i="13"/>
  <c r="AK181" i="13"/>
  <c r="AJ181" i="13"/>
  <c r="AI181" i="13"/>
  <c r="AU181" i="13" s="1"/>
  <c r="AH181" i="13"/>
  <c r="AG181" i="13"/>
  <c r="AF181" i="13"/>
  <c r="AE181" i="13"/>
  <c r="AD181" i="13"/>
  <c r="AC181" i="13"/>
  <c r="AB181" i="13"/>
  <c r="AT181" i="13" s="1"/>
  <c r="X181" i="13"/>
  <c r="W181" i="13"/>
  <c r="N181" i="13"/>
  <c r="Z181" i="13" s="1"/>
  <c r="M181" i="13"/>
  <c r="Y181" i="13" s="1"/>
  <c r="L181" i="13"/>
  <c r="K181" i="13"/>
  <c r="J181" i="13"/>
  <c r="V181" i="13" s="1"/>
  <c r="I181" i="13"/>
  <c r="U181" i="13" s="1"/>
  <c r="AA181" i="13" s="1"/>
  <c r="AS180" i="13"/>
  <c r="AR180" i="13"/>
  <c r="AQ180" i="13"/>
  <c r="AP180" i="13"/>
  <c r="AO180" i="13"/>
  <c r="AN180" i="13"/>
  <c r="AY180" i="13" s="1"/>
  <c r="AM180" i="13"/>
  <c r="AL180" i="13"/>
  <c r="AK180" i="13"/>
  <c r="AJ180" i="13"/>
  <c r="AI180" i="13"/>
  <c r="AH180" i="13"/>
  <c r="AG180" i="13"/>
  <c r="AF180" i="13"/>
  <c r="AE180" i="13"/>
  <c r="AD180" i="13"/>
  <c r="AC180" i="13"/>
  <c r="AB180" i="13"/>
  <c r="Y180" i="13"/>
  <c r="X180" i="13"/>
  <c r="U180" i="13"/>
  <c r="N180" i="13"/>
  <c r="Z180" i="13" s="1"/>
  <c r="M180" i="13"/>
  <c r="L180" i="13"/>
  <c r="K180" i="13"/>
  <c r="W180" i="13" s="1"/>
  <c r="J180" i="13"/>
  <c r="V180" i="13" s="1"/>
  <c r="I180" i="13"/>
  <c r="AS179" i="13"/>
  <c r="AR179" i="13"/>
  <c r="AQ179" i="13"/>
  <c r="AP179" i="13"/>
  <c r="AO179" i="13"/>
  <c r="AN179" i="13"/>
  <c r="AV179" i="13" s="1"/>
  <c r="AM179" i="13"/>
  <c r="AL179" i="13"/>
  <c r="AK179" i="13"/>
  <c r="AJ179" i="13"/>
  <c r="AI179" i="13"/>
  <c r="AH179" i="13"/>
  <c r="AG179" i="13"/>
  <c r="AF179" i="13"/>
  <c r="AE179" i="13"/>
  <c r="AD179" i="13"/>
  <c r="AC179" i="13"/>
  <c r="AT179" i="13" s="1"/>
  <c r="AB179" i="13"/>
  <c r="Z179" i="13"/>
  <c r="Y179" i="13"/>
  <c r="V179" i="13"/>
  <c r="U179" i="13"/>
  <c r="N179" i="13"/>
  <c r="M179" i="13"/>
  <c r="L179" i="13"/>
  <c r="X179" i="13" s="1"/>
  <c r="K179" i="13"/>
  <c r="W179" i="13" s="1"/>
  <c r="J179" i="13"/>
  <c r="I179" i="13"/>
  <c r="AS178" i="13"/>
  <c r="AR178" i="13"/>
  <c r="AQ178" i="13"/>
  <c r="AP178" i="13"/>
  <c r="AY178" i="13" s="1"/>
  <c r="AO178" i="13"/>
  <c r="AN178" i="13"/>
  <c r="AM178" i="13"/>
  <c r="AL178" i="13"/>
  <c r="AK178" i="13"/>
  <c r="AJ178" i="13"/>
  <c r="AI178" i="13"/>
  <c r="AH178" i="13"/>
  <c r="AU178" i="13" s="1"/>
  <c r="AG178" i="13"/>
  <c r="AF178" i="13"/>
  <c r="AE178" i="13"/>
  <c r="AD178" i="13"/>
  <c r="AT178" i="13" s="1"/>
  <c r="AC178" i="13"/>
  <c r="AB178" i="13"/>
  <c r="Z178" i="13"/>
  <c r="W178" i="13"/>
  <c r="V178" i="13"/>
  <c r="N178" i="13"/>
  <c r="M178" i="13"/>
  <c r="Y178" i="13" s="1"/>
  <c r="L178" i="13"/>
  <c r="X178" i="13" s="1"/>
  <c r="K178" i="13"/>
  <c r="J178" i="13"/>
  <c r="I178" i="13"/>
  <c r="U178" i="13" s="1"/>
  <c r="AS177" i="13"/>
  <c r="AR177" i="13"/>
  <c r="AQ177" i="13"/>
  <c r="AY177" i="13" s="1"/>
  <c r="AP177" i="13"/>
  <c r="AO177" i="13"/>
  <c r="AN177" i="13"/>
  <c r="AM177" i="13"/>
  <c r="AL177" i="13"/>
  <c r="AK177" i="13"/>
  <c r="AJ177" i="13"/>
  <c r="AI177" i="13"/>
  <c r="AU177" i="13" s="1"/>
  <c r="AH177" i="13"/>
  <c r="AG177" i="13"/>
  <c r="AF177" i="13"/>
  <c r="AE177" i="13"/>
  <c r="AD177" i="13"/>
  <c r="AC177" i="13"/>
  <c r="AB177" i="13"/>
  <c r="X177" i="13"/>
  <c r="W177" i="13"/>
  <c r="N177" i="13"/>
  <c r="Z177" i="13" s="1"/>
  <c r="M177" i="13"/>
  <c r="Y177" i="13" s="1"/>
  <c r="L177" i="13"/>
  <c r="K177" i="13"/>
  <c r="J177" i="13"/>
  <c r="V177" i="13" s="1"/>
  <c r="I177" i="13"/>
  <c r="U177" i="13" s="1"/>
  <c r="AA177" i="13" s="1"/>
  <c r="AV176" i="13"/>
  <c r="AS176" i="13"/>
  <c r="AR176" i="13"/>
  <c r="AQ176" i="13"/>
  <c r="AP176" i="13"/>
  <c r="AO176" i="13"/>
  <c r="AN176" i="13"/>
  <c r="AY176" i="13" s="1"/>
  <c r="AM176" i="13"/>
  <c r="AL176" i="13"/>
  <c r="AK176" i="13"/>
  <c r="AJ176" i="13"/>
  <c r="AI176" i="13"/>
  <c r="AU176" i="13" s="1"/>
  <c r="AH176" i="13"/>
  <c r="AX176" i="13" s="1"/>
  <c r="AG176" i="13"/>
  <c r="AF176" i="13"/>
  <c r="AE176" i="13"/>
  <c r="AD176" i="13"/>
  <c r="AC176" i="13"/>
  <c r="AB176" i="13"/>
  <c r="Y176" i="13"/>
  <c r="X176" i="13"/>
  <c r="U176" i="13"/>
  <c r="N176" i="13"/>
  <c r="Z176" i="13" s="1"/>
  <c r="M176" i="13"/>
  <c r="L176" i="13"/>
  <c r="K176" i="13"/>
  <c r="W176" i="13" s="1"/>
  <c r="J176" i="13"/>
  <c r="V176" i="13" s="1"/>
  <c r="I176" i="13"/>
  <c r="AW175" i="13"/>
  <c r="AS175" i="13"/>
  <c r="AR175" i="13"/>
  <c r="AQ175" i="13"/>
  <c r="AP175" i="13"/>
  <c r="AO175" i="13"/>
  <c r="AN175" i="13"/>
  <c r="AV175" i="13" s="1"/>
  <c r="AM175" i="13"/>
  <c r="AL175" i="13"/>
  <c r="AK175" i="13"/>
  <c r="AJ175" i="13"/>
  <c r="AI175" i="13"/>
  <c r="AH175" i="13"/>
  <c r="AU175" i="13" s="1"/>
  <c r="AG175" i="13"/>
  <c r="AF175" i="13"/>
  <c r="AE175" i="13"/>
  <c r="AD175" i="13"/>
  <c r="AC175" i="13"/>
  <c r="AT175" i="13" s="1"/>
  <c r="AB175" i="13"/>
  <c r="Z175" i="13"/>
  <c r="Y175" i="13"/>
  <c r="V175" i="13"/>
  <c r="U175" i="13"/>
  <c r="N175" i="13"/>
  <c r="M175" i="13"/>
  <c r="L175" i="13"/>
  <c r="X175" i="13" s="1"/>
  <c r="K175" i="13"/>
  <c r="W175" i="13" s="1"/>
  <c r="J175" i="13"/>
  <c r="I175" i="13"/>
  <c r="AS174" i="13"/>
  <c r="AR174" i="13"/>
  <c r="AQ174" i="13"/>
  <c r="AP174" i="13"/>
  <c r="AY174" i="13" s="1"/>
  <c r="AO174" i="13"/>
  <c r="AN174" i="13"/>
  <c r="AM174" i="13"/>
  <c r="AL174" i="13"/>
  <c r="AK174" i="13"/>
  <c r="AJ174" i="13"/>
  <c r="AI174" i="13"/>
  <c r="AH174" i="13"/>
  <c r="AU174" i="13" s="1"/>
  <c r="AG174" i="13"/>
  <c r="AF174" i="13"/>
  <c r="AE174" i="13"/>
  <c r="AD174" i="13"/>
  <c r="AT174" i="13" s="1"/>
  <c r="AC174" i="13"/>
  <c r="AW174" i="13" s="1"/>
  <c r="AB174" i="13"/>
  <c r="Z174" i="13"/>
  <c r="W174" i="13"/>
  <c r="V174" i="13"/>
  <c r="N174" i="13"/>
  <c r="M174" i="13"/>
  <c r="Y174" i="13" s="1"/>
  <c r="L174" i="13"/>
  <c r="X174" i="13" s="1"/>
  <c r="K174" i="13"/>
  <c r="J174" i="13"/>
  <c r="I174" i="13"/>
  <c r="U174" i="13" s="1"/>
  <c r="AU173" i="13"/>
  <c r="AS173" i="13"/>
  <c r="AR173" i="13"/>
  <c r="AQ173" i="13"/>
  <c r="AY173" i="13" s="1"/>
  <c r="AP173" i="13"/>
  <c r="AO173" i="13"/>
  <c r="AN173" i="13"/>
  <c r="AM173" i="13"/>
  <c r="AL173" i="13"/>
  <c r="AK173" i="13"/>
  <c r="AJ173" i="13"/>
  <c r="AI173" i="13"/>
  <c r="AH173" i="13"/>
  <c r="AX173" i="13" s="1"/>
  <c r="AG173" i="13"/>
  <c r="AF173" i="13"/>
  <c r="AE173" i="13"/>
  <c r="AD173" i="13"/>
  <c r="AC173" i="13"/>
  <c r="AB173" i="13"/>
  <c r="X173" i="13"/>
  <c r="W173" i="13"/>
  <c r="N173" i="13"/>
  <c r="Z173" i="13" s="1"/>
  <c r="M173" i="13"/>
  <c r="Y173" i="13" s="1"/>
  <c r="L173" i="13"/>
  <c r="K173" i="13"/>
  <c r="J173" i="13"/>
  <c r="V173" i="13" s="1"/>
  <c r="I173" i="13"/>
  <c r="U173" i="13" s="1"/>
  <c r="AA173" i="13" s="1"/>
  <c r="AV172" i="13"/>
  <c r="AS172" i="13"/>
  <c r="AR172" i="13"/>
  <c r="AQ172" i="13"/>
  <c r="AP172" i="13"/>
  <c r="AO172" i="13"/>
  <c r="AN172" i="13"/>
  <c r="AY172" i="13" s="1"/>
  <c r="AM172" i="13"/>
  <c r="AL172" i="13"/>
  <c r="AK172" i="13"/>
  <c r="AJ172" i="13"/>
  <c r="AI172" i="13"/>
  <c r="AU172" i="13" s="1"/>
  <c r="AH172" i="13"/>
  <c r="AX172" i="13" s="1"/>
  <c r="AG172" i="13"/>
  <c r="AF172" i="13"/>
  <c r="AE172" i="13"/>
  <c r="AD172" i="13"/>
  <c r="AC172" i="13"/>
  <c r="AB172" i="13"/>
  <c r="Y172" i="13"/>
  <c r="X172" i="13"/>
  <c r="U172" i="13"/>
  <c r="N172" i="13"/>
  <c r="Z172" i="13" s="1"/>
  <c r="M172" i="13"/>
  <c r="L172" i="13"/>
  <c r="K172" i="13"/>
  <c r="W172" i="13" s="1"/>
  <c r="J172" i="13"/>
  <c r="V172" i="13" s="1"/>
  <c r="I172" i="13"/>
  <c r="AW171" i="13"/>
  <c r="AS171" i="13"/>
  <c r="AR171" i="13"/>
  <c r="AQ171" i="13"/>
  <c r="AP171" i="13"/>
  <c r="AO171" i="13"/>
  <c r="AN171" i="13"/>
  <c r="AM171" i="13"/>
  <c r="AL171" i="13"/>
  <c r="AK171" i="13"/>
  <c r="AJ171" i="13"/>
  <c r="AI171" i="13"/>
  <c r="AH171" i="13"/>
  <c r="AU171" i="13" s="1"/>
  <c r="AG171" i="13"/>
  <c r="AF171" i="13"/>
  <c r="AE171" i="13"/>
  <c r="AD171" i="13"/>
  <c r="AC171" i="13"/>
  <c r="AT171" i="13" s="1"/>
  <c r="AB171" i="13"/>
  <c r="Z171" i="13"/>
  <c r="Y171" i="13"/>
  <c r="V171" i="13"/>
  <c r="U171" i="13"/>
  <c r="N171" i="13"/>
  <c r="M171" i="13"/>
  <c r="L171" i="13"/>
  <c r="X171" i="13" s="1"/>
  <c r="K171" i="13"/>
  <c r="W171" i="13" s="1"/>
  <c r="J171" i="13"/>
  <c r="I171" i="13"/>
  <c r="AS170" i="13"/>
  <c r="AR170" i="13"/>
  <c r="AQ170" i="13"/>
  <c r="AP170" i="13"/>
  <c r="AY170" i="13" s="1"/>
  <c r="AO170" i="13"/>
  <c r="AN170" i="13"/>
  <c r="AV170" i="13" s="1"/>
  <c r="AM170" i="13"/>
  <c r="AL170" i="13"/>
  <c r="AK170" i="13"/>
  <c r="AJ170" i="13"/>
  <c r="AI170" i="13"/>
  <c r="AH170" i="13"/>
  <c r="AU170" i="13" s="1"/>
  <c r="AG170" i="13"/>
  <c r="AF170" i="13"/>
  <c r="AE170" i="13"/>
  <c r="AD170" i="13"/>
  <c r="AT170" i="13" s="1"/>
  <c r="AC170" i="13"/>
  <c r="AW170" i="13" s="1"/>
  <c r="AB170" i="13"/>
  <c r="Z170" i="13"/>
  <c r="W170" i="13"/>
  <c r="V170" i="13"/>
  <c r="N170" i="13"/>
  <c r="M170" i="13"/>
  <c r="Y170" i="13" s="1"/>
  <c r="L170" i="13"/>
  <c r="X170" i="13" s="1"/>
  <c r="K170" i="13"/>
  <c r="J170" i="13"/>
  <c r="I170" i="13"/>
  <c r="U170" i="13" s="1"/>
  <c r="AU169" i="13"/>
  <c r="AS169" i="13"/>
  <c r="AR169" i="13"/>
  <c r="AQ169" i="13"/>
  <c r="AY169" i="13" s="1"/>
  <c r="AP169" i="13"/>
  <c r="AO169" i="13"/>
  <c r="AN169" i="13"/>
  <c r="AM169" i="13"/>
  <c r="AL169" i="13"/>
  <c r="AK169" i="13"/>
  <c r="AJ169" i="13"/>
  <c r="AI169" i="13"/>
  <c r="AH169" i="13"/>
  <c r="AX169" i="13" s="1"/>
  <c r="AG169" i="13"/>
  <c r="AF169" i="13"/>
  <c r="AE169" i="13"/>
  <c r="AD169" i="13"/>
  <c r="AC169" i="13"/>
  <c r="AB169" i="13"/>
  <c r="X169" i="13"/>
  <c r="W169" i="13"/>
  <c r="N169" i="13"/>
  <c r="Z169" i="13" s="1"/>
  <c r="M169" i="13"/>
  <c r="Y169" i="13" s="1"/>
  <c r="L169" i="13"/>
  <c r="K169" i="13"/>
  <c r="J169" i="13"/>
  <c r="V169" i="13" s="1"/>
  <c r="I169" i="13"/>
  <c r="U169" i="13" s="1"/>
  <c r="AA169" i="13" s="1"/>
  <c r="AV168" i="13"/>
  <c r="AS168" i="13"/>
  <c r="AR168" i="13"/>
  <c r="AQ168" i="13"/>
  <c r="AP168" i="13"/>
  <c r="AO168" i="13"/>
  <c r="AN168" i="13"/>
  <c r="AY168" i="13" s="1"/>
  <c r="AM168" i="13"/>
  <c r="AL168" i="13"/>
  <c r="AK168" i="13"/>
  <c r="AJ168" i="13"/>
  <c r="AI168" i="13"/>
  <c r="AU168" i="13" s="1"/>
  <c r="AH168" i="13"/>
  <c r="AX168" i="13" s="1"/>
  <c r="AG168" i="13"/>
  <c r="AF168" i="13"/>
  <c r="AE168" i="13"/>
  <c r="AD168" i="13"/>
  <c r="AC168" i="13"/>
  <c r="AB168" i="13"/>
  <c r="Y168" i="13"/>
  <c r="X168" i="13"/>
  <c r="U168" i="13"/>
  <c r="N168" i="13"/>
  <c r="Z168" i="13" s="1"/>
  <c r="M168" i="13"/>
  <c r="L168" i="13"/>
  <c r="K168" i="13"/>
  <c r="W168" i="13" s="1"/>
  <c r="J168" i="13"/>
  <c r="V168" i="13" s="1"/>
  <c r="I168" i="13"/>
  <c r="AS167" i="13"/>
  <c r="AR167" i="13"/>
  <c r="AQ167" i="13"/>
  <c r="AP167" i="13"/>
  <c r="AO167" i="13"/>
  <c r="AN167" i="13"/>
  <c r="AM167" i="13"/>
  <c r="AL167" i="13"/>
  <c r="AK167" i="13"/>
  <c r="AJ167" i="13"/>
  <c r="AI167" i="13"/>
  <c r="AH167" i="13"/>
  <c r="AG167" i="13"/>
  <c r="AF167" i="13"/>
  <c r="AE167" i="13"/>
  <c r="AD167" i="13"/>
  <c r="AC167" i="13"/>
  <c r="AT167" i="13" s="1"/>
  <c r="AB167" i="13"/>
  <c r="Z167" i="13"/>
  <c r="Y167" i="13"/>
  <c r="V167" i="13"/>
  <c r="U167" i="13"/>
  <c r="N167" i="13"/>
  <c r="M167" i="13"/>
  <c r="L167" i="13"/>
  <c r="X167" i="13" s="1"/>
  <c r="K167" i="13"/>
  <c r="W167" i="13" s="1"/>
  <c r="J167" i="13"/>
  <c r="I167" i="13"/>
  <c r="AX166" i="13"/>
  <c r="AS166" i="13"/>
  <c r="AR166" i="13"/>
  <c r="AQ166" i="13"/>
  <c r="AP166" i="13"/>
  <c r="AY166" i="13" s="1"/>
  <c r="AO166" i="13"/>
  <c r="AN166" i="13"/>
  <c r="AV166" i="13" s="1"/>
  <c r="AM166" i="13"/>
  <c r="AL166" i="13"/>
  <c r="AK166" i="13"/>
  <c r="AJ166" i="13"/>
  <c r="AI166" i="13"/>
  <c r="AH166" i="13"/>
  <c r="AU166" i="13" s="1"/>
  <c r="AG166" i="13"/>
  <c r="AF166" i="13"/>
  <c r="AE166" i="13"/>
  <c r="AD166" i="13"/>
  <c r="AT166" i="13" s="1"/>
  <c r="AC166" i="13"/>
  <c r="AB166" i="13"/>
  <c r="Z166" i="13"/>
  <c r="W166" i="13"/>
  <c r="V166" i="13"/>
  <c r="N166" i="13"/>
  <c r="M166" i="13"/>
  <c r="Y166" i="13" s="1"/>
  <c r="L166" i="13"/>
  <c r="X166" i="13" s="1"/>
  <c r="K166" i="13"/>
  <c r="J166" i="13"/>
  <c r="I166" i="13"/>
  <c r="U166" i="13" s="1"/>
  <c r="AA166" i="13" s="1"/>
  <c r="AS165" i="13"/>
  <c r="AR165" i="13"/>
  <c r="AQ165" i="13"/>
  <c r="AY165" i="13" s="1"/>
  <c r="AP165" i="13"/>
  <c r="AO165" i="13"/>
  <c r="AN165" i="13"/>
  <c r="AV165" i="13" s="1"/>
  <c r="AM165" i="13"/>
  <c r="AL165" i="13"/>
  <c r="AK165" i="13"/>
  <c r="AJ165" i="13"/>
  <c r="AI165" i="13"/>
  <c r="AU165" i="13" s="1"/>
  <c r="AH165" i="13"/>
  <c r="AG165" i="13"/>
  <c r="AF165" i="13"/>
  <c r="AE165" i="13"/>
  <c r="AD165" i="13"/>
  <c r="AC165" i="13"/>
  <c r="AB165" i="13"/>
  <c r="AT165" i="13" s="1"/>
  <c r="X165" i="13"/>
  <c r="W165" i="13"/>
  <c r="N165" i="13"/>
  <c r="Z165" i="13" s="1"/>
  <c r="M165" i="13"/>
  <c r="Y165" i="13" s="1"/>
  <c r="L165" i="13"/>
  <c r="K165" i="13"/>
  <c r="J165" i="13"/>
  <c r="V165" i="13" s="1"/>
  <c r="I165" i="13"/>
  <c r="U165" i="13" s="1"/>
  <c r="AA165" i="13" s="1"/>
  <c r="AS164" i="13"/>
  <c r="AR164" i="13"/>
  <c r="AQ164" i="13"/>
  <c r="AP164" i="13"/>
  <c r="AO164" i="13"/>
  <c r="AN164" i="13"/>
  <c r="AY164" i="13" s="1"/>
  <c r="AM164" i="13"/>
  <c r="AL164" i="13"/>
  <c r="AK164" i="13"/>
  <c r="AJ164" i="13"/>
  <c r="AI164" i="13"/>
  <c r="AH164" i="13"/>
  <c r="AG164" i="13"/>
  <c r="AF164" i="13"/>
  <c r="AE164" i="13"/>
  <c r="AD164" i="13"/>
  <c r="AC164" i="13"/>
  <c r="AB164" i="13"/>
  <c r="Y164" i="13"/>
  <c r="X164" i="13"/>
  <c r="U164" i="13"/>
  <c r="N164" i="13"/>
  <c r="Z164" i="13" s="1"/>
  <c r="M164" i="13"/>
  <c r="L164" i="13"/>
  <c r="K164" i="13"/>
  <c r="W164" i="13" s="1"/>
  <c r="J164" i="13"/>
  <c r="V164" i="13" s="1"/>
  <c r="I164" i="13"/>
  <c r="AS163" i="13"/>
  <c r="AR163" i="13"/>
  <c r="AQ163" i="13"/>
  <c r="AP163" i="13"/>
  <c r="AO163" i="13"/>
  <c r="AN163" i="13"/>
  <c r="AM163" i="13"/>
  <c r="AL163" i="13"/>
  <c r="AK163" i="13"/>
  <c r="AJ163" i="13"/>
  <c r="AI163" i="13"/>
  <c r="AH163" i="13"/>
  <c r="AU163" i="13" s="1"/>
  <c r="AG163" i="13"/>
  <c r="AF163" i="13"/>
  <c r="AE163" i="13"/>
  <c r="AD163" i="13"/>
  <c r="AT163" i="13" s="1"/>
  <c r="AC163" i="13"/>
  <c r="AW163" i="13" s="1"/>
  <c r="AB163" i="13"/>
  <c r="Z163" i="13"/>
  <c r="Y163" i="13"/>
  <c r="V163" i="13"/>
  <c r="U163" i="13"/>
  <c r="N163" i="13"/>
  <c r="M163" i="13"/>
  <c r="L163" i="13"/>
  <c r="X163" i="13" s="1"/>
  <c r="K163" i="13"/>
  <c r="W163" i="13" s="1"/>
  <c r="J163" i="13"/>
  <c r="I163" i="13"/>
  <c r="AS162" i="13"/>
  <c r="AR162" i="13"/>
  <c r="AQ162" i="13"/>
  <c r="AP162" i="13"/>
  <c r="AY162" i="13" s="1"/>
  <c r="AO162" i="13"/>
  <c r="AN162" i="13"/>
  <c r="AM162" i="13"/>
  <c r="AL162" i="13"/>
  <c r="AK162" i="13"/>
  <c r="AJ162" i="13"/>
  <c r="AI162" i="13"/>
  <c r="AH162" i="13"/>
  <c r="AX162" i="13" s="1"/>
  <c r="AG162" i="13"/>
  <c r="AF162" i="13"/>
  <c r="AE162" i="13"/>
  <c r="AD162" i="13"/>
  <c r="AT162" i="13" s="1"/>
  <c r="AC162" i="13"/>
  <c r="AB162" i="13"/>
  <c r="Z162" i="13"/>
  <c r="W162" i="13"/>
  <c r="V162" i="13"/>
  <c r="N162" i="13"/>
  <c r="M162" i="13"/>
  <c r="Y162" i="13" s="1"/>
  <c r="L162" i="13"/>
  <c r="X162" i="13" s="1"/>
  <c r="K162" i="13"/>
  <c r="J162" i="13"/>
  <c r="I162" i="13"/>
  <c r="U162" i="13" s="1"/>
  <c r="AA162" i="13" s="1"/>
  <c r="AS161" i="13"/>
  <c r="AR161" i="13"/>
  <c r="AQ161" i="13"/>
  <c r="AP161" i="13"/>
  <c r="AO161" i="13"/>
  <c r="AN161" i="13"/>
  <c r="AY161" i="13" s="1"/>
  <c r="AM161" i="13"/>
  <c r="AL161" i="13"/>
  <c r="AK161" i="13"/>
  <c r="AJ161" i="13"/>
  <c r="AU161" i="13" s="1"/>
  <c r="AI161" i="13"/>
  <c r="AH161" i="13"/>
  <c r="AG161" i="13"/>
  <c r="AF161" i="13"/>
  <c r="AE161" i="13"/>
  <c r="AD161" i="13"/>
  <c r="AC161" i="13"/>
  <c r="AB161" i="13"/>
  <c r="X161" i="13"/>
  <c r="W161" i="13"/>
  <c r="N161" i="13"/>
  <c r="Z161" i="13" s="1"/>
  <c r="M161" i="13"/>
  <c r="Y161" i="13" s="1"/>
  <c r="L161" i="13"/>
  <c r="K161" i="13"/>
  <c r="J161" i="13"/>
  <c r="V161" i="13" s="1"/>
  <c r="I161" i="13"/>
  <c r="U161" i="13" s="1"/>
  <c r="AA161" i="13" s="1"/>
  <c r="AV160" i="13"/>
  <c r="AS160" i="13"/>
  <c r="AR160" i="13"/>
  <c r="AQ160" i="13"/>
  <c r="AP160" i="13"/>
  <c r="AO160" i="13"/>
  <c r="AN160" i="13"/>
  <c r="AM160" i="13"/>
  <c r="AL160" i="13"/>
  <c r="AK160" i="13"/>
  <c r="AJ160" i="13"/>
  <c r="AI160" i="13"/>
  <c r="AH160" i="13"/>
  <c r="AX160" i="13" s="1"/>
  <c r="AG160" i="13"/>
  <c r="AF160" i="13"/>
  <c r="AE160" i="13"/>
  <c r="AD160" i="13"/>
  <c r="AC160" i="13"/>
  <c r="AB160" i="13"/>
  <c r="AW160" i="13" s="1"/>
  <c r="Y160" i="13"/>
  <c r="X160" i="13"/>
  <c r="U160" i="13"/>
  <c r="N160" i="13"/>
  <c r="Z160" i="13" s="1"/>
  <c r="M160" i="13"/>
  <c r="L160" i="13"/>
  <c r="K160" i="13"/>
  <c r="W160" i="13" s="1"/>
  <c r="J160" i="13"/>
  <c r="V160" i="13" s="1"/>
  <c r="I160" i="13"/>
  <c r="AX159" i="13"/>
  <c r="AW159" i="13"/>
  <c r="AS159" i="13"/>
  <c r="AR159" i="13"/>
  <c r="AQ159" i="13"/>
  <c r="AP159" i="13"/>
  <c r="AO159" i="13"/>
  <c r="AN159" i="13"/>
  <c r="AV159" i="13" s="1"/>
  <c r="AM159" i="13"/>
  <c r="AL159" i="13"/>
  <c r="AK159" i="13"/>
  <c r="AJ159" i="13"/>
  <c r="AI159" i="13"/>
  <c r="AH159" i="13"/>
  <c r="AU159" i="13" s="1"/>
  <c r="AG159" i="13"/>
  <c r="AF159" i="13"/>
  <c r="AE159" i="13"/>
  <c r="AD159" i="13"/>
  <c r="AT159" i="13" s="1"/>
  <c r="AC159" i="13"/>
  <c r="AB159" i="13"/>
  <c r="Z159" i="13"/>
  <c r="Y159" i="13"/>
  <c r="V159" i="13"/>
  <c r="U159" i="13"/>
  <c r="N159" i="13"/>
  <c r="M159" i="13"/>
  <c r="L159" i="13"/>
  <c r="X159" i="13" s="1"/>
  <c r="K159" i="13"/>
  <c r="W159" i="13" s="1"/>
  <c r="J159" i="13"/>
  <c r="I159" i="13"/>
  <c r="AX158" i="13"/>
  <c r="AS158" i="13"/>
  <c r="AR158" i="13"/>
  <c r="AQ158" i="13"/>
  <c r="AP158" i="13"/>
  <c r="AY158" i="13" s="1"/>
  <c r="AO158" i="13"/>
  <c r="AN158" i="13"/>
  <c r="AV158" i="13" s="1"/>
  <c r="AM158" i="13"/>
  <c r="AL158" i="13"/>
  <c r="AK158" i="13"/>
  <c r="AJ158" i="13"/>
  <c r="AI158" i="13"/>
  <c r="AU158" i="13" s="1"/>
  <c r="AH158" i="13"/>
  <c r="AG158" i="13"/>
  <c r="AF158" i="13"/>
  <c r="AE158" i="13"/>
  <c r="AD158" i="13"/>
  <c r="AT158" i="13" s="1"/>
  <c r="AC158" i="13"/>
  <c r="AB158" i="13"/>
  <c r="Z158" i="13"/>
  <c r="W158" i="13"/>
  <c r="V158" i="13"/>
  <c r="AA158" i="13" s="1"/>
  <c r="N158" i="13"/>
  <c r="M158" i="13"/>
  <c r="Y158" i="13" s="1"/>
  <c r="L158" i="13"/>
  <c r="X158" i="13" s="1"/>
  <c r="K158" i="13"/>
  <c r="J158" i="13"/>
  <c r="I158" i="13"/>
  <c r="U158" i="13" s="1"/>
  <c r="AS157" i="13"/>
  <c r="AR157" i="13"/>
  <c r="AQ157" i="13"/>
  <c r="AV157" i="13" s="1"/>
  <c r="AP157" i="13"/>
  <c r="AO157" i="13"/>
  <c r="AN157" i="13"/>
  <c r="AY157" i="13" s="1"/>
  <c r="AM157" i="13"/>
  <c r="AL157" i="13"/>
  <c r="AK157" i="13"/>
  <c r="AJ157" i="13"/>
  <c r="AI157" i="13"/>
  <c r="AU157" i="13" s="1"/>
  <c r="AH157" i="13"/>
  <c r="AG157" i="13"/>
  <c r="AF157" i="13"/>
  <c r="AE157" i="13"/>
  <c r="AD157" i="13"/>
  <c r="AC157" i="13"/>
  <c r="AB157" i="13"/>
  <c r="X157" i="13"/>
  <c r="W157" i="13"/>
  <c r="N157" i="13"/>
  <c r="Z157" i="13" s="1"/>
  <c r="M157" i="13"/>
  <c r="Y157" i="13" s="1"/>
  <c r="L157" i="13"/>
  <c r="K157" i="13"/>
  <c r="J157" i="13"/>
  <c r="V157" i="13" s="1"/>
  <c r="I157" i="13"/>
  <c r="U157" i="13" s="1"/>
  <c r="AA157" i="13" s="1"/>
  <c r="AS156" i="13"/>
  <c r="AR156" i="13"/>
  <c r="AQ156" i="13"/>
  <c r="AP156" i="13"/>
  <c r="AO156" i="13"/>
  <c r="AN156" i="13"/>
  <c r="AY156" i="13" s="1"/>
  <c r="AM156" i="13"/>
  <c r="AL156" i="13"/>
  <c r="AK156" i="13"/>
  <c r="AJ156" i="13"/>
  <c r="AI156" i="13"/>
  <c r="AH156" i="13"/>
  <c r="AG156" i="13"/>
  <c r="AF156" i="13"/>
  <c r="AE156" i="13"/>
  <c r="AD156" i="13"/>
  <c r="AC156" i="13"/>
  <c r="AB156" i="13"/>
  <c r="AT156" i="13" s="1"/>
  <c r="Y156" i="13"/>
  <c r="X156" i="13"/>
  <c r="U156" i="13"/>
  <c r="N156" i="13"/>
  <c r="Z156" i="13" s="1"/>
  <c r="M156" i="13"/>
  <c r="L156" i="13"/>
  <c r="K156" i="13"/>
  <c r="W156" i="13" s="1"/>
  <c r="J156" i="13"/>
  <c r="V156" i="13" s="1"/>
  <c r="I156" i="13"/>
  <c r="AS155" i="13"/>
  <c r="AR155" i="13"/>
  <c r="AQ155" i="13"/>
  <c r="AP155" i="13"/>
  <c r="AO155" i="13"/>
  <c r="AN155" i="13"/>
  <c r="AM155" i="13"/>
  <c r="AL155" i="13"/>
  <c r="AK155" i="13"/>
  <c r="AJ155" i="13"/>
  <c r="AI155" i="13"/>
  <c r="AH155" i="13"/>
  <c r="AU155" i="13" s="1"/>
  <c r="AG155" i="13"/>
  <c r="AF155" i="13"/>
  <c r="AE155" i="13"/>
  <c r="AD155" i="13"/>
  <c r="AT155" i="13" s="1"/>
  <c r="AC155" i="13"/>
  <c r="AW155" i="13" s="1"/>
  <c r="AB155" i="13"/>
  <c r="Z155" i="13"/>
  <c r="Y155" i="13"/>
  <c r="V155" i="13"/>
  <c r="U155" i="13"/>
  <c r="N155" i="13"/>
  <c r="M155" i="13"/>
  <c r="L155" i="13"/>
  <c r="X155" i="13" s="1"/>
  <c r="K155" i="13"/>
  <c r="W155" i="13" s="1"/>
  <c r="J155" i="13"/>
  <c r="I155" i="13"/>
  <c r="AS154" i="13"/>
  <c r="AR154" i="13"/>
  <c r="AQ154" i="13"/>
  <c r="AP154" i="13"/>
  <c r="AY154" i="13" s="1"/>
  <c r="AO154" i="13"/>
  <c r="AN154" i="13"/>
  <c r="AM154" i="13"/>
  <c r="AL154" i="13"/>
  <c r="AK154" i="13"/>
  <c r="AJ154" i="13"/>
  <c r="AI154" i="13"/>
  <c r="AH154" i="13"/>
  <c r="AX154" i="13" s="1"/>
  <c r="AG154" i="13"/>
  <c r="AF154" i="13"/>
  <c r="AE154" i="13"/>
  <c r="AD154" i="13"/>
  <c r="AT154" i="13" s="1"/>
  <c r="AC154" i="13"/>
  <c r="AB154" i="13"/>
  <c r="Z154" i="13"/>
  <c r="W154" i="13"/>
  <c r="V154" i="13"/>
  <c r="N154" i="13"/>
  <c r="M154" i="13"/>
  <c r="Y154" i="13" s="1"/>
  <c r="L154" i="13"/>
  <c r="X154" i="13" s="1"/>
  <c r="K154" i="13"/>
  <c r="J154" i="13"/>
  <c r="I154" i="13"/>
  <c r="U154" i="13" s="1"/>
  <c r="AA154" i="13" s="1"/>
  <c r="AS153" i="13"/>
  <c r="AR153" i="13"/>
  <c r="AQ153" i="13"/>
  <c r="AP153" i="13"/>
  <c r="AO153" i="13"/>
  <c r="AN153" i="13"/>
  <c r="AY153" i="13" s="1"/>
  <c r="AM153" i="13"/>
  <c r="AL153" i="13"/>
  <c r="AK153" i="13"/>
  <c r="AJ153" i="13"/>
  <c r="AU153" i="13" s="1"/>
  <c r="AI153" i="13"/>
  <c r="AH153" i="13"/>
  <c r="AG153" i="13"/>
  <c r="AF153" i="13"/>
  <c r="AE153" i="13"/>
  <c r="AD153" i="13"/>
  <c r="AC153" i="13"/>
  <c r="AB153" i="13"/>
  <c r="X153" i="13"/>
  <c r="W153" i="13"/>
  <c r="N153" i="13"/>
  <c r="Z153" i="13" s="1"/>
  <c r="M153" i="13"/>
  <c r="Y153" i="13" s="1"/>
  <c r="L153" i="13"/>
  <c r="K153" i="13"/>
  <c r="J153" i="13"/>
  <c r="V153" i="13" s="1"/>
  <c r="I153" i="13"/>
  <c r="U153" i="13" s="1"/>
  <c r="AA153" i="13" s="1"/>
  <c r="AV152" i="13"/>
  <c r="AS152" i="13"/>
  <c r="AR152" i="13"/>
  <c r="AQ152" i="13"/>
  <c r="AP152" i="13"/>
  <c r="AO152" i="13"/>
  <c r="AN152" i="13"/>
  <c r="AM152" i="13"/>
  <c r="AL152" i="13"/>
  <c r="AK152" i="13"/>
  <c r="AJ152" i="13"/>
  <c r="AI152" i="13"/>
  <c r="AH152" i="13"/>
  <c r="AX152" i="13" s="1"/>
  <c r="AG152" i="13"/>
  <c r="AF152" i="13"/>
  <c r="AE152" i="13"/>
  <c r="AD152" i="13"/>
  <c r="AC152" i="13"/>
  <c r="AB152" i="13"/>
  <c r="AW152" i="13" s="1"/>
  <c r="Y152" i="13"/>
  <c r="X152" i="13"/>
  <c r="U152" i="13"/>
  <c r="N152" i="13"/>
  <c r="Z152" i="13" s="1"/>
  <c r="M152" i="13"/>
  <c r="L152" i="13"/>
  <c r="K152" i="13"/>
  <c r="W152" i="13" s="1"/>
  <c r="J152" i="13"/>
  <c r="V152" i="13" s="1"/>
  <c r="I152" i="13"/>
  <c r="AX151" i="13"/>
  <c r="AW151" i="13"/>
  <c r="AS151" i="13"/>
  <c r="AR151" i="13"/>
  <c r="AQ151" i="13"/>
  <c r="AP151" i="13"/>
  <c r="AO151" i="13"/>
  <c r="AN151" i="13"/>
  <c r="AV151" i="13" s="1"/>
  <c r="AM151" i="13"/>
  <c r="AL151" i="13"/>
  <c r="AK151" i="13"/>
  <c r="AJ151" i="13"/>
  <c r="AI151" i="13"/>
  <c r="AH151" i="13"/>
  <c r="AU151" i="13" s="1"/>
  <c r="AG151" i="13"/>
  <c r="AF151" i="13"/>
  <c r="AE151" i="13"/>
  <c r="AD151" i="13"/>
  <c r="AT151" i="13" s="1"/>
  <c r="AC151" i="13"/>
  <c r="AB151" i="13"/>
  <c r="Z151" i="13"/>
  <c r="Y151" i="13"/>
  <c r="V151" i="13"/>
  <c r="U151" i="13"/>
  <c r="N151" i="13"/>
  <c r="M151" i="13"/>
  <c r="L151" i="13"/>
  <c r="X151" i="13" s="1"/>
  <c r="K151" i="13"/>
  <c r="W151" i="13" s="1"/>
  <c r="J151" i="13"/>
  <c r="I151" i="13"/>
  <c r="AX150" i="13"/>
  <c r="AS150" i="13"/>
  <c r="AR150" i="13"/>
  <c r="AQ150" i="13"/>
  <c r="AP150" i="13"/>
  <c r="AY150" i="13" s="1"/>
  <c r="AO150" i="13"/>
  <c r="AN150" i="13"/>
  <c r="AV150" i="13" s="1"/>
  <c r="AM150" i="13"/>
  <c r="AL150" i="13"/>
  <c r="AK150" i="13"/>
  <c r="AJ150" i="13"/>
  <c r="AI150" i="13"/>
  <c r="AU150" i="13" s="1"/>
  <c r="AH150" i="13"/>
  <c r="AG150" i="13"/>
  <c r="AF150" i="13"/>
  <c r="AE150" i="13"/>
  <c r="AD150" i="13"/>
  <c r="AT150" i="13" s="1"/>
  <c r="AC150" i="13"/>
  <c r="AB150" i="13"/>
  <c r="Z150" i="13"/>
  <c r="W150" i="13"/>
  <c r="V150" i="13"/>
  <c r="N150" i="13"/>
  <c r="M150" i="13"/>
  <c r="Y150" i="13" s="1"/>
  <c r="L150" i="13"/>
  <c r="X150" i="13" s="1"/>
  <c r="K150" i="13"/>
  <c r="J150" i="13"/>
  <c r="I150" i="13"/>
  <c r="U150" i="13" s="1"/>
  <c r="AA150" i="13" s="1"/>
  <c r="AS149" i="13"/>
  <c r="AR149" i="13"/>
  <c r="AQ149" i="13"/>
  <c r="AP149" i="13"/>
  <c r="AY149" i="13" s="1"/>
  <c r="AO149" i="13"/>
  <c r="AN149" i="13"/>
  <c r="AV149" i="13" s="1"/>
  <c r="AM149" i="13"/>
  <c r="AL149" i="13"/>
  <c r="AK149" i="13"/>
  <c r="AJ149" i="13"/>
  <c r="AI149" i="13"/>
  <c r="AU149" i="13" s="1"/>
  <c r="AH149" i="13"/>
  <c r="AX149" i="13" s="1"/>
  <c r="AG149" i="13"/>
  <c r="AF149" i="13"/>
  <c r="AE149" i="13"/>
  <c r="AD149" i="13"/>
  <c r="AT149" i="13" s="1"/>
  <c r="AC149" i="13"/>
  <c r="AB149" i="13"/>
  <c r="X149" i="13"/>
  <c r="W149" i="13"/>
  <c r="V149" i="13"/>
  <c r="AA149" i="13" s="1"/>
  <c r="N149" i="13"/>
  <c r="Z149" i="13" s="1"/>
  <c r="M149" i="13"/>
  <c r="Y149" i="13" s="1"/>
  <c r="L149" i="13"/>
  <c r="K149" i="13"/>
  <c r="J149" i="13"/>
  <c r="I149" i="13"/>
  <c r="U149" i="13" s="1"/>
  <c r="AS148" i="13"/>
  <c r="AR148" i="13"/>
  <c r="AQ148" i="13"/>
  <c r="AP148" i="13"/>
  <c r="AO148" i="13"/>
  <c r="AN148" i="13"/>
  <c r="AV148" i="13" s="1"/>
  <c r="AM148" i="13"/>
  <c r="AL148" i="13"/>
  <c r="AK148" i="13"/>
  <c r="AJ148" i="13"/>
  <c r="AI148" i="13"/>
  <c r="AU148" i="13" s="1"/>
  <c r="AH148" i="13"/>
  <c r="AG148" i="13"/>
  <c r="AF148" i="13"/>
  <c r="AE148" i="13"/>
  <c r="AD148" i="13"/>
  <c r="AC148" i="13"/>
  <c r="AB148" i="13"/>
  <c r="AT148" i="13" s="1"/>
  <c r="Y148" i="13"/>
  <c r="X148" i="13"/>
  <c r="W148" i="13"/>
  <c r="U148" i="13"/>
  <c r="AA148" i="13" s="1"/>
  <c r="N148" i="13"/>
  <c r="Z148" i="13" s="1"/>
  <c r="M148" i="13"/>
  <c r="L148" i="13"/>
  <c r="K148" i="13"/>
  <c r="J148" i="13"/>
  <c r="V148" i="13" s="1"/>
  <c r="I148" i="13"/>
  <c r="AS147" i="13"/>
  <c r="AR147" i="13"/>
  <c r="AQ147" i="13"/>
  <c r="AP147" i="13"/>
  <c r="AO147" i="13"/>
  <c r="AN147" i="13"/>
  <c r="AV147" i="13" s="1"/>
  <c r="AM147" i="13"/>
  <c r="AL147" i="13"/>
  <c r="AK147" i="13"/>
  <c r="AX147" i="13" s="1"/>
  <c r="AJ147" i="13"/>
  <c r="AI147" i="13"/>
  <c r="AH147" i="13"/>
  <c r="AG147" i="13"/>
  <c r="AF147" i="13"/>
  <c r="AE147" i="13"/>
  <c r="AD147" i="13"/>
  <c r="AC147" i="13"/>
  <c r="AB147" i="13"/>
  <c r="AW147" i="13" s="1"/>
  <c r="Y147" i="13"/>
  <c r="X147" i="13"/>
  <c r="V147" i="13"/>
  <c r="U147" i="13"/>
  <c r="N147" i="13"/>
  <c r="Z147" i="13" s="1"/>
  <c r="M147" i="13"/>
  <c r="L147" i="13"/>
  <c r="K147" i="13"/>
  <c r="W147" i="13" s="1"/>
  <c r="J147" i="13"/>
  <c r="I147" i="13"/>
  <c r="AS146" i="13"/>
  <c r="AR146" i="13"/>
  <c r="AQ146" i="13"/>
  <c r="AP146" i="13"/>
  <c r="AY146" i="13" s="1"/>
  <c r="AO146" i="13"/>
  <c r="AN146" i="13"/>
  <c r="AM146" i="13"/>
  <c r="AL146" i="13"/>
  <c r="AK146" i="13"/>
  <c r="AJ146" i="13"/>
  <c r="AI146" i="13"/>
  <c r="AU146" i="13" s="1"/>
  <c r="AH146" i="13"/>
  <c r="AX146" i="13" s="1"/>
  <c r="AG146" i="13"/>
  <c r="AF146" i="13"/>
  <c r="AE146" i="13"/>
  <c r="AD146" i="13"/>
  <c r="AT146" i="13" s="1"/>
  <c r="AC146" i="13"/>
  <c r="AW146" i="13" s="1"/>
  <c r="AB146" i="13"/>
  <c r="Z146" i="13"/>
  <c r="Y146" i="13"/>
  <c r="V146" i="13"/>
  <c r="U146" i="13"/>
  <c r="N146" i="13"/>
  <c r="M146" i="13"/>
  <c r="L146" i="13"/>
  <c r="X146" i="13" s="1"/>
  <c r="K146" i="13"/>
  <c r="W146" i="13" s="1"/>
  <c r="J146" i="13"/>
  <c r="I146" i="13"/>
  <c r="AS145" i="13"/>
  <c r="AR145" i="13"/>
  <c r="AQ145" i="13"/>
  <c r="AP145" i="13"/>
  <c r="AY145" i="13" s="1"/>
  <c r="AO145" i="13"/>
  <c r="AN145" i="13"/>
  <c r="AV145" i="13" s="1"/>
  <c r="AM145" i="13"/>
  <c r="AL145" i="13"/>
  <c r="AK145" i="13"/>
  <c r="AJ145" i="13"/>
  <c r="AI145" i="13"/>
  <c r="AH145" i="13"/>
  <c r="AX145" i="13" s="1"/>
  <c r="AG145" i="13"/>
  <c r="AF145" i="13"/>
  <c r="AE145" i="13"/>
  <c r="AD145" i="13"/>
  <c r="AT145" i="13" s="1"/>
  <c r="AC145" i="13"/>
  <c r="AB145" i="13"/>
  <c r="X145" i="13"/>
  <c r="W145" i="13"/>
  <c r="N145" i="13"/>
  <c r="Z145" i="13" s="1"/>
  <c r="M145" i="13"/>
  <c r="Y145" i="13" s="1"/>
  <c r="L145" i="13"/>
  <c r="K145" i="13"/>
  <c r="J145" i="13"/>
  <c r="V145" i="13" s="1"/>
  <c r="I145" i="13"/>
  <c r="U145" i="13" s="1"/>
  <c r="AA145" i="13" s="1"/>
  <c r="AS144" i="13"/>
  <c r="AR144" i="13"/>
  <c r="AQ144" i="13"/>
  <c r="AV144" i="13" s="1"/>
  <c r="AP144" i="13"/>
  <c r="AO144" i="13"/>
  <c r="AY144" i="13" s="1"/>
  <c r="AN144" i="13"/>
  <c r="AM144" i="13"/>
  <c r="AL144" i="13"/>
  <c r="AK144" i="13"/>
  <c r="AJ144" i="13"/>
  <c r="AI144" i="13"/>
  <c r="AU144" i="13" s="1"/>
  <c r="AH144" i="13"/>
  <c r="AG144" i="13"/>
  <c r="AF144" i="13"/>
  <c r="AE144" i="13"/>
  <c r="AD144" i="13"/>
  <c r="AC144" i="13"/>
  <c r="AB144" i="13"/>
  <c r="Y144" i="13"/>
  <c r="X144" i="13"/>
  <c r="U144" i="13"/>
  <c r="N144" i="13"/>
  <c r="Z144" i="13" s="1"/>
  <c r="M144" i="13"/>
  <c r="L144" i="13"/>
  <c r="K144" i="13"/>
  <c r="W144" i="13" s="1"/>
  <c r="J144" i="13"/>
  <c r="V144" i="13" s="1"/>
  <c r="I144" i="13"/>
  <c r="AS143" i="13"/>
  <c r="AR143" i="13"/>
  <c r="AQ143" i="13"/>
  <c r="AP143" i="13"/>
  <c r="AO143" i="13"/>
  <c r="AN143" i="13"/>
  <c r="AM143" i="13"/>
  <c r="AL143" i="13"/>
  <c r="AK143" i="13"/>
  <c r="AJ143" i="13"/>
  <c r="AI143" i="13"/>
  <c r="AU143" i="13" s="1"/>
  <c r="AH143" i="13"/>
  <c r="AX143" i="13" s="1"/>
  <c r="AG143" i="13"/>
  <c r="AF143" i="13"/>
  <c r="AE143" i="13"/>
  <c r="AD143" i="13"/>
  <c r="AC143" i="13"/>
  <c r="AW143" i="13" s="1"/>
  <c r="AB143" i="13"/>
  <c r="AT143" i="13" s="1"/>
  <c r="Y143" i="13"/>
  <c r="X143" i="13"/>
  <c r="U143" i="13"/>
  <c r="N143" i="13"/>
  <c r="Z143" i="13" s="1"/>
  <c r="M143" i="13"/>
  <c r="L143" i="13"/>
  <c r="K143" i="13"/>
  <c r="W143" i="13" s="1"/>
  <c r="J143" i="13"/>
  <c r="V143" i="13" s="1"/>
  <c r="I143" i="13"/>
  <c r="AS142" i="13"/>
  <c r="AR142" i="13"/>
  <c r="AQ142" i="13"/>
  <c r="AP142" i="13"/>
  <c r="AO142" i="13"/>
  <c r="AN142" i="13"/>
  <c r="AV142" i="13" s="1"/>
  <c r="AM142" i="13"/>
  <c r="AL142" i="13"/>
  <c r="AK142" i="13"/>
  <c r="AJ142" i="13"/>
  <c r="AI142" i="13"/>
  <c r="AH142" i="13"/>
  <c r="AU142" i="13" s="1"/>
  <c r="AG142" i="13"/>
  <c r="AF142" i="13"/>
  <c r="AE142" i="13"/>
  <c r="AD142" i="13"/>
  <c r="AT142" i="13" s="1"/>
  <c r="AC142" i="13"/>
  <c r="AW142" i="13" s="1"/>
  <c r="AB142" i="13"/>
  <c r="Z142" i="13"/>
  <c r="Y142" i="13"/>
  <c r="V142" i="13"/>
  <c r="U142" i="13"/>
  <c r="N142" i="13"/>
  <c r="M142" i="13"/>
  <c r="L142" i="13"/>
  <c r="X142" i="13" s="1"/>
  <c r="K142" i="13"/>
  <c r="W142" i="13" s="1"/>
  <c r="J142" i="13"/>
  <c r="I142" i="13"/>
  <c r="AS141" i="13"/>
  <c r="AR141" i="13"/>
  <c r="AQ141" i="13"/>
  <c r="AY141" i="13" s="1"/>
  <c r="AP141" i="13"/>
  <c r="AO141" i="13"/>
  <c r="AN141" i="13"/>
  <c r="AV141" i="13" s="1"/>
  <c r="AM141" i="13"/>
  <c r="AL141" i="13"/>
  <c r="AK141" i="13"/>
  <c r="AJ141" i="13"/>
  <c r="AI141" i="13"/>
  <c r="AU141" i="13" s="1"/>
  <c r="AH141" i="13"/>
  <c r="AX141" i="13" s="1"/>
  <c r="AG141" i="13"/>
  <c r="AF141" i="13"/>
  <c r="AE141" i="13"/>
  <c r="AD141" i="13"/>
  <c r="AT141" i="13" s="1"/>
  <c r="AC141" i="13"/>
  <c r="AW141" i="13" s="1"/>
  <c r="AB141" i="13"/>
  <c r="Z141" i="13"/>
  <c r="W141" i="13"/>
  <c r="V141" i="13"/>
  <c r="N141" i="13"/>
  <c r="M141" i="13"/>
  <c r="Y141" i="13" s="1"/>
  <c r="L141" i="13"/>
  <c r="X141" i="13" s="1"/>
  <c r="K141" i="13"/>
  <c r="J141" i="13"/>
  <c r="I141" i="13"/>
  <c r="U141" i="13" s="1"/>
  <c r="AA141" i="13" s="1"/>
  <c r="AS140" i="13"/>
  <c r="AR140" i="13"/>
  <c r="AQ140" i="13"/>
  <c r="AP140" i="13"/>
  <c r="AO140" i="13"/>
  <c r="AN140" i="13"/>
  <c r="AY140" i="13" s="1"/>
  <c r="AM140" i="13"/>
  <c r="AL140" i="13"/>
  <c r="AK140" i="13"/>
  <c r="AJ140" i="13"/>
  <c r="AI140" i="13"/>
  <c r="AU140" i="13" s="1"/>
  <c r="AH140" i="13"/>
  <c r="AX140" i="13" s="1"/>
  <c r="AG140" i="13"/>
  <c r="AF140" i="13"/>
  <c r="AE140" i="13"/>
  <c r="AD140" i="13"/>
  <c r="AC140" i="13"/>
  <c r="AB140" i="13"/>
  <c r="AT140" i="13" s="1"/>
  <c r="X140" i="13"/>
  <c r="W140" i="13"/>
  <c r="N140" i="13"/>
  <c r="Z140" i="13" s="1"/>
  <c r="M140" i="13"/>
  <c r="Y140" i="13" s="1"/>
  <c r="L140" i="13"/>
  <c r="K140" i="13"/>
  <c r="J140" i="13"/>
  <c r="V140" i="13" s="1"/>
  <c r="I140" i="13"/>
  <c r="U140" i="13" s="1"/>
  <c r="AA140" i="13" s="1"/>
  <c r="AS139" i="13"/>
  <c r="AR139" i="13"/>
  <c r="AQ139" i="13"/>
  <c r="AP139" i="13"/>
  <c r="AO139" i="13"/>
  <c r="AN139" i="13"/>
  <c r="AV139" i="13" s="1"/>
  <c r="AM139" i="13"/>
  <c r="AL139" i="13"/>
  <c r="AK139" i="13"/>
  <c r="AJ139" i="13"/>
  <c r="AI139" i="13"/>
  <c r="AU139" i="13" s="1"/>
  <c r="AH139" i="13"/>
  <c r="AX139" i="13" s="1"/>
  <c r="AG139" i="13"/>
  <c r="AF139" i="13"/>
  <c r="AE139" i="13"/>
  <c r="AD139" i="13"/>
  <c r="AC139" i="13"/>
  <c r="AW139" i="13" s="1"/>
  <c r="AB139" i="13"/>
  <c r="AT139" i="13" s="1"/>
  <c r="Y139" i="13"/>
  <c r="X139" i="13"/>
  <c r="U139" i="13"/>
  <c r="N139" i="13"/>
  <c r="Z139" i="13" s="1"/>
  <c r="M139" i="13"/>
  <c r="L139" i="13"/>
  <c r="K139" i="13"/>
  <c r="W139" i="13" s="1"/>
  <c r="J139" i="13"/>
  <c r="V139" i="13" s="1"/>
  <c r="I139" i="13"/>
  <c r="AS138" i="13"/>
  <c r="AR138" i="13"/>
  <c r="AQ138" i="13"/>
  <c r="AP138" i="13"/>
  <c r="AO138" i="13"/>
  <c r="AN138" i="13"/>
  <c r="AV138" i="13" s="1"/>
  <c r="AM138" i="13"/>
  <c r="AL138" i="13"/>
  <c r="AK138" i="13"/>
  <c r="AJ138" i="13"/>
  <c r="AI138" i="13"/>
  <c r="AH138" i="13"/>
  <c r="AU138" i="13" s="1"/>
  <c r="AG138" i="13"/>
  <c r="AF138" i="13"/>
  <c r="AE138" i="13"/>
  <c r="AD138" i="13"/>
  <c r="AT138" i="13" s="1"/>
  <c r="AC138" i="13"/>
  <c r="AW138" i="13" s="1"/>
  <c r="AB138" i="13"/>
  <c r="Z138" i="13"/>
  <c r="Y138" i="13"/>
  <c r="V138" i="13"/>
  <c r="U138" i="13"/>
  <c r="N138" i="13"/>
  <c r="M138" i="13"/>
  <c r="L138" i="13"/>
  <c r="X138" i="13" s="1"/>
  <c r="K138" i="13"/>
  <c r="W138" i="13" s="1"/>
  <c r="J138" i="13"/>
  <c r="I138" i="13"/>
  <c r="AS137" i="13"/>
  <c r="AR137" i="13"/>
  <c r="AQ137" i="13"/>
  <c r="AY137" i="13" s="1"/>
  <c r="AP137" i="13"/>
  <c r="AO137" i="13"/>
  <c r="AN137" i="13"/>
  <c r="AV137" i="13" s="1"/>
  <c r="AM137" i="13"/>
  <c r="AL137" i="13"/>
  <c r="AK137" i="13"/>
  <c r="AJ137" i="13"/>
  <c r="AI137" i="13"/>
  <c r="AU137" i="13" s="1"/>
  <c r="AH137" i="13"/>
  <c r="AX137" i="13" s="1"/>
  <c r="AG137" i="13"/>
  <c r="AF137" i="13"/>
  <c r="AE137" i="13"/>
  <c r="AD137" i="13"/>
  <c r="AT137" i="13" s="1"/>
  <c r="AC137" i="13"/>
  <c r="AW137" i="13" s="1"/>
  <c r="AB137" i="13"/>
  <c r="Z137" i="13"/>
  <c r="W137" i="13"/>
  <c r="V137" i="13"/>
  <c r="N137" i="13"/>
  <c r="M137" i="13"/>
  <c r="Y137" i="13" s="1"/>
  <c r="L137" i="13"/>
  <c r="X137" i="13" s="1"/>
  <c r="K137" i="13"/>
  <c r="J137" i="13"/>
  <c r="I137" i="13"/>
  <c r="U137" i="13" s="1"/>
  <c r="AA137" i="13" s="1"/>
  <c r="AS136" i="13"/>
  <c r="AR136" i="13"/>
  <c r="AQ136" i="13"/>
  <c r="AP136" i="13"/>
  <c r="AO136" i="13"/>
  <c r="AN136" i="13"/>
  <c r="AY136" i="13" s="1"/>
  <c r="AM136" i="13"/>
  <c r="AL136" i="13"/>
  <c r="AK136" i="13"/>
  <c r="AJ136" i="13"/>
  <c r="AI136" i="13"/>
  <c r="AU136" i="13" s="1"/>
  <c r="AH136" i="13"/>
  <c r="AX136" i="13" s="1"/>
  <c r="AG136" i="13"/>
  <c r="AF136" i="13"/>
  <c r="AE136" i="13"/>
  <c r="AD136" i="13"/>
  <c r="AC136" i="13"/>
  <c r="AB136" i="13"/>
  <c r="AT136" i="13" s="1"/>
  <c r="X136" i="13"/>
  <c r="W136" i="13"/>
  <c r="N136" i="13"/>
  <c r="Z136" i="13" s="1"/>
  <c r="M136" i="13"/>
  <c r="Y136" i="13" s="1"/>
  <c r="L136" i="13"/>
  <c r="K136" i="13"/>
  <c r="J136" i="13"/>
  <c r="V136" i="13" s="1"/>
  <c r="I136" i="13"/>
  <c r="U136" i="13" s="1"/>
  <c r="AA136" i="13" s="1"/>
  <c r="AS135" i="13"/>
  <c r="AR135" i="13"/>
  <c r="AQ135" i="13"/>
  <c r="AP135" i="13"/>
  <c r="AO135" i="13"/>
  <c r="AN135" i="13"/>
  <c r="AV135" i="13" s="1"/>
  <c r="AM135" i="13"/>
  <c r="AL135" i="13"/>
  <c r="AK135" i="13"/>
  <c r="AJ135" i="13"/>
  <c r="AI135" i="13"/>
  <c r="AU135" i="13" s="1"/>
  <c r="AH135" i="13"/>
  <c r="AX135" i="13" s="1"/>
  <c r="AG135" i="13"/>
  <c r="AF135" i="13"/>
  <c r="AE135" i="13"/>
  <c r="AD135" i="13"/>
  <c r="AC135" i="13"/>
  <c r="AW135" i="13" s="1"/>
  <c r="AB135" i="13"/>
  <c r="AT135" i="13" s="1"/>
  <c r="Y135" i="13"/>
  <c r="X135" i="13"/>
  <c r="U135" i="13"/>
  <c r="N135" i="13"/>
  <c r="Z135" i="13" s="1"/>
  <c r="M135" i="13"/>
  <c r="L135" i="13"/>
  <c r="K135" i="13"/>
  <c r="W135" i="13" s="1"/>
  <c r="J135" i="13"/>
  <c r="V135" i="13" s="1"/>
  <c r="I135" i="13"/>
  <c r="AS134" i="13"/>
  <c r="AR134" i="13"/>
  <c r="AQ134" i="13"/>
  <c r="AP134" i="13"/>
  <c r="AO134" i="13"/>
  <c r="AN134" i="13"/>
  <c r="AV134" i="13" s="1"/>
  <c r="AM134" i="13"/>
  <c r="AL134" i="13"/>
  <c r="AK134" i="13"/>
  <c r="AJ134" i="13"/>
  <c r="AI134" i="13"/>
  <c r="AH134" i="13"/>
  <c r="AU134" i="13" s="1"/>
  <c r="AG134" i="13"/>
  <c r="AF134" i="13"/>
  <c r="AE134" i="13"/>
  <c r="AD134" i="13"/>
  <c r="AT134" i="13" s="1"/>
  <c r="AC134" i="13"/>
  <c r="AW134" i="13" s="1"/>
  <c r="AB134" i="13"/>
  <c r="Z134" i="13"/>
  <c r="Y134" i="13"/>
  <c r="V134" i="13"/>
  <c r="U134" i="13"/>
  <c r="N134" i="13"/>
  <c r="M134" i="13"/>
  <c r="L134" i="13"/>
  <c r="X134" i="13" s="1"/>
  <c r="K134" i="13"/>
  <c r="W134" i="13" s="1"/>
  <c r="J134" i="13"/>
  <c r="I134" i="13"/>
  <c r="AS133" i="13"/>
  <c r="AR133" i="13"/>
  <c r="AQ133" i="13"/>
  <c r="AY133" i="13" s="1"/>
  <c r="AP133" i="13"/>
  <c r="AO133" i="13"/>
  <c r="AN133" i="13"/>
  <c r="AV133" i="13" s="1"/>
  <c r="AM133" i="13"/>
  <c r="AL133" i="13"/>
  <c r="AK133" i="13"/>
  <c r="AJ133" i="13"/>
  <c r="AI133" i="13"/>
  <c r="AU133" i="13" s="1"/>
  <c r="AH133" i="13"/>
  <c r="AX133" i="13" s="1"/>
  <c r="AG133" i="13"/>
  <c r="AF133" i="13"/>
  <c r="AE133" i="13"/>
  <c r="AD133" i="13"/>
  <c r="AT133" i="13" s="1"/>
  <c r="AC133" i="13"/>
  <c r="AW133" i="13" s="1"/>
  <c r="AB133" i="13"/>
  <c r="Z133" i="13"/>
  <c r="W133" i="13"/>
  <c r="V133" i="13"/>
  <c r="N133" i="13"/>
  <c r="M133" i="13"/>
  <c r="Y133" i="13" s="1"/>
  <c r="L133" i="13"/>
  <c r="X133" i="13" s="1"/>
  <c r="K133" i="13"/>
  <c r="J133" i="13"/>
  <c r="I133" i="13"/>
  <c r="U133" i="13" s="1"/>
  <c r="AA133" i="13" s="1"/>
  <c r="AS132" i="13"/>
  <c r="AR132" i="13"/>
  <c r="AQ132" i="13"/>
  <c r="AP132" i="13"/>
  <c r="AO132" i="13"/>
  <c r="AN132" i="13"/>
  <c r="AY132" i="13" s="1"/>
  <c r="AM132" i="13"/>
  <c r="AL132" i="13"/>
  <c r="AK132" i="13"/>
  <c r="AJ132" i="13"/>
  <c r="AI132" i="13"/>
  <c r="AU132" i="13" s="1"/>
  <c r="AH132" i="13"/>
  <c r="AX132" i="13" s="1"/>
  <c r="AG132" i="13"/>
  <c r="AF132" i="13"/>
  <c r="AE132" i="13"/>
  <c r="AD132" i="13"/>
  <c r="AC132" i="13"/>
  <c r="AB132" i="13"/>
  <c r="AT132" i="13" s="1"/>
  <c r="X132" i="13"/>
  <c r="W132" i="13"/>
  <c r="N132" i="13"/>
  <c r="Z132" i="13" s="1"/>
  <c r="M132" i="13"/>
  <c r="Y132" i="13" s="1"/>
  <c r="L132" i="13"/>
  <c r="K132" i="13"/>
  <c r="J132" i="13"/>
  <c r="V132" i="13" s="1"/>
  <c r="I132" i="13"/>
  <c r="U132" i="13" s="1"/>
  <c r="AA132" i="13" s="1"/>
  <c r="AS131" i="13"/>
  <c r="AR131" i="13"/>
  <c r="AQ131" i="13"/>
  <c r="AP131" i="13"/>
  <c r="AO131" i="13"/>
  <c r="AN131" i="13"/>
  <c r="AV131" i="13" s="1"/>
  <c r="AM131" i="13"/>
  <c r="AL131" i="13"/>
  <c r="AK131" i="13"/>
  <c r="AJ131" i="13"/>
  <c r="AI131" i="13"/>
  <c r="AH131" i="13"/>
  <c r="AU131" i="13" s="1"/>
  <c r="AG131" i="13"/>
  <c r="AF131" i="13"/>
  <c r="AE131" i="13"/>
  <c r="AD131" i="13"/>
  <c r="AC131" i="13"/>
  <c r="AW131" i="13" s="1"/>
  <c r="AB131" i="13"/>
  <c r="AT131" i="13" s="1"/>
  <c r="Y131" i="13"/>
  <c r="X131" i="13"/>
  <c r="U131" i="13"/>
  <c r="N131" i="13"/>
  <c r="Z131" i="13" s="1"/>
  <c r="M131" i="13"/>
  <c r="L131" i="13"/>
  <c r="K131" i="13"/>
  <c r="W131" i="13" s="1"/>
  <c r="J131" i="13"/>
  <c r="V131" i="13" s="1"/>
  <c r="I131" i="13"/>
  <c r="AS130" i="13"/>
  <c r="AR130" i="13"/>
  <c r="AQ130" i="13"/>
  <c r="AP130" i="13"/>
  <c r="AO130" i="13"/>
  <c r="AY130" i="13" s="1"/>
  <c r="AN130" i="13"/>
  <c r="AV130" i="13" s="1"/>
  <c r="AM130" i="13"/>
  <c r="AL130" i="13"/>
  <c r="AK130" i="13"/>
  <c r="AJ130" i="13"/>
  <c r="AI130" i="13"/>
  <c r="AH130" i="13"/>
  <c r="AU130" i="13" s="1"/>
  <c r="AG130" i="13"/>
  <c r="AF130" i="13"/>
  <c r="AE130" i="13"/>
  <c r="AD130" i="13"/>
  <c r="AT130" i="13" s="1"/>
  <c r="AC130" i="13"/>
  <c r="AW130" i="13" s="1"/>
  <c r="AB130" i="13"/>
  <c r="Z130" i="13"/>
  <c r="Y130" i="13"/>
  <c r="V130" i="13"/>
  <c r="U130" i="13"/>
  <c r="N130" i="13"/>
  <c r="M130" i="13"/>
  <c r="L130" i="13"/>
  <c r="X130" i="13" s="1"/>
  <c r="K130" i="13"/>
  <c r="W130" i="13" s="1"/>
  <c r="J130" i="13"/>
  <c r="I130" i="13"/>
  <c r="AS129" i="13"/>
  <c r="AR129" i="13"/>
  <c r="AQ129" i="13"/>
  <c r="AY129" i="13" s="1"/>
  <c r="AP129" i="13"/>
  <c r="AO129" i="13"/>
  <c r="AN129" i="13"/>
  <c r="AV129" i="13" s="1"/>
  <c r="AM129" i="13"/>
  <c r="AL129" i="13"/>
  <c r="AK129" i="13"/>
  <c r="AJ129" i="13"/>
  <c r="AI129" i="13"/>
  <c r="AU129" i="13" s="1"/>
  <c r="AH129" i="13"/>
  <c r="AX129" i="13" s="1"/>
  <c r="AG129" i="13"/>
  <c r="AF129" i="13"/>
  <c r="AE129" i="13"/>
  <c r="AD129" i="13"/>
  <c r="AC129" i="13"/>
  <c r="AB129" i="13"/>
  <c r="AT129" i="13" s="1"/>
  <c r="W129" i="13"/>
  <c r="N129" i="13"/>
  <c r="Z129" i="13" s="1"/>
  <c r="M129" i="13"/>
  <c r="Y129" i="13" s="1"/>
  <c r="L129" i="13"/>
  <c r="X129" i="13" s="1"/>
  <c r="K129" i="13"/>
  <c r="J129" i="13"/>
  <c r="V129" i="13" s="1"/>
  <c r="I129" i="13"/>
  <c r="U129" i="13" s="1"/>
  <c r="AA129" i="13" s="1"/>
  <c r="AS128" i="13"/>
  <c r="AR128" i="13"/>
  <c r="AQ128" i="13"/>
  <c r="AP128" i="13"/>
  <c r="AO128" i="13"/>
  <c r="AN128" i="13"/>
  <c r="AY128" i="13" s="1"/>
  <c r="AM128" i="13"/>
  <c r="AL128" i="13"/>
  <c r="AK128" i="13"/>
  <c r="AJ128" i="13"/>
  <c r="AI128" i="13"/>
  <c r="AU128" i="13" s="1"/>
  <c r="AH128" i="13"/>
  <c r="AX128" i="13" s="1"/>
  <c r="AG128" i="13"/>
  <c r="AF128" i="13"/>
  <c r="AE128" i="13"/>
  <c r="AD128" i="13"/>
  <c r="AC128" i="13"/>
  <c r="AB128" i="13"/>
  <c r="AT128" i="13" s="1"/>
  <c r="X128" i="13"/>
  <c r="N128" i="13"/>
  <c r="Z128" i="13" s="1"/>
  <c r="M128" i="13"/>
  <c r="Y128" i="13" s="1"/>
  <c r="L128" i="13"/>
  <c r="K128" i="13"/>
  <c r="W128" i="13" s="1"/>
  <c r="J128" i="13"/>
  <c r="V128" i="13" s="1"/>
  <c r="I128" i="13"/>
  <c r="U128" i="13" s="1"/>
  <c r="AS127" i="13"/>
  <c r="AR127" i="13"/>
  <c r="AQ127" i="13"/>
  <c r="AP127" i="13"/>
  <c r="AO127" i="13"/>
  <c r="AN127" i="13"/>
  <c r="AV127" i="13" s="1"/>
  <c r="AM127" i="13"/>
  <c r="AL127" i="13"/>
  <c r="AK127" i="13"/>
  <c r="AJ127" i="13"/>
  <c r="AI127" i="13"/>
  <c r="AH127" i="13"/>
  <c r="AU127" i="13" s="1"/>
  <c r="AG127" i="13"/>
  <c r="AF127" i="13"/>
  <c r="AE127" i="13"/>
  <c r="AD127" i="13"/>
  <c r="AC127" i="13"/>
  <c r="AW127" i="13" s="1"/>
  <c r="AB127" i="13"/>
  <c r="AT127" i="13" s="1"/>
  <c r="Y127" i="13"/>
  <c r="U127" i="13"/>
  <c r="N127" i="13"/>
  <c r="Z127" i="13" s="1"/>
  <c r="M127" i="13"/>
  <c r="L127" i="13"/>
  <c r="X127" i="13" s="1"/>
  <c r="K127" i="13"/>
  <c r="W127" i="13" s="1"/>
  <c r="J127" i="13"/>
  <c r="V127" i="13" s="1"/>
  <c r="I127" i="13"/>
  <c r="AS126" i="13"/>
  <c r="AR126" i="13"/>
  <c r="AQ126" i="13"/>
  <c r="AP126" i="13"/>
  <c r="AO126" i="13"/>
  <c r="AY126" i="13" s="1"/>
  <c r="AN126" i="13"/>
  <c r="AV126" i="13" s="1"/>
  <c r="AM126" i="13"/>
  <c r="AL126" i="13"/>
  <c r="AK126" i="13"/>
  <c r="AJ126" i="13"/>
  <c r="AI126" i="13"/>
  <c r="AH126" i="13"/>
  <c r="AU126" i="13" s="1"/>
  <c r="AG126" i="13"/>
  <c r="AF126" i="13"/>
  <c r="AE126" i="13"/>
  <c r="AD126" i="13"/>
  <c r="AT126" i="13" s="1"/>
  <c r="AC126" i="13"/>
  <c r="AW126" i="13" s="1"/>
  <c r="AB126" i="13"/>
  <c r="Z126" i="13"/>
  <c r="Y126" i="13"/>
  <c r="V126" i="13"/>
  <c r="U126" i="13"/>
  <c r="N126" i="13"/>
  <c r="M126" i="13"/>
  <c r="L126" i="13"/>
  <c r="X126" i="13" s="1"/>
  <c r="K126" i="13"/>
  <c r="W126" i="13" s="1"/>
  <c r="J126" i="13"/>
  <c r="I126" i="13"/>
  <c r="AS125" i="13"/>
  <c r="AR125" i="13"/>
  <c r="AQ125" i="13"/>
  <c r="AY125" i="13" s="1"/>
  <c r="AP125" i="13"/>
  <c r="AO125" i="13"/>
  <c r="AN125" i="13"/>
  <c r="AV125" i="13" s="1"/>
  <c r="AM125" i="13"/>
  <c r="AL125" i="13"/>
  <c r="AK125" i="13"/>
  <c r="AJ125" i="13"/>
  <c r="AI125" i="13"/>
  <c r="AU125" i="13" s="1"/>
  <c r="AH125" i="13"/>
  <c r="AX125" i="13" s="1"/>
  <c r="AG125" i="13"/>
  <c r="AF125" i="13"/>
  <c r="AE125" i="13"/>
  <c r="AD125" i="13"/>
  <c r="AC125" i="13"/>
  <c r="AB125" i="13"/>
  <c r="AT125" i="13" s="1"/>
  <c r="W125" i="13"/>
  <c r="N125" i="13"/>
  <c r="Z125" i="13" s="1"/>
  <c r="M125" i="13"/>
  <c r="Y125" i="13" s="1"/>
  <c r="L125" i="13"/>
  <c r="X125" i="13" s="1"/>
  <c r="K125" i="13"/>
  <c r="J125" i="13"/>
  <c r="V125" i="13" s="1"/>
  <c r="I125" i="13"/>
  <c r="U125" i="13" s="1"/>
  <c r="AA125" i="13" s="1"/>
  <c r="AS124" i="13"/>
  <c r="AR124" i="13"/>
  <c r="AQ124" i="13"/>
  <c r="AP124" i="13"/>
  <c r="AO124" i="13"/>
  <c r="AN124" i="13"/>
  <c r="AY124" i="13" s="1"/>
  <c r="AM124" i="13"/>
  <c r="AL124" i="13"/>
  <c r="AK124" i="13"/>
  <c r="AJ124" i="13"/>
  <c r="AI124" i="13"/>
  <c r="AU124" i="13" s="1"/>
  <c r="AH124" i="13"/>
  <c r="AX124" i="13" s="1"/>
  <c r="AG124" i="13"/>
  <c r="AF124" i="13"/>
  <c r="AE124" i="13"/>
  <c r="AD124" i="13"/>
  <c r="AC124" i="13"/>
  <c r="AB124" i="13"/>
  <c r="AT124" i="13" s="1"/>
  <c r="Y124" i="13"/>
  <c r="X124" i="13"/>
  <c r="N124" i="13"/>
  <c r="Z124" i="13" s="1"/>
  <c r="M124" i="13"/>
  <c r="L124" i="13"/>
  <c r="K124" i="13"/>
  <c r="W124" i="13" s="1"/>
  <c r="J124" i="13"/>
  <c r="V124" i="13" s="1"/>
  <c r="I124" i="13"/>
  <c r="U124" i="13" s="1"/>
  <c r="AS123" i="13"/>
  <c r="AR123" i="13"/>
  <c r="AQ123" i="13"/>
  <c r="AP123" i="13"/>
  <c r="AO123" i="13"/>
  <c r="AN123" i="13"/>
  <c r="AV123" i="13" s="1"/>
  <c r="AM123" i="13"/>
  <c r="AL123" i="13"/>
  <c r="AK123" i="13"/>
  <c r="AJ123" i="13"/>
  <c r="AI123" i="13"/>
  <c r="AH123" i="13"/>
  <c r="AU123" i="13" s="1"/>
  <c r="AG123" i="13"/>
  <c r="AF123" i="13"/>
  <c r="AE123" i="13"/>
  <c r="AD123" i="13"/>
  <c r="AC123" i="13"/>
  <c r="AW123" i="13" s="1"/>
  <c r="AB123" i="13"/>
  <c r="AT123" i="13" s="1"/>
  <c r="Y123" i="13"/>
  <c r="U123" i="13"/>
  <c r="N123" i="13"/>
  <c r="Z123" i="13" s="1"/>
  <c r="M123" i="13"/>
  <c r="L123" i="13"/>
  <c r="X123" i="13" s="1"/>
  <c r="K123" i="13"/>
  <c r="W123" i="13" s="1"/>
  <c r="J123" i="13"/>
  <c r="V123" i="13" s="1"/>
  <c r="I123" i="13"/>
  <c r="AS122" i="13"/>
  <c r="AR122" i="13"/>
  <c r="AQ122" i="13"/>
  <c r="AP122" i="13"/>
  <c r="AO122" i="13"/>
  <c r="AY122" i="13" s="1"/>
  <c r="AN122" i="13"/>
  <c r="AV122" i="13" s="1"/>
  <c r="AM122" i="13"/>
  <c r="AL122" i="13"/>
  <c r="AK122" i="13"/>
  <c r="AJ122" i="13"/>
  <c r="AI122" i="13"/>
  <c r="AH122" i="13"/>
  <c r="AU122" i="13" s="1"/>
  <c r="AG122" i="13"/>
  <c r="AF122" i="13"/>
  <c r="AE122" i="13"/>
  <c r="AD122" i="13"/>
  <c r="AT122" i="13" s="1"/>
  <c r="AC122" i="13"/>
  <c r="AW122" i="13" s="1"/>
  <c r="AB122" i="13"/>
  <c r="Z122" i="13"/>
  <c r="Y122" i="13"/>
  <c r="V122" i="13"/>
  <c r="U122" i="13"/>
  <c r="N122" i="13"/>
  <c r="M122" i="13"/>
  <c r="L122" i="13"/>
  <c r="X122" i="13" s="1"/>
  <c r="K122" i="13"/>
  <c r="W122" i="13" s="1"/>
  <c r="J122" i="13"/>
  <c r="I122" i="13"/>
  <c r="AS121" i="13"/>
  <c r="AR121" i="13"/>
  <c r="AQ121" i="13"/>
  <c r="AY121" i="13" s="1"/>
  <c r="AP121" i="13"/>
  <c r="AO121" i="13"/>
  <c r="AN121" i="13"/>
  <c r="AV121" i="13" s="1"/>
  <c r="AM121" i="13"/>
  <c r="AL121" i="13"/>
  <c r="AK121" i="13"/>
  <c r="AJ121" i="13"/>
  <c r="AI121" i="13"/>
  <c r="AU121" i="13" s="1"/>
  <c r="AH121" i="13"/>
  <c r="AX121" i="13" s="1"/>
  <c r="AG121" i="13"/>
  <c r="AF121" i="13"/>
  <c r="AE121" i="13"/>
  <c r="AD121" i="13"/>
  <c r="AC121" i="13"/>
  <c r="AB121" i="13"/>
  <c r="AT121" i="13" s="1"/>
  <c r="W121" i="13"/>
  <c r="N121" i="13"/>
  <c r="Z121" i="13" s="1"/>
  <c r="M121" i="13"/>
  <c r="Y121" i="13" s="1"/>
  <c r="L121" i="13"/>
  <c r="X121" i="13" s="1"/>
  <c r="K121" i="13"/>
  <c r="J121" i="13"/>
  <c r="V121" i="13" s="1"/>
  <c r="I121" i="13"/>
  <c r="U121" i="13" s="1"/>
  <c r="AS120" i="13"/>
  <c r="AR120" i="13"/>
  <c r="AQ120" i="13"/>
  <c r="AP120" i="13"/>
  <c r="AO120" i="13"/>
  <c r="AN120" i="13"/>
  <c r="AY120" i="13" s="1"/>
  <c r="AM120" i="13"/>
  <c r="AL120" i="13"/>
  <c r="AK120" i="13"/>
  <c r="AJ120" i="13"/>
  <c r="AI120" i="13"/>
  <c r="AU120" i="13" s="1"/>
  <c r="AH120" i="13"/>
  <c r="AX120" i="13" s="1"/>
  <c r="AG120" i="13"/>
  <c r="AF120" i="13"/>
  <c r="AE120" i="13"/>
  <c r="AD120" i="13"/>
  <c r="AC120" i="13"/>
  <c r="AB120" i="13"/>
  <c r="AT120" i="13" s="1"/>
  <c r="Y120" i="13"/>
  <c r="X120" i="13"/>
  <c r="N120" i="13"/>
  <c r="Z120" i="13" s="1"/>
  <c r="M120" i="13"/>
  <c r="L120" i="13"/>
  <c r="K120" i="13"/>
  <c r="W120" i="13" s="1"/>
  <c r="J120" i="13"/>
  <c r="V120" i="13" s="1"/>
  <c r="I120" i="13"/>
  <c r="U120" i="13" s="1"/>
  <c r="AS119" i="13"/>
  <c r="AR119" i="13"/>
  <c r="AQ119" i="13"/>
  <c r="AP119" i="13"/>
  <c r="AO119" i="13"/>
  <c r="AN119" i="13"/>
  <c r="AV119" i="13" s="1"/>
  <c r="AM119" i="13"/>
  <c r="AL119" i="13"/>
  <c r="AK119" i="13"/>
  <c r="AJ119" i="13"/>
  <c r="AI119" i="13"/>
  <c r="AH119" i="13"/>
  <c r="AU119" i="13" s="1"/>
  <c r="AG119" i="13"/>
  <c r="AF119" i="13"/>
  <c r="AE119" i="13"/>
  <c r="AD119" i="13"/>
  <c r="AC119" i="13"/>
  <c r="AW119" i="13" s="1"/>
  <c r="AB119" i="13"/>
  <c r="AT119" i="13" s="1"/>
  <c r="Y119" i="13"/>
  <c r="U119" i="13"/>
  <c r="N119" i="13"/>
  <c r="Z119" i="13" s="1"/>
  <c r="M119" i="13"/>
  <c r="L119" i="13"/>
  <c r="X119" i="13" s="1"/>
  <c r="K119" i="13"/>
  <c r="W119" i="13" s="1"/>
  <c r="J119" i="13"/>
  <c r="V119" i="13" s="1"/>
  <c r="I119" i="13"/>
  <c r="AS118" i="13"/>
  <c r="AR118" i="13"/>
  <c r="AQ118" i="13"/>
  <c r="AP118" i="13"/>
  <c r="AO118" i="13"/>
  <c r="AY118" i="13" s="1"/>
  <c r="AN118" i="13"/>
  <c r="AV118" i="13" s="1"/>
  <c r="AM118" i="13"/>
  <c r="AL118" i="13"/>
  <c r="AK118" i="13"/>
  <c r="AJ118" i="13"/>
  <c r="AI118" i="13"/>
  <c r="AH118" i="13"/>
  <c r="AU118" i="13" s="1"/>
  <c r="AG118" i="13"/>
  <c r="AF118" i="13"/>
  <c r="AE118" i="13"/>
  <c r="AD118" i="13"/>
  <c r="AT118" i="13" s="1"/>
  <c r="AC118" i="13"/>
  <c r="AW118" i="13" s="1"/>
  <c r="AB118" i="13"/>
  <c r="Z118" i="13"/>
  <c r="Y118" i="13"/>
  <c r="V118" i="13"/>
  <c r="N118" i="13"/>
  <c r="M118" i="13"/>
  <c r="L118" i="13"/>
  <c r="X118" i="13" s="1"/>
  <c r="K118" i="13"/>
  <c r="W118" i="13" s="1"/>
  <c r="J118" i="13"/>
  <c r="I118" i="13"/>
  <c r="U118" i="13" s="1"/>
  <c r="AA118" i="13" s="1"/>
  <c r="AS117" i="13"/>
  <c r="AR117" i="13"/>
  <c r="AQ117" i="13"/>
  <c r="AY117" i="13" s="1"/>
  <c r="AP117" i="13"/>
  <c r="AO117" i="13"/>
  <c r="AN117" i="13"/>
  <c r="AV117" i="13" s="1"/>
  <c r="AM117" i="13"/>
  <c r="AL117" i="13"/>
  <c r="AK117" i="13"/>
  <c r="AJ117" i="13"/>
  <c r="AI117" i="13"/>
  <c r="AU117" i="13" s="1"/>
  <c r="AH117" i="13"/>
  <c r="AX117" i="13" s="1"/>
  <c r="AG117" i="13"/>
  <c r="AF117" i="13"/>
  <c r="AE117" i="13"/>
  <c r="AD117" i="13"/>
  <c r="AC117" i="13"/>
  <c r="AB117" i="13"/>
  <c r="AT117" i="13" s="1"/>
  <c r="W117" i="13"/>
  <c r="N117" i="13"/>
  <c r="Z117" i="13" s="1"/>
  <c r="M117" i="13"/>
  <c r="Y117" i="13" s="1"/>
  <c r="L117" i="13"/>
  <c r="X117" i="13" s="1"/>
  <c r="K117" i="13"/>
  <c r="J117" i="13"/>
  <c r="V117" i="13" s="1"/>
  <c r="I117" i="13"/>
  <c r="U117" i="13" s="1"/>
  <c r="AS116" i="13"/>
  <c r="AR116" i="13"/>
  <c r="AQ116" i="13"/>
  <c r="AP116" i="13"/>
  <c r="AO116" i="13"/>
  <c r="AN116" i="13"/>
  <c r="AY116" i="13" s="1"/>
  <c r="AM116" i="13"/>
  <c r="AL116" i="13"/>
  <c r="AK116" i="13"/>
  <c r="AJ116" i="13"/>
  <c r="AI116" i="13"/>
  <c r="AU116" i="13" s="1"/>
  <c r="AH116" i="13"/>
  <c r="AX116" i="13" s="1"/>
  <c r="AG116" i="13"/>
  <c r="AF116" i="13"/>
  <c r="AE116" i="13"/>
  <c r="AD116" i="13"/>
  <c r="AC116" i="13"/>
  <c r="AB116" i="13"/>
  <c r="AT116" i="13" s="1"/>
  <c r="Y116" i="13"/>
  <c r="X116" i="13"/>
  <c r="U116" i="13"/>
  <c r="N116" i="13"/>
  <c r="Z116" i="13" s="1"/>
  <c r="M116" i="13"/>
  <c r="L116" i="13"/>
  <c r="K116" i="13"/>
  <c r="W116" i="13" s="1"/>
  <c r="J116" i="13"/>
  <c r="V116" i="13" s="1"/>
  <c r="I116" i="13"/>
  <c r="AS115" i="13"/>
  <c r="AR115" i="13"/>
  <c r="AQ115" i="13"/>
  <c r="AP115" i="13"/>
  <c r="AO115" i="13"/>
  <c r="AN115" i="13"/>
  <c r="AV115" i="13" s="1"/>
  <c r="AM115" i="13"/>
  <c r="AL115" i="13"/>
  <c r="AK115" i="13"/>
  <c r="AJ115" i="13"/>
  <c r="AI115" i="13"/>
  <c r="AH115" i="13"/>
  <c r="AU115" i="13" s="1"/>
  <c r="AG115" i="13"/>
  <c r="AF115" i="13"/>
  <c r="AE115" i="13"/>
  <c r="AD115" i="13"/>
  <c r="AC115" i="13"/>
  <c r="AW115" i="13" s="1"/>
  <c r="AB115" i="13"/>
  <c r="AT115" i="13" s="1"/>
  <c r="Y115" i="13"/>
  <c r="U115" i="13"/>
  <c r="N115" i="13"/>
  <c r="Z115" i="13" s="1"/>
  <c r="M115" i="13"/>
  <c r="L115" i="13"/>
  <c r="X115" i="13" s="1"/>
  <c r="K115" i="13"/>
  <c r="W115" i="13" s="1"/>
  <c r="J115" i="13"/>
  <c r="V115" i="13" s="1"/>
  <c r="I115" i="13"/>
  <c r="AS114" i="13"/>
  <c r="AR114" i="13"/>
  <c r="AQ114" i="13"/>
  <c r="AP114" i="13"/>
  <c r="AO114" i="13"/>
  <c r="AY114" i="13" s="1"/>
  <c r="AN114" i="13"/>
  <c r="AV114" i="13" s="1"/>
  <c r="AM114" i="13"/>
  <c r="AL114" i="13"/>
  <c r="AK114" i="13"/>
  <c r="AJ114" i="13"/>
  <c r="AI114" i="13"/>
  <c r="AH114" i="13"/>
  <c r="AU114" i="13" s="1"/>
  <c r="AG114" i="13"/>
  <c r="AF114" i="13"/>
  <c r="AE114" i="13"/>
  <c r="AD114" i="13"/>
  <c r="AT114" i="13" s="1"/>
  <c r="AC114" i="13"/>
  <c r="AW114" i="13" s="1"/>
  <c r="AB114" i="13"/>
  <c r="Z114" i="13"/>
  <c r="Y114" i="13"/>
  <c r="V114" i="13"/>
  <c r="N114" i="13"/>
  <c r="M114" i="13"/>
  <c r="L114" i="13"/>
  <c r="X114" i="13" s="1"/>
  <c r="K114" i="13"/>
  <c r="W114" i="13" s="1"/>
  <c r="J114" i="13"/>
  <c r="I114" i="13"/>
  <c r="U114" i="13" s="1"/>
  <c r="AS113" i="13"/>
  <c r="AR113" i="13"/>
  <c r="AQ113" i="13"/>
  <c r="AY113" i="13" s="1"/>
  <c r="AP113" i="13"/>
  <c r="AO113" i="13"/>
  <c r="AN113" i="13"/>
  <c r="AV113" i="13" s="1"/>
  <c r="AM113" i="13"/>
  <c r="AL113" i="13"/>
  <c r="AK113" i="13"/>
  <c r="AJ113" i="13"/>
  <c r="AI113" i="13"/>
  <c r="AU113" i="13" s="1"/>
  <c r="AH113" i="13"/>
  <c r="AX113" i="13" s="1"/>
  <c r="AG113" i="13"/>
  <c r="AF113" i="13"/>
  <c r="AE113" i="13"/>
  <c r="AD113" i="13"/>
  <c r="AC113" i="13"/>
  <c r="AB113" i="13"/>
  <c r="W113" i="13"/>
  <c r="N113" i="13"/>
  <c r="Z113" i="13" s="1"/>
  <c r="M113" i="13"/>
  <c r="Y113" i="13" s="1"/>
  <c r="L113" i="13"/>
  <c r="X113" i="13" s="1"/>
  <c r="AA113" i="13" s="1"/>
  <c r="K113" i="13"/>
  <c r="J113" i="13"/>
  <c r="V113" i="13" s="1"/>
  <c r="I113" i="13"/>
  <c r="U113" i="13" s="1"/>
  <c r="AV112" i="13"/>
  <c r="AS112" i="13"/>
  <c r="AR112" i="13"/>
  <c r="AQ112" i="13"/>
  <c r="AP112" i="13"/>
  <c r="AO112" i="13"/>
  <c r="AN112" i="13"/>
  <c r="AY112" i="13" s="1"/>
  <c r="AM112" i="13"/>
  <c r="AL112" i="13"/>
  <c r="AK112" i="13"/>
  <c r="AJ112" i="13"/>
  <c r="AI112" i="13"/>
  <c r="AH112" i="13"/>
  <c r="AX112" i="13" s="1"/>
  <c r="AG112" i="13"/>
  <c r="AF112" i="13"/>
  <c r="AE112" i="13"/>
  <c r="AD112" i="13"/>
  <c r="AC112" i="13"/>
  <c r="AB112" i="13"/>
  <c r="Y112" i="13"/>
  <c r="X112" i="13"/>
  <c r="U112" i="13"/>
  <c r="N112" i="13"/>
  <c r="Z112" i="13" s="1"/>
  <c r="M112" i="13"/>
  <c r="L112" i="13"/>
  <c r="K112" i="13"/>
  <c r="W112" i="13" s="1"/>
  <c r="J112" i="13"/>
  <c r="V112" i="13" s="1"/>
  <c r="I112" i="13"/>
  <c r="AW111" i="13"/>
  <c r="AS111" i="13"/>
  <c r="AR111" i="13"/>
  <c r="AQ111" i="13"/>
  <c r="AP111" i="13"/>
  <c r="AO111" i="13"/>
  <c r="AN111" i="13"/>
  <c r="AV111" i="13" s="1"/>
  <c r="AM111" i="13"/>
  <c r="AL111" i="13"/>
  <c r="AK111" i="13"/>
  <c r="AJ111" i="13"/>
  <c r="AI111" i="13"/>
  <c r="AH111" i="13"/>
  <c r="AU111" i="13" s="1"/>
  <c r="AG111" i="13"/>
  <c r="AF111" i="13"/>
  <c r="AE111" i="13"/>
  <c r="AD111" i="13"/>
  <c r="AC111" i="13"/>
  <c r="AB111" i="13"/>
  <c r="AT111" i="13" s="1"/>
  <c r="Y111" i="13"/>
  <c r="U111" i="13"/>
  <c r="N111" i="13"/>
  <c r="Z111" i="13" s="1"/>
  <c r="M111" i="13"/>
  <c r="L111" i="13"/>
  <c r="X111" i="13" s="1"/>
  <c r="K111" i="13"/>
  <c r="W111" i="13" s="1"/>
  <c r="J111" i="13"/>
  <c r="V111" i="13" s="1"/>
  <c r="I111" i="13"/>
  <c r="AS110" i="13"/>
  <c r="AR110" i="13"/>
  <c r="AQ110" i="13"/>
  <c r="AP110" i="13"/>
  <c r="AO110" i="13"/>
  <c r="AN110" i="13"/>
  <c r="AM110" i="13"/>
  <c r="AL110" i="13"/>
  <c r="AK110" i="13"/>
  <c r="AJ110" i="13"/>
  <c r="AI110" i="13"/>
  <c r="AH110" i="13"/>
  <c r="AU110" i="13" s="1"/>
  <c r="AG110" i="13"/>
  <c r="AF110" i="13"/>
  <c r="AE110" i="13"/>
  <c r="AD110" i="13"/>
  <c r="AT110" i="13" s="1"/>
  <c r="AC110" i="13"/>
  <c r="AB110" i="13"/>
  <c r="Z110" i="13"/>
  <c r="Y110" i="13"/>
  <c r="V110" i="13"/>
  <c r="N110" i="13"/>
  <c r="M110" i="13"/>
  <c r="L110" i="13"/>
  <c r="X110" i="13" s="1"/>
  <c r="K110" i="13"/>
  <c r="W110" i="13" s="1"/>
  <c r="J110" i="13"/>
  <c r="I110" i="13"/>
  <c r="U110" i="13" s="1"/>
  <c r="AS109" i="13"/>
  <c r="AR109" i="13"/>
  <c r="AQ109" i="13"/>
  <c r="AY109" i="13" s="1"/>
  <c r="AP109" i="13"/>
  <c r="AO109" i="13"/>
  <c r="AN109" i="13"/>
  <c r="AM109" i="13"/>
  <c r="AL109" i="13"/>
  <c r="AK109" i="13"/>
  <c r="AJ109" i="13"/>
  <c r="AI109" i="13"/>
  <c r="AU109" i="13" s="1"/>
  <c r="AH109" i="13"/>
  <c r="AG109" i="13"/>
  <c r="AF109" i="13"/>
  <c r="AE109" i="13"/>
  <c r="AD109" i="13"/>
  <c r="AC109" i="13"/>
  <c r="AB109" i="13"/>
  <c r="W109" i="13"/>
  <c r="N109" i="13"/>
  <c r="Z109" i="13" s="1"/>
  <c r="M109" i="13"/>
  <c r="Y109" i="13" s="1"/>
  <c r="L109" i="13"/>
  <c r="X109" i="13" s="1"/>
  <c r="AA109" i="13" s="1"/>
  <c r="K109" i="13"/>
  <c r="J109" i="13"/>
  <c r="V109" i="13" s="1"/>
  <c r="I109" i="13"/>
  <c r="U109" i="13" s="1"/>
  <c r="AV108" i="13"/>
  <c r="AS108" i="13"/>
  <c r="AR108" i="13"/>
  <c r="AQ108" i="13"/>
  <c r="AP108" i="13"/>
  <c r="AO108" i="13"/>
  <c r="AN108" i="13"/>
  <c r="AY108" i="13" s="1"/>
  <c r="AM108" i="13"/>
  <c r="AL108" i="13"/>
  <c r="AK108" i="13"/>
  <c r="AJ108" i="13"/>
  <c r="AI108" i="13"/>
  <c r="AH108" i="13"/>
  <c r="AX108" i="13" s="1"/>
  <c r="AG108" i="13"/>
  <c r="AF108" i="13"/>
  <c r="AE108" i="13"/>
  <c r="AD108" i="13"/>
  <c r="AC108" i="13"/>
  <c r="AB108" i="13"/>
  <c r="Y108" i="13"/>
  <c r="X108" i="13"/>
  <c r="U108" i="13"/>
  <c r="N108" i="13"/>
  <c r="Z108" i="13" s="1"/>
  <c r="M108" i="13"/>
  <c r="L108" i="13"/>
  <c r="K108" i="13"/>
  <c r="W108" i="13" s="1"/>
  <c r="J108" i="13"/>
  <c r="V108" i="13" s="1"/>
  <c r="I108" i="13"/>
  <c r="AW107" i="13"/>
  <c r="AS107" i="13"/>
  <c r="AR107" i="13"/>
  <c r="AQ107" i="13"/>
  <c r="AP107" i="13"/>
  <c r="AO107" i="13"/>
  <c r="AN107" i="13"/>
  <c r="AV107" i="13" s="1"/>
  <c r="AM107" i="13"/>
  <c r="AL107" i="13"/>
  <c r="AK107" i="13"/>
  <c r="AJ107" i="13"/>
  <c r="AI107" i="13"/>
  <c r="AH107" i="13"/>
  <c r="AU107" i="13" s="1"/>
  <c r="AG107" i="13"/>
  <c r="AF107" i="13"/>
  <c r="AE107" i="13"/>
  <c r="AD107" i="13"/>
  <c r="AC107" i="13"/>
  <c r="AB107" i="13"/>
  <c r="AT107" i="13" s="1"/>
  <c r="Y107" i="13"/>
  <c r="U107" i="13"/>
  <c r="N107" i="13"/>
  <c r="Z107" i="13" s="1"/>
  <c r="M107" i="13"/>
  <c r="L107" i="13"/>
  <c r="X107" i="13" s="1"/>
  <c r="K107" i="13"/>
  <c r="W107" i="13" s="1"/>
  <c r="J107" i="13"/>
  <c r="V107" i="13" s="1"/>
  <c r="I107" i="13"/>
  <c r="AS106" i="13"/>
  <c r="AR106" i="13"/>
  <c r="AQ106" i="13"/>
  <c r="AP106" i="13"/>
  <c r="AO106" i="13"/>
  <c r="AN106" i="13"/>
  <c r="AM106" i="13"/>
  <c r="AL106" i="13"/>
  <c r="AK106" i="13"/>
  <c r="AJ106" i="13"/>
  <c r="AI106" i="13"/>
  <c r="AH106" i="13"/>
  <c r="AU106" i="13" s="1"/>
  <c r="AG106" i="13"/>
  <c r="AF106" i="13"/>
  <c r="AE106" i="13"/>
  <c r="AD106" i="13"/>
  <c r="AT106" i="13" s="1"/>
  <c r="AC106" i="13"/>
  <c r="AB106" i="13"/>
  <c r="Z106" i="13"/>
  <c r="Y106" i="13"/>
  <c r="V106" i="13"/>
  <c r="N106" i="13"/>
  <c r="M106" i="13"/>
  <c r="L106" i="13"/>
  <c r="X106" i="13" s="1"/>
  <c r="K106" i="13"/>
  <c r="W106" i="13" s="1"/>
  <c r="J106" i="13"/>
  <c r="I106" i="13"/>
  <c r="U106" i="13" s="1"/>
  <c r="AS105" i="13"/>
  <c r="AR105" i="13"/>
  <c r="AQ105" i="13"/>
  <c r="AY105" i="13" s="1"/>
  <c r="AP105" i="13"/>
  <c r="AO105" i="13"/>
  <c r="AN105" i="13"/>
  <c r="AM105" i="13"/>
  <c r="AL105" i="13"/>
  <c r="AK105" i="13"/>
  <c r="AJ105" i="13"/>
  <c r="AI105" i="13"/>
  <c r="AU105" i="13" s="1"/>
  <c r="AH105" i="13"/>
  <c r="AG105" i="13"/>
  <c r="AF105" i="13"/>
  <c r="AE105" i="13"/>
  <c r="AD105" i="13"/>
  <c r="AC105" i="13"/>
  <c r="AB105" i="13"/>
  <c r="W105" i="13"/>
  <c r="N105" i="13"/>
  <c r="Z105" i="13" s="1"/>
  <c r="M105" i="13"/>
  <c r="Y105" i="13" s="1"/>
  <c r="L105" i="13"/>
  <c r="X105" i="13" s="1"/>
  <c r="AA105" i="13" s="1"/>
  <c r="K105" i="13"/>
  <c r="J105" i="13"/>
  <c r="V105" i="13" s="1"/>
  <c r="I105" i="13"/>
  <c r="U105" i="13" s="1"/>
  <c r="AV104" i="13"/>
  <c r="AS104" i="13"/>
  <c r="AR104" i="13"/>
  <c r="AQ104" i="13"/>
  <c r="AP104" i="13"/>
  <c r="AO104" i="13"/>
  <c r="AN104" i="13"/>
  <c r="AY104" i="13" s="1"/>
  <c r="AM104" i="13"/>
  <c r="AL104" i="13"/>
  <c r="AK104" i="13"/>
  <c r="AJ104" i="13"/>
  <c r="AI104" i="13"/>
  <c r="AH104" i="13"/>
  <c r="AX104" i="13" s="1"/>
  <c r="AG104" i="13"/>
  <c r="AF104" i="13"/>
  <c r="AE104" i="13"/>
  <c r="AD104" i="13"/>
  <c r="AC104" i="13"/>
  <c r="AB104" i="13"/>
  <c r="Y104" i="13"/>
  <c r="X104" i="13"/>
  <c r="W104" i="13"/>
  <c r="N104" i="13"/>
  <c r="Z104" i="13" s="1"/>
  <c r="M104" i="13"/>
  <c r="L104" i="13"/>
  <c r="K104" i="13"/>
  <c r="J104" i="13"/>
  <c r="V104" i="13" s="1"/>
  <c r="I104" i="13"/>
  <c r="U104" i="13" s="1"/>
  <c r="AA104" i="13" s="1"/>
  <c r="AV103" i="13"/>
  <c r="AS103" i="13"/>
  <c r="AR103" i="13"/>
  <c r="AQ103" i="13"/>
  <c r="AP103" i="13"/>
  <c r="AO103" i="13"/>
  <c r="AN103" i="13"/>
  <c r="AM103" i="13"/>
  <c r="AL103" i="13"/>
  <c r="AK103" i="13"/>
  <c r="AX103" i="13" s="1"/>
  <c r="AJ103" i="13"/>
  <c r="AI103" i="13"/>
  <c r="AH103" i="13"/>
  <c r="AG103" i="13"/>
  <c r="AF103" i="13"/>
  <c r="AE103" i="13"/>
  <c r="AD103" i="13"/>
  <c r="AC103" i="13"/>
  <c r="AT103" i="13" s="1"/>
  <c r="AB103" i="13"/>
  <c r="AW103" i="13" s="1"/>
  <c r="Z103" i="13"/>
  <c r="Y103" i="13"/>
  <c r="X103" i="13"/>
  <c r="U103" i="13"/>
  <c r="N103" i="13"/>
  <c r="M103" i="13"/>
  <c r="L103" i="13"/>
  <c r="K103" i="13"/>
  <c r="W103" i="13" s="1"/>
  <c r="J103" i="13"/>
  <c r="V103" i="13" s="1"/>
  <c r="I103" i="13"/>
  <c r="AS102" i="13"/>
  <c r="AR102" i="13"/>
  <c r="AQ102" i="13"/>
  <c r="AP102" i="13"/>
  <c r="AO102" i="13"/>
  <c r="AY102" i="13" s="1"/>
  <c r="AN102" i="13"/>
  <c r="AM102" i="13"/>
  <c r="AL102" i="13"/>
  <c r="AK102" i="13"/>
  <c r="AX102" i="13" s="1"/>
  <c r="AJ102" i="13"/>
  <c r="AI102" i="13"/>
  <c r="AU102" i="13" s="1"/>
  <c r="AH102" i="13"/>
  <c r="AG102" i="13"/>
  <c r="AF102" i="13"/>
  <c r="AE102" i="13"/>
  <c r="AD102" i="13"/>
  <c r="AC102" i="13"/>
  <c r="AW102" i="13" s="1"/>
  <c r="AB102" i="13"/>
  <c r="Z102" i="13"/>
  <c r="Y102" i="13"/>
  <c r="W102" i="13"/>
  <c r="V102" i="13"/>
  <c r="N102" i="13"/>
  <c r="M102" i="13"/>
  <c r="L102" i="13"/>
  <c r="X102" i="13" s="1"/>
  <c r="K102" i="13"/>
  <c r="J102" i="13"/>
  <c r="I102" i="13"/>
  <c r="U102" i="13" s="1"/>
  <c r="AA102" i="13" s="1"/>
  <c r="AS101" i="13"/>
  <c r="AR101" i="13"/>
  <c r="AQ101" i="13"/>
  <c r="AP101" i="13"/>
  <c r="AO101" i="13"/>
  <c r="AN101" i="13"/>
  <c r="AY101" i="13" s="1"/>
  <c r="AM101" i="13"/>
  <c r="AL101" i="13"/>
  <c r="AK101" i="13"/>
  <c r="AJ101" i="13"/>
  <c r="AI101" i="13"/>
  <c r="AH101" i="13"/>
  <c r="AU101" i="13" s="1"/>
  <c r="AG101" i="13"/>
  <c r="AF101" i="13"/>
  <c r="AE101" i="13"/>
  <c r="AD101" i="13"/>
  <c r="AC101" i="13"/>
  <c r="AB101" i="13"/>
  <c r="AW101" i="13" s="1"/>
  <c r="X101" i="13"/>
  <c r="W101" i="13"/>
  <c r="N101" i="13"/>
  <c r="Z101" i="13" s="1"/>
  <c r="M101" i="13"/>
  <c r="Y101" i="13" s="1"/>
  <c r="L101" i="13"/>
  <c r="K101" i="13"/>
  <c r="J101" i="13"/>
  <c r="V101" i="13" s="1"/>
  <c r="I101" i="13"/>
  <c r="U101" i="13" s="1"/>
  <c r="AS100" i="13"/>
  <c r="AR100" i="13"/>
  <c r="AQ100" i="13"/>
  <c r="AP100" i="13"/>
  <c r="AO100" i="13"/>
  <c r="AY100" i="13" s="1"/>
  <c r="AN100" i="13"/>
  <c r="AV100" i="13" s="1"/>
  <c r="AM100" i="13"/>
  <c r="AL100" i="13"/>
  <c r="AK100" i="13"/>
  <c r="AJ100" i="13"/>
  <c r="AI100" i="13"/>
  <c r="AU100" i="13" s="1"/>
  <c r="AH100" i="13"/>
  <c r="AX100" i="13" s="1"/>
  <c r="AG100" i="13"/>
  <c r="AF100" i="13"/>
  <c r="AE100" i="13"/>
  <c r="AD100" i="13"/>
  <c r="AC100" i="13"/>
  <c r="AW100" i="13" s="1"/>
  <c r="AB100" i="13"/>
  <c r="AT100" i="13" s="1"/>
  <c r="Y100" i="13"/>
  <c r="X100" i="13"/>
  <c r="U100" i="13"/>
  <c r="N100" i="13"/>
  <c r="Z100" i="13" s="1"/>
  <c r="M100" i="13"/>
  <c r="L100" i="13"/>
  <c r="K100" i="13"/>
  <c r="W100" i="13" s="1"/>
  <c r="J100" i="13"/>
  <c r="V100" i="13" s="1"/>
  <c r="I100" i="13"/>
  <c r="AS99" i="13"/>
  <c r="AR99" i="13"/>
  <c r="AQ99" i="13"/>
  <c r="AP99" i="13"/>
  <c r="AO99" i="13"/>
  <c r="AN99" i="13"/>
  <c r="AV99" i="13" s="1"/>
  <c r="AM99" i="13"/>
  <c r="AL99" i="13"/>
  <c r="AK99" i="13"/>
  <c r="AJ99" i="13"/>
  <c r="AI99" i="13"/>
  <c r="AH99" i="13"/>
  <c r="AU99" i="13" s="1"/>
  <c r="AG99" i="13"/>
  <c r="AF99" i="13"/>
  <c r="AE99" i="13"/>
  <c r="AD99" i="13"/>
  <c r="AT99" i="13" s="1"/>
  <c r="AC99" i="13"/>
  <c r="AB99" i="13"/>
  <c r="AW99" i="13" s="1"/>
  <c r="Z99" i="13"/>
  <c r="Y99" i="13"/>
  <c r="V99" i="13"/>
  <c r="U99" i="13"/>
  <c r="N99" i="13"/>
  <c r="M99" i="13"/>
  <c r="L99" i="13"/>
  <c r="X99" i="13" s="1"/>
  <c r="K99" i="13"/>
  <c r="W99" i="13" s="1"/>
  <c r="J99" i="13"/>
  <c r="I99" i="13"/>
  <c r="AS98" i="13"/>
  <c r="AR98" i="13"/>
  <c r="AQ98" i="13"/>
  <c r="AY98" i="13" s="1"/>
  <c r="AP98" i="13"/>
  <c r="AO98" i="13"/>
  <c r="AN98" i="13"/>
  <c r="AV98" i="13" s="1"/>
  <c r="AM98" i="13"/>
  <c r="AL98" i="13"/>
  <c r="AK98" i="13"/>
  <c r="AJ98" i="13"/>
  <c r="AI98" i="13"/>
  <c r="AU98" i="13" s="1"/>
  <c r="AH98" i="13"/>
  <c r="AX98" i="13" s="1"/>
  <c r="AG98" i="13"/>
  <c r="AF98" i="13"/>
  <c r="AE98" i="13"/>
  <c r="AD98" i="13"/>
  <c r="AC98" i="13"/>
  <c r="AW98" i="13" s="1"/>
  <c r="AB98" i="13"/>
  <c r="AT98" i="13" s="1"/>
  <c r="Z98" i="13"/>
  <c r="W98" i="13"/>
  <c r="V98" i="13"/>
  <c r="N98" i="13"/>
  <c r="M98" i="13"/>
  <c r="Y98" i="13" s="1"/>
  <c r="L98" i="13"/>
  <c r="X98" i="13" s="1"/>
  <c r="K98" i="13"/>
  <c r="J98" i="13"/>
  <c r="I98" i="13"/>
  <c r="U98" i="13" s="1"/>
  <c r="AS97" i="13"/>
  <c r="AR97" i="13"/>
  <c r="AQ97" i="13"/>
  <c r="AP97" i="13"/>
  <c r="AO97" i="13"/>
  <c r="AN97" i="13"/>
  <c r="AY97" i="13" s="1"/>
  <c r="AM97" i="13"/>
  <c r="AL97" i="13"/>
  <c r="AK97" i="13"/>
  <c r="AJ97" i="13"/>
  <c r="AI97" i="13"/>
  <c r="AH97" i="13"/>
  <c r="AU97" i="13" s="1"/>
  <c r="AG97" i="13"/>
  <c r="AF97" i="13"/>
  <c r="AE97" i="13"/>
  <c r="AD97" i="13"/>
  <c r="AC97" i="13"/>
  <c r="AB97" i="13"/>
  <c r="AT97" i="13" s="1"/>
  <c r="X97" i="13"/>
  <c r="N97" i="13"/>
  <c r="Z97" i="13" s="1"/>
  <c r="M97" i="13"/>
  <c r="Y97" i="13" s="1"/>
  <c r="L97" i="13"/>
  <c r="K97" i="13"/>
  <c r="W97" i="13" s="1"/>
  <c r="J97" i="13"/>
  <c r="V97" i="13" s="1"/>
  <c r="I97" i="13"/>
  <c r="U97" i="13" s="1"/>
  <c r="AA97" i="13" s="1"/>
  <c r="AS96" i="13"/>
  <c r="AR96" i="13"/>
  <c r="AQ96" i="13"/>
  <c r="AP96" i="13"/>
  <c r="AO96" i="13"/>
  <c r="AY96" i="13" s="1"/>
  <c r="AN96" i="13"/>
  <c r="AV96" i="13" s="1"/>
  <c r="AM96" i="13"/>
  <c r="AL96" i="13"/>
  <c r="AK96" i="13"/>
  <c r="AJ96" i="13"/>
  <c r="AI96" i="13"/>
  <c r="AU96" i="13" s="1"/>
  <c r="AH96" i="13"/>
  <c r="AX96" i="13" s="1"/>
  <c r="AG96" i="13"/>
  <c r="AF96" i="13"/>
  <c r="AE96" i="13"/>
  <c r="AD96" i="13"/>
  <c r="AC96" i="13"/>
  <c r="AW96" i="13" s="1"/>
  <c r="AB96" i="13"/>
  <c r="AT96" i="13" s="1"/>
  <c r="Y96" i="13"/>
  <c r="X96" i="13"/>
  <c r="U96" i="13"/>
  <c r="N96" i="13"/>
  <c r="Z96" i="13" s="1"/>
  <c r="M96" i="13"/>
  <c r="L96" i="13"/>
  <c r="K96" i="13"/>
  <c r="W96" i="13" s="1"/>
  <c r="J96" i="13"/>
  <c r="V96" i="13" s="1"/>
  <c r="I96" i="13"/>
  <c r="AS95" i="13"/>
  <c r="AR95" i="13"/>
  <c r="AQ95" i="13"/>
  <c r="AP95" i="13"/>
  <c r="AO95" i="13"/>
  <c r="AN95" i="13"/>
  <c r="AV95" i="13" s="1"/>
  <c r="AM95" i="13"/>
  <c r="AL95" i="13"/>
  <c r="AK95" i="13"/>
  <c r="AJ95" i="13"/>
  <c r="AI95" i="13"/>
  <c r="AH95" i="13"/>
  <c r="AU95" i="13" s="1"/>
  <c r="AG95" i="13"/>
  <c r="AF95" i="13"/>
  <c r="AE95" i="13"/>
  <c r="AD95" i="13"/>
  <c r="AT95" i="13" s="1"/>
  <c r="AC95" i="13"/>
  <c r="AB95" i="13"/>
  <c r="AW95" i="13" s="1"/>
  <c r="Z95" i="13"/>
  <c r="Y95" i="13"/>
  <c r="V95" i="13"/>
  <c r="U95" i="13"/>
  <c r="N95" i="13"/>
  <c r="M95" i="13"/>
  <c r="L95" i="13"/>
  <c r="X95" i="13" s="1"/>
  <c r="K95" i="13"/>
  <c r="W95" i="13" s="1"/>
  <c r="J95" i="13"/>
  <c r="I95" i="13"/>
  <c r="AS94" i="13"/>
  <c r="AR94" i="13"/>
  <c r="AQ94" i="13"/>
  <c r="AY94" i="13" s="1"/>
  <c r="AP94" i="13"/>
  <c r="AO94" i="13"/>
  <c r="AN94" i="13"/>
  <c r="AV94" i="13" s="1"/>
  <c r="AM94" i="13"/>
  <c r="AL94" i="13"/>
  <c r="AK94" i="13"/>
  <c r="AJ94" i="13"/>
  <c r="AI94" i="13"/>
  <c r="AU94" i="13" s="1"/>
  <c r="AH94" i="13"/>
  <c r="AX94" i="13" s="1"/>
  <c r="AG94" i="13"/>
  <c r="AF94" i="13"/>
  <c r="AE94" i="13"/>
  <c r="AD94" i="13"/>
  <c r="AC94" i="13"/>
  <c r="AW94" i="13" s="1"/>
  <c r="AB94" i="13"/>
  <c r="AT94" i="13" s="1"/>
  <c r="Z94" i="13"/>
  <c r="W94" i="13"/>
  <c r="V94" i="13"/>
  <c r="N94" i="13"/>
  <c r="M94" i="13"/>
  <c r="Y94" i="13" s="1"/>
  <c r="L94" i="13"/>
  <c r="X94" i="13" s="1"/>
  <c r="K94" i="13"/>
  <c r="J94" i="13"/>
  <c r="I94" i="13"/>
  <c r="U94" i="13" s="1"/>
  <c r="AS93" i="13"/>
  <c r="AR93" i="13"/>
  <c r="AQ93" i="13"/>
  <c r="AP93" i="13"/>
  <c r="AO93" i="13"/>
  <c r="AN93" i="13"/>
  <c r="AY93" i="13" s="1"/>
  <c r="AM93" i="13"/>
  <c r="AL93" i="13"/>
  <c r="AK93" i="13"/>
  <c r="AJ93" i="13"/>
  <c r="AI93" i="13"/>
  <c r="AH93" i="13"/>
  <c r="AU93" i="13" s="1"/>
  <c r="AG93" i="13"/>
  <c r="AF93" i="13"/>
  <c r="AE93" i="13"/>
  <c r="AD93" i="13"/>
  <c r="AC93" i="13"/>
  <c r="AB93" i="13"/>
  <c r="AT93" i="13" s="1"/>
  <c r="X93" i="13"/>
  <c r="W93" i="13"/>
  <c r="N93" i="13"/>
  <c r="Z93" i="13" s="1"/>
  <c r="M93" i="13"/>
  <c r="Y93" i="13" s="1"/>
  <c r="L93" i="13"/>
  <c r="K93" i="13"/>
  <c r="J93" i="13"/>
  <c r="V93" i="13" s="1"/>
  <c r="I93" i="13"/>
  <c r="U93" i="13" s="1"/>
  <c r="AA93" i="13" s="1"/>
  <c r="AS92" i="13"/>
  <c r="AR92" i="13"/>
  <c r="AQ92" i="13"/>
  <c r="AP92" i="13"/>
  <c r="AO92" i="13"/>
  <c r="AY92" i="13" s="1"/>
  <c r="AN92" i="13"/>
  <c r="AV92" i="13" s="1"/>
  <c r="AM92" i="13"/>
  <c r="AL92" i="13"/>
  <c r="AK92" i="13"/>
  <c r="AJ92" i="13"/>
  <c r="AI92" i="13"/>
  <c r="AU92" i="13" s="1"/>
  <c r="AH92" i="13"/>
  <c r="AX92" i="13" s="1"/>
  <c r="AG92" i="13"/>
  <c r="AF92" i="13"/>
  <c r="AE92" i="13"/>
  <c r="AD92" i="13"/>
  <c r="AC92" i="13"/>
  <c r="AW92" i="13" s="1"/>
  <c r="AB92" i="13"/>
  <c r="AT92" i="13" s="1"/>
  <c r="Y92" i="13"/>
  <c r="X92" i="13"/>
  <c r="U92" i="13"/>
  <c r="N92" i="13"/>
  <c r="Z92" i="13" s="1"/>
  <c r="M92" i="13"/>
  <c r="L92" i="13"/>
  <c r="K92" i="13"/>
  <c r="W92" i="13" s="1"/>
  <c r="J92" i="13"/>
  <c r="V92" i="13" s="1"/>
  <c r="I92" i="13"/>
  <c r="AS91" i="13"/>
  <c r="AR91" i="13"/>
  <c r="AQ91" i="13"/>
  <c r="AP91" i="13"/>
  <c r="AO91" i="13"/>
  <c r="AN91" i="13"/>
  <c r="AV91" i="13" s="1"/>
  <c r="AM91" i="13"/>
  <c r="AL91" i="13"/>
  <c r="AK91" i="13"/>
  <c r="AJ91" i="13"/>
  <c r="AI91" i="13"/>
  <c r="AH91" i="13"/>
  <c r="AU91" i="13" s="1"/>
  <c r="AG91" i="13"/>
  <c r="AF91" i="13"/>
  <c r="AE91" i="13"/>
  <c r="AD91" i="13"/>
  <c r="AT91" i="13" s="1"/>
  <c r="AC91" i="13"/>
  <c r="AB91" i="13"/>
  <c r="AW91" i="13" s="1"/>
  <c r="Z91" i="13"/>
  <c r="Y91" i="13"/>
  <c r="V91" i="13"/>
  <c r="U91" i="13"/>
  <c r="N91" i="13"/>
  <c r="M91" i="13"/>
  <c r="L91" i="13"/>
  <c r="X91" i="13" s="1"/>
  <c r="K91" i="13"/>
  <c r="W91" i="13" s="1"/>
  <c r="J91" i="13"/>
  <c r="I91" i="13"/>
  <c r="AS90" i="13"/>
  <c r="AR90" i="13"/>
  <c r="AQ90" i="13"/>
  <c r="AY90" i="13" s="1"/>
  <c r="AP90" i="13"/>
  <c r="AO90" i="13"/>
  <c r="AN90" i="13"/>
  <c r="AV90" i="13" s="1"/>
  <c r="AM90" i="13"/>
  <c r="AL90" i="13"/>
  <c r="AK90" i="13"/>
  <c r="AJ90" i="13"/>
  <c r="AI90" i="13"/>
  <c r="AU90" i="13" s="1"/>
  <c r="AH90" i="13"/>
  <c r="AX90" i="13" s="1"/>
  <c r="AG90" i="13"/>
  <c r="AF90" i="13"/>
  <c r="AE90" i="13"/>
  <c r="AD90" i="13"/>
  <c r="AC90" i="13"/>
  <c r="AT90" i="13" s="1"/>
  <c r="AB90" i="13"/>
  <c r="Z90" i="13"/>
  <c r="W90" i="13"/>
  <c r="V90" i="13"/>
  <c r="N90" i="13"/>
  <c r="M90" i="13"/>
  <c r="Y90" i="13" s="1"/>
  <c r="L90" i="13"/>
  <c r="X90" i="13" s="1"/>
  <c r="K90" i="13"/>
  <c r="J90" i="13"/>
  <c r="I90" i="13"/>
  <c r="U90" i="13" s="1"/>
  <c r="AS89" i="13"/>
  <c r="AR89" i="13"/>
  <c r="AQ89" i="13"/>
  <c r="AP89" i="13"/>
  <c r="AO89" i="13"/>
  <c r="AN89" i="13"/>
  <c r="AY89" i="13" s="1"/>
  <c r="AM89" i="13"/>
  <c r="AL89" i="13"/>
  <c r="AK89" i="13"/>
  <c r="AJ89" i="13"/>
  <c r="AI89" i="13"/>
  <c r="AH89" i="13"/>
  <c r="AU89" i="13" s="1"/>
  <c r="AG89" i="13"/>
  <c r="AF89" i="13"/>
  <c r="AE89" i="13"/>
  <c r="AD89" i="13"/>
  <c r="AC89" i="13"/>
  <c r="AB89" i="13"/>
  <c r="AT89" i="13" s="1"/>
  <c r="X89" i="13"/>
  <c r="W89" i="13"/>
  <c r="N89" i="13"/>
  <c r="Z89" i="13" s="1"/>
  <c r="M89" i="13"/>
  <c r="Y89" i="13" s="1"/>
  <c r="L89" i="13"/>
  <c r="K89" i="13"/>
  <c r="J89" i="13"/>
  <c r="V89" i="13" s="1"/>
  <c r="I89" i="13"/>
  <c r="U89" i="13" s="1"/>
  <c r="AA89" i="13" s="1"/>
  <c r="AS88" i="13"/>
  <c r="AR88" i="13"/>
  <c r="AQ88" i="13"/>
  <c r="AP88" i="13"/>
  <c r="AO88" i="13"/>
  <c r="AY88" i="13" s="1"/>
  <c r="AN88" i="13"/>
  <c r="AV88" i="13" s="1"/>
  <c r="AM88" i="13"/>
  <c r="AL88" i="13"/>
  <c r="AK88" i="13"/>
  <c r="AJ88" i="13"/>
  <c r="AI88" i="13"/>
  <c r="AU88" i="13" s="1"/>
  <c r="AH88" i="13"/>
  <c r="AX88" i="13" s="1"/>
  <c r="AG88" i="13"/>
  <c r="AF88" i="13"/>
  <c r="AE88" i="13"/>
  <c r="AD88" i="13"/>
  <c r="AC88" i="13"/>
  <c r="AW88" i="13" s="1"/>
  <c r="AB88" i="13"/>
  <c r="AT88" i="13" s="1"/>
  <c r="Y88" i="13"/>
  <c r="X88" i="13"/>
  <c r="U88" i="13"/>
  <c r="N88" i="13"/>
  <c r="Z88" i="13" s="1"/>
  <c r="M88" i="13"/>
  <c r="L88" i="13"/>
  <c r="K88" i="13"/>
  <c r="W88" i="13" s="1"/>
  <c r="J88" i="13"/>
  <c r="V88" i="13" s="1"/>
  <c r="I88" i="13"/>
  <c r="AS87" i="13"/>
  <c r="AR87" i="13"/>
  <c r="AQ87" i="13"/>
  <c r="AP87" i="13"/>
  <c r="AO87" i="13"/>
  <c r="AN87" i="13"/>
  <c r="AV87" i="13" s="1"/>
  <c r="AM87" i="13"/>
  <c r="AL87" i="13"/>
  <c r="AK87" i="13"/>
  <c r="AJ87" i="13"/>
  <c r="AI87" i="13"/>
  <c r="AH87" i="13"/>
  <c r="AU87" i="13" s="1"/>
  <c r="AG87" i="13"/>
  <c r="AF87" i="13"/>
  <c r="AE87" i="13"/>
  <c r="AD87" i="13"/>
  <c r="AT87" i="13" s="1"/>
  <c r="AC87" i="13"/>
  <c r="AB87" i="13"/>
  <c r="AW87" i="13" s="1"/>
  <c r="Z87" i="13"/>
  <c r="Y87" i="13"/>
  <c r="V87" i="13"/>
  <c r="U87" i="13"/>
  <c r="N87" i="13"/>
  <c r="M87" i="13"/>
  <c r="L87" i="13"/>
  <c r="X87" i="13" s="1"/>
  <c r="K87" i="13"/>
  <c r="W87" i="13" s="1"/>
  <c r="J87" i="13"/>
  <c r="I87" i="13"/>
  <c r="AS86" i="13"/>
  <c r="AR86" i="13"/>
  <c r="AQ86" i="13"/>
  <c r="AY86" i="13" s="1"/>
  <c r="AP86" i="13"/>
  <c r="AO86" i="13"/>
  <c r="AN86" i="13"/>
  <c r="AV86" i="13" s="1"/>
  <c r="AM86" i="13"/>
  <c r="AL86" i="13"/>
  <c r="AK86" i="13"/>
  <c r="AJ86" i="13"/>
  <c r="AI86" i="13"/>
  <c r="AU86" i="13" s="1"/>
  <c r="AH86" i="13"/>
  <c r="AX86" i="13" s="1"/>
  <c r="AG86" i="13"/>
  <c r="AF86" i="13"/>
  <c r="AE86" i="13"/>
  <c r="AD86" i="13"/>
  <c r="AC86" i="13"/>
  <c r="AT86" i="13" s="1"/>
  <c r="AB86" i="13"/>
  <c r="Z86" i="13"/>
  <c r="W86" i="13"/>
  <c r="V86" i="13"/>
  <c r="N86" i="13"/>
  <c r="M86" i="13"/>
  <c r="Y86" i="13" s="1"/>
  <c r="L86" i="13"/>
  <c r="X86" i="13" s="1"/>
  <c r="K86" i="13"/>
  <c r="J86" i="13"/>
  <c r="I86" i="13"/>
  <c r="U86" i="13" s="1"/>
  <c r="AA86" i="13" s="1"/>
  <c r="AS85" i="13"/>
  <c r="AR85" i="13"/>
  <c r="AQ85" i="13"/>
  <c r="AP85" i="13"/>
  <c r="AO85" i="13"/>
  <c r="AN85" i="13"/>
  <c r="AY85" i="13" s="1"/>
  <c r="AM85" i="13"/>
  <c r="AL85" i="13"/>
  <c r="AK85" i="13"/>
  <c r="AJ85" i="13"/>
  <c r="AI85" i="13"/>
  <c r="AH85" i="13"/>
  <c r="AU85" i="13" s="1"/>
  <c r="AG85" i="13"/>
  <c r="AF85" i="13"/>
  <c r="AE85" i="13"/>
  <c r="AD85" i="13"/>
  <c r="AC85" i="13"/>
  <c r="AB85" i="13"/>
  <c r="AT85" i="13" s="1"/>
  <c r="X85" i="13"/>
  <c r="W85" i="13"/>
  <c r="N85" i="13"/>
  <c r="Z85" i="13" s="1"/>
  <c r="M85" i="13"/>
  <c r="Y85" i="13" s="1"/>
  <c r="L85" i="13"/>
  <c r="K85" i="13"/>
  <c r="J85" i="13"/>
  <c r="V85" i="13" s="1"/>
  <c r="I85" i="13"/>
  <c r="U85" i="13" s="1"/>
  <c r="AA85" i="13" s="1"/>
  <c r="AS84" i="13"/>
  <c r="AR84" i="13"/>
  <c r="AQ84" i="13"/>
  <c r="AP84" i="13"/>
  <c r="AO84" i="13"/>
  <c r="AY84" i="13" s="1"/>
  <c r="AN84" i="13"/>
  <c r="AV84" i="13" s="1"/>
  <c r="AM84" i="13"/>
  <c r="AL84" i="13"/>
  <c r="AK84" i="13"/>
  <c r="AJ84" i="13"/>
  <c r="AI84" i="13"/>
  <c r="AU84" i="13" s="1"/>
  <c r="AH84" i="13"/>
  <c r="AX84" i="13" s="1"/>
  <c r="AG84" i="13"/>
  <c r="AF84" i="13"/>
  <c r="AE84" i="13"/>
  <c r="AD84" i="13"/>
  <c r="AC84" i="13"/>
  <c r="AW84" i="13" s="1"/>
  <c r="AB84" i="13"/>
  <c r="AT84" i="13" s="1"/>
  <c r="Y84" i="13"/>
  <c r="X84" i="13"/>
  <c r="U84" i="13"/>
  <c r="N84" i="13"/>
  <c r="Z84" i="13" s="1"/>
  <c r="M84" i="13"/>
  <c r="L84" i="13"/>
  <c r="K84" i="13"/>
  <c r="W84" i="13" s="1"/>
  <c r="J84" i="13"/>
  <c r="V84" i="13" s="1"/>
  <c r="I84" i="13"/>
  <c r="AS83" i="13"/>
  <c r="AR83" i="13"/>
  <c r="AQ83" i="13"/>
  <c r="AP83" i="13"/>
  <c r="AO83" i="13"/>
  <c r="AN83" i="13"/>
  <c r="AV83" i="13" s="1"/>
  <c r="AM83" i="13"/>
  <c r="AL83" i="13"/>
  <c r="AK83" i="13"/>
  <c r="AJ83" i="13"/>
  <c r="AI83" i="13"/>
  <c r="AH83" i="13"/>
  <c r="AU83" i="13" s="1"/>
  <c r="AG83" i="13"/>
  <c r="AF83" i="13"/>
  <c r="AE83" i="13"/>
  <c r="AD83" i="13"/>
  <c r="AT83" i="13" s="1"/>
  <c r="AC83" i="13"/>
  <c r="AB83" i="13"/>
  <c r="AW83" i="13" s="1"/>
  <c r="Z83" i="13"/>
  <c r="Y83" i="13"/>
  <c r="V83" i="13"/>
  <c r="U83" i="13"/>
  <c r="N83" i="13"/>
  <c r="M83" i="13"/>
  <c r="L83" i="13"/>
  <c r="X83" i="13" s="1"/>
  <c r="K83" i="13"/>
  <c r="W83" i="13" s="1"/>
  <c r="J83" i="13"/>
  <c r="I83" i="13"/>
  <c r="AS82" i="13"/>
  <c r="AR82" i="13"/>
  <c r="AQ82" i="13"/>
  <c r="AY82" i="13" s="1"/>
  <c r="AP82" i="13"/>
  <c r="AO82" i="13"/>
  <c r="AN82" i="13"/>
  <c r="AV82" i="13" s="1"/>
  <c r="AM82" i="13"/>
  <c r="AL82" i="13"/>
  <c r="AK82" i="13"/>
  <c r="AJ82" i="13"/>
  <c r="AI82" i="13"/>
  <c r="AU82" i="13" s="1"/>
  <c r="AH82" i="13"/>
  <c r="AX82" i="13" s="1"/>
  <c r="AG82" i="13"/>
  <c r="AF82" i="13"/>
  <c r="AE82" i="13"/>
  <c r="AD82" i="13"/>
  <c r="AC82" i="13"/>
  <c r="AT82" i="13" s="1"/>
  <c r="AB82" i="13"/>
  <c r="Z82" i="13"/>
  <c r="W82" i="13"/>
  <c r="V82" i="13"/>
  <c r="N82" i="13"/>
  <c r="M82" i="13"/>
  <c r="Y82" i="13" s="1"/>
  <c r="L82" i="13"/>
  <c r="X82" i="13" s="1"/>
  <c r="K82" i="13"/>
  <c r="J82" i="13"/>
  <c r="I82" i="13"/>
  <c r="U82" i="13" s="1"/>
  <c r="AA82" i="13" s="1"/>
  <c r="AS81" i="13"/>
  <c r="AR81" i="13"/>
  <c r="AQ81" i="13"/>
  <c r="AP81" i="13"/>
  <c r="AO81" i="13"/>
  <c r="AN81" i="13"/>
  <c r="AY81" i="13" s="1"/>
  <c r="AM81" i="13"/>
  <c r="AL81" i="13"/>
  <c r="AK81" i="13"/>
  <c r="AJ81" i="13"/>
  <c r="AI81" i="13"/>
  <c r="AH81" i="13"/>
  <c r="AU81" i="13" s="1"/>
  <c r="AG81" i="13"/>
  <c r="AF81" i="13"/>
  <c r="AE81" i="13"/>
  <c r="AD81" i="13"/>
  <c r="AC81" i="13"/>
  <c r="AB81" i="13"/>
  <c r="AT81" i="13" s="1"/>
  <c r="X81" i="13"/>
  <c r="W81" i="13"/>
  <c r="N81" i="13"/>
  <c r="Z81" i="13" s="1"/>
  <c r="M81" i="13"/>
  <c r="Y81" i="13" s="1"/>
  <c r="L81" i="13"/>
  <c r="K81" i="13"/>
  <c r="J81" i="13"/>
  <c r="V81" i="13" s="1"/>
  <c r="I81" i="13"/>
  <c r="U81" i="13" s="1"/>
  <c r="AA81" i="13" s="1"/>
  <c r="AS80" i="13"/>
  <c r="AR80" i="13"/>
  <c r="AQ80" i="13"/>
  <c r="AP80" i="13"/>
  <c r="AO80" i="13"/>
  <c r="AY80" i="13" s="1"/>
  <c r="AN80" i="13"/>
  <c r="AV80" i="13" s="1"/>
  <c r="AM80" i="13"/>
  <c r="AL80" i="13"/>
  <c r="AK80" i="13"/>
  <c r="AJ80" i="13"/>
  <c r="AI80" i="13"/>
  <c r="AU80" i="13" s="1"/>
  <c r="AH80" i="13"/>
  <c r="AX80" i="13" s="1"/>
  <c r="AG80" i="13"/>
  <c r="AF80" i="13"/>
  <c r="AE80" i="13"/>
  <c r="AD80" i="13"/>
  <c r="AC80" i="13"/>
  <c r="AW80" i="13" s="1"/>
  <c r="AB80" i="13"/>
  <c r="AT80" i="13" s="1"/>
  <c r="Y80" i="13"/>
  <c r="X80" i="13"/>
  <c r="U80" i="13"/>
  <c r="N80" i="13"/>
  <c r="Z80" i="13" s="1"/>
  <c r="M80" i="13"/>
  <c r="L80" i="13"/>
  <c r="K80" i="13"/>
  <c r="W80" i="13" s="1"/>
  <c r="J80" i="13"/>
  <c r="V80" i="13" s="1"/>
  <c r="I80" i="13"/>
  <c r="AS79" i="13"/>
  <c r="AR79" i="13"/>
  <c r="AQ79" i="13"/>
  <c r="AP79" i="13"/>
  <c r="AO79" i="13"/>
  <c r="AN79" i="13"/>
  <c r="AV79" i="13" s="1"/>
  <c r="AM79" i="13"/>
  <c r="AL79" i="13"/>
  <c r="AK79" i="13"/>
  <c r="AJ79" i="13"/>
  <c r="AI79" i="13"/>
  <c r="AH79" i="13"/>
  <c r="AU79" i="13" s="1"/>
  <c r="AG79" i="13"/>
  <c r="AF79" i="13"/>
  <c r="AE79" i="13"/>
  <c r="AD79" i="13"/>
  <c r="AT79" i="13" s="1"/>
  <c r="AC79" i="13"/>
  <c r="AB79" i="13"/>
  <c r="AW79" i="13" s="1"/>
  <c r="Z79" i="13"/>
  <c r="Y79" i="13"/>
  <c r="V79" i="13"/>
  <c r="U79" i="13"/>
  <c r="N79" i="13"/>
  <c r="M79" i="13"/>
  <c r="L79" i="13"/>
  <c r="X79" i="13" s="1"/>
  <c r="K79" i="13"/>
  <c r="W79" i="13" s="1"/>
  <c r="J79" i="13"/>
  <c r="I79" i="13"/>
  <c r="AS78" i="13"/>
  <c r="AR78" i="13"/>
  <c r="AQ78" i="13"/>
  <c r="AY78" i="13" s="1"/>
  <c r="AP78" i="13"/>
  <c r="AO78" i="13"/>
  <c r="AN78" i="13"/>
  <c r="AV78" i="13" s="1"/>
  <c r="AM78" i="13"/>
  <c r="AL78" i="13"/>
  <c r="AK78" i="13"/>
  <c r="AJ78" i="13"/>
  <c r="AI78" i="13"/>
  <c r="AU78" i="13" s="1"/>
  <c r="AH78" i="13"/>
  <c r="AX78" i="13" s="1"/>
  <c r="AG78" i="13"/>
  <c r="AF78" i="13"/>
  <c r="AE78" i="13"/>
  <c r="AD78" i="13"/>
  <c r="AC78" i="13"/>
  <c r="AT78" i="13" s="1"/>
  <c r="AB78" i="13"/>
  <c r="Z78" i="13"/>
  <c r="W78" i="13"/>
  <c r="V78" i="13"/>
  <c r="N78" i="13"/>
  <c r="M78" i="13"/>
  <c r="Y78" i="13" s="1"/>
  <c r="L78" i="13"/>
  <c r="X78" i="13" s="1"/>
  <c r="K78" i="13"/>
  <c r="J78" i="13"/>
  <c r="I78" i="13"/>
  <c r="U78" i="13" s="1"/>
  <c r="AA78" i="13" s="1"/>
  <c r="AS77" i="13"/>
  <c r="AR77" i="13"/>
  <c r="AQ77" i="13"/>
  <c r="AP77" i="13"/>
  <c r="AO77" i="13"/>
  <c r="AN77" i="13"/>
  <c r="AY77" i="13" s="1"/>
  <c r="AM77" i="13"/>
  <c r="AL77" i="13"/>
  <c r="AK77" i="13"/>
  <c r="AJ77" i="13"/>
  <c r="AI77" i="13"/>
  <c r="AH77" i="13"/>
  <c r="AU77" i="13" s="1"/>
  <c r="AG77" i="13"/>
  <c r="AF77" i="13"/>
  <c r="AE77" i="13"/>
  <c r="AD77" i="13"/>
  <c r="AC77" i="13"/>
  <c r="AB77" i="13"/>
  <c r="AT77" i="13" s="1"/>
  <c r="X77" i="13"/>
  <c r="W77" i="13"/>
  <c r="N77" i="13"/>
  <c r="Z77" i="13" s="1"/>
  <c r="M77" i="13"/>
  <c r="Y77" i="13" s="1"/>
  <c r="L77" i="13"/>
  <c r="K77" i="13"/>
  <c r="J77" i="13"/>
  <c r="V77" i="13" s="1"/>
  <c r="I77" i="13"/>
  <c r="U77" i="13" s="1"/>
  <c r="AA77" i="13" s="1"/>
  <c r="AS76" i="13"/>
  <c r="AR76" i="13"/>
  <c r="AQ76" i="13"/>
  <c r="AP76" i="13"/>
  <c r="AO76" i="13"/>
  <c r="AY76" i="13" s="1"/>
  <c r="AN76" i="13"/>
  <c r="AV76" i="13" s="1"/>
  <c r="AM76" i="13"/>
  <c r="AL76" i="13"/>
  <c r="AK76" i="13"/>
  <c r="AJ76" i="13"/>
  <c r="AI76" i="13"/>
  <c r="AU76" i="13" s="1"/>
  <c r="AH76" i="13"/>
  <c r="AX76" i="13" s="1"/>
  <c r="AG76" i="13"/>
  <c r="AF76" i="13"/>
  <c r="AE76" i="13"/>
  <c r="AD76" i="13"/>
  <c r="AC76" i="13"/>
  <c r="AW76" i="13" s="1"/>
  <c r="AB76" i="13"/>
  <c r="AT76" i="13" s="1"/>
  <c r="Y76" i="13"/>
  <c r="X76" i="13"/>
  <c r="U76" i="13"/>
  <c r="N76" i="13"/>
  <c r="Z76" i="13" s="1"/>
  <c r="M76" i="13"/>
  <c r="L76" i="13"/>
  <c r="K76" i="13"/>
  <c r="W76" i="13" s="1"/>
  <c r="J76" i="13"/>
  <c r="V76" i="13" s="1"/>
  <c r="I76" i="13"/>
  <c r="AS75" i="13"/>
  <c r="AR75" i="13"/>
  <c r="AQ75" i="13"/>
  <c r="AP75" i="13"/>
  <c r="AO75" i="13"/>
  <c r="AN75" i="13"/>
  <c r="AV75" i="13" s="1"/>
  <c r="AM75" i="13"/>
  <c r="AL75" i="13"/>
  <c r="AK75" i="13"/>
  <c r="AJ75" i="13"/>
  <c r="AI75" i="13"/>
  <c r="AH75" i="13"/>
  <c r="AU75" i="13" s="1"/>
  <c r="AG75" i="13"/>
  <c r="AF75" i="13"/>
  <c r="AE75" i="13"/>
  <c r="AD75" i="13"/>
  <c r="AT75" i="13" s="1"/>
  <c r="AC75" i="13"/>
  <c r="AB75" i="13"/>
  <c r="AW75" i="13" s="1"/>
  <c r="Z75" i="13"/>
  <c r="Y75" i="13"/>
  <c r="V75" i="13"/>
  <c r="U75" i="13"/>
  <c r="N75" i="13"/>
  <c r="M75" i="13"/>
  <c r="L75" i="13"/>
  <c r="X75" i="13" s="1"/>
  <c r="K75" i="13"/>
  <c r="W75" i="13" s="1"/>
  <c r="J75" i="13"/>
  <c r="I75" i="13"/>
  <c r="AS74" i="13"/>
  <c r="AR74" i="13"/>
  <c r="AQ74" i="13"/>
  <c r="AY74" i="13" s="1"/>
  <c r="AP74" i="13"/>
  <c r="AO74" i="13"/>
  <c r="AN74" i="13"/>
  <c r="AV74" i="13" s="1"/>
  <c r="AM74" i="13"/>
  <c r="AL74" i="13"/>
  <c r="AK74" i="13"/>
  <c r="AJ74" i="13"/>
  <c r="AI74" i="13"/>
  <c r="AU74" i="13" s="1"/>
  <c r="AH74" i="13"/>
  <c r="AX74" i="13" s="1"/>
  <c r="AG74" i="13"/>
  <c r="AF74" i="13"/>
  <c r="AE74" i="13"/>
  <c r="AD74" i="13"/>
  <c r="AC74" i="13"/>
  <c r="AT74" i="13" s="1"/>
  <c r="AB74" i="13"/>
  <c r="Z74" i="13"/>
  <c r="W74" i="13"/>
  <c r="V74" i="13"/>
  <c r="N74" i="13"/>
  <c r="M74" i="13"/>
  <c r="Y74" i="13" s="1"/>
  <c r="L74" i="13"/>
  <c r="X74" i="13" s="1"/>
  <c r="K74" i="13"/>
  <c r="J74" i="13"/>
  <c r="I74" i="13"/>
  <c r="U74" i="13" s="1"/>
  <c r="AA74" i="13" s="1"/>
  <c r="AS73" i="13"/>
  <c r="AR73" i="13"/>
  <c r="AQ73" i="13"/>
  <c r="AP73" i="13"/>
  <c r="AO73" i="13"/>
  <c r="AN73" i="13"/>
  <c r="AY73" i="13" s="1"/>
  <c r="AM73" i="13"/>
  <c r="AL73" i="13"/>
  <c r="AK73" i="13"/>
  <c r="AJ73" i="13"/>
  <c r="AI73" i="13"/>
  <c r="AH73" i="13"/>
  <c r="AU73" i="13" s="1"/>
  <c r="AG73" i="13"/>
  <c r="AF73" i="13"/>
  <c r="AE73" i="13"/>
  <c r="AD73" i="13"/>
  <c r="AC73" i="13"/>
  <c r="AB73" i="13"/>
  <c r="AT73" i="13" s="1"/>
  <c r="X73" i="13"/>
  <c r="W73" i="13"/>
  <c r="N73" i="13"/>
  <c r="Z73" i="13" s="1"/>
  <c r="M73" i="13"/>
  <c r="Y73" i="13" s="1"/>
  <c r="L73" i="13"/>
  <c r="K73" i="13"/>
  <c r="J73" i="13"/>
  <c r="V73" i="13" s="1"/>
  <c r="I73" i="13"/>
  <c r="U73" i="13" s="1"/>
  <c r="AA73" i="13" s="1"/>
  <c r="AS72" i="13"/>
  <c r="AR72" i="13"/>
  <c r="AQ72" i="13"/>
  <c r="AP72" i="13"/>
  <c r="AO72" i="13"/>
  <c r="AY72" i="13" s="1"/>
  <c r="AN72" i="13"/>
  <c r="AV72" i="13" s="1"/>
  <c r="AM72" i="13"/>
  <c r="AL72" i="13"/>
  <c r="AK72" i="13"/>
  <c r="AJ72" i="13"/>
  <c r="AI72" i="13"/>
  <c r="AU72" i="13" s="1"/>
  <c r="AH72" i="13"/>
  <c r="AX72" i="13" s="1"/>
  <c r="AG72" i="13"/>
  <c r="AF72" i="13"/>
  <c r="AE72" i="13"/>
  <c r="AD72" i="13"/>
  <c r="AC72" i="13"/>
  <c r="AW72" i="13" s="1"/>
  <c r="AB72" i="13"/>
  <c r="AT72" i="13" s="1"/>
  <c r="Y72" i="13"/>
  <c r="X72" i="13"/>
  <c r="U72" i="13"/>
  <c r="N72" i="13"/>
  <c r="Z72" i="13" s="1"/>
  <c r="M72" i="13"/>
  <c r="L72" i="13"/>
  <c r="K72" i="13"/>
  <c r="W72" i="13" s="1"/>
  <c r="J72" i="13"/>
  <c r="V72" i="13" s="1"/>
  <c r="I72" i="13"/>
  <c r="AS71" i="13"/>
  <c r="AR71" i="13"/>
  <c r="AQ71" i="13"/>
  <c r="AP71" i="13"/>
  <c r="AO71" i="13"/>
  <c r="AN71" i="13"/>
  <c r="AV71" i="13" s="1"/>
  <c r="AM71" i="13"/>
  <c r="AL71" i="13"/>
  <c r="AK71" i="13"/>
  <c r="AJ71" i="13"/>
  <c r="AI71" i="13"/>
  <c r="AH71" i="13"/>
  <c r="AU71" i="13" s="1"/>
  <c r="AG71" i="13"/>
  <c r="AF71" i="13"/>
  <c r="AE71" i="13"/>
  <c r="AD71" i="13"/>
  <c r="AT71" i="13" s="1"/>
  <c r="AC71" i="13"/>
  <c r="AB71" i="13"/>
  <c r="AW71" i="13" s="1"/>
  <c r="Z71" i="13"/>
  <c r="Y71" i="13"/>
  <c r="V71" i="13"/>
  <c r="U71" i="13"/>
  <c r="N71" i="13"/>
  <c r="M71" i="13"/>
  <c r="L71" i="13"/>
  <c r="X71" i="13" s="1"/>
  <c r="K71" i="13"/>
  <c r="W71" i="13" s="1"/>
  <c r="J71" i="13"/>
  <c r="I71" i="13"/>
  <c r="AS70" i="13"/>
  <c r="AR70" i="13"/>
  <c r="AQ70" i="13"/>
  <c r="AY70" i="13" s="1"/>
  <c r="AP70" i="13"/>
  <c r="AO70" i="13"/>
  <c r="AN70" i="13"/>
  <c r="AV70" i="13" s="1"/>
  <c r="AM70" i="13"/>
  <c r="AL70" i="13"/>
  <c r="AK70" i="13"/>
  <c r="AJ70" i="13"/>
  <c r="AI70" i="13"/>
  <c r="AU70" i="13" s="1"/>
  <c r="AH70" i="13"/>
  <c r="AX70" i="13" s="1"/>
  <c r="AG70" i="13"/>
  <c r="AF70" i="13"/>
  <c r="AE70" i="13"/>
  <c r="AD70" i="13"/>
  <c r="AC70" i="13"/>
  <c r="AT70" i="13" s="1"/>
  <c r="AB70" i="13"/>
  <c r="Z70" i="13"/>
  <c r="W70" i="13"/>
  <c r="V70" i="13"/>
  <c r="N70" i="13"/>
  <c r="M70" i="13"/>
  <c r="Y70" i="13" s="1"/>
  <c r="L70" i="13"/>
  <c r="X70" i="13" s="1"/>
  <c r="K70" i="13"/>
  <c r="J70" i="13"/>
  <c r="I70" i="13"/>
  <c r="U70" i="13" s="1"/>
  <c r="AA70" i="13" s="1"/>
  <c r="AS69" i="13"/>
  <c r="AR69" i="13"/>
  <c r="AQ69" i="13"/>
  <c r="AP69" i="13"/>
  <c r="AO69" i="13"/>
  <c r="AN69" i="13"/>
  <c r="AY69" i="13" s="1"/>
  <c r="AM69" i="13"/>
  <c r="AL69" i="13"/>
  <c r="AK69" i="13"/>
  <c r="AJ69" i="13"/>
  <c r="AI69" i="13"/>
  <c r="AH69" i="13"/>
  <c r="AU69" i="13" s="1"/>
  <c r="AG69" i="13"/>
  <c r="AF69" i="13"/>
  <c r="AE69" i="13"/>
  <c r="AD69" i="13"/>
  <c r="AC69" i="13"/>
  <c r="AB69" i="13"/>
  <c r="AT69" i="13" s="1"/>
  <c r="X69" i="13"/>
  <c r="W69" i="13"/>
  <c r="N69" i="13"/>
  <c r="Z69" i="13" s="1"/>
  <c r="M69" i="13"/>
  <c r="Y69" i="13" s="1"/>
  <c r="L69" i="13"/>
  <c r="K69" i="13"/>
  <c r="J69" i="13"/>
  <c r="V69" i="13" s="1"/>
  <c r="I69" i="13"/>
  <c r="U69" i="13" s="1"/>
  <c r="AA69" i="13" s="1"/>
  <c r="AS68" i="13"/>
  <c r="AR68" i="13"/>
  <c r="AQ68" i="13"/>
  <c r="AP68" i="13"/>
  <c r="AO68" i="13"/>
  <c r="AY68" i="13" s="1"/>
  <c r="AN68" i="13"/>
  <c r="AV68" i="13" s="1"/>
  <c r="AM68" i="13"/>
  <c r="AL68" i="13"/>
  <c r="AK68" i="13"/>
  <c r="AJ68" i="13"/>
  <c r="AI68" i="13"/>
  <c r="AU68" i="13" s="1"/>
  <c r="AH68" i="13"/>
  <c r="AX68" i="13" s="1"/>
  <c r="AG68" i="13"/>
  <c r="AF68" i="13"/>
  <c r="AE68" i="13"/>
  <c r="AD68" i="13"/>
  <c r="AC68" i="13"/>
  <c r="AW68" i="13" s="1"/>
  <c r="AB68" i="13"/>
  <c r="AT68" i="13" s="1"/>
  <c r="Y68" i="13"/>
  <c r="X68" i="13"/>
  <c r="U68" i="13"/>
  <c r="N68" i="13"/>
  <c r="Z68" i="13" s="1"/>
  <c r="M68" i="13"/>
  <c r="L68" i="13"/>
  <c r="K68" i="13"/>
  <c r="W68" i="13" s="1"/>
  <c r="J68" i="13"/>
  <c r="V68" i="13" s="1"/>
  <c r="I68" i="13"/>
  <c r="AS67" i="13"/>
  <c r="AR67" i="13"/>
  <c r="AQ67" i="13"/>
  <c r="AP67" i="13"/>
  <c r="AO67" i="13"/>
  <c r="AN67" i="13"/>
  <c r="AV67" i="13" s="1"/>
  <c r="AM67" i="13"/>
  <c r="AL67" i="13"/>
  <c r="AK67" i="13"/>
  <c r="AJ67" i="13"/>
  <c r="AI67" i="13"/>
  <c r="AH67" i="13"/>
  <c r="AU67" i="13" s="1"/>
  <c r="AG67" i="13"/>
  <c r="AF67" i="13"/>
  <c r="AE67" i="13"/>
  <c r="AD67" i="13"/>
  <c r="AT67" i="13" s="1"/>
  <c r="AC67" i="13"/>
  <c r="AB67" i="13"/>
  <c r="AW67" i="13" s="1"/>
  <c r="Z67" i="13"/>
  <c r="Y67" i="13"/>
  <c r="V67" i="13"/>
  <c r="U67" i="13"/>
  <c r="N67" i="13"/>
  <c r="M67" i="13"/>
  <c r="L67" i="13"/>
  <c r="X67" i="13" s="1"/>
  <c r="K67" i="13"/>
  <c r="W67" i="13" s="1"/>
  <c r="J67" i="13"/>
  <c r="I67" i="13"/>
  <c r="AS66" i="13"/>
  <c r="AR66" i="13"/>
  <c r="AQ66" i="13"/>
  <c r="AY66" i="13" s="1"/>
  <c r="AP66" i="13"/>
  <c r="AO66" i="13"/>
  <c r="AN66" i="13"/>
  <c r="AV66" i="13" s="1"/>
  <c r="AM66" i="13"/>
  <c r="AL66" i="13"/>
  <c r="AK66" i="13"/>
  <c r="AJ66" i="13"/>
  <c r="AI66" i="13"/>
  <c r="AU66" i="13" s="1"/>
  <c r="AH66" i="13"/>
  <c r="AX66" i="13" s="1"/>
  <c r="AG66" i="13"/>
  <c r="AF66" i="13"/>
  <c r="AE66" i="13"/>
  <c r="AD66" i="13"/>
  <c r="AC66" i="13"/>
  <c r="AT66" i="13" s="1"/>
  <c r="AB66" i="13"/>
  <c r="Z66" i="13"/>
  <c r="W66" i="13"/>
  <c r="V66" i="13"/>
  <c r="N66" i="13"/>
  <c r="M66" i="13"/>
  <c r="Y66" i="13" s="1"/>
  <c r="L66" i="13"/>
  <c r="X66" i="13" s="1"/>
  <c r="K66" i="13"/>
  <c r="J66" i="13"/>
  <c r="I66" i="13"/>
  <c r="U66" i="13" s="1"/>
  <c r="AA66" i="13" s="1"/>
  <c r="AS65" i="13"/>
  <c r="AR65" i="13"/>
  <c r="AQ65" i="13"/>
  <c r="AP65" i="13"/>
  <c r="AO65" i="13"/>
  <c r="AN65" i="13"/>
  <c r="AY65" i="13" s="1"/>
  <c r="AM65" i="13"/>
  <c r="AL65" i="13"/>
  <c r="AK65" i="13"/>
  <c r="AJ65" i="13"/>
  <c r="AI65" i="13"/>
  <c r="AH65" i="13"/>
  <c r="AU65" i="13" s="1"/>
  <c r="AG65" i="13"/>
  <c r="AF65" i="13"/>
  <c r="AE65" i="13"/>
  <c r="AD65" i="13"/>
  <c r="AC65" i="13"/>
  <c r="AB65" i="13"/>
  <c r="AT65" i="13" s="1"/>
  <c r="X65" i="13"/>
  <c r="W65" i="13"/>
  <c r="N65" i="13"/>
  <c r="Z65" i="13" s="1"/>
  <c r="M65" i="13"/>
  <c r="Y65" i="13" s="1"/>
  <c r="L65" i="13"/>
  <c r="K65" i="13"/>
  <c r="J65" i="13"/>
  <c r="V65" i="13" s="1"/>
  <c r="I65" i="13"/>
  <c r="U65" i="13" s="1"/>
  <c r="AA65" i="13" s="1"/>
  <c r="AS64" i="13"/>
  <c r="AR64" i="13"/>
  <c r="AQ64" i="13"/>
  <c r="AP64" i="13"/>
  <c r="AO64" i="13"/>
  <c r="AY64" i="13" s="1"/>
  <c r="AN64" i="13"/>
  <c r="AV64" i="13" s="1"/>
  <c r="AM64" i="13"/>
  <c r="AL64" i="13"/>
  <c r="AK64" i="13"/>
  <c r="AJ64" i="13"/>
  <c r="AI64" i="13"/>
  <c r="AU64" i="13" s="1"/>
  <c r="AH64" i="13"/>
  <c r="AX64" i="13" s="1"/>
  <c r="AG64" i="13"/>
  <c r="AF64" i="13"/>
  <c r="AE64" i="13"/>
  <c r="AD64" i="13"/>
  <c r="AC64" i="13"/>
  <c r="AW64" i="13" s="1"/>
  <c r="AB64" i="13"/>
  <c r="AT64" i="13" s="1"/>
  <c r="Y64" i="13"/>
  <c r="X64" i="13"/>
  <c r="U64" i="13"/>
  <c r="N64" i="13"/>
  <c r="Z64" i="13" s="1"/>
  <c r="M64" i="13"/>
  <c r="L64" i="13"/>
  <c r="K64" i="13"/>
  <c r="W64" i="13" s="1"/>
  <c r="J64" i="13"/>
  <c r="V64" i="13" s="1"/>
  <c r="I64" i="13"/>
  <c r="AS63" i="13"/>
  <c r="AR63" i="13"/>
  <c r="AQ63" i="13"/>
  <c r="AP63" i="13"/>
  <c r="AO63" i="13"/>
  <c r="AN63" i="13"/>
  <c r="AV63" i="13" s="1"/>
  <c r="AM63" i="13"/>
  <c r="AL63" i="13"/>
  <c r="AK63" i="13"/>
  <c r="AJ63" i="13"/>
  <c r="AI63" i="13"/>
  <c r="AH63" i="13"/>
  <c r="AU63" i="13" s="1"/>
  <c r="AG63" i="13"/>
  <c r="AF63" i="13"/>
  <c r="AE63" i="13"/>
  <c r="AD63" i="13"/>
  <c r="AT63" i="13" s="1"/>
  <c r="AC63" i="13"/>
  <c r="AB63" i="13"/>
  <c r="AW63" i="13" s="1"/>
  <c r="Z63" i="13"/>
  <c r="Y63" i="13"/>
  <c r="V63" i="13"/>
  <c r="U63" i="13"/>
  <c r="N63" i="13"/>
  <c r="M63" i="13"/>
  <c r="L63" i="13"/>
  <c r="X63" i="13" s="1"/>
  <c r="K63" i="13"/>
  <c r="W63" i="13" s="1"/>
  <c r="J63" i="13"/>
  <c r="I63" i="13"/>
  <c r="AS62" i="13"/>
  <c r="AR62" i="13"/>
  <c r="AQ62" i="13"/>
  <c r="AY62" i="13" s="1"/>
  <c r="AP62" i="13"/>
  <c r="AO62" i="13"/>
  <c r="AN62" i="13"/>
  <c r="AV62" i="13" s="1"/>
  <c r="AM62" i="13"/>
  <c r="AL62" i="13"/>
  <c r="AK62" i="13"/>
  <c r="AJ62" i="13"/>
  <c r="AI62" i="13"/>
  <c r="AU62" i="13" s="1"/>
  <c r="AH62" i="13"/>
  <c r="AX62" i="13" s="1"/>
  <c r="AG62" i="13"/>
  <c r="AF62" i="13"/>
  <c r="AE62" i="13"/>
  <c r="AD62" i="13"/>
  <c r="AC62" i="13"/>
  <c r="AT62" i="13" s="1"/>
  <c r="AB62" i="13"/>
  <c r="Z62" i="13"/>
  <c r="W62" i="13"/>
  <c r="V62" i="13"/>
  <c r="N62" i="13"/>
  <c r="M62" i="13"/>
  <c r="Y62" i="13" s="1"/>
  <c r="L62" i="13"/>
  <c r="X62" i="13" s="1"/>
  <c r="K62" i="13"/>
  <c r="J62" i="13"/>
  <c r="I62" i="13"/>
  <c r="U62" i="13" s="1"/>
  <c r="AA62" i="13" s="1"/>
  <c r="AS61" i="13"/>
  <c r="AR61" i="13"/>
  <c r="AQ61" i="13"/>
  <c r="AP61" i="13"/>
  <c r="AO61" i="13"/>
  <c r="AN61" i="13"/>
  <c r="AY61" i="13" s="1"/>
  <c r="AM61" i="13"/>
  <c r="AL61" i="13"/>
  <c r="AK61" i="13"/>
  <c r="AJ61" i="13"/>
  <c r="AI61" i="13"/>
  <c r="AH61" i="13"/>
  <c r="AU61" i="13" s="1"/>
  <c r="AG61" i="13"/>
  <c r="AF61" i="13"/>
  <c r="AE61" i="13"/>
  <c r="AD61" i="13"/>
  <c r="AC61" i="13"/>
  <c r="AB61" i="13"/>
  <c r="AT61" i="13" s="1"/>
  <c r="X61" i="13"/>
  <c r="W61" i="13"/>
  <c r="N61" i="13"/>
  <c r="Z61" i="13" s="1"/>
  <c r="M61" i="13"/>
  <c r="Y61" i="13" s="1"/>
  <c r="L61" i="13"/>
  <c r="K61" i="13"/>
  <c r="J61" i="13"/>
  <c r="V61" i="13" s="1"/>
  <c r="I61" i="13"/>
  <c r="U61" i="13" s="1"/>
  <c r="AA61" i="13" s="1"/>
  <c r="AS60" i="13"/>
  <c r="AR60" i="13"/>
  <c r="AQ60" i="13"/>
  <c r="AP60" i="13"/>
  <c r="AO60" i="13"/>
  <c r="AY60" i="13" s="1"/>
  <c r="AN60" i="13"/>
  <c r="AM60" i="13"/>
  <c r="AL60" i="13"/>
  <c r="AK60" i="13"/>
  <c r="AJ60" i="13"/>
  <c r="AI60" i="13"/>
  <c r="AH60" i="13"/>
  <c r="AG60" i="13"/>
  <c r="AF60" i="13"/>
  <c r="AE60" i="13"/>
  <c r="AD60" i="13"/>
  <c r="AC60" i="13"/>
  <c r="AW60" i="13" s="1"/>
  <c r="AB60" i="13"/>
  <c r="Y60" i="13"/>
  <c r="X60" i="13"/>
  <c r="U60" i="13"/>
  <c r="N60" i="13"/>
  <c r="Z60" i="13" s="1"/>
  <c r="M60" i="13"/>
  <c r="L60" i="13"/>
  <c r="K60" i="13"/>
  <c r="W60" i="13" s="1"/>
  <c r="J60" i="13"/>
  <c r="V60" i="13" s="1"/>
  <c r="I60" i="13"/>
  <c r="AS59" i="13"/>
  <c r="AR59" i="13"/>
  <c r="AQ59" i="13"/>
  <c r="AP59" i="13"/>
  <c r="AO59" i="13"/>
  <c r="AN59" i="13"/>
  <c r="AM59" i="13"/>
  <c r="AL59" i="13"/>
  <c r="AK59" i="13"/>
  <c r="AJ59" i="13"/>
  <c r="AI59" i="13"/>
  <c r="AH59" i="13"/>
  <c r="AU59" i="13" s="1"/>
  <c r="AG59" i="13"/>
  <c r="AF59" i="13"/>
  <c r="AE59" i="13"/>
  <c r="AD59" i="13"/>
  <c r="AT59" i="13" s="1"/>
  <c r="AC59" i="13"/>
  <c r="AB59" i="13"/>
  <c r="Z59" i="13"/>
  <c r="Y59" i="13"/>
  <c r="V59" i="13"/>
  <c r="U59" i="13"/>
  <c r="N59" i="13"/>
  <c r="M59" i="13"/>
  <c r="L59" i="13"/>
  <c r="X59" i="13" s="1"/>
  <c r="K59" i="13"/>
  <c r="W59" i="13" s="1"/>
  <c r="J59" i="13"/>
  <c r="I59" i="13"/>
  <c r="AS58" i="13"/>
  <c r="AR58" i="13"/>
  <c r="AQ58" i="13"/>
  <c r="AY58" i="13" s="1"/>
  <c r="AP58" i="13"/>
  <c r="AO58" i="13"/>
  <c r="AN58" i="13"/>
  <c r="AV58" i="13" s="1"/>
  <c r="AM58" i="13"/>
  <c r="AL58" i="13"/>
  <c r="AK58" i="13"/>
  <c r="AJ58" i="13"/>
  <c r="AI58" i="13"/>
  <c r="AU58" i="13" s="1"/>
  <c r="AH58" i="13"/>
  <c r="AG58" i="13"/>
  <c r="AF58" i="13"/>
  <c r="AE58" i="13"/>
  <c r="AD58" i="13"/>
  <c r="AC58" i="13"/>
  <c r="AT58" i="13" s="1"/>
  <c r="AB58" i="13"/>
  <c r="Z58" i="13"/>
  <c r="W58" i="13"/>
  <c r="AA58" i="13" s="1"/>
  <c r="V58" i="13"/>
  <c r="N58" i="13"/>
  <c r="M58" i="13"/>
  <c r="Y58" i="13" s="1"/>
  <c r="L58" i="13"/>
  <c r="X58" i="13" s="1"/>
  <c r="K58" i="13"/>
  <c r="J58" i="13"/>
  <c r="I58" i="13"/>
  <c r="U58" i="13" s="1"/>
  <c r="AV57" i="13"/>
  <c r="AS57" i="13"/>
  <c r="AR57" i="13"/>
  <c r="AQ57" i="13"/>
  <c r="AP57" i="13"/>
  <c r="AO57" i="13"/>
  <c r="AN57" i="13"/>
  <c r="AY57" i="13" s="1"/>
  <c r="AM57" i="13"/>
  <c r="AL57" i="13"/>
  <c r="AK57" i="13"/>
  <c r="AJ57" i="13"/>
  <c r="AI57" i="13"/>
  <c r="AH57" i="13"/>
  <c r="AU57" i="13" s="1"/>
  <c r="AG57" i="13"/>
  <c r="AF57" i="13"/>
  <c r="AE57" i="13"/>
  <c r="AD57" i="13"/>
  <c r="AC57" i="13"/>
  <c r="AB57" i="13"/>
  <c r="X57" i="13"/>
  <c r="W57" i="13"/>
  <c r="N57" i="13"/>
  <c r="Z57" i="13" s="1"/>
  <c r="M57" i="13"/>
  <c r="Y57" i="13" s="1"/>
  <c r="L57" i="13"/>
  <c r="K57" i="13"/>
  <c r="J57" i="13"/>
  <c r="V57" i="13" s="1"/>
  <c r="I57" i="13"/>
  <c r="U57" i="13" s="1"/>
  <c r="AU56" i="13"/>
  <c r="AS56" i="13"/>
  <c r="AR56" i="13"/>
  <c r="AQ56" i="13"/>
  <c r="AP56" i="13"/>
  <c r="AO56" i="13"/>
  <c r="AY56" i="13" s="1"/>
  <c r="AN56" i="13"/>
  <c r="AM56" i="13"/>
  <c r="AL56" i="13"/>
  <c r="AK56" i="13"/>
  <c r="AJ56" i="13"/>
  <c r="AI56" i="13"/>
  <c r="AH56" i="13"/>
  <c r="AX56" i="13" s="1"/>
  <c r="AG56" i="13"/>
  <c r="AF56" i="13"/>
  <c r="AE56" i="13"/>
  <c r="AW56" i="13" s="1"/>
  <c r="AD56" i="13"/>
  <c r="AC56" i="13"/>
  <c r="AB56" i="13"/>
  <c r="Y56" i="13"/>
  <c r="X56" i="13"/>
  <c r="U56" i="13"/>
  <c r="N56" i="13"/>
  <c r="Z56" i="13" s="1"/>
  <c r="M56" i="13"/>
  <c r="L56" i="13"/>
  <c r="K56" i="13"/>
  <c r="W56" i="13" s="1"/>
  <c r="J56" i="13"/>
  <c r="V56" i="13" s="1"/>
  <c r="I56" i="13"/>
  <c r="AS55" i="13"/>
  <c r="AR55" i="13"/>
  <c r="AQ55" i="13"/>
  <c r="AP55" i="13"/>
  <c r="AV55" i="13" s="1"/>
  <c r="AO55" i="13"/>
  <c r="AN55" i="13"/>
  <c r="AM55" i="13"/>
  <c r="AL55" i="13"/>
  <c r="AK55" i="13"/>
  <c r="AJ55" i="13"/>
  <c r="AI55" i="13"/>
  <c r="AH55" i="13"/>
  <c r="AU55" i="13" s="1"/>
  <c r="AG55" i="13"/>
  <c r="AF55" i="13"/>
  <c r="AE55" i="13"/>
  <c r="AD55" i="13"/>
  <c r="AT55" i="13" s="1"/>
  <c r="AC55" i="13"/>
  <c r="AB55" i="13"/>
  <c r="Y55" i="13"/>
  <c r="X55" i="13"/>
  <c r="U55" i="13"/>
  <c r="N55" i="13"/>
  <c r="Z55" i="13" s="1"/>
  <c r="M55" i="13"/>
  <c r="L55" i="13"/>
  <c r="K55" i="13"/>
  <c r="W55" i="13" s="1"/>
  <c r="J55" i="13"/>
  <c r="V55" i="13" s="1"/>
  <c r="I55" i="13"/>
  <c r="AW54" i="13"/>
  <c r="AS54" i="13"/>
  <c r="AR54" i="13"/>
  <c r="AQ54" i="13"/>
  <c r="AP54" i="13"/>
  <c r="AO54" i="13"/>
  <c r="AY54" i="13" s="1"/>
  <c r="AN54" i="13"/>
  <c r="AV54" i="13" s="1"/>
  <c r="AM54" i="13"/>
  <c r="AL54" i="13"/>
  <c r="AK54" i="13"/>
  <c r="AX54" i="13" s="1"/>
  <c r="AJ54" i="13"/>
  <c r="AI54" i="13"/>
  <c r="AU54" i="13" s="1"/>
  <c r="AH54" i="13"/>
  <c r="AG54" i="13"/>
  <c r="AF54" i="13"/>
  <c r="AE54" i="13"/>
  <c r="AD54" i="13"/>
  <c r="AC54" i="13"/>
  <c r="AT54" i="13" s="1"/>
  <c r="AB54" i="13"/>
  <c r="Z54" i="13"/>
  <c r="W54" i="13"/>
  <c r="V54" i="13"/>
  <c r="N54" i="13"/>
  <c r="M54" i="13"/>
  <c r="Y54" i="13" s="1"/>
  <c r="L54" i="13"/>
  <c r="X54" i="13" s="1"/>
  <c r="K54" i="13"/>
  <c r="J54" i="13"/>
  <c r="I54" i="13"/>
  <c r="U54" i="13" s="1"/>
  <c r="AA54" i="13" s="1"/>
  <c r="AS53" i="13"/>
  <c r="AR53" i="13"/>
  <c r="AQ53" i="13"/>
  <c r="AP53" i="13"/>
  <c r="AO53" i="13"/>
  <c r="AN53" i="13"/>
  <c r="AV53" i="13" s="1"/>
  <c r="AM53" i="13"/>
  <c r="AL53" i="13"/>
  <c r="AK53" i="13"/>
  <c r="AJ53" i="13"/>
  <c r="AI53" i="13"/>
  <c r="AU53" i="13" s="1"/>
  <c r="AH53" i="13"/>
  <c r="AX53" i="13" s="1"/>
  <c r="AG53" i="13"/>
  <c r="AF53" i="13"/>
  <c r="AE53" i="13"/>
  <c r="AD53" i="13"/>
  <c r="AC53" i="13"/>
  <c r="AB53" i="13"/>
  <c r="AT53" i="13" s="1"/>
  <c r="X53" i="13"/>
  <c r="W53" i="13"/>
  <c r="N53" i="13"/>
  <c r="Z53" i="13" s="1"/>
  <c r="M53" i="13"/>
  <c r="Y53" i="13" s="1"/>
  <c r="L53" i="13"/>
  <c r="K53" i="13"/>
  <c r="J53" i="13"/>
  <c r="V53" i="13" s="1"/>
  <c r="I53" i="13"/>
  <c r="U53" i="13" s="1"/>
  <c r="AA53" i="13" s="1"/>
  <c r="AS52" i="13"/>
  <c r="AR52" i="13"/>
  <c r="AQ52" i="13"/>
  <c r="AP52" i="13"/>
  <c r="AO52" i="13"/>
  <c r="AN52" i="13"/>
  <c r="AV52" i="13" s="1"/>
  <c r="AM52" i="13"/>
  <c r="AL52" i="13"/>
  <c r="AK52" i="13"/>
  <c r="AJ52" i="13"/>
  <c r="AI52" i="13"/>
  <c r="AU52" i="13" s="1"/>
  <c r="AH52" i="13"/>
  <c r="AX52" i="13" s="1"/>
  <c r="AG52" i="13"/>
  <c r="AF52" i="13"/>
  <c r="AE52" i="13"/>
  <c r="AD52" i="13"/>
  <c r="AC52" i="13"/>
  <c r="AB52" i="13"/>
  <c r="AT52" i="13" s="1"/>
  <c r="Y52" i="13"/>
  <c r="X52" i="13"/>
  <c r="U52" i="13"/>
  <c r="N52" i="13"/>
  <c r="Z52" i="13" s="1"/>
  <c r="M52" i="13"/>
  <c r="L52" i="13"/>
  <c r="K52" i="13"/>
  <c r="W52" i="13" s="1"/>
  <c r="J52" i="13"/>
  <c r="V52" i="13" s="1"/>
  <c r="I52" i="13"/>
  <c r="AS51" i="13"/>
  <c r="AR51" i="13"/>
  <c r="AQ51" i="13"/>
  <c r="AP51" i="13"/>
  <c r="AO51" i="13"/>
  <c r="AN51" i="13"/>
  <c r="AY51" i="13" s="1"/>
  <c r="AM51" i="13"/>
  <c r="AL51" i="13"/>
  <c r="AK51" i="13"/>
  <c r="AJ51" i="13"/>
  <c r="AI51" i="13"/>
  <c r="AH51" i="13"/>
  <c r="AU51" i="13" s="1"/>
  <c r="AG51" i="13"/>
  <c r="AF51" i="13"/>
  <c r="AE51" i="13"/>
  <c r="AD51" i="13"/>
  <c r="AC51" i="13"/>
  <c r="AT51" i="13" s="1"/>
  <c r="AB51" i="13"/>
  <c r="Z51" i="13"/>
  <c r="Y51" i="13"/>
  <c r="V51" i="13"/>
  <c r="U51" i="13"/>
  <c r="N51" i="13"/>
  <c r="M51" i="13"/>
  <c r="L51" i="13"/>
  <c r="X51" i="13" s="1"/>
  <c r="K51" i="13"/>
  <c r="W51" i="13" s="1"/>
  <c r="J51" i="13"/>
  <c r="I51" i="13"/>
  <c r="AS50" i="13"/>
  <c r="AR50" i="13"/>
  <c r="AQ50" i="13"/>
  <c r="AP50" i="13"/>
  <c r="AY50" i="13" s="1"/>
  <c r="AO50" i="13"/>
  <c r="AN50" i="13"/>
  <c r="AV50" i="13" s="1"/>
  <c r="AM50" i="13"/>
  <c r="AL50" i="13"/>
  <c r="AK50" i="13"/>
  <c r="AJ50" i="13"/>
  <c r="AI50" i="13"/>
  <c r="AH50" i="13"/>
  <c r="AU50" i="13" s="1"/>
  <c r="AG50" i="13"/>
  <c r="AF50" i="13"/>
  <c r="AE50" i="13"/>
  <c r="AD50" i="13"/>
  <c r="AT50" i="13" s="1"/>
  <c r="AC50" i="13"/>
  <c r="AW50" i="13" s="1"/>
  <c r="AB50" i="13"/>
  <c r="Z50" i="13"/>
  <c r="W50" i="13"/>
  <c r="V50" i="13"/>
  <c r="N50" i="13"/>
  <c r="M50" i="13"/>
  <c r="Y50" i="13" s="1"/>
  <c r="L50" i="13"/>
  <c r="X50" i="13" s="1"/>
  <c r="K50" i="13"/>
  <c r="J50" i="13"/>
  <c r="I50" i="13"/>
  <c r="U50" i="13" s="1"/>
  <c r="AS49" i="13"/>
  <c r="AR49" i="13"/>
  <c r="AQ49" i="13"/>
  <c r="AY49" i="13" s="1"/>
  <c r="AP49" i="13"/>
  <c r="AO49" i="13"/>
  <c r="AN49" i="13"/>
  <c r="AV49" i="13" s="1"/>
  <c r="AM49" i="13"/>
  <c r="AL49" i="13"/>
  <c r="AK49" i="13"/>
  <c r="AJ49" i="13"/>
  <c r="AI49" i="13"/>
  <c r="AU49" i="13" s="1"/>
  <c r="AH49" i="13"/>
  <c r="AX49" i="13" s="1"/>
  <c r="AG49" i="13"/>
  <c r="AF49" i="13"/>
  <c r="AE49" i="13"/>
  <c r="AD49" i="13"/>
  <c r="AC49" i="13"/>
  <c r="AB49" i="13"/>
  <c r="AW49" i="13" s="1"/>
  <c r="X49" i="13"/>
  <c r="W49" i="13"/>
  <c r="N49" i="13"/>
  <c r="Z49" i="13" s="1"/>
  <c r="M49" i="13"/>
  <c r="Y49" i="13" s="1"/>
  <c r="L49" i="13"/>
  <c r="K49" i="13"/>
  <c r="J49" i="13"/>
  <c r="V49" i="13" s="1"/>
  <c r="I49" i="13"/>
  <c r="U49" i="13" s="1"/>
  <c r="AA49" i="13" s="1"/>
  <c r="AS48" i="13"/>
  <c r="AR48" i="13"/>
  <c r="AQ48" i="13"/>
  <c r="AP48" i="13"/>
  <c r="AO48" i="13"/>
  <c r="AN48" i="13"/>
  <c r="AV48" i="13" s="1"/>
  <c r="AM48" i="13"/>
  <c r="AL48" i="13"/>
  <c r="AK48" i="13"/>
  <c r="AJ48" i="13"/>
  <c r="AI48" i="13"/>
  <c r="AU48" i="13" s="1"/>
  <c r="AH48" i="13"/>
  <c r="AX48" i="13" s="1"/>
  <c r="AG48" i="13"/>
  <c r="AF48" i="13"/>
  <c r="AE48" i="13"/>
  <c r="AD48" i="13"/>
  <c r="AC48" i="13"/>
  <c r="AB48" i="13"/>
  <c r="AT48" i="13" s="1"/>
  <c r="Y48" i="13"/>
  <c r="X48" i="13"/>
  <c r="U48" i="13"/>
  <c r="N48" i="13"/>
  <c r="Z48" i="13" s="1"/>
  <c r="M48" i="13"/>
  <c r="L48" i="13"/>
  <c r="K48" i="13"/>
  <c r="W48" i="13" s="1"/>
  <c r="J48" i="13"/>
  <c r="V48" i="13" s="1"/>
  <c r="I48" i="13"/>
  <c r="AS47" i="13"/>
  <c r="AR47" i="13"/>
  <c r="AQ47" i="13"/>
  <c r="AP47" i="13"/>
  <c r="AO47" i="13"/>
  <c r="AN47" i="13"/>
  <c r="AY47" i="13" s="1"/>
  <c r="AM47" i="13"/>
  <c r="AL47" i="13"/>
  <c r="AK47" i="13"/>
  <c r="AJ47" i="13"/>
  <c r="AI47" i="13"/>
  <c r="AH47" i="13"/>
  <c r="AU47" i="13" s="1"/>
  <c r="AG47" i="13"/>
  <c r="AF47" i="13"/>
  <c r="AE47" i="13"/>
  <c r="AD47" i="13"/>
  <c r="AC47" i="13"/>
  <c r="AT47" i="13" s="1"/>
  <c r="AB47" i="13"/>
  <c r="Z47" i="13"/>
  <c r="Y47" i="13"/>
  <c r="V47" i="13"/>
  <c r="U47" i="13"/>
  <c r="N47" i="13"/>
  <c r="M47" i="13"/>
  <c r="L47" i="13"/>
  <c r="X47" i="13" s="1"/>
  <c r="K47" i="13"/>
  <c r="W47" i="13" s="1"/>
  <c r="J47" i="13"/>
  <c r="I47" i="13"/>
  <c r="AS46" i="13"/>
  <c r="AR46" i="13"/>
  <c r="AQ46" i="13"/>
  <c r="AP46" i="13"/>
  <c r="AY46" i="13" s="1"/>
  <c r="AO46" i="13"/>
  <c r="AN46" i="13"/>
  <c r="AV46" i="13" s="1"/>
  <c r="AM46" i="13"/>
  <c r="AL46" i="13"/>
  <c r="AK46" i="13"/>
  <c r="AJ46" i="13"/>
  <c r="AI46" i="13"/>
  <c r="AH46" i="13"/>
  <c r="AU46" i="13" s="1"/>
  <c r="AG46" i="13"/>
  <c r="AF46" i="13"/>
  <c r="AE46" i="13"/>
  <c r="AD46" i="13"/>
  <c r="AT46" i="13" s="1"/>
  <c r="AC46" i="13"/>
  <c r="AW46" i="13" s="1"/>
  <c r="AB46" i="13"/>
  <c r="Z46" i="13"/>
  <c r="W46" i="13"/>
  <c r="V46" i="13"/>
  <c r="N46" i="13"/>
  <c r="M46" i="13"/>
  <c r="Y46" i="13" s="1"/>
  <c r="L46" i="13"/>
  <c r="X46" i="13" s="1"/>
  <c r="K46" i="13"/>
  <c r="J46" i="13"/>
  <c r="I46" i="13"/>
  <c r="U46" i="13" s="1"/>
  <c r="AS45" i="13"/>
  <c r="AR45" i="13"/>
  <c r="AQ45" i="13"/>
  <c r="AY45" i="13" s="1"/>
  <c r="AP45" i="13"/>
  <c r="AO45" i="13"/>
  <c r="AN45" i="13"/>
  <c r="AV45" i="13" s="1"/>
  <c r="AM45" i="13"/>
  <c r="AL45" i="13"/>
  <c r="AK45" i="13"/>
  <c r="AJ45" i="13"/>
  <c r="AI45" i="13"/>
  <c r="AU45" i="13" s="1"/>
  <c r="AH45" i="13"/>
  <c r="AX45" i="13" s="1"/>
  <c r="AG45" i="13"/>
  <c r="AF45" i="13"/>
  <c r="AE45" i="13"/>
  <c r="AD45" i="13"/>
  <c r="AC45" i="13"/>
  <c r="AB45" i="13"/>
  <c r="AW45" i="13" s="1"/>
  <c r="X45" i="13"/>
  <c r="W45" i="13"/>
  <c r="N45" i="13"/>
  <c r="Z45" i="13" s="1"/>
  <c r="M45" i="13"/>
  <c r="Y45" i="13" s="1"/>
  <c r="L45" i="13"/>
  <c r="K45" i="13"/>
  <c r="J45" i="13"/>
  <c r="V45" i="13" s="1"/>
  <c r="I45" i="13"/>
  <c r="U45" i="13" s="1"/>
  <c r="AA45" i="13" s="1"/>
  <c r="AS44" i="13"/>
  <c r="AR44" i="13"/>
  <c r="AQ44" i="13"/>
  <c r="AP44" i="13"/>
  <c r="AO44" i="13"/>
  <c r="AN44" i="13"/>
  <c r="AV44" i="13" s="1"/>
  <c r="AM44" i="13"/>
  <c r="AL44" i="13"/>
  <c r="AK44" i="13"/>
  <c r="AJ44" i="13"/>
  <c r="AI44" i="13"/>
  <c r="AU44" i="13" s="1"/>
  <c r="AH44" i="13"/>
  <c r="AX44" i="13" s="1"/>
  <c r="AG44" i="13"/>
  <c r="AF44" i="13"/>
  <c r="AE44" i="13"/>
  <c r="AD44" i="13"/>
  <c r="AC44" i="13"/>
  <c r="AB44" i="13"/>
  <c r="AT44" i="13" s="1"/>
  <c r="Y44" i="13"/>
  <c r="X44" i="13"/>
  <c r="U44" i="13"/>
  <c r="N44" i="13"/>
  <c r="Z44" i="13" s="1"/>
  <c r="M44" i="13"/>
  <c r="L44" i="13"/>
  <c r="K44" i="13"/>
  <c r="W44" i="13" s="1"/>
  <c r="J44" i="13"/>
  <c r="V44" i="13" s="1"/>
  <c r="I44" i="13"/>
  <c r="AS43" i="13"/>
  <c r="AR43" i="13"/>
  <c r="AQ43" i="13"/>
  <c r="AP43" i="13"/>
  <c r="AO43" i="13"/>
  <c r="AN43" i="13"/>
  <c r="AY43" i="13" s="1"/>
  <c r="AM43" i="13"/>
  <c r="AL43" i="13"/>
  <c r="AK43" i="13"/>
  <c r="AJ43" i="13"/>
  <c r="AI43" i="13"/>
  <c r="AH43" i="13"/>
  <c r="AU43" i="13" s="1"/>
  <c r="AG43" i="13"/>
  <c r="AF43" i="13"/>
  <c r="AE43" i="13"/>
  <c r="AD43" i="13"/>
  <c r="AC43" i="13"/>
  <c r="AT43" i="13" s="1"/>
  <c r="AB43" i="13"/>
  <c r="Z43" i="13"/>
  <c r="Y43" i="13"/>
  <c r="V43" i="13"/>
  <c r="U43" i="13"/>
  <c r="N43" i="13"/>
  <c r="M43" i="13"/>
  <c r="L43" i="13"/>
  <c r="X43" i="13" s="1"/>
  <c r="K43" i="13"/>
  <c r="W43" i="13" s="1"/>
  <c r="J43" i="13"/>
  <c r="I43" i="13"/>
  <c r="AS42" i="13"/>
  <c r="AR42" i="13"/>
  <c r="AQ42" i="13"/>
  <c r="AP42" i="13"/>
  <c r="AY42" i="13" s="1"/>
  <c r="AO42" i="13"/>
  <c r="AN42" i="13"/>
  <c r="AV42" i="13" s="1"/>
  <c r="AM42" i="13"/>
  <c r="AL42" i="13"/>
  <c r="AK42" i="13"/>
  <c r="AJ42" i="13"/>
  <c r="AI42" i="13"/>
  <c r="AH42" i="13"/>
  <c r="AU42" i="13" s="1"/>
  <c r="AG42" i="13"/>
  <c r="AF42" i="13"/>
  <c r="AE42" i="13"/>
  <c r="AD42" i="13"/>
  <c r="AT42" i="13" s="1"/>
  <c r="AC42" i="13"/>
  <c r="AW42" i="13" s="1"/>
  <c r="AB42" i="13"/>
  <c r="Z42" i="13"/>
  <c r="W42" i="13"/>
  <c r="V42" i="13"/>
  <c r="N42" i="13"/>
  <c r="M42" i="13"/>
  <c r="Y42" i="13" s="1"/>
  <c r="L42" i="13"/>
  <c r="X42" i="13" s="1"/>
  <c r="K42" i="13"/>
  <c r="J42" i="13"/>
  <c r="I42" i="13"/>
  <c r="U42" i="13" s="1"/>
  <c r="AS41" i="13"/>
  <c r="AR41" i="13"/>
  <c r="AQ41" i="13"/>
  <c r="AY41" i="13" s="1"/>
  <c r="AP41" i="13"/>
  <c r="AO41" i="13"/>
  <c r="AN41" i="13"/>
  <c r="AV41" i="13" s="1"/>
  <c r="AM41" i="13"/>
  <c r="AL41" i="13"/>
  <c r="AK41" i="13"/>
  <c r="AJ41" i="13"/>
  <c r="AI41" i="13"/>
  <c r="AU41" i="13" s="1"/>
  <c r="AH41" i="13"/>
  <c r="AX41" i="13" s="1"/>
  <c r="AG41" i="13"/>
  <c r="AF41" i="13"/>
  <c r="AE41" i="13"/>
  <c r="AD41" i="13"/>
  <c r="AC41" i="13"/>
  <c r="AB41" i="13"/>
  <c r="AW41" i="13" s="1"/>
  <c r="X41" i="13"/>
  <c r="W41" i="13"/>
  <c r="N41" i="13"/>
  <c r="Z41" i="13" s="1"/>
  <c r="M41" i="13"/>
  <c r="Y41" i="13" s="1"/>
  <c r="L41" i="13"/>
  <c r="K41" i="13"/>
  <c r="J41" i="13"/>
  <c r="V41" i="13" s="1"/>
  <c r="I41" i="13"/>
  <c r="U41" i="13" s="1"/>
  <c r="AA41" i="13" s="1"/>
  <c r="AS40" i="13"/>
  <c r="AR40" i="13"/>
  <c r="AQ40" i="13"/>
  <c r="AP40" i="13"/>
  <c r="AO40" i="13"/>
  <c r="AN40" i="13"/>
  <c r="AV40" i="13" s="1"/>
  <c r="AM40" i="13"/>
  <c r="AL40" i="13"/>
  <c r="AK40" i="13"/>
  <c r="AJ40" i="13"/>
  <c r="AI40" i="13"/>
  <c r="AU40" i="13" s="1"/>
  <c r="AH40" i="13"/>
  <c r="AX40" i="13" s="1"/>
  <c r="AG40" i="13"/>
  <c r="AF40" i="13"/>
  <c r="AE40" i="13"/>
  <c r="AD40" i="13"/>
  <c r="AC40" i="13"/>
  <c r="AB40" i="13"/>
  <c r="AT40" i="13" s="1"/>
  <c r="Y40" i="13"/>
  <c r="X40" i="13"/>
  <c r="U40" i="13"/>
  <c r="N40" i="13"/>
  <c r="Z40" i="13" s="1"/>
  <c r="M40" i="13"/>
  <c r="L40" i="13"/>
  <c r="K40" i="13"/>
  <c r="W40" i="13" s="1"/>
  <c r="J40" i="13"/>
  <c r="V40" i="13" s="1"/>
  <c r="I40" i="13"/>
  <c r="AS39" i="13"/>
  <c r="AR39" i="13"/>
  <c r="AQ39" i="13"/>
  <c r="AP39" i="13"/>
  <c r="AO39" i="13"/>
  <c r="AN39" i="13"/>
  <c r="AY39" i="13" s="1"/>
  <c r="AM39" i="13"/>
  <c r="AL39" i="13"/>
  <c r="AK39" i="13"/>
  <c r="AJ39" i="13"/>
  <c r="AI39" i="13"/>
  <c r="AH39" i="13"/>
  <c r="AU39" i="13" s="1"/>
  <c r="AG39" i="13"/>
  <c r="AF39" i="13"/>
  <c r="AE39" i="13"/>
  <c r="AD39" i="13"/>
  <c r="AC39" i="13"/>
  <c r="AT39" i="13" s="1"/>
  <c r="AB39" i="13"/>
  <c r="Z39" i="13"/>
  <c r="Y39" i="13"/>
  <c r="V39" i="13"/>
  <c r="U39" i="13"/>
  <c r="N39" i="13"/>
  <c r="M39" i="13"/>
  <c r="L39" i="13"/>
  <c r="X39" i="13" s="1"/>
  <c r="K39" i="13"/>
  <c r="W39" i="13" s="1"/>
  <c r="J39" i="13"/>
  <c r="I39" i="13"/>
  <c r="AS38" i="13"/>
  <c r="AR38" i="13"/>
  <c r="AQ38" i="13"/>
  <c r="AP38" i="13"/>
  <c r="AY38" i="13" s="1"/>
  <c r="AO38" i="13"/>
  <c r="AN38" i="13"/>
  <c r="AV38" i="13" s="1"/>
  <c r="AM38" i="13"/>
  <c r="AL38" i="13"/>
  <c r="AK38" i="13"/>
  <c r="AJ38" i="13"/>
  <c r="AI38" i="13"/>
  <c r="AH38" i="13"/>
  <c r="AU38" i="13" s="1"/>
  <c r="AG38" i="13"/>
  <c r="AF38" i="13"/>
  <c r="AE38" i="13"/>
  <c r="AD38" i="13"/>
  <c r="AT38" i="13" s="1"/>
  <c r="AC38" i="13"/>
  <c r="AW38" i="13" s="1"/>
  <c r="AB38" i="13"/>
  <c r="Z38" i="13"/>
  <c r="W38" i="13"/>
  <c r="V38" i="13"/>
  <c r="N38" i="13"/>
  <c r="M38" i="13"/>
  <c r="Y38" i="13" s="1"/>
  <c r="L38" i="13"/>
  <c r="X38" i="13" s="1"/>
  <c r="K38" i="13"/>
  <c r="J38" i="13"/>
  <c r="I38" i="13"/>
  <c r="U38" i="13" s="1"/>
  <c r="AS37" i="13"/>
  <c r="AR37" i="13"/>
  <c r="AQ37" i="13"/>
  <c r="AY37" i="13" s="1"/>
  <c r="AP37" i="13"/>
  <c r="AO37" i="13"/>
  <c r="AN37" i="13"/>
  <c r="AV37" i="13" s="1"/>
  <c r="AM37" i="13"/>
  <c r="AL37" i="13"/>
  <c r="AK37" i="13"/>
  <c r="AJ37" i="13"/>
  <c r="AI37" i="13"/>
  <c r="AU37" i="13" s="1"/>
  <c r="AH37" i="13"/>
  <c r="AX37" i="13" s="1"/>
  <c r="AG37" i="13"/>
  <c r="AF37" i="13"/>
  <c r="AE37" i="13"/>
  <c r="AD37" i="13"/>
  <c r="AC37" i="13"/>
  <c r="AB37" i="13"/>
  <c r="AW37" i="13" s="1"/>
  <c r="X37" i="13"/>
  <c r="W37" i="13"/>
  <c r="N37" i="13"/>
  <c r="Z37" i="13" s="1"/>
  <c r="M37" i="13"/>
  <c r="Y37" i="13" s="1"/>
  <c r="L37" i="13"/>
  <c r="K37" i="13"/>
  <c r="J37" i="13"/>
  <c r="V37" i="13" s="1"/>
  <c r="I37" i="13"/>
  <c r="U37" i="13" s="1"/>
  <c r="AA37" i="13" s="1"/>
  <c r="AS36" i="13"/>
  <c r="AR36" i="13"/>
  <c r="AQ36" i="13"/>
  <c r="AP36" i="13"/>
  <c r="AO36" i="13"/>
  <c r="AN36" i="13"/>
  <c r="AV36" i="13" s="1"/>
  <c r="AM36" i="13"/>
  <c r="AL36" i="13"/>
  <c r="AK36" i="13"/>
  <c r="AJ36" i="13"/>
  <c r="AI36" i="13"/>
  <c r="AU36" i="13" s="1"/>
  <c r="AH36" i="13"/>
  <c r="AX36" i="13" s="1"/>
  <c r="AG36" i="13"/>
  <c r="AF36" i="13"/>
  <c r="AE36" i="13"/>
  <c r="AD36" i="13"/>
  <c r="AC36" i="13"/>
  <c r="AB36" i="13"/>
  <c r="AT36" i="13" s="1"/>
  <c r="Y36" i="13"/>
  <c r="X36" i="13"/>
  <c r="U36" i="13"/>
  <c r="N36" i="13"/>
  <c r="Z36" i="13" s="1"/>
  <c r="M36" i="13"/>
  <c r="L36" i="13"/>
  <c r="K36" i="13"/>
  <c r="W36" i="13" s="1"/>
  <c r="J36" i="13"/>
  <c r="V36" i="13" s="1"/>
  <c r="I36" i="13"/>
  <c r="AS35" i="13"/>
  <c r="AR35" i="13"/>
  <c r="AQ35" i="13"/>
  <c r="AP35" i="13"/>
  <c r="AO35" i="13"/>
  <c r="AN35" i="13"/>
  <c r="AY35" i="13" s="1"/>
  <c r="AM35" i="13"/>
  <c r="AL35" i="13"/>
  <c r="AK35" i="13"/>
  <c r="AJ35" i="13"/>
  <c r="AI35" i="13"/>
  <c r="AH35" i="13"/>
  <c r="AU35" i="13" s="1"/>
  <c r="AG35" i="13"/>
  <c r="AF35" i="13"/>
  <c r="AE35" i="13"/>
  <c r="AD35" i="13"/>
  <c r="AC35" i="13"/>
  <c r="AT35" i="13" s="1"/>
  <c r="AB35" i="13"/>
  <c r="Z35" i="13"/>
  <c r="Y35" i="13"/>
  <c r="V35" i="13"/>
  <c r="U35" i="13"/>
  <c r="N35" i="13"/>
  <c r="M35" i="13"/>
  <c r="L35" i="13"/>
  <c r="X35" i="13" s="1"/>
  <c r="K35" i="13"/>
  <c r="W35" i="13" s="1"/>
  <c r="J35" i="13"/>
  <c r="I35" i="13"/>
  <c r="AS34" i="13"/>
  <c r="AR34" i="13"/>
  <c r="AQ34" i="13"/>
  <c r="AP34" i="13"/>
  <c r="AY34" i="13" s="1"/>
  <c r="AO34" i="13"/>
  <c r="AN34" i="13"/>
  <c r="AV34" i="13" s="1"/>
  <c r="AM34" i="13"/>
  <c r="AL34" i="13"/>
  <c r="AK34" i="13"/>
  <c r="AJ34" i="13"/>
  <c r="AI34" i="13"/>
  <c r="AH34" i="13"/>
  <c r="AU34" i="13" s="1"/>
  <c r="AG34" i="13"/>
  <c r="AF34" i="13"/>
  <c r="AE34" i="13"/>
  <c r="AD34" i="13"/>
  <c r="AT34" i="13" s="1"/>
  <c r="AC34" i="13"/>
  <c r="AW34" i="13" s="1"/>
  <c r="AB34" i="13"/>
  <c r="Z34" i="13"/>
  <c r="W34" i="13"/>
  <c r="V34" i="13"/>
  <c r="N34" i="13"/>
  <c r="M34" i="13"/>
  <c r="Y34" i="13" s="1"/>
  <c r="L34" i="13"/>
  <c r="X34" i="13" s="1"/>
  <c r="K34" i="13"/>
  <c r="J34" i="13"/>
  <c r="I34" i="13"/>
  <c r="U34" i="13" s="1"/>
  <c r="AS33" i="13"/>
  <c r="AR33" i="13"/>
  <c r="AQ33" i="13"/>
  <c r="AY33" i="13" s="1"/>
  <c r="AP33" i="13"/>
  <c r="AO33" i="13"/>
  <c r="AN33" i="13"/>
  <c r="AV33" i="13" s="1"/>
  <c r="AM33" i="13"/>
  <c r="AL33" i="13"/>
  <c r="AK33" i="13"/>
  <c r="AJ33" i="13"/>
  <c r="AI33" i="13"/>
  <c r="AU33" i="13" s="1"/>
  <c r="AH33" i="13"/>
  <c r="AX33" i="13" s="1"/>
  <c r="AG33" i="13"/>
  <c r="AF33" i="13"/>
  <c r="AE33" i="13"/>
  <c r="AD33" i="13"/>
  <c r="AC33" i="13"/>
  <c r="AB33" i="13"/>
  <c r="AW33" i="13" s="1"/>
  <c r="X33" i="13"/>
  <c r="W33" i="13"/>
  <c r="N33" i="13"/>
  <c r="Z33" i="13" s="1"/>
  <c r="M33" i="13"/>
  <c r="Y33" i="13" s="1"/>
  <c r="L33" i="13"/>
  <c r="K33" i="13"/>
  <c r="J33" i="13"/>
  <c r="V33" i="13" s="1"/>
  <c r="I33" i="13"/>
  <c r="U33" i="13" s="1"/>
  <c r="AA33" i="13" s="1"/>
  <c r="AS32" i="13"/>
  <c r="AR32" i="13"/>
  <c r="AQ32" i="13"/>
  <c r="AP32" i="13"/>
  <c r="AO32" i="13"/>
  <c r="AN32" i="13"/>
  <c r="AV32" i="13" s="1"/>
  <c r="AM32" i="13"/>
  <c r="AL32" i="13"/>
  <c r="AK32" i="13"/>
  <c r="AJ32" i="13"/>
  <c r="AI32" i="13"/>
  <c r="AU32" i="13" s="1"/>
  <c r="AH32" i="13"/>
  <c r="AX32" i="13" s="1"/>
  <c r="AG32" i="13"/>
  <c r="AF32" i="13"/>
  <c r="AE32" i="13"/>
  <c r="AD32" i="13"/>
  <c r="AC32" i="13"/>
  <c r="AB32" i="13"/>
  <c r="AT32" i="13" s="1"/>
  <c r="Y32" i="13"/>
  <c r="X32" i="13"/>
  <c r="U32" i="13"/>
  <c r="N32" i="13"/>
  <c r="Z32" i="13" s="1"/>
  <c r="M32" i="13"/>
  <c r="L32" i="13"/>
  <c r="K32" i="13"/>
  <c r="W32" i="13" s="1"/>
  <c r="J32" i="13"/>
  <c r="V32" i="13" s="1"/>
  <c r="I32" i="13"/>
  <c r="AS31" i="13"/>
  <c r="AR31" i="13"/>
  <c r="AQ31" i="13"/>
  <c r="AP31" i="13"/>
  <c r="AO31" i="13"/>
  <c r="AN31" i="13"/>
  <c r="AY31" i="13" s="1"/>
  <c r="AM31" i="13"/>
  <c r="AL31" i="13"/>
  <c r="AK31" i="13"/>
  <c r="AJ31" i="13"/>
  <c r="AI31" i="13"/>
  <c r="AH31" i="13"/>
  <c r="AU31" i="13" s="1"/>
  <c r="AG31" i="13"/>
  <c r="AF31" i="13"/>
  <c r="AE31" i="13"/>
  <c r="AD31" i="13"/>
  <c r="AC31" i="13"/>
  <c r="AT31" i="13" s="1"/>
  <c r="AB31" i="13"/>
  <c r="Z31" i="13"/>
  <c r="Y31" i="13"/>
  <c r="V31" i="13"/>
  <c r="U31" i="13"/>
  <c r="N31" i="13"/>
  <c r="M31" i="13"/>
  <c r="L31" i="13"/>
  <c r="X31" i="13" s="1"/>
  <c r="K31" i="13"/>
  <c r="W31" i="13" s="1"/>
  <c r="J31" i="13"/>
  <c r="I31" i="13"/>
  <c r="AS30" i="13"/>
  <c r="AR30" i="13"/>
  <c r="AQ30" i="13"/>
  <c r="AP30" i="13"/>
  <c r="AY30" i="13" s="1"/>
  <c r="AO30" i="13"/>
  <c r="AN30" i="13"/>
  <c r="AV30" i="13" s="1"/>
  <c r="AM30" i="13"/>
  <c r="AL30" i="13"/>
  <c r="AK30" i="13"/>
  <c r="AJ30" i="13"/>
  <c r="AI30" i="13"/>
  <c r="AH30" i="13"/>
  <c r="AU30" i="13" s="1"/>
  <c r="AG30" i="13"/>
  <c r="AF30" i="13"/>
  <c r="AE30" i="13"/>
  <c r="AD30" i="13"/>
  <c r="AT30" i="13" s="1"/>
  <c r="AC30" i="13"/>
  <c r="AW30" i="13" s="1"/>
  <c r="AB30" i="13"/>
  <c r="Z30" i="13"/>
  <c r="W30" i="13"/>
  <c r="V30" i="13"/>
  <c r="N30" i="13"/>
  <c r="M30" i="13"/>
  <c r="Y30" i="13" s="1"/>
  <c r="L30" i="13"/>
  <c r="X30" i="13" s="1"/>
  <c r="K30" i="13"/>
  <c r="J30" i="13"/>
  <c r="I30" i="13"/>
  <c r="U30" i="13" s="1"/>
  <c r="AS29" i="13"/>
  <c r="AR29" i="13"/>
  <c r="AQ29" i="13"/>
  <c r="AY29" i="13" s="1"/>
  <c r="AP29" i="13"/>
  <c r="AO29" i="13"/>
  <c r="AN29" i="13"/>
  <c r="AV29" i="13" s="1"/>
  <c r="AM29" i="13"/>
  <c r="AL29" i="13"/>
  <c r="AK29" i="13"/>
  <c r="AJ29" i="13"/>
  <c r="AI29" i="13"/>
  <c r="AU29" i="13" s="1"/>
  <c r="AH29" i="13"/>
  <c r="AX29" i="13" s="1"/>
  <c r="AG29" i="13"/>
  <c r="AF29" i="13"/>
  <c r="AE29" i="13"/>
  <c r="AD29" i="13"/>
  <c r="AC29" i="13"/>
  <c r="AB29" i="13"/>
  <c r="AW29" i="13" s="1"/>
  <c r="X29" i="13"/>
  <c r="W29" i="13"/>
  <c r="N29" i="13"/>
  <c r="Z29" i="13" s="1"/>
  <c r="M29" i="13"/>
  <c r="Y29" i="13" s="1"/>
  <c r="L29" i="13"/>
  <c r="K29" i="13"/>
  <c r="J29" i="13"/>
  <c r="V29" i="13" s="1"/>
  <c r="I29" i="13"/>
  <c r="U29" i="13" s="1"/>
  <c r="AA29" i="13" s="1"/>
  <c r="AS28" i="13"/>
  <c r="AR28" i="13"/>
  <c r="AQ28" i="13"/>
  <c r="AP28" i="13"/>
  <c r="AO28" i="13"/>
  <c r="AN28" i="13"/>
  <c r="AV28" i="13" s="1"/>
  <c r="AM28" i="13"/>
  <c r="AL28" i="13"/>
  <c r="AK28" i="13"/>
  <c r="AJ28" i="13"/>
  <c r="AI28" i="13"/>
  <c r="AU28" i="13" s="1"/>
  <c r="AH28" i="13"/>
  <c r="AX28" i="13" s="1"/>
  <c r="AG28" i="13"/>
  <c r="AF28" i="13"/>
  <c r="AE28" i="13"/>
  <c r="AD28" i="13"/>
  <c r="AC28" i="13"/>
  <c r="AB28" i="13"/>
  <c r="AT28" i="13" s="1"/>
  <c r="Y28" i="13"/>
  <c r="X28" i="13"/>
  <c r="U28" i="13"/>
  <c r="N28" i="13"/>
  <c r="Z28" i="13" s="1"/>
  <c r="M28" i="13"/>
  <c r="L28" i="13"/>
  <c r="K28" i="13"/>
  <c r="W28" i="13" s="1"/>
  <c r="J28" i="13"/>
  <c r="V28" i="13" s="1"/>
  <c r="I28" i="13"/>
  <c r="AS27" i="13"/>
  <c r="AR27" i="13"/>
  <c r="AQ27" i="13"/>
  <c r="AP27" i="13"/>
  <c r="AO27" i="13"/>
  <c r="AN27" i="13"/>
  <c r="AY27" i="13" s="1"/>
  <c r="AM27" i="13"/>
  <c r="AL27" i="13"/>
  <c r="AK27" i="13"/>
  <c r="AJ27" i="13"/>
  <c r="AI27" i="13"/>
  <c r="AH27" i="13"/>
  <c r="AU27" i="13" s="1"/>
  <c r="AG27" i="13"/>
  <c r="AF27" i="13"/>
  <c r="AE27" i="13"/>
  <c r="AD27" i="13"/>
  <c r="AC27" i="13"/>
  <c r="AT27" i="13" s="1"/>
  <c r="AB27" i="13"/>
  <c r="Z27" i="13"/>
  <c r="Y27" i="13"/>
  <c r="V27" i="13"/>
  <c r="U27" i="13"/>
  <c r="N27" i="13"/>
  <c r="M27" i="13"/>
  <c r="L27" i="13"/>
  <c r="X27" i="13" s="1"/>
  <c r="K27" i="13"/>
  <c r="W27" i="13" s="1"/>
  <c r="J27" i="13"/>
  <c r="I27" i="13"/>
  <c r="AS26" i="13"/>
  <c r="AR26" i="13"/>
  <c r="AQ26" i="13"/>
  <c r="AP26" i="13"/>
  <c r="AY26" i="13" s="1"/>
  <c r="AO26" i="13"/>
  <c r="AN26" i="13"/>
  <c r="AV26" i="13" s="1"/>
  <c r="AM26" i="13"/>
  <c r="AL26" i="13"/>
  <c r="AK26" i="13"/>
  <c r="AJ26" i="13"/>
  <c r="AI26" i="13"/>
  <c r="AH26" i="13"/>
  <c r="AU26" i="13" s="1"/>
  <c r="AG26" i="13"/>
  <c r="AF26" i="13"/>
  <c r="AE26" i="13"/>
  <c r="AD26" i="13"/>
  <c r="AT26" i="13" s="1"/>
  <c r="AC26" i="13"/>
  <c r="AW26" i="13" s="1"/>
  <c r="AB26" i="13"/>
  <c r="Z26" i="13"/>
  <c r="W26" i="13"/>
  <c r="V26" i="13"/>
  <c r="N26" i="13"/>
  <c r="M26" i="13"/>
  <c r="Y26" i="13" s="1"/>
  <c r="L26" i="13"/>
  <c r="X26" i="13" s="1"/>
  <c r="K26" i="13"/>
  <c r="J26" i="13"/>
  <c r="I26" i="13"/>
  <c r="U26" i="13" s="1"/>
  <c r="AS25" i="13"/>
  <c r="AR25" i="13"/>
  <c r="AQ25" i="13"/>
  <c r="AY25" i="13" s="1"/>
  <c r="AP25" i="13"/>
  <c r="AO25" i="13"/>
  <c r="AN25" i="13"/>
  <c r="AV25" i="13" s="1"/>
  <c r="AM25" i="13"/>
  <c r="AL25" i="13"/>
  <c r="AK25" i="13"/>
  <c r="AJ25" i="13"/>
  <c r="AI25" i="13"/>
  <c r="AU25" i="13" s="1"/>
  <c r="AH25" i="13"/>
  <c r="AX25" i="13" s="1"/>
  <c r="AG25" i="13"/>
  <c r="AF25" i="13"/>
  <c r="AE25" i="13"/>
  <c r="AD25" i="13"/>
  <c r="AC25" i="13"/>
  <c r="AB25" i="13"/>
  <c r="AW25" i="13" s="1"/>
  <c r="X25" i="13"/>
  <c r="W25" i="13"/>
  <c r="N25" i="13"/>
  <c r="Z25" i="13" s="1"/>
  <c r="M25" i="13"/>
  <c r="Y25" i="13" s="1"/>
  <c r="L25" i="13"/>
  <c r="K25" i="13"/>
  <c r="J25" i="13"/>
  <c r="V25" i="13" s="1"/>
  <c r="I25" i="13"/>
  <c r="U25" i="13" s="1"/>
  <c r="AA25" i="13" s="1"/>
  <c r="AS24" i="13"/>
  <c r="AR24" i="13"/>
  <c r="AQ24" i="13"/>
  <c r="AP24" i="13"/>
  <c r="AO24" i="13"/>
  <c r="AN24" i="13"/>
  <c r="AV24" i="13" s="1"/>
  <c r="AM24" i="13"/>
  <c r="AL24" i="13"/>
  <c r="AK24" i="13"/>
  <c r="AJ24" i="13"/>
  <c r="AI24" i="13"/>
  <c r="AU24" i="13" s="1"/>
  <c r="AH24" i="13"/>
  <c r="AX24" i="13" s="1"/>
  <c r="AG24" i="13"/>
  <c r="AF24" i="13"/>
  <c r="AE24" i="13"/>
  <c r="AD24" i="13"/>
  <c r="AC24" i="13"/>
  <c r="AB24" i="13"/>
  <c r="AT24" i="13" s="1"/>
  <c r="Y24" i="13"/>
  <c r="X24" i="13"/>
  <c r="U24" i="13"/>
  <c r="N24" i="13"/>
  <c r="Z24" i="13" s="1"/>
  <c r="M24" i="13"/>
  <c r="L24" i="13"/>
  <c r="K24" i="13"/>
  <c r="W24" i="13" s="1"/>
  <c r="J24" i="13"/>
  <c r="V24" i="13" s="1"/>
  <c r="I24" i="13"/>
  <c r="AS23" i="13"/>
  <c r="AR23" i="13"/>
  <c r="AQ23" i="13"/>
  <c r="AP23" i="13"/>
  <c r="AO23" i="13"/>
  <c r="AN23" i="13"/>
  <c r="AY23" i="13" s="1"/>
  <c r="AM23" i="13"/>
  <c r="AL23" i="13"/>
  <c r="AK23" i="13"/>
  <c r="AJ23" i="13"/>
  <c r="AI23" i="13"/>
  <c r="AH23" i="13"/>
  <c r="AU23" i="13" s="1"/>
  <c r="AG23" i="13"/>
  <c r="AF23" i="13"/>
  <c r="AE23" i="13"/>
  <c r="AD23" i="13"/>
  <c r="AC23" i="13"/>
  <c r="AT23" i="13" s="1"/>
  <c r="AB23" i="13"/>
  <c r="Z23" i="13"/>
  <c r="Y23" i="13"/>
  <c r="V23" i="13"/>
  <c r="U23" i="13"/>
  <c r="N23" i="13"/>
  <c r="M23" i="13"/>
  <c r="L23" i="13"/>
  <c r="X23" i="13" s="1"/>
  <c r="K23" i="13"/>
  <c r="W23" i="13" s="1"/>
  <c r="J23" i="13"/>
  <c r="I23" i="13"/>
  <c r="AS22" i="13"/>
  <c r="AR22" i="13"/>
  <c r="AQ22" i="13"/>
  <c r="AP22" i="13"/>
  <c r="AY22" i="13" s="1"/>
  <c r="AO22" i="13"/>
  <c r="AN22" i="13"/>
  <c r="AV22" i="13" s="1"/>
  <c r="AM22" i="13"/>
  <c r="AL22" i="13"/>
  <c r="AK22" i="13"/>
  <c r="AJ22" i="13"/>
  <c r="AI22" i="13"/>
  <c r="AH22" i="13"/>
  <c r="AU22" i="13" s="1"/>
  <c r="AG22" i="13"/>
  <c r="AF22" i="13"/>
  <c r="AE22" i="13"/>
  <c r="AD22" i="13"/>
  <c r="AT22" i="13" s="1"/>
  <c r="AC22" i="13"/>
  <c r="AW22" i="13" s="1"/>
  <c r="AB22" i="13"/>
  <c r="Z22" i="13"/>
  <c r="W22" i="13"/>
  <c r="V22" i="13"/>
  <c r="N22" i="13"/>
  <c r="M22" i="13"/>
  <c r="Y22" i="13" s="1"/>
  <c r="L22" i="13"/>
  <c r="X22" i="13" s="1"/>
  <c r="K22" i="13"/>
  <c r="J22" i="13"/>
  <c r="I22" i="13"/>
  <c r="U22" i="13" s="1"/>
  <c r="AS21" i="13"/>
  <c r="AR21" i="13"/>
  <c r="AQ21" i="13"/>
  <c r="AY21" i="13" s="1"/>
  <c r="AP21" i="13"/>
  <c r="AO21" i="13"/>
  <c r="AN21" i="13"/>
  <c r="AV21" i="13" s="1"/>
  <c r="AM21" i="13"/>
  <c r="AL21" i="13"/>
  <c r="AK21" i="13"/>
  <c r="AJ21" i="13"/>
  <c r="AI21" i="13"/>
  <c r="AU21" i="13" s="1"/>
  <c r="AH21" i="13"/>
  <c r="AX21" i="13" s="1"/>
  <c r="AG21" i="13"/>
  <c r="AF21" i="13"/>
  <c r="AE21" i="13"/>
  <c r="AD21" i="13"/>
  <c r="AC21" i="13"/>
  <c r="AB21" i="13"/>
  <c r="AW21" i="13" s="1"/>
  <c r="X21" i="13"/>
  <c r="W21" i="13"/>
  <c r="N21" i="13"/>
  <c r="Z21" i="13" s="1"/>
  <c r="M21" i="13"/>
  <c r="Y21" i="13" s="1"/>
  <c r="L21" i="13"/>
  <c r="K21" i="13"/>
  <c r="J21" i="13"/>
  <c r="V21" i="13" s="1"/>
  <c r="I21" i="13"/>
  <c r="U21" i="13" s="1"/>
  <c r="AA21" i="13" s="1"/>
  <c r="AS20" i="13"/>
  <c r="AR20" i="13"/>
  <c r="AQ20" i="13"/>
  <c r="AP20" i="13"/>
  <c r="AO20" i="13"/>
  <c r="AN20" i="13"/>
  <c r="AV20" i="13" s="1"/>
  <c r="AM20" i="13"/>
  <c r="AL20" i="13"/>
  <c r="AK20" i="13"/>
  <c r="AJ20" i="13"/>
  <c r="AI20" i="13"/>
  <c r="AU20" i="13" s="1"/>
  <c r="AH20" i="13"/>
  <c r="AX20" i="13" s="1"/>
  <c r="AG20" i="13"/>
  <c r="AF20" i="13"/>
  <c r="AE20" i="13"/>
  <c r="AD20" i="13"/>
  <c r="AC20" i="13"/>
  <c r="AB20" i="13"/>
  <c r="AT20" i="13" s="1"/>
  <c r="Y20" i="13"/>
  <c r="X20" i="13"/>
  <c r="U20" i="13"/>
  <c r="N20" i="13"/>
  <c r="Z20" i="13" s="1"/>
  <c r="M20" i="13"/>
  <c r="L20" i="13"/>
  <c r="K20" i="13"/>
  <c r="W20" i="13" s="1"/>
  <c r="J20" i="13"/>
  <c r="V20" i="13" s="1"/>
  <c r="I20" i="13"/>
  <c r="AS19" i="13"/>
  <c r="AR19" i="13"/>
  <c r="AQ19" i="13"/>
  <c r="AP19" i="13"/>
  <c r="AO19" i="13"/>
  <c r="AN19" i="13"/>
  <c r="AY19" i="13" s="1"/>
  <c r="AM19" i="13"/>
  <c r="AL19" i="13"/>
  <c r="AK19" i="13"/>
  <c r="AJ19" i="13"/>
  <c r="AI19" i="13"/>
  <c r="AH19" i="13"/>
  <c r="AU19" i="13" s="1"/>
  <c r="AG19" i="13"/>
  <c r="AF19" i="13"/>
  <c r="AE19" i="13"/>
  <c r="AD19" i="13"/>
  <c r="AC19" i="13"/>
  <c r="AT19" i="13" s="1"/>
  <c r="AB19" i="13"/>
  <c r="Z19" i="13"/>
  <c r="Y19" i="13"/>
  <c r="V19" i="13"/>
  <c r="U19" i="13"/>
  <c r="N19" i="13"/>
  <c r="M19" i="13"/>
  <c r="L19" i="13"/>
  <c r="X19" i="13" s="1"/>
  <c r="K19" i="13"/>
  <c r="W19" i="13" s="1"/>
  <c r="J19" i="13"/>
  <c r="I19" i="13"/>
  <c r="AS18" i="13"/>
  <c r="AR18" i="13"/>
  <c r="AQ18" i="13"/>
  <c r="AP18" i="13"/>
  <c r="AY18" i="13" s="1"/>
  <c r="AO18" i="13"/>
  <c r="AN18" i="13"/>
  <c r="AV18" i="13" s="1"/>
  <c r="AM18" i="13"/>
  <c r="AL18" i="13"/>
  <c r="AK18" i="13"/>
  <c r="AJ18" i="13"/>
  <c r="AI18" i="13"/>
  <c r="AH18" i="13"/>
  <c r="AU18" i="13" s="1"/>
  <c r="AG18" i="13"/>
  <c r="AF18" i="13"/>
  <c r="AE18" i="13"/>
  <c r="AD18" i="13"/>
  <c r="AT18" i="13" s="1"/>
  <c r="AC18" i="13"/>
  <c r="AW18" i="13" s="1"/>
  <c r="AB18" i="13"/>
  <c r="Z18" i="13"/>
  <c r="W18" i="13"/>
  <c r="V18" i="13"/>
  <c r="N18" i="13"/>
  <c r="M18" i="13"/>
  <c r="Y18" i="13" s="1"/>
  <c r="L18" i="13"/>
  <c r="X18" i="13" s="1"/>
  <c r="K18" i="13"/>
  <c r="J18" i="13"/>
  <c r="I18" i="13"/>
  <c r="U18" i="13" s="1"/>
  <c r="AS17" i="13"/>
  <c r="AR17" i="13"/>
  <c r="AQ17" i="13"/>
  <c r="AY17" i="13" s="1"/>
  <c r="AP17" i="13"/>
  <c r="AO17" i="13"/>
  <c r="AN17" i="13"/>
  <c r="AV17" i="13" s="1"/>
  <c r="AM17" i="13"/>
  <c r="AL17" i="13"/>
  <c r="AK17" i="13"/>
  <c r="AJ17" i="13"/>
  <c r="AI17" i="13"/>
  <c r="AU17" i="13" s="1"/>
  <c r="AH17" i="13"/>
  <c r="AX17" i="13" s="1"/>
  <c r="AG17" i="13"/>
  <c r="AF17" i="13"/>
  <c r="AE17" i="13"/>
  <c r="AD17" i="13"/>
  <c r="AC17" i="13"/>
  <c r="AB17" i="13"/>
  <c r="AW17" i="13" s="1"/>
  <c r="X17" i="13"/>
  <c r="W17" i="13"/>
  <c r="N17" i="13"/>
  <c r="Z17" i="13" s="1"/>
  <c r="M17" i="13"/>
  <c r="Y17" i="13" s="1"/>
  <c r="L17" i="13"/>
  <c r="K17" i="13"/>
  <c r="J17" i="13"/>
  <c r="V17" i="13" s="1"/>
  <c r="I17" i="13"/>
  <c r="U17" i="13" s="1"/>
  <c r="AA17" i="13" s="1"/>
  <c r="AS16" i="13"/>
  <c r="AR16" i="13"/>
  <c r="AQ16" i="13"/>
  <c r="AP16" i="13"/>
  <c r="AO16" i="13"/>
  <c r="AN16" i="13"/>
  <c r="AV16" i="13" s="1"/>
  <c r="AM16" i="13"/>
  <c r="AL16" i="13"/>
  <c r="AK16" i="13"/>
  <c r="AJ16" i="13"/>
  <c r="AI16" i="13"/>
  <c r="AU16" i="13" s="1"/>
  <c r="AH16" i="13"/>
  <c r="AX16" i="13" s="1"/>
  <c r="AG16" i="13"/>
  <c r="AF16" i="13"/>
  <c r="AE16" i="13"/>
  <c r="AD16" i="13"/>
  <c r="AC16" i="13"/>
  <c r="AB16" i="13"/>
  <c r="AT16" i="13" s="1"/>
  <c r="Y16" i="13"/>
  <c r="X16" i="13"/>
  <c r="U16" i="13"/>
  <c r="N16" i="13"/>
  <c r="Z16" i="13" s="1"/>
  <c r="M16" i="13"/>
  <c r="L16" i="13"/>
  <c r="K16" i="13"/>
  <c r="W16" i="13" s="1"/>
  <c r="J16" i="13"/>
  <c r="V16" i="13" s="1"/>
  <c r="I16" i="13"/>
  <c r="AW15" i="13"/>
  <c r="AS15" i="13"/>
  <c r="AR15" i="13"/>
  <c r="AQ15" i="13"/>
  <c r="AP15" i="13"/>
  <c r="AO15" i="13"/>
  <c r="AN15" i="13"/>
  <c r="AM15" i="13"/>
  <c r="AL15" i="13"/>
  <c r="AK15" i="13"/>
  <c r="AJ15" i="13"/>
  <c r="AI15" i="13"/>
  <c r="AH15" i="13"/>
  <c r="AU15" i="13" s="1"/>
  <c r="AG15" i="13"/>
  <c r="AF15" i="13"/>
  <c r="AE15" i="13"/>
  <c r="AD15" i="13"/>
  <c r="AC15" i="13"/>
  <c r="AT15" i="13" s="1"/>
  <c r="AB15" i="13"/>
  <c r="Z15" i="13"/>
  <c r="Y15" i="13"/>
  <c r="V15" i="13"/>
  <c r="U15" i="13"/>
  <c r="N15" i="13"/>
  <c r="M15" i="13"/>
  <c r="L15" i="13"/>
  <c r="X15" i="13" s="1"/>
  <c r="K15" i="13"/>
  <c r="W15" i="13" s="1"/>
  <c r="J15" i="13"/>
  <c r="I15" i="13"/>
  <c r="AX14" i="13"/>
  <c r="AS14" i="13"/>
  <c r="AR14" i="13"/>
  <c r="AQ14" i="13"/>
  <c r="AP14" i="13"/>
  <c r="AY14" i="13" s="1"/>
  <c r="AO14" i="13"/>
  <c r="AN14" i="13"/>
  <c r="AV14" i="13" s="1"/>
  <c r="AM14" i="13"/>
  <c r="AL14" i="13"/>
  <c r="AK14" i="13"/>
  <c r="AJ14" i="13"/>
  <c r="AI14" i="13"/>
  <c r="AH14" i="13"/>
  <c r="AU14" i="13" s="1"/>
  <c r="AG14" i="13"/>
  <c r="AF14" i="13"/>
  <c r="AE14" i="13"/>
  <c r="AD14" i="13"/>
  <c r="AT14" i="13" s="1"/>
  <c r="AC14" i="13"/>
  <c r="AB14" i="13"/>
  <c r="Z14" i="13"/>
  <c r="W14" i="13"/>
  <c r="V14" i="13"/>
  <c r="N14" i="13"/>
  <c r="M14" i="13"/>
  <c r="Y14" i="13" s="1"/>
  <c r="L14" i="13"/>
  <c r="X14" i="13" s="1"/>
  <c r="K14" i="13"/>
  <c r="J14" i="13"/>
  <c r="I14" i="13"/>
  <c r="U14" i="13" s="1"/>
  <c r="AA14" i="13" s="1"/>
  <c r="AS13" i="13"/>
  <c r="AR13" i="13"/>
  <c r="AQ13" i="13"/>
  <c r="AY13" i="13" s="1"/>
  <c r="AP13" i="13"/>
  <c r="AO13" i="13"/>
  <c r="AN13" i="13"/>
  <c r="AV13" i="13" s="1"/>
  <c r="AM13" i="13"/>
  <c r="AL13" i="13"/>
  <c r="AK13" i="13"/>
  <c r="AJ13" i="13"/>
  <c r="AI13" i="13"/>
  <c r="AU13" i="13" s="1"/>
  <c r="AH13" i="13"/>
  <c r="AG13" i="13"/>
  <c r="AF13" i="13"/>
  <c r="AE13" i="13"/>
  <c r="AD13" i="13"/>
  <c r="AC13" i="13"/>
  <c r="AB13" i="13"/>
  <c r="X13" i="13"/>
  <c r="W13" i="13"/>
  <c r="N13" i="13"/>
  <c r="Z13" i="13" s="1"/>
  <c r="M13" i="13"/>
  <c r="Y13" i="13" s="1"/>
  <c r="L13" i="13"/>
  <c r="K13" i="13"/>
  <c r="J13" i="13"/>
  <c r="V13" i="13" s="1"/>
  <c r="I13" i="13"/>
  <c r="U13" i="13" s="1"/>
  <c r="AA13" i="13" s="1"/>
  <c r="AS12" i="13"/>
  <c r="AR12" i="13"/>
  <c r="AQ12" i="13"/>
  <c r="AP12" i="13"/>
  <c r="AO12" i="13"/>
  <c r="AN12" i="13"/>
  <c r="AY12" i="13" s="1"/>
  <c r="AM12" i="13"/>
  <c r="AL12" i="13"/>
  <c r="AK12" i="13"/>
  <c r="AJ12" i="13"/>
  <c r="AI12" i="13"/>
  <c r="AH12" i="13"/>
  <c r="AG12" i="13"/>
  <c r="AF12" i="13"/>
  <c r="AE12" i="13"/>
  <c r="AD12" i="13"/>
  <c r="AC12" i="13"/>
  <c r="AB12" i="13"/>
  <c r="Y12" i="13"/>
  <c r="X12" i="13"/>
  <c r="U12" i="13"/>
  <c r="N12" i="13"/>
  <c r="Z12" i="13" s="1"/>
  <c r="M12" i="13"/>
  <c r="L12" i="13"/>
  <c r="K12" i="13"/>
  <c r="W12" i="13" s="1"/>
  <c r="J12" i="13"/>
  <c r="V12" i="13" s="1"/>
  <c r="I12" i="13"/>
  <c r="AW11" i="13"/>
  <c r="AS11" i="13"/>
  <c r="AR11" i="13"/>
  <c r="AQ11" i="13"/>
  <c r="AP11" i="13"/>
  <c r="AO11" i="13"/>
  <c r="AN11" i="13"/>
  <c r="AM11" i="13"/>
  <c r="AL11" i="13"/>
  <c r="AK11" i="13"/>
  <c r="AJ11" i="13"/>
  <c r="AI11" i="13"/>
  <c r="AH11" i="13"/>
  <c r="AU11" i="13" s="1"/>
  <c r="AG11" i="13"/>
  <c r="AF11" i="13"/>
  <c r="AE11" i="13"/>
  <c r="AD11" i="13"/>
  <c r="AT11" i="13" s="1"/>
  <c r="AC11" i="13"/>
  <c r="AB11" i="13"/>
  <c r="Z11" i="13"/>
  <c r="Y11" i="13"/>
  <c r="U11" i="13"/>
  <c r="N11" i="13"/>
  <c r="M11" i="13"/>
  <c r="L11" i="13"/>
  <c r="X11" i="13" s="1"/>
  <c r="K11" i="13"/>
  <c r="W11" i="13" s="1"/>
  <c r="J11" i="13"/>
  <c r="V11" i="13" s="1"/>
  <c r="I11" i="13"/>
  <c r="AW10" i="13"/>
  <c r="AS10" i="13"/>
  <c r="AR10" i="13"/>
  <c r="AQ10" i="13"/>
  <c r="AP10" i="13"/>
  <c r="AY10" i="13" s="1"/>
  <c r="AO10" i="13"/>
  <c r="AN10" i="13"/>
  <c r="AV10" i="13" s="1"/>
  <c r="AM10" i="13"/>
  <c r="AL10" i="13"/>
  <c r="AK10" i="13"/>
  <c r="AJ10" i="13"/>
  <c r="AI10" i="13"/>
  <c r="AH10" i="13"/>
  <c r="AU10" i="13" s="1"/>
  <c r="AG10" i="13"/>
  <c r="AF10" i="13"/>
  <c r="AE10" i="13"/>
  <c r="AD10" i="13"/>
  <c r="AT10" i="13" s="1"/>
  <c r="AC10" i="13"/>
  <c r="AB10" i="13"/>
  <c r="Z10" i="13"/>
  <c r="W10" i="13"/>
  <c r="V10" i="13"/>
  <c r="N10" i="13"/>
  <c r="M10" i="13"/>
  <c r="Y10" i="13" s="1"/>
  <c r="L10" i="13"/>
  <c r="X10" i="13" s="1"/>
  <c r="K10" i="13"/>
  <c r="J10" i="13"/>
  <c r="I10" i="13"/>
  <c r="U10" i="13" s="1"/>
  <c r="AA10" i="13" s="1"/>
  <c r="AS9" i="13"/>
  <c r="AR9" i="13"/>
  <c r="AQ9" i="13"/>
  <c r="AP9" i="13"/>
  <c r="AY9" i="13" s="1"/>
  <c r="AO9" i="13"/>
  <c r="AN9" i="13"/>
  <c r="AV9" i="13" s="1"/>
  <c r="AM9" i="13"/>
  <c r="AL9" i="13"/>
  <c r="AK9" i="13"/>
  <c r="AJ9" i="13"/>
  <c r="AI9" i="13"/>
  <c r="AU9" i="13" s="1"/>
  <c r="AH9" i="13"/>
  <c r="AX9" i="13" s="1"/>
  <c r="AG9" i="13"/>
  <c r="AF9" i="13"/>
  <c r="AE9" i="13"/>
  <c r="AD9" i="13"/>
  <c r="AT9" i="13" s="1"/>
  <c r="AC9" i="13"/>
  <c r="AB9" i="13"/>
  <c r="X9" i="13"/>
  <c r="W9" i="13"/>
  <c r="V9" i="13"/>
  <c r="AA9" i="13" s="1"/>
  <c r="N9" i="13"/>
  <c r="Z9" i="13" s="1"/>
  <c r="M9" i="13"/>
  <c r="Y9" i="13" s="1"/>
  <c r="L9" i="13"/>
  <c r="K9" i="13"/>
  <c r="J9" i="13"/>
  <c r="I9" i="13"/>
  <c r="U9" i="13" s="1"/>
  <c r="AS8" i="13"/>
  <c r="AR8" i="13"/>
  <c r="AQ8" i="13"/>
  <c r="AP8" i="13"/>
  <c r="AO8" i="13"/>
  <c r="AN8" i="13"/>
  <c r="AV8" i="13" s="1"/>
  <c r="AM8" i="13"/>
  <c r="AL8" i="13"/>
  <c r="AK8" i="13"/>
  <c r="AJ8" i="13"/>
  <c r="AI8" i="13"/>
  <c r="AU8" i="13" s="1"/>
  <c r="AH8" i="13"/>
  <c r="AG8" i="13"/>
  <c r="AF8" i="13"/>
  <c r="AE8" i="13"/>
  <c r="AD8" i="13"/>
  <c r="AC8" i="13"/>
  <c r="AB8" i="13"/>
  <c r="AT8" i="13" s="1"/>
  <c r="Y8" i="13"/>
  <c r="X8" i="13"/>
  <c r="W8" i="13"/>
  <c r="U8" i="13"/>
  <c r="AA8" i="13" s="1"/>
  <c r="N8" i="13"/>
  <c r="Z8" i="13" s="1"/>
  <c r="M8" i="13"/>
  <c r="L8" i="13"/>
  <c r="K8" i="13"/>
  <c r="J8" i="13"/>
  <c r="V8" i="13" s="1"/>
  <c r="I8" i="13"/>
  <c r="AS7" i="13"/>
  <c r="AR7" i="13"/>
  <c r="AQ7" i="13"/>
  <c r="AP7" i="13"/>
  <c r="AO7" i="13"/>
  <c r="AN7" i="13"/>
  <c r="AV7" i="13" s="1"/>
  <c r="AM7" i="13"/>
  <c r="AL7" i="13"/>
  <c r="AK7" i="13"/>
  <c r="AX7" i="13" s="1"/>
  <c r="AJ7" i="13"/>
  <c r="AI7" i="13"/>
  <c r="AH7" i="13"/>
  <c r="AG7" i="13"/>
  <c r="AF7" i="13"/>
  <c r="AE7" i="13"/>
  <c r="AD7" i="13"/>
  <c r="AC7" i="13"/>
  <c r="AB7" i="13"/>
  <c r="AW7" i="13" s="1"/>
  <c r="Y7" i="13"/>
  <c r="X7" i="13"/>
  <c r="U7" i="13"/>
  <c r="N7" i="13"/>
  <c r="Z7" i="13" s="1"/>
  <c r="M7" i="13"/>
  <c r="L7" i="13"/>
  <c r="K7" i="13"/>
  <c r="W7" i="13" s="1"/>
  <c r="J7" i="13"/>
  <c r="V7" i="13" s="1"/>
  <c r="I7" i="13"/>
  <c r="AS6" i="13"/>
  <c r="AR6" i="13"/>
  <c r="AQ6" i="13"/>
  <c r="AP6" i="13"/>
  <c r="AO6" i="13"/>
  <c r="AN6" i="13"/>
  <c r="AV6" i="13" s="1"/>
  <c r="AM6" i="13"/>
  <c r="AL6" i="13"/>
  <c r="AK6" i="13"/>
  <c r="AJ6" i="13"/>
  <c r="AI6" i="13"/>
  <c r="AH6" i="13"/>
  <c r="AU6" i="13" s="1"/>
  <c r="AG6" i="13"/>
  <c r="AF6" i="13"/>
  <c r="AE6" i="13"/>
  <c r="AD6" i="13"/>
  <c r="AC6" i="13"/>
  <c r="AW6" i="13" s="1"/>
  <c r="AB6" i="13"/>
  <c r="Z6" i="13"/>
  <c r="Y6" i="13"/>
  <c r="V6" i="13"/>
  <c r="U6" i="13"/>
  <c r="N6" i="13"/>
  <c r="M6" i="13"/>
  <c r="L6" i="13"/>
  <c r="X6" i="13" s="1"/>
  <c r="K6" i="13"/>
  <c r="W6" i="13" s="1"/>
  <c r="J6" i="13"/>
  <c r="I6" i="13"/>
  <c r="AS5" i="13"/>
  <c r="AR5" i="13"/>
  <c r="AQ5" i="13"/>
  <c r="AY5" i="13" s="1"/>
  <c r="AP5" i="13"/>
  <c r="AO5" i="13"/>
  <c r="AN5" i="13"/>
  <c r="AV5" i="13" s="1"/>
  <c r="AM5" i="13"/>
  <c r="AL5" i="13"/>
  <c r="AK5" i="13"/>
  <c r="AJ5" i="13"/>
  <c r="AI5" i="13"/>
  <c r="AH5" i="13"/>
  <c r="AX5" i="13" s="1"/>
  <c r="AG5" i="13"/>
  <c r="AF5" i="13"/>
  <c r="AE5" i="13"/>
  <c r="AD5" i="13"/>
  <c r="AT5" i="13" s="1"/>
  <c r="AC5" i="13"/>
  <c r="AW5" i="13" s="1"/>
  <c r="AB5" i="13"/>
  <c r="Z5" i="13"/>
  <c r="W5" i="13"/>
  <c r="V5" i="13"/>
  <c r="N5" i="13"/>
  <c r="M5" i="13"/>
  <c r="Y5" i="13" s="1"/>
  <c r="L5" i="13"/>
  <c r="X5" i="13" s="1"/>
  <c r="K5" i="13"/>
  <c r="J5" i="13"/>
  <c r="I5" i="13"/>
  <c r="U5" i="13" s="1"/>
  <c r="AA5" i="13" s="1"/>
  <c r="AS4" i="13"/>
  <c r="AR4" i="13"/>
  <c r="AQ4" i="13"/>
  <c r="AP4" i="13"/>
  <c r="AO4" i="13"/>
  <c r="AN4" i="13"/>
  <c r="AY4" i="13" s="1"/>
  <c r="AM4" i="13"/>
  <c r="AL4" i="13"/>
  <c r="AK4" i="13"/>
  <c r="AJ4" i="13"/>
  <c r="AI4" i="13"/>
  <c r="AU4" i="13" s="1"/>
  <c r="AH4" i="13"/>
  <c r="AX4" i="13" s="1"/>
  <c r="AG4" i="13"/>
  <c r="AF4" i="13"/>
  <c r="AE4" i="13"/>
  <c r="AD4" i="13"/>
  <c r="AC4" i="13"/>
  <c r="AB4" i="13"/>
  <c r="AT4" i="13" s="1"/>
  <c r="X4" i="13"/>
  <c r="W4" i="13"/>
  <c r="N4" i="13"/>
  <c r="Z4" i="13" s="1"/>
  <c r="M4" i="13"/>
  <c r="Y4" i="13" s="1"/>
  <c r="L4" i="13"/>
  <c r="K4" i="13"/>
  <c r="J4" i="13"/>
  <c r="V4" i="13" s="1"/>
  <c r="I4" i="13"/>
  <c r="U4" i="13" s="1"/>
  <c r="X224" i="12"/>
  <c r="W224" i="12"/>
  <c r="AA224" i="12" s="1"/>
  <c r="V224" i="12"/>
  <c r="AD224" i="12" s="1"/>
  <c r="U224" i="12"/>
  <c r="T224" i="12"/>
  <c r="S224" i="12"/>
  <c r="Z224" i="12" s="1"/>
  <c r="R224" i="12"/>
  <c r="Q224" i="12"/>
  <c r="Y224" i="12" s="1"/>
  <c r="P224" i="12"/>
  <c r="AB224" i="12" s="1"/>
  <c r="H224" i="12"/>
  <c r="N224" i="12" s="1"/>
  <c r="G224" i="12"/>
  <c r="M224" i="12" s="1"/>
  <c r="F224" i="12"/>
  <c r="L224" i="12" s="1"/>
  <c r="O224" i="12" s="1"/>
  <c r="X223" i="12"/>
  <c r="W223" i="12"/>
  <c r="AA223" i="12" s="1"/>
  <c r="V223" i="12"/>
  <c r="AD223" i="12" s="1"/>
  <c r="U223" i="12"/>
  <c r="T223" i="12"/>
  <c r="S223" i="12"/>
  <c r="Z223" i="12" s="1"/>
  <c r="R223" i="12"/>
  <c r="Q223" i="12"/>
  <c r="P223" i="12"/>
  <c r="L223" i="12"/>
  <c r="H223" i="12"/>
  <c r="N223" i="12" s="1"/>
  <c r="G223" i="12"/>
  <c r="M223" i="12" s="1"/>
  <c r="F223" i="12"/>
  <c r="X222" i="12"/>
  <c r="W222" i="12"/>
  <c r="AA222" i="12" s="1"/>
  <c r="V222" i="12"/>
  <c r="AD222" i="12" s="1"/>
  <c r="U222" i="12"/>
  <c r="AC222" i="12" s="1"/>
  <c r="T222" i="12"/>
  <c r="S222" i="12"/>
  <c r="Z222" i="12" s="1"/>
  <c r="R222" i="12"/>
  <c r="Q222" i="12"/>
  <c r="Y222" i="12" s="1"/>
  <c r="P222" i="12"/>
  <c r="AB222" i="12" s="1"/>
  <c r="M222" i="12"/>
  <c r="H222" i="12"/>
  <c r="N222" i="12" s="1"/>
  <c r="G222" i="12"/>
  <c r="F222" i="12"/>
  <c r="L222" i="12" s="1"/>
  <c r="O222" i="12" s="1"/>
  <c r="Z221" i="12"/>
  <c r="X221" i="12"/>
  <c r="W221" i="12"/>
  <c r="V221" i="12"/>
  <c r="AA221" i="12" s="1"/>
  <c r="U221" i="12"/>
  <c r="AC221" i="12" s="1"/>
  <c r="T221" i="12"/>
  <c r="S221" i="12"/>
  <c r="R221" i="12"/>
  <c r="Q221" i="12"/>
  <c r="Y221" i="12" s="1"/>
  <c r="P221" i="12"/>
  <c r="AB221" i="12" s="1"/>
  <c r="N221" i="12"/>
  <c r="H221" i="12"/>
  <c r="G221" i="12"/>
  <c r="M221" i="12" s="1"/>
  <c r="F221" i="12"/>
  <c r="L221" i="12" s="1"/>
  <c r="X220" i="12"/>
  <c r="W220" i="12"/>
  <c r="AA220" i="12" s="1"/>
  <c r="V220" i="12"/>
  <c r="AD220" i="12" s="1"/>
  <c r="U220" i="12"/>
  <c r="T220" i="12"/>
  <c r="S220" i="12"/>
  <c r="Z220" i="12" s="1"/>
  <c r="R220" i="12"/>
  <c r="Q220" i="12"/>
  <c r="Y220" i="12" s="1"/>
  <c r="P220" i="12"/>
  <c r="AB220" i="12" s="1"/>
  <c r="H220" i="12"/>
  <c r="N220" i="12" s="1"/>
  <c r="G220" i="12"/>
  <c r="M220" i="12" s="1"/>
  <c r="F220" i="12"/>
  <c r="L220" i="12" s="1"/>
  <c r="X219" i="12"/>
  <c r="W219" i="12"/>
  <c r="AA219" i="12" s="1"/>
  <c r="V219" i="12"/>
  <c r="AD219" i="12" s="1"/>
  <c r="U219" i="12"/>
  <c r="T219" i="12"/>
  <c r="S219" i="12"/>
  <c r="Z219" i="12" s="1"/>
  <c r="R219" i="12"/>
  <c r="Q219" i="12"/>
  <c r="P219" i="12"/>
  <c r="L219" i="12"/>
  <c r="O219" i="12" s="1"/>
  <c r="H219" i="12"/>
  <c r="N219" i="12" s="1"/>
  <c r="G219" i="12"/>
  <c r="M219" i="12" s="1"/>
  <c r="F219" i="12"/>
  <c r="X218" i="12"/>
  <c r="W218" i="12"/>
  <c r="AA218" i="12" s="1"/>
  <c r="V218" i="12"/>
  <c r="AD218" i="12" s="1"/>
  <c r="U218" i="12"/>
  <c r="AC218" i="12" s="1"/>
  <c r="T218" i="12"/>
  <c r="S218" i="12"/>
  <c r="Z218" i="12" s="1"/>
  <c r="R218" i="12"/>
  <c r="Q218" i="12"/>
  <c r="Y218" i="12" s="1"/>
  <c r="P218" i="12"/>
  <c r="AB218" i="12" s="1"/>
  <c r="M218" i="12"/>
  <c r="H218" i="12"/>
  <c r="N218" i="12" s="1"/>
  <c r="G218" i="12"/>
  <c r="F218" i="12"/>
  <c r="L218" i="12" s="1"/>
  <c r="Z217" i="12"/>
  <c r="X217" i="12"/>
  <c r="W217" i="12"/>
  <c r="V217" i="12"/>
  <c r="AA217" i="12" s="1"/>
  <c r="U217" i="12"/>
  <c r="AC217" i="12" s="1"/>
  <c r="T217" i="12"/>
  <c r="S217" i="12"/>
  <c r="R217" i="12"/>
  <c r="Q217" i="12"/>
  <c r="Y217" i="12" s="1"/>
  <c r="P217" i="12"/>
  <c r="AB217" i="12" s="1"/>
  <c r="N217" i="12"/>
  <c r="H217" i="12"/>
  <c r="G217" i="12"/>
  <c r="M217" i="12" s="1"/>
  <c r="F217" i="12"/>
  <c r="L217" i="12" s="1"/>
  <c r="O217" i="12" s="1"/>
  <c r="X216" i="12"/>
  <c r="W216" i="12"/>
  <c r="AA216" i="12" s="1"/>
  <c r="V216" i="12"/>
  <c r="AD216" i="12" s="1"/>
  <c r="U216" i="12"/>
  <c r="T216" i="12"/>
  <c r="S216" i="12"/>
  <c r="Z216" i="12" s="1"/>
  <c r="R216" i="12"/>
  <c r="Q216" i="12"/>
  <c r="Y216" i="12" s="1"/>
  <c r="P216" i="12"/>
  <c r="AB216" i="12" s="1"/>
  <c r="H216" i="12"/>
  <c r="N216" i="12" s="1"/>
  <c r="G216" i="12"/>
  <c r="M216" i="12" s="1"/>
  <c r="F216" i="12"/>
  <c r="L216" i="12" s="1"/>
  <c r="X215" i="12"/>
  <c r="W215" i="12"/>
  <c r="AA215" i="12" s="1"/>
  <c r="V215" i="12"/>
  <c r="AD215" i="12" s="1"/>
  <c r="U215" i="12"/>
  <c r="T215" i="12"/>
  <c r="S215" i="12"/>
  <c r="Z215" i="12" s="1"/>
  <c r="R215" i="12"/>
  <c r="Q215" i="12"/>
  <c r="P215" i="12"/>
  <c r="L215" i="12"/>
  <c r="H215" i="12"/>
  <c r="N215" i="12" s="1"/>
  <c r="G215" i="12"/>
  <c r="M215" i="12" s="1"/>
  <c r="F215" i="12"/>
  <c r="X214" i="12"/>
  <c r="W214" i="12"/>
  <c r="AA214" i="12" s="1"/>
  <c r="V214" i="12"/>
  <c r="AD214" i="12" s="1"/>
  <c r="U214" i="12"/>
  <c r="AC214" i="12" s="1"/>
  <c r="T214" i="12"/>
  <c r="S214" i="12"/>
  <c r="Z214" i="12" s="1"/>
  <c r="R214" i="12"/>
  <c r="Q214" i="12"/>
  <c r="Y214" i="12" s="1"/>
  <c r="P214" i="12"/>
  <c r="AB214" i="12" s="1"/>
  <c r="M214" i="12"/>
  <c r="H214" i="12"/>
  <c r="N214" i="12" s="1"/>
  <c r="G214" i="12"/>
  <c r="F214" i="12"/>
  <c r="L214" i="12" s="1"/>
  <c r="Z213" i="12"/>
  <c r="X213" i="12"/>
  <c r="W213" i="12"/>
  <c r="V213" i="12"/>
  <c r="AA213" i="12" s="1"/>
  <c r="U213" i="12"/>
  <c r="AC213" i="12" s="1"/>
  <c r="T213" i="12"/>
  <c r="S213" i="12"/>
  <c r="R213" i="12"/>
  <c r="Q213" i="12"/>
  <c r="Y213" i="12" s="1"/>
  <c r="P213" i="12"/>
  <c r="AB213" i="12" s="1"/>
  <c r="N213" i="12"/>
  <c r="H213" i="12"/>
  <c r="G213" i="12"/>
  <c r="M213" i="12" s="1"/>
  <c r="F213" i="12"/>
  <c r="L213" i="12" s="1"/>
  <c r="X212" i="12"/>
  <c r="W212" i="12"/>
  <c r="AA212" i="12" s="1"/>
  <c r="V212" i="12"/>
  <c r="AD212" i="12" s="1"/>
  <c r="U212" i="12"/>
  <c r="T212" i="12"/>
  <c r="S212" i="12"/>
  <c r="Z212" i="12" s="1"/>
  <c r="R212" i="12"/>
  <c r="Q212" i="12"/>
  <c r="Y212" i="12" s="1"/>
  <c r="P212" i="12"/>
  <c r="AB212" i="12" s="1"/>
  <c r="H212" i="12"/>
  <c r="N212" i="12" s="1"/>
  <c r="G212" i="12"/>
  <c r="M212" i="12" s="1"/>
  <c r="F212" i="12"/>
  <c r="L212" i="12" s="1"/>
  <c r="O212" i="12" s="1"/>
  <c r="X211" i="12"/>
  <c r="W211" i="12"/>
  <c r="AA211" i="12" s="1"/>
  <c r="V211" i="12"/>
  <c r="AD211" i="12" s="1"/>
  <c r="U211" i="12"/>
  <c r="T211" i="12"/>
  <c r="S211" i="12"/>
  <c r="Z211" i="12" s="1"/>
  <c r="R211" i="12"/>
  <c r="Q211" i="12"/>
  <c r="P211" i="12"/>
  <c r="L211" i="12"/>
  <c r="H211" i="12"/>
  <c r="N211" i="12" s="1"/>
  <c r="G211" i="12"/>
  <c r="M211" i="12" s="1"/>
  <c r="F211" i="12"/>
  <c r="X210" i="12"/>
  <c r="W210" i="12"/>
  <c r="AA210" i="12" s="1"/>
  <c r="V210" i="12"/>
  <c r="AD210" i="12" s="1"/>
  <c r="U210" i="12"/>
  <c r="AC210" i="12" s="1"/>
  <c r="T210" i="12"/>
  <c r="S210" i="12"/>
  <c r="Z210" i="12" s="1"/>
  <c r="R210" i="12"/>
  <c r="Q210" i="12"/>
  <c r="Y210" i="12" s="1"/>
  <c r="P210" i="12"/>
  <c r="AB210" i="12" s="1"/>
  <c r="M210" i="12"/>
  <c r="H210" i="12"/>
  <c r="N210" i="12" s="1"/>
  <c r="G210" i="12"/>
  <c r="F210" i="12"/>
  <c r="L210" i="12" s="1"/>
  <c r="Z209" i="12"/>
  <c r="X209" i="12"/>
  <c r="W209" i="12"/>
  <c r="V209" i="12"/>
  <c r="AA209" i="12" s="1"/>
  <c r="U209" i="12"/>
  <c r="AC209" i="12" s="1"/>
  <c r="T209" i="12"/>
  <c r="S209" i="12"/>
  <c r="R209" i="12"/>
  <c r="Q209" i="12"/>
  <c r="Y209" i="12" s="1"/>
  <c r="P209" i="12"/>
  <c r="AB209" i="12" s="1"/>
  <c r="N209" i="12"/>
  <c r="H209" i="12"/>
  <c r="G209" i="12"/>
  <c r="M209" i="12" s="1"/>
  <c r="F209" i="12"/>
  <c r="L209" i="12" s="1"/>
  <c r="X208" i="12"/>
  <c r="W208" i="12"/>
  <c r="AA208" i="12" s="1"/>
  <c r="V208" i="12"/>
  <c r="AD208" i="12" s="1"/>
  <c r="U208" i="12"/>
  <c r="T208" i="12"/>
  <c r="S208" i="12"/>
  <c r="Z208" i="12" s="1"/>
  <c r="R208" i="12"/>
  <c r="Q208" i="12"/>
  <c r="Y208" i="12" s="1"/>
  <c r="P208" i="12"/>
  <c r="AB208" i="12" s="1"/>
  <c r="H208" i="12"/>
  <c r="N208" i="12" s="1"/>
  <c r="G208" i="12"/>
  <c r="M208" i="12" s="1"/>
  <c r="F208" i="12"/>
  <c r="L208" i="12" s="1"/>
  <c r="O208" i="12" s="1"/>
  <c r="X207" i="12"/>
  <c r="W207" i="12"/>
  <c r="AA207" i="12" s="1"/>
  <c r="V207" i="12"/>
  <c r="AD207" i="12" s="1"/>
  <c r="U207" i="12"/>
  <c r="T207" i="12"/>
  <c r="S207" i="12"/>
  <c r="Z207" i="12" s="1"/>
  <c r="R207" i="12"/>
  <c r="Q207" i="12"/>
  <c r="P207" i="12"/>
  <c r="L207" i="12"/>
  <c r="H207" i="12"/>
  <c r="N207" i="12" s="1"/>
  <c r="G207" i="12"/>
  <c r="M207" i="12" s="1"/>
  <c r="F207" i="12"/>
  <c r="X206" i="12"/>
  <c r="W206" i="12"/>
  <c r="AA206" i="12" s="1"/>
  <c r="V206" i="12"/>
  <c r="AD206" i="12" s="1"/>
  <c r="U206" i="12"/>
  <c r="AC206" i="12" s="1"/>
  <c r="T206" i="12"/>
  <c r="S206" i="12"/>
  <c r="Z206" i="12" s="1"/>
  <c r="R206" i="12"/>
  <c r="Q206" i="12"/>
  <c r="Y206" i="12" s="1"/>
  <c r="P206" i="12"/>
  <c r="AB206" i="12" s="1"/>
  <c r="M206" i="12"/>
  <c r="H206" i="12"/>
  <c r="N206" i="12" s="1"/>
  <c r="G206" i="12"/>
  <c r="F206" i="12"/>
  <c r="L206" i="12" s="1"/>
  <c r="O206" i="12" s="1"/>
  <c r="Z205" i="12"/>
  <c r="X205" i="12"/>
  <c r="W205" i="12"/>
  <c r="V205" i="12"/>
  <c r="AA205" i="12" s="1"/>
  <c r="U205" i="12"/>
  <c r="AC205" i="12" s="1"/>
  <c r="T205" i="12"/>
  <c r="S205" i="12"/>
  <c r="R205" i="12"/>
  <c r="Q205" i="12"/>
  <c r="Y205" i="12" s="1"/>
  <c r="P205" i="12"/>
  <c r="AB205" i="12" s="1"/>
  <c r="N205" i="12"/>
  <c r="H205" i="12"/>
  <c r="G205" i="12"/>
  <c r="M205" i="12" s="1"/>
  <c r="F205" i="12"/>
  <c r="L205" i="12" s="1"/>
  <c r="X204" i="12"/>
  <c r="W204" i="12"/>
  <c r="AA204" i="12" s="1"/>
  <c r="V204" i="12"/>
  <c r="AD204" i="12" s="1"/>
  <c r="U204" i="12"/>
  <c r="T204" i="12"/>
  <c r="S204" i="12"/>
  <c r="Z204" i="12" s="1"/>
  <c r="R204" i="12"/>
  <c r="Q204" i="12"/>
  <c r="Y204" i="12" s="1"/>
  <c r="P204" i="12"/>
  <c r="AB204" i="12" s="1"/>
  <c r="H204" i="12"/>
  <c r="N204" i="12" s="1"/>
  <c r="G204" i="12"/>
  <c r="M204" i="12" s="1"/>
  <c r="F204" i="12"/>
  <c r="L204" i="12" s="1"/>
  <c r="X203" i="12"/>
  <c r="W203" i="12"/>
  <c r="AA203" i="12" s="1"/>
  <c r="V203" i="12"/>
  <c r="AD203" i="12" s="1"/>
  <c r="U203" i="12"/>
  <c r="T203" i="12"/>
  <c r="S203" i="12"/>
  <c r="Z203" i="12" s="1"/>
  <c r="R203" i="12"/>
  <c r="Q203" i="12"/>
  <c r="P203" i="12"/>
  <c r="L203" i="12"/>
  <c r="O203" i="12" s="1"/>
  <c r="H203" i="12"/>
  <c r="N203" i="12" s="1"/>
  <c r="G203" i="12"/>
  <c r="M203" i="12" s="1"/>
  <c r="F203" i="12"/>
  <c r="X202" i="12"/>
  <c r="W202" i="12"/>
  <c r="AA202" i="12" s="1"/>
  <c r="V202" i="12"/>
  <c r="AD202" i="12" s="1"/>
  <c r="U202" i="12"/>
  <c r="AC202" i="12" s="1"/>
  <c r="T202" i="12"/>
  <c r="S202" i="12"/>
  <c r="Z202" i="12" s="1"/>
  <c r="R202" i="12"/>
  <c r="Q202" i="12"/>
  <c r="Y202" i="12" s="1"/>
  <c r="P202" i="12"/>
  <c r="AB202" i="12" s="1"/>
  <c r="M202" i="12"/>
  <c r="H202" i="12"/>
  <c r="N202" i="12" s="1"/>
  <c r="G202" i="12"/>
  <c r="F202" i="12"/>
  <c r="L202" i="12" s="1"/>
  <c r="O202" i="12" s="1"/>
  <c r="Z201" i="12"/>
  <c r="X201" i="12"/>
  <c r="W201" i="12"/>
  <c r="V201" i="12"/>
  <c r="AA201" i="12" s="1"/>
  <c r="U201" i="12"/>
  <c r="AC201" i="12" s="1"/>
  <c r="T201" i="12"/>
  <c r="S201" i="12"/>
  <c r="R201" i="12"/>
  <c r="Q201" i="12"/>
  <c r="Y201" i="12" s="1"/>
  <c r="P201" i="12"/>
  <c r="AB201" i="12" s="1"/>
  <c r="N201" i="12"/>
  <c r="H201" i="12"/>
  <c r="G201" i="12"/>
  <c r="M201" i="12" s="1"/>
  <c r="F201" i="12"/>
  <c r="L201" i="12" s="1"/>
  <c r="O201" i="12" s="1"/>
  <c r="X200" i="12"/>
  <c r="W200" i="12"/>
  <c r="AA200" i="12" s="1"/>
  <c r="V200" i="12"/>
  <c r="AD200" i="12" s="1"/>
  <c r="U200" i="12"/>
  <c r="T200" i="12"/>
  <c r="S200" i="12"/>
  <c r="Z200" i="12" s="1"/>
  <c r="R200" i="12"/>
  <c r="Q200" i="12"/>
  <c r="Y200" i="12" s="1"/>
  <c r="P200" i="12"/>
  <c r="AB200" i="12" s="1"/>
  <c r="H200" i="12"/>
  <c r="N200" i="12" s="1"/>
  <c r="G200" i="12"/>
  <c r="M200" i="12" s="1"/>
  <c r="F200" i="12"/>
  <c r="L200" i="12" s="1"/>
  <c r="X199" i="12"/>
  <c r="W199" i="12"/>
  <c r="AA199" i="12" s="1"/>
  <c r="V199" i="12"/>
  <c r="AD199" i="12" s="1"/>
  <c r="U199" i="12"/>
  <c r="T199" i="12"/>
  <c r="S199" i="12"/>
  <c r="Z199" i="12" s="1"/>
  <c r="R199" i="12"/>
  <c r="Q199" i="12"/>
  <c r="P199" i="12"/>
  <c r="L199" i="12"/>
  <c r="O199" i="12" s="1"/>
  <c r="H199" i="12"/>
  <c r="N199" i="12" s="1"/>
  <c r="G199" i="12"/>
  <c r="M199" i="12" s="1"/>
  <c r="F199" i="12"/>
  <c r="X198" i="12"/>
  <c r="W198" i="12"/>
  <c r="AA198" i="12" s="1"/>
  <c r="V198" i="12"/>
  <c r="AD198" i="12" s="1"/>
  <c r="U198" i="12"/>
  <c r="AC198" i="12" s="1"/>
  <c r="T198" i="12"/>
  <c r="S198" i="12"/>
  <c r="Z198" i="12" s="1"/>
  <c r="R198" i="12"/>
  <c r="Q198" i="12"/>
  <c r="Y198" i="12" s="1"/>
  <c r="P198" i="12"/>
  <c r="AB198" i="12" s="1"/>
  <c r="M198" i="12"/>
  <c r="H198" i="12"/>
  <c r="N198" i="12" s="1"/>
  <c r="G198" i="12"/>
  <c r="F198" i="12"/>
  <c r="L198" i="12" s="1"/>
  <c r="Z197" i="12"/>
  <c r="X197" i="12"/>
  <c r="W197" i="12"/>
  <c r="V197" i="12"/>
  <c r="AA197" i="12" s="1"/>
  <c r="U197" i="12"/>
  <c r="AC197" i="12" s="1"/>
  <c r="T197" i="12"/>
  <c r="S197" i="12"/>
  <c r="R197" i="12"/>
  <c r="Q197" i="12"/>
  <c r="Y197" i="12" s="1"/>
  <c r="P197" i="12"/>
  <c r="AB197" i="12" s="1"/>
  <c r="N197" i="12"/>
  <c r="H197" i="12"/>
  <c r="G197" i="12"/>
  <c r="M197" i="12" s="1"/>
  <c r="F197" i="12"/>
  <c r="L197" i="12" s="1"/>
  <c r="X196" i="12"/>
  <c r="W196" i="12"/>
  <c r="AA196" i="12" s="1"/>
  <c r="V196" i="12"/>
  <c r="AD196" i="12" s="1"/>
  <c r="U196" i="12"/>
  <c r="T196" i="12"/>
  <c r="S196" i="12"/>
  <c r="Z196" i="12" s="1"/>
  <c r="R196" i="12"/>
  <c r="Q196" i="12"/>
  <c r="Y196" i="12" s="1"/>
  <c r="P196" i="12"/>
  <c r="AB196" i="12" s="1"/>
  <c r="H196" i="12"/>
  <c r="N196" i="12" s="1"/>
  <c r="G196" i="12"/>
  <c r="M196" i="12" s="1"/>
  <c r="F196" i="12"/>
  <c r="L196" i="12" s="1"/>
  <c r="X195" i="12"/>
  <c r="W195" i="12"/>
  <c r="AA195" i="12" s="1"/>
  <c r="V195" i="12"/>
  <c r="AD195" i="12" s="1"/>
  <c r="U195" i="12"/>
  <c r="T195" i="12"/>
  <c r="S195" i="12"/>
  <c r="Z195" i="12" s="1"/>
  <c r="R195" i="12"/>
  <c r="Q195" i="12"/>
  <c r="P195" i="12"/>
  <c r="L195" i="12"/>
  <c r="H195" i="12"/>
  <c r="N195" i="12" s="1"/>
  <c r="G195" i="12"/>
  <c r="M195" i="12" s="1"/>
  <c r="F195" i="12"/>
  <c r="X194" i="12"/>
  <c r="W194" i="12"/>
  <c r="AA194" i="12" s="1"/>
  <c r="V194" i="12"/>
  <c r="AD194" i="12" s="1"/>
  <c r="U194" i="12"/>
  <c r="AC194" i="12" s="1"/>
  <c r="T194" i="12"/>
  <c r="S194" i="12"/>
  <c r="Z194" i="12" s="1"/>
  <c r="R194" i="12"/>
  <c r="Q194" i="12"/>
  <c r="Y194" i="12" s="1"/>
  <c r="P194" i="12"/>
  <c r="AB194" i="12" s="1"/>
  <c r="M194" i="12"/>
  <c r="H194" i="12"/>
  <c r="N194" i="12" s="1"/>
  <c r="G194" i="12"/>
  <c r="F194" i="12"/>
  <c r="L194" i="12" s="1"/>
  <c r="Z193" i="12"/>
  <c r="X193" i="12"/>
  <c r="W193" i="12"/>
  <c r="V193" i="12"/>
  <c r="AA193" i="12" s="1"/>
  <c r="U193" i="12"/>
  <c r="AC193" i="12" s="1"/>
  <c r="T193" i="12"/>
  <c r="S193" i="12"/>
  <c r="R193" i="12"/>
  <c r="Q193" i="12"/>
  <c r="Y193" i="12" s="1"/>
  <c r="P193" i="12"/>
  <c r="AB193" i="12" s="1"/>
  <c r="N193" i="12"/>
  <c r="H193" i="12"/>
  <c r="G193" i="12"/>
  <c r="M193" i="12" s="1"/>
  <c r="F193" i="12"/>
  <c r="L193" i="12" s="1"/>
  <c r="X192" i="12"/>
  <c r="W192" i="12"/>
  <c r="AA192" i="12" s="1"/>
  <c r="V192" i="12"/>
  <c r="AD192" i="12" s="1"/>
  <c r="U192" i="12"/>
  <c r="T192" i="12"/>
  <c r="S192" i="12"/>
  <c r="Z192" i="12" s="1"/>
  <c r="R192" i="12"/>
  <c r="Q192" i="12"/>
  <c r="Y192" i="12" s="1"/>
  <c r="P192" i="12"/>
  <c r="AB192" i="12" s="1"/>
  <c r="H192" i="12"/>
  <c r="N192" i="12" s="1"/>
  <c r="G192" i="12"/>
  <c r="M192" i="12" s="1"/>
  <c r="F192" i="12"/>
  <c r="L192" i="12" s="1"/>
  <c r="O192" i="12" s="1"/>
  <c r="X191" i="12"/>
  <c r="W191" i="12"/>
  <c r="AA191" i="12" s="1"/>
  <c r="V191" i="12"/>
  <c r="AD191" i="12" s="1"/>
  <c r="U191" i="12"/>
  <c r="T191" i="12"/>
  <c r="S191" i="12"/>
  <c r="Z191" i="12" s="1"/>
  <c r="R191" i="12"/>
  <c r="Q191" i="12"/>
  <c r="P191" i="12"/>
  <c r="L191" i="12"/>
  <c r="H191" i="12"/>
  <c r="N191" i="12" s="1"/>
  <c r="G191" i="12"/>
  <c r="M191" i="12" s="1"/>
  <c r="F191" i="12"/>
  <c r="X190" i="12"/>
  <c r="W190" i="12"/>
  <c r="AA190" i="12" s="1"/>
  <c r="V190" i="12"/>
  <c r="AD190" i="12" s="1"/>
  <c r="U190" i="12"/>
  <c r="AC190" i="12" s="1"/>
  <c r="T190" i="12"/>
  <c r="S190" i="12"/>
  <c r="Z190" i="12" s="1"/>
  <c r="R190" i="12"/>
  <c r="Q190" i="12"/>
  <c r="Y190" i="12" s="1"/>
  <c r="P190" i="12"/>
  <c r="AB190" i="12" s="1"/>
  <c r="M190" i="12"/>
  <c r="H190" i="12"/>
  <c r="N190" i="12" s="1"/>
  <c r="G190" i="12"/>
  <c r="F190" i="12"/>
  <c r="L190" i="12" s="1"/>
  <c r="O190" i="12" s="1"/>
  <c r="Z189" i="12"/>
  <c r="X189" i="12"/>
  <c r="W189" i="12"/>
  <c r="V189" i="12"/>
  <c r="AA189" i="12" s="1"/>
  <c r="U189" i="12"/>
  <c r="AC189" i="12" s="1"/>
  <c r="T189" i="12"/>
  <c r="S189" i="12"/>
  <c r="R189" i="12"/>
  <c r="Q189" i="12"/>
  <c r="Y189" i="12" s="1"/>
  <c r="P189" i="12"/>
  <c r="AB189" i="12" s="1"/>
  <c r="N189" i="12"/>
  <c r="H189" i="12"/>
  <c r="G189" i="12"/>
  <c r="M189" i="12" s="1"/>
  <c r="F189" i="12"/>
  <c r="L189" i="12" s="1"/>
  <c r="X188" i="12"/>
  <c r="W188" i="12"/>
  <c r="AA188" i="12" s="1"/>
  <c r="V188" i="12"/>
  <c r="AD188" i="12" s="1"/>
  <c r="U188" i="12"/>
  <c r="T188" i="12"/>
  <c r="S188" i="12"/>
  <c r="Z188" i="12" s="1"/>
  <c r="R188" i="12"/>
  <c r="Q188" i="12"/>
  <c r="Y188" i="12" s="1"/>
  <c r="P188" i="12"/>
  <c r="AB188" i="12" s="1"/>
  <c r="H188" i="12"/>
  <c r="N188" i="12" s="1"/>
  <c r="G188" i="12"/>
  <c r="M188" i="12" s="1"/>
  <c r="F188" i="12"/>
  <c r="L188" i="12" s="1"/>
  <c r="X187" i="12"/>
  <c r="W187" i="12"/>
  <c r="AA187" i="12" s="1"/>
  <c r="V187" i="12"/>
  <c r="AD187" i="12" s="1"/>
  <c r="U187" i="12"/>
  <c r="T187" i="12"/>
  <c r="S187" i="12"/>
  <c r="Z187" i="12" s="1"/>
  <c r="R187" i="12"/>
  <c r="Q187" i="12"/>
  <c r="P187" i="12"/>
  <c r="L187" i="12"/>
  <c r="O187" i="12" s="1"/>
  <c r="H187" i="12"/>
  <c r="N187" i="12" s="1"/>
  <c r="G187" i="12"/>
  <c r="M187" i="12" s="1"/>
  <c r="F187" i="12"/>
  <c r="X186" i="12"/>
  <c r="W186" i="12"/>
  <c r="AA186" i="12" s="1"/>
  <c r="V186" i="12"/>
  <c r="AD186" i="12" s="1"/>
  <c r="U186" i="12"/>
  <c r="AC186" i="12" s="1"/>
  <c r="T186" i="12"/>
  <c r="S186" i="12"/>
  <c r="Z186" i="12" s="1"/>
  <c r="R186" i="12"/>
  <c r="Q186" i="12"/>
  <c r="Y186" i="12" s="1"/>
  <c r="P186" i="12"/>
  <c r="AB186" i="12" s="1"/>
  <c r="M186" i="12"/>
  <c r="H186" i="12"/>
  <c r="N186" i="12" s="1"/>
  <c r="G186" i="12"/>
  <c r="F186" i="12"/>
  <c r="L186" i="12" s="1"/>
  <c r="O186" i="12" s="1"/>
  <c r="Z185" i="12"/>
  <c r="X185" i="12"/>
  <c r="W185" i="12"/>
  <c r="V185" i="12"/>
  <c r="AA185" i="12" s="1"/>
  <c r="U185" i="12"/>
  <c r="AC185" i="12" s="1"/>
  <c r="T185" i="12"/>
  <c r="S185" i="12"/>
  <c r="R185" i="12"/>
  <c r="Q185" i="12"/>
  <c r="Y185" i="12" s="1"/>
  <c r="P185" i="12"/>
  <c r="AB185" i="12" s="1"/>
  <c r="N185" i="12"/>
  <c r="H185" i="12"/>
  <c r="G185" i="12"/>
  <c r="M185" i="12" s="1"/>
  <c r="F185" i="12"/>
  <c r="L185" i="12" s="1"/>
  <c r="O185" i="12" s="1"/>
  <c r="X184" i="12"/>
  <c r="W184" i="12"/>
  <c r="AA184" i="12" s="1"/>
  <c r="V184" i="12"/>
  <c r="AD184" i="12" s="1"/>
  <c r="U184" i="12"/>
  <c r="T184" i="12"/>
  <c r="S184" i="12"/>
  <c r="Z184" i="12" s="1"/>
  <c r="R184" i="12"/>
  <c r="Q184" i="12"/>
  <c r="Y184" i="12" s="1"/>
  <c r="P184" i="12"/>
  <c r="AB184" i="12" s="1"/>
  <c r="H184" i="12"/>
  <c r="N184" i="12" s="1"/>
  <c r="G184" i="12"/>
  <c r="M184" i="12" s="1"/>
  <c r="F184" i="12"/>
  <c r="L184" i="12" s="1"/>
  <c r="X183" i="12"/>
  <c r="W183" i="12"/>
  <c r="AA183" i="12" s="1"/>
  <c r="V183" i="12"/>
  <c r="AD183" i="12" s="1"/>
  <c r="U183" i="12"/>
  <c r="T183" i="12"/>
  <c r="S183" i="12"/>
  <c r="Z183" i="12" s="1"/>
  <c r="R183" i="12"/>
  <c r="Q183" i="12"/>
  <c r="P183" i="12"/>
  <c r="L183" i="12"/>
  <c r="O183" i="12" s="1"/>
  <c r="H183" i="12"/>
  <c r="N183" i="12" s="1"/>
  <c r="G183" i="12"/>
  <c r="M183" i="12" s="1"/>
  <c r="F183" i="12"/>
  <c r="X182" i="12"/>
  <c r="W182" i="12"/>
  <c r="AA182" i="12" s="1"/>
  <c r="V182" i="12"/>
  <c r="AD182" i="12" s="1"/>
  <c r="U182" i="12"/>
  <c r="AC182" i="12" s="1"/>
  <c r="T182" i="12"/>
  <c r="S182" i="12"/>
  <c r="Z182" i="12" s="1"/>
  <c r="R182" i="12"/>
  <c r="Q182" i="12"/>
  <c r="Y182" i="12" s="1"/>
  <c r="P182" i="12"/>
  <c r="AB182" i="12" s="1"/>
  <c r="M182" i="12"/>
  <c r="H182" i="12"/>
  <c r="N182" i="12" s="1"/>
  <c r="G182" i="12"/>
  <c r="F182" i="12"/>
  <c r="L182" i="12" s="1"/>
  <c r="Z181" i="12"/>
  <c r="X181" i="12"/>
  <c r="W181" i="12"/>
  <c r="V181" i="12"/>
  <c r="AA181" i="12" s="1"/>
  <c r="U181" i="12"/>
  <c r="AC181" i="12" s="1"/>
  <c r="T181" i="12"/>
  <c r="S181" i="12"/>
  <c r="R181" i="12"/>
  <c r="Q181" i="12"/>
  <c r="Y181" i="12" s="1"/>
  <c r="P181" i="12"/>
  <c r="AB181" i="12" s="1"/>
  <c r="N181" i="12"/>
  <c r="H181" i="12"/>
  <c r="G181" i="12"/>
  <c r="M181" i="12" s="1"/>
  <c r="F181" i="12"/>
  <c r="L181" i="12" s="1"/>
  <c r="X180" i="12"/>
  <c r="W180" i="12"/>
  <c r="AA180" i="12" s="1"/>
  <c r="V180" i="12"/>
  <c r="AD180" i="12" s="1"/>
  <c r="U180" i="12"/>
  <c r="T180" i="12"/>
  <c r="S180" i="12"/>
  <c r="Z180" i="12" s="1"/>
  <c r="R180" i="12"/>
  <c r="Q180" i="12"/>
  <c r="Y180" i="12" s="1"/>
  <c r="P180" i="12"/>
  <c r="AB180" i="12" s="1"/>
  <c r="H180" i="12"/>
  <c r="N180" i="12" s="1"/>
  <c r="G180" i="12"/>
  <c r="M180" i="12" s="1"/>
  <c r="F180" i="12"/>
  <c r="L180" i="12" s="1"/>
  <c r="X179" i="12"/>
  <c r="W179" i="12"/>
  <c r="AA179" i="12" s="1"/>
  <c r="V179" i="12"/>
  <c r="AD179" i="12" s="1"/>
  <c r="U179" i="12"/>
  <c r="T179" i="12"/>
  <c r="S179" i="12"/>
  <c r="Z179" i="12" s="1"/>
  <c r="R179" i="12"/>
  <c r="Q179" i="12"/>
  <c r="P179" i="12"/>
  <c r="L179" i="12"/>
  <c r="H179" i="12"/>
  <c r="N179" i="12" s="1"/>
  <c r="G179" i="12"/>
  <c r="M179" i="12" s="1"/>
  <c r="F179" i="12"/>
  <c r="X178" i="12"/>
  <c r="W178" i="12"/>
  <c r="AA178" i="12" s="1"/>
  <c r="V178" i="12"/>
  <c r="AD178" i="12" s="1"/>
  <c r="U178" i="12"/>
  <c r="AC178" i="12" s="1"/>
  <c r="T178" i="12"/>
  <c r="S178" i="12"/>
  <c r="Z178" i="12" s="1"/>
  <c r="R178" i="12"/>
  <c r="Q178" i="12"/>
  <c r="Y178" i="12" s="1"/>
  <c r="P178" i="12"/>
  <c r="AB178" i="12" s="1"/>
  <c r="M178" i="12"/>
  <c r="H178" i="12"/>
  <c r="N178" i="12" s="1"/>
  <c r="G178" i="12"/>
  <c r="F178" i="12"/>
  <c r="L178" i="12" s="1"/>
  <c r="Z177" i="12"/>
  <c r="X177" i="12"/>
  <c r="W177" i="12"/>
  <c r="V177" i="12"/>
  <c r="AA177" i="12" s="1"/>
  <c r="U177" i="12"/>
  <c r="AC177" i="12" s="1"/>
  <c r="T177" i="12"/>
  <c r="S177" i="12"/>
  <c r="R177" i="12"/>
  <c r="Q177" i="12"/>
  <c r="Y177" i="12" s="1"/>
  <c r="P177" i="12"/>
  <c r="AB177" i="12" s="1"/>
  <c r="N177" i="12"/>
  <c r="H177" i="12"/>
  <c r="G177" i="12"/>
  <c r="M177" i="12" s="1"/>
  <c r="F177" i="12"/>
  <c r="L177" i="12" s="1"/>
  <c r="X176" i="12"/>
  <c r="W176" i="12"/>
  <c r="AA176" i="12" s="1"/>
  <c r="V176" i="12"/>
  <c r="AD176" i="12" s="1"/>
  <c r="U176" i="12"/>
  <c r="T176" i="12"/>
  <c r="S176" i="12"/>
  <c r="Z176" i="12" s="1"/>
  <c r="R176" i="12"/>
  <c r="Q176" i="12"/>
  <c r="Y176" i="12" s="1"/>
  <c r="P176" i="12"/>
  <c r="AB176" i="12" s="1"/>
  <c r="H176" i="12"/>
  <c r="N176" i="12" s="1"/>
  <c r="G176" i="12"/>
  <c r="M176" i="12" s="1"/>
  <c r="F176" i="12"/>
  <c r="L176" i="12" s="1"/>
  <c r="O176" i="12" s="1"/>
  <c r="X175" i="12"/>
  <c r="W175" i="12"/>
  <c r="AA175" i="12" s="1"/>
  <c r="V175" i="12"/>
  <c r="AD175" i="12" s="1"/>
  <c r="U175" i="12"/>
  <c r="T175" i="12"/>
  <c r="S175" i="12"/>
  <c r="Z175" i="12" s="1"/>
  <c r="R175" i="12"/>
  <c r="Q175" i="12"/>
  <c r="P175" i="12"/>
  <c r="L175" i="12"/>
  <c r="H175" i="12"/>
  <c r="N175" i="12" s="1"/>
  <c r="G175" i="12"/>
  <c r="M175" i="12" s="1"/>
  <c r="F175" i="12"/>
  <c r="X174" i="12"/>
  <c r="W174" i="12"/>
  <c r="AA174" i="12" s="1"/>
  <c r="V174" i="12"/>
  <c r="AD174" i="12" s="1"/>
  <c r="U174" i="12"/>
  <c r="AC174" i="12" s="1"/>
  <c r="T174" i="12"/>
  <c r="S174" i="12"/>
  <c r="Z174" i="12" s="1"/>
  <c r="R174" i="12"/>
  <c r="Q174" i="12"/>
  <c r="Y174" i="12" s="1"/>
  <c r="P174" i="12"/>
  <c r="AB174" i="12" s="1"/>
  <c r="M174" i="12"/>
  <c r="H174" i="12"/>
  <c r="N174" i="12" s="1"/>
  <c r="G174" i="12"/>
  <c r="F174" i="12"/>
  <c r="L174" i="12" s="1"/>
  <c r="O174" i="12" s="1"/>
  <c r="Z173" i="12"/>
  <c r="X173" i="12"/>
  <c r="W173" i="12"/>
  <c r="V173" i="12"/>
  <c r="AA173" i="12" s="1"/>
  <c r="U173" i="12"/>
  <c r="AC173" i="12" s="1"/>
  <c r="T173" i="12"/>
  <c r="S173" i="12"/>
  <c r="R173" i="12"/>
  <c r="Q173" i="12"/>
  <c r="Y173" i="12" s="1"/>
  <c r="P173" i="12"/>
  <c r="AB173" i="12" s="1"/>
  <c r="N173" i="12"/>
  <c r="H173" i="12"/>
  <c r="G173" i="12"/>
  <c r="M173" i="12" s="1"/>
  <c r="F173" i="12"/>
  <c r="L173" i="12" s="1"/>
  <c r="X172" i="12"/>
  <c r="W172" i="12"/>
  <c r="AA172" i="12" s="1"/>
  <c r="V172" i="12"/>
  <c r="AD172" i="12" s="1"/>
  <c r="U172" i="12"/>
  <c r="T172" i="12"/>
  <c r="S172" i="12"/>
  <c r="Z172" i="12" s="1"/>
  <c r="R172" i="12"/>
  <c r="Q172" i="12"/>
  <c r="Y172" i="12" s="1"/>
  <c r="P172" i="12"/>
  <c r="AB172" i="12" s="1"/>
  <c r="H172" i="12"/>
  <c r="N172" i="12" s="1"/>
  <c r="G172" i="12"/>
  <c r="M172" i="12" s="1"/>
  <c r="F172" i="12"/>
  <c r="L172" i="12" s="1"/>
  <c r="X171" i="12"/>
  <c r="W171" i="12"/>
  <c r="AA171" i="12" s="1"/>
  <c r="V171" i="12"/>
  <c r="AD171" i="12" s="1"/>
  <c r="U171" i="12"/>
  <c r="T171" i="12"/>
  <c r="S171" i="12"/>
  <c r="Z171" i="12" s="1"/>
  <c r="R171" i="12"/>
  <c r="Q171" i="12"/>
  <c r="P171" i="12"/>
  <c r="L171" i="12"/>
  <c r="O171" i="12" s="1"/>
  <c r="H171" i="12"/>
  <c r="N171" i="12" s="1"/>
  <c r="G171" i="12"/>
  <c r="M171" i="12" s="1"/>
  <c r="F171" i="12"/>
  <c r="X170" i="12"/>
  <c r="W170" i="12"/>
  <c r="AA170" i="12" s="1"/>
  <c r="V170" i="12"/>
  <c r="AD170" i="12" s="1"/>
  <c r="U170" i="12"/>
  <c r="AC170" i="12" s="1"/>
  <c r="T170" i="12"/>
  <c r="S170" i="12"/>
  <c r="Z170" i="12" s="1"/>
  <c r="R170" i="12"/>
  <c r="Q170" i="12"/>
  <c r="Y170" i="12" s="1"/>
  <c r="P170" i="12"/>
  <c r="AB170" i="12" s="1"/>
  <c r="M170" i="12"/>
  <c r="H170" i="12"/>
  <c r="N170" i="12" s="1"/>
  <c r="G170" i="12"/>
  <c r="F170" i="12"/>
  <c r="L170" i="12" s="1"/>
  <c r="O170" i="12" s="1"/>
  <c r="Z169" i="12"/>
  <c r="X169" i="12"/>
  <c r="W169" i="12"/>
  <c r="V169" i="12"/>
  <c r="AA169" i="12" s="1"/>
  <c r="U169" i="12"/>
  <c r="AC169" i="12" s="1"/>
  <c r="T169" i="12"/>
  <c r="S169" i="12"/>
  <c r="R169" i="12"/>
  <c r="Q169" i="12"/>
  <c r="Y169" i="12" s="1"/>
  <c r="P169" i="12"/>
  <c r="AB169" i="12" s="1"/>
  <c r="N169" i="12"/>
  <c r="H169" i="12"/>
  <c r="G169" i="12"/>
  <c r="M169" i="12" s="1"/>
  <c r="F169" i="12"/>
  <c r="L169" i="12" s="1"/>
  <c r="O169" i="12" s="1"/>
  <c r="X168" i="12"/>
  <c r="W168" i="12"/>
  <c r="AA168" i="12" s="1"/>
  <c r="V168" i="12"/>
  <c r="AD168" i="12" s="1"/>
  <c r="U168" i="12"/>
  <c r="T168" i="12"/>
  <c r="S168" i="12"/>
  <c r="Z168" i="12" s="1"/>
  <c r="R168" i="12"/>
  <c r="Q168" i="12"/>
  <c r="Y168" i="12" s="1"/>
  <c r="P168" i="12"/>
  <c r="AB168" i="12" s="1"/>
  <c r="H168" i="12"/>
  <c r="N168" i="12" s="1"/>
  <c r="G168" i="12"/>
  <c r="M168" i="12" s="1"/>
  <c r="F168" i="12"/>
  <c r="L168" i="12" s="1"/>
  <c r="X167" i="12"/>
  <c r="W167" i="12"/>
  <c r="AA167" i="12" s="1"/>
  <c r="V167" i="12"/>
  <c r="AD167" i="12" s="1"/>
  <c r="U167" i="12"/>
  <c r="T167" i="12"/>
  <c r="S167" i="12"/>
  <c r="Z167" i="12" s="1"/>
  <c r="R167" i="12"/>
  <c r="Q167" i="12"/>
  <c r="P167" i="12"/>
  <c r="L167" i="12"/>
  <c r="O167" i="12" s="1"/>
  <c r="H167" i="12"/>
  <c r="N167" i="12" s="1"/>
  <c r="G167" i="12"/>
  <c r="M167" i="12" s="1"/>
  <c r="F167" i="12"/>
  <c r="X166" i="12"/>
  <c r="W166" i="12"/>
  <c r="AA166" i="12" s="1"/>
  <c r="V166" i="12"/>
  <c r="AD166" i="12" s="1"/>
  <c r="U166" i="12"/>
  <c r="AC166" i="12" s="1"/>
  <c r="T166" i="12"/>
  <c r="S166" i="12"/>
  <c r="Z166" i="12" s="1"/>
  <c r="R166" i="12"/>
  <c r="Q166" i="12"/>
  <c r="Y166" i="12" s="1"/>
  <c r="P166" i="12"/>
  <c r="AB166" i="12" s="1"/>
  <c r="M166" i="12"/>
  <c r="H166" i="12"/>
  <c r="N166" i="12" s="1"/>
  <c r="G166" i="12"/>
  <c r="F166" i="12"/>
  <c r="L166" i="12" s="1"/>
  <c r="Z165" i="12"/>
  <c r="X165" i="12"/>
  <c r="W165" i="12"/>
  <c r="V165" i="12"/>
  <c r="AA165" i="12" s="1"/>
  <c r="U165" i="12"/>
  <c r="AC165" i="12" s="1"/>
  <c r="T165" i="12"/>
  <c r="S165" i="12"/>
  <c r="R165" i="12"/>
  <c r="Q165" i="12"/>
  <c r="Y165" i="12" s="1"/>
  <c r="P165" i="12"/>
  <c r="AB165" i="12" s="1"/>
  <c r="N165" i="12"/>
  <c r="H165" i="12"/>
  <c r="G165" i="12"/>
  <c r="M165" i="12" s="1"/>
  <c r="F165" i="12"/>
  <c r="L165" i="12" s="1"/>
  <c r="X164" i="12"/>
  <c r="W164" i="12"/>
  <c r="AA164" i="12" s="1"/>
  <c r="V164" i="12"/>
  <c r="AD164" i="12" s="1"/>
  <c r="U164" i="12"/>
  <c r="T164" i="12"/>
  <c r="S164" i="12"/>
  <c r="Z164" i="12" s="1"/>
  <c r="R164" i="12"/>
  <c r="Q164" i="12"/>
  <c r="Y164" i="12" s="1"/>
  <c r="P164" i="12"/>
  <c r="AB164" i="12" s="1"/>
  <c r="H164" i="12"/>
  <c r="N164" i="12" s="1"/>
  <c r="G164" i="12"/>
  <c r="M164" i="12" s="1"/>
  <c r="F164" i="12"/>
  <c r="L164" i="12" s="1"/>
  <c r="X163" i="12"/>
  <c r="W163" i="12"/>
  <c r="AA163" i="12" s="1"/>
  <c r="V163" i="12"/>
  <c r="AD163" i="12" s="1"/>
  <c r="U163" i="12"/>
  <c r="T163" i="12"/>
  <c r="S163" i="12"/>
  <c r="Z163" i="12" s="1"/>
  <c r="R163" i="12"/>
  <c r="Q163" i="12"/>
  <c r="P163" i="12"/>
  <c r="L163" i="12"/>
  <c r="H163" i="12"/>
  <c r="N163" i="12" s="1"/>
  <c r="G163" i="12"/>
  <c r="M163" i="12" s="1"/>
  <c r="F163" i="12"/>
  <c r="X162" i="12"/>
  <c r="W162" i="12"/>
  <c r="AA162" i="12" s="1"/>
  <c r="V162" i="12"/>
  <c r="AD162" i="12" s="1"/>
  <c r="U162" i="12"/>
  <c r="AC162" i="12" s="1"/>
  <c r="T162" i="12"/>
  <c r="S162" i="12"/>
  <c r="Z162" i="12" s="1"/>
  <c r="R162" i="12"/>
  <c r="Q162" i="12"/>
  <c r="Y162" i="12" s="1"/>
  <c r="P162" i="12"/>
  <c r="AB162" i="12" s="1"/>
  <c r="M162" i="12"/>
  <c r="H162" i="12"/>
  <c r="N162" i="12" s="1"/>
  <c r="G162" i="12"/>
  <c r="F162" i="12"/>
  <c r="L162" i="12" s="1"/>
  <c r="Z161" i="12"/>
  <c r="X161" i="12"/>
  <c r="W161" i="12"/>
  <c r="V161" i="12"/>
  <c r="AA161" i="12" s="1"/>
  <c r="U161" i="12"/>
  <c r="AC161" i="12" s="1"/>
  <c r="T161" i="12"/>
  <c r="S161" i="12"/>
  <c r="R161" i="12"/>
  <c r="Q161" i="12"/>
  <c r="Y161" i="12" s="1"/>
  <c r="P161" i="12"/>
  <c r="AB161" i="12" s="1"/>
  <c r="N161" i="12"/>
  <c r="H161" i="12"/>
  <c r="G161" i="12"/>
  <c r="M161" i="12" s="1"/>
  <c r="F161" i="12"/>
  <c r="L161" i="12" s="1"/>
  <c r="X160" i="12"/>
  <c r="W160" i="12"/>
  <c r="AA160" i="12" s="1"/>
  <c r="V160" i="12"/>
  <c r="AD160" i="12" s="1"/>
  <c r="U160" i="12"/>
  <c r="T160" i="12"/>
  <c r="S160" i="12"/>
  <c r="Z160" i="12" s="1"/>
  <c r="R160" i="12"/>
  <c r="Q160" i="12"/>
  <c r="Y160" i="12" s="1"/>
  <c r="P160" i="12"/>
  <c r="AB160" i="12" s="1"/>
  <c r="H160" i="12"/>
  <c r="N160" i="12" s="1"/>
  <c r="G160" i="12"/>
  <c r="M160" i="12" s="1"/>
  <c r="F160" i="12"/>
  <c r="L160" i="12" s="1"/>
  <c r="O160" i="12" s="1"/>
  <c r="X159" i="12"/>
  <c r="W159" i="12"/>
  <c r="AA159" i="12" s="1"/>
  <c r="V159" i="12"/>
  <c r="AD159" i="12" s="1"/>
  <c r="U159" i="12"/>
  <c r="T159" i="12"/>
  <c r="S159" i="12"/>
  <c r="Z159" i="12" s="1"/>
  <c r="R159" i="12"/>
  <c r="Q159" i="12"/>
  <c r="P159" i="12"/>
  <c r="L159" i="12"/>
  <c r="H159" i="12"/>
  <c r="N159" i="12" s="1"/>
  <c r="G159" i="12"/>
  <c r="M159" i="12" s="1"/>
  <c r="F159" i="12"/>
  <c r="X158" i="12"/>
  <c r="W158" i="12"/>
  <c r="AA158" i="12" s="1"/>
  <c r="V158" i="12"/>
  <c r="AD158" i="12" s="1"/>
  <c r="U158" i="12"/>
  <c r="AC158" i="12" s="1"/>
  <c r="T158" i="12"/>
  <c r="S158" i="12"/>
  <c r="Z158" i="12" s="1"/>
  <c r="R158" i="12"/>
  <c r="Q158" i="12"/>
  <c r="Y158" i="12" s="1"/>
  <c r="P158" i="12"/>
  <c r="AB158" i="12" s="1"/>
  <c r="M158" i="12"/>
  <c r="H158" i="12"/>
  <c r="N158" i="12" s="1"/>
  <c r="G158" i="12"/>
  <c r="F158" i="12"/>
  <c r="L158" i="12" s="1"/>
  <c r="O158" i="12" s="1"/>
  <c r="Z157" i="12"/>
  <c r="X157" i="12"/>
  <c r="W157" i="12"/>
  <c r="V157" i="12"/>
  <c r="AA157" i="12" s="1"/>
  <c r="U157" i="12"/>
  <c r="AC157" i="12" s="1"/>
  <c r="T157" i="12"/>
  <c r="S157" i="12"/>
  <c r="R157" i="12"/>
  <c r="Q157" i="12"/>
  <c r="Y157" i="12" s="1"/>
  <c r="P157" i="12"/>
  <c r="AB157" i="12" s="1"/>
  <c r="N157" i="12"/>
  <c r="H157" i="12"/>
  <c r="G157" i="12"/>
  <c r="M157" i="12" s="1"/>
  <c r="F157" i="12"/>
  <c r="L157" i="12" s="1"/>
  <c r="X156" i="12"/>
  <c r="W156" i="12"/>
  <c r="AA156" i="12" s="1"/>
  <c r="V156" i="12"/>
  <c r="AD156" i="12" s="1"/>
  <c r="U156" i="12"/>
  <c r="T156" i="12"/>
  <c r="S156" i="12"/>
  <c r="Z156" i="12" s="1"/>
  <c r="R156" i="12"/>
  <c r="Q156" i="12"/>
  <c r="Y156" i="12" s="1"/>
  <c r="P156" i="12"/>
  <c r="AB156" i="12" s="1"/>
  <c r="H156" i="12"/>
  <c r="N156" i="12" s="1"/>
  <c r="G156" i="12"/>
  <c r="M156" i="12" s="1"/>
  <c r="F156" i="12"/>
  <c r="L156" i="12" s="1"/>
  <c r="X155" i="12"/>
  <c r="W155" i="12"/>
  <c r="AA155" i="12" s="1"/>
  <c r="V155" i="12"/>
  <c r="AD155" i="12" s="1"/>
  <c r="U155" i="12"/>
  <c r="T155" i="12"/>
  <c r="S155" i="12"/>
  <c r="Z155" i="12" s="1"/>
  <c r="R155" i="12"/>
  <c r="Q155" i="12"/>
  <c r="P155" i="12"/>
  <c r="L155" i="12"/>
  <c r="O155" i="12" s="1"/>
  <c r="H155" i="12"/>
  <c r="N155" i="12" s="1"/>
  <c r="G155" i="12"/>
  <c r="M155" i="12" s="1"/>
  <c r="F155" i="12"/>
  <c r="X154" i="12"/>
  <c r="W154" i="12"/>
  <c r="AA154" i="12" s="1"/>
  <c r="V154" i="12"/>
  <c r="AD154" i="12" s="1"/>
  <c r="U154" i="12"/>
  <c r="AC154" i="12" s="1"/>
  <c r="T154" i="12"/>
  <c r="S154" i="12"/>
  <c r="Z154" i="12" s="1"/>
  <c r="R154" i="12"/>
  <c r="Q154" i="12"/>
  <c r="Y154" i="12" s="1"/>
  <c r="P154" i="12"/>
  <c r="AB154" i="12" s="1"/>
  <c r="M154" i="12"/>
  <c r="H154" i="12"/>
  <c r="N154" i="12" s="1"/>
  <c r="G154" i="12"/>
  <c r="F154" i="12"/>
  <c r="L154" i="12" s="1"/>
  <c r="O154" i="12" s="1"/>
  <c r="Z153" i="12"/>
  <c r="X153" i="12"/>
  <c r="W153" i="12"/>
  <c r="V153" i="12"/>
  <c r="AA153" i="12" s="1"/>
  <c r="U153" i="12"/>
  <c r="AC153" i="12" s="1"/>
  <c r="T153" i="12"/>
  <c r="S153" i="12"/>
  <c r="R153" i="12"/>
  <c r="Q153" i="12"/>
  <c r="Y153" i="12" s="1"/>
  <c r="P153" i="12"/>
  <c r="AB153" i="12" s="1"/>
  <c r="N153" i="12"/>
  <c r="H153" i="12"/>
  <c r="G153" i="12"/>
  <c r="M153" i="12" s="1"/>
  <c r="F153" i="12"/>
  <c r="L153" i="12" s="1"/>
  <c r="O153" i="12" s="1"/>
  <c r="X152" i="12"/>
  <c r="W152" i="12"/>
  <c r="AA152" i="12" s="1"/>
  <c r="V152" i="12"/>
  <c r="AD152" i="12" s="1"/>
  <c r="U152" i="12"/>
  <c r="T152" i="12"/>
  <c r="S152" i="12"/>
  <c r="Z152" i="12" s="1"/>
  <c r="R152" i="12"/>
  <c r="Q152" i="12"/>
  <c r="Y152" i="12" s="1"/>
  <c r="P152" i="12"/>
  <c r="AB152" i="12" s="1"/>
  <c r="H152" i="12"/>
  <c r="N152" i="12" s="1"/>
  <c r="G152" i="12"/>
  <c r="M152" i="12" s="1"/>
  <c r="F152" i="12"/>
  <c r="L152" i="12" s="1"/>
  <c r="X151" i="12"/>
  <c r="W151" i="12"/>
  <c r="AA151" i="12" s="1"/>
  <c r="V151" i="12"/>
  <c r="AD151" i="12" s="1"/>
  <c r="U151" i="12"/>
  <c r="T151" i="12"/>
  <c r="S151" i="12"/>
  <c r="Z151" i="12" s="1"/>
  <c r="R151" i="12"/>
  <c r="Q151" i="12"/>
  <c r="P151" i="12"/>
  <c r="L151" i="12"/>
  <c r="O151" i="12" s="1"/>
  <c r="H151" i="12"/>
  <c r="N151" i="12" s="1"/>
  <c r="G151" i="12"/>
  <c r="M151" i="12" s="1"/>
  <c r="F151" i="12"/>
  <c r="X150" i="12"/>
  <c r="W150" i="12"/>
  <c r="AA150" i="12" s="1"/>
  <c r="V150" i="12"/>
  <c r="AD150" i="12" s="1"/>
  <c r="U150" i="12"/>
  <c r="AC150" i="12" s="1"/>
  <c r="T150" i="12"/>
  <c r="S150" i="12"/>
  <c r="Z150" i="12" s="1"/>
  <c r="R150" i="12"/>
  <c r="Q150" i="12"/>
  <c r="Y150" i="12" s="1"/>
  <c r="P150" i="12"/>
  <c r="AB150" i="12" s="1"/>
  <c r="M150" i="12"/>
  <c r="H150" i="12"/>
  <c r="N150" i="12" s="1"/>
  <c r="G150" i="12"/>
  <c r="F150" i="12"/>
  <c r="L150" i="12" s="1"/>
  <c r="Z149" i="12"/>
  <c r="X149" i="12"/>
  <c r="W149" i="12"/>
  <c r="V149" i="12"/>
  <c r="AA149" i="12" s="1"/>
  <c r="U149" i="12"/>
  <c r="AC149" i="12" s="1"/>
  <c r="T149" i="12"/>
  <c r="S149" i="12"/>
  <c r="R149" i="12"/>
  <c r="Q149" i="12"/>
  <c r="Y149" i="12" s="1"/>
  <c r="P149" i="12"/>
  <c r="AB149" i="12" s="1"/>
  <c r="N149" i="12"/>
  <c r="H149" i="12"/>
  <c r="G149" i="12"/>
  <c r="M149" i="12" s="1"/>
  <c r="F149" i="12"/>
  <c r="L149" i="12" s="1"/>
  <c r="X148" i="12"/>
  <c r="W148" i="12"/>
  <c r="AA148" i="12" s="1"/>
  <c r="V148" i="12"/>
  <c r="AD148" i="12" s="1"/>
  <c r="U148" i="12"/>
  <c r="T148" i="12"/>
  <c r="S148" i="12"/>
  <c r="Z148" i="12" s="1"/>
  <c r="R148" i="12"/>
  <c r="Q148" i="12"/>
  <c r="Y148" i="12" s="1"/>
  <c r="P148" i="12"/>
  <c r="AB148" i="12" s="1"/>
  <c r="H148" i="12"/>
  <c r="N148" i="12" s="1"/>
  <c r="G148" i="12"/>
  <c r="M148" i="12" s="1"/>
  <c r="F148" i="12"/>
  <c r="L148" i="12" s="1"/>
  <c r="X147" i="12"/>
  <c r="W147" i="12"/>
  <c r="AA147" i="12" s="1"/>
  <c r="V147" i="12"/>
  <c r="AD147" i="12" s="1"/>
  <c r="U147" i="12"/>
  <c r="T147" i="12"/>
  <c r="S147" i="12"/>
  <c r="Z147" i="12" s="1"/>
  <c r="R147" i="12"/>
  <c r="Q147" i="12"/>
  <c r="P147" i="12"/>
  <c r="L147" i="12"/>
  <c r="H147" i="12"/>
  <c r="N147" i="12" s="1"/>
  <c r="G147" i="12"/>
  <c r="M147" i="12" s="1"/>
  <c r="F147" i="12"/>
  <c r="X146" i="12"/>
  <c r="W146" i="12"/>
  <c r="AA146" i="12" s="1"/>
  <c r="V146" i="12"/>
  <c r="AD146" i="12" s="1"/>
  <c r="U146" i="12"/>
  <c r="AC146" i="12" s="1"/>
  <c r="T146" i="12"/>
  <c r="S146" i="12"/>
  <c r="Z146" i="12" s="1"/>
  <c r="R146" i="12"/>
  <c r="Q146" i="12"/>
  <c r="Y146" i="12" s="1"/>
  <c r="P146" i="12"/>
  <c r="AB146" i="12" s="1"/>
  <c r="M146" i="12"/>
  <c r="H146" i="12"/>
  <c r="N146" i="12" s="1"/>
  <c r="G146" i="12"/>
  <c r="F146" i="12"/>
  <c r="L146" i="12" s="1"/>
  <c r="Z145" i="12"/>
  <c r="X145" i="12"/>
  <c r="W145" i="12"/>
  <c r="V145" i="12"/>
  <c r="AA145" i="12" s="1"/>
  <c r="U145" i="12"/>
  <c r="AC145" i="12" s="1"/>
  <c r="T145" i="12"/>
  <c r="S145" i="12"/>
  <c r="R145" i="12"/>
  <c r="Q145" i="12"/>
  <c r="Y145" i="12" s="1"/>
  <c r="P145" i="12"/>
  <c r="AB145" i="12" s="1"/>
  <c r="N145" i="12"/>
  <c r="H145" i="12"/>
  <c r="G145" i="12"/>
  <c r="M145" i="12" s="1"/>
  <c r="F145" i="12"/>
  <c r="L145" i="12" s="1"/>
  <c r="X144" i="12"/>
  <c r="W144" i="12"/>
  <c r="AA144" i="12" s="1"/>
  <c r="V144" i="12"/>
  <c r="AD144" i="12" s="1"/>
  <c r="U144" i="12"/>
  <c r="T144" i="12"/>
  <c r="S144" i="12"/>
  <c r="Z144" i="12" s="1"/>
  <c r="R144" i="12"/>
  <c r="Q144" i="12"/>
  <c r="Y144" i="12" s="1"/>
  <c r="P144" i="12"/>
  <c r="AB144" i="12" s="1"/>
  <c r="H144" i="12"/>
  <c r="N144" i="12" s="1"/>
  <c r="G144" i="12"/>
  <c r="M144" i="12" s="1"/>
  <c r="F144" i="12"/>
  <c r="L144" i="12" s="1"/>
  <c r="O144" i="12" s="1"/>
  <c r="X143" i="12"/>
  <c r="W143" i="12"/>
  <c r="AA143" i="12" s="1"/>
  <c r="V143" i="12"/>
  <c r="AD143" i="12" s="1"/>
  <c r="U143" i="12"/>
  <c r="T143" i="12"/>
  <c r="S143" i="12"/>
  <c r="Z143" i="12" s="1"/>
  <c r="R143" i="12"/>
  <c r="Q143" i="12"/>
  <c r="P143" i="12"/>
  <c r="L143" i="12"/>
  <c r="H143" i="12"/>
  <c r="N143" i="12" s="1"/>
  <c r="G143" i="12"/>
  <c r="M143" i="12" s="1"/>
  <c r="F143" i="12"/>
  <c r="X142" i="12"/>
  <c r="W142" i="12"/>
  <c r="AA142" i="12" s="1"/>
  <c r="V142" i="12"/>
  <c r="AD142" i="12" s="1"/>
  <c r="U142" i="12"/>
  <c r="AC142" i="12" s="1"/>
  <c r="T142" i="12"/>
  <c r="S142" i="12"/>
  <c r="Z142" i="12" s="1"/>
  <c r="R142" i="12"/>
  <c r="Q142" i="12"/>
  <c r="Y142" i="12" s="1"/>
  <c r="P142" i="12"/>
  <c r="AB142" i="12" s="1"/>
  <c r="M142" i="12"/>
  <c r="H142" i="12"/>
  <c r="N142" i="12" s="1"/>
  <c r="G142" i="12"/>
  <c r="F142" i="12"/>
  <c r="L142" i="12" s="1"/>
  <c r="O142" i="12" s="1"/>
  <c r="Z141" i="12"/>
  <c r="X141" i="12"/>
  <c r="W141" i="12"/>
  <c r="V141" i="12"/>
  <c r="AA141" i="12" s="1"/>
  <c r="U141" i="12"/>
  <c r="AC141" i="12" s="1"/>
  <c r="T141" i="12"/>
  <c r="S141" i="12"/>
  <c r="R141" i="12"/>
  <c r="Q141" i="12"/>
  <c r="Y141" i="12" s="1"/>
  <c r="P141" i="12"/>
  <c r="AB141" i="12" s="1"/>
  <c r="N141" i="12"/>
  <c r="H141" i="12"/>
  <c r="G141" i="12"/>
  <c r="M141" i="12" s="1"/>
  <c r="F141" i="12"/>
  <c r="L141" i="12" s="1"/>
  <c r="X140" i="12"/>
  <c r="W140" i="12"/>
  <c r="AA140" i="12" s="1"/>
  <c r="V140" i="12"/>
  <c r="AD140" i="12" s="1"/>
  <c r="U140" i="12"/>
  <c r="T140" i="12"/>
  <c r="S140" i="12"/>
  <c r="Z140" i="12" s="1"/>
  <c r="R140" i="12"/>
  <c r="Q140" i="12"/>
  <c r="Y140" i="12" s="1"/>
  <c r="P140" i="12"/>
  <c r="AB140" i="12" s="1"/>
  <c r="H140" i="12"/>
  <c r="N140" i="12" s="1"/>
  <c r="G140" i="12"/>
  <c r="M140" i="12" s="1"/>
  <c r="F140" i="12"/>
  <c r="L140" i="12" s="1"/>
  <c r="X139" i="12"/>
  <c r="W139" i="12"/>
  <c r="AA139" i="12" s="1"/>
  <c r="V139" i="12"/>
  <c r="AD139" i="12" s="1"/>
  <c r="U139" i="12"/>
  <c r="T139" i="12"/>
  <c r="S139" i="12"/>
  <c r="Z139" i="12" s="1"/>
  <c r="R139" i="12"/>
  <c r="Q139" i="12"/>
  <c r="P139" i="12"/>
  <c r="L139" i="12"/>
  <c r="O139" i="12" s="1"/>
  <c r="H139" i="12"/>
  <c r="N139" i="12" s="1"/>
  <c r="G139" i="12"/>
  <c r="M139" i="12" s="1"/>
  <c r="F139" i="12"/>
  <c r="X138" i="12"/>
  <c r="W138" i="12"/>
  <c r="AA138" i="12" s="1"/>
  <c r="V138" i="12"/>
  <c r="AD138" i="12" s="1"/>
  <c r="U138" i="12"/>
  <c r="AC138" i="12" s="1"/>
  <c r="T138" i="12"/>
  <c r="S138" i="12"/>
  <c r="Z138" i="12" s="1"/>
  <c r="R138" i="12"/>
  <c r="Q138" i="12"/>
  <c r="Y138" i="12" s="1"/>
  <c r="P138" i="12"/>
  <c r="AB138" i="12" s="1"/>
  <c r="M138" i="12"/>
  <c r="H138" i="12"/>
  <c r="N138" i="12" s="1"/>
  <c r="G138" i="12"/>
  <c r="F138" i="12"/>
  <c r="L138" i="12" s="1"/>
  <c r="O138" i="12" s="1"/>
  <c r="Z137" i="12"/>
  <c r="X137" i="12"/>
  <c r="W137" i="12"/>
  <c r="V137" i="12"/>
  <c r="AA137" i="12" s="1"/>
  <c r="U137" i="12"/>
  <c r="AC137" i="12" s="1"/>
  <c r="T137" i="12"/>
  <c r="S137" i="12"/>
  <c r="R137" i="12"/>
  <c r="Q137" i="12"/>
  <c r="Y137" i="12" s="1"/>
  <c r="P137" i="12"/>
  <c r="AB137" i="12" s="1"/>
  <c r="N137" i="12"/>
  <c r="H137" i="12"/>
  <c r="G137" i="12"/>
  <c r="M137" i="12" s="1"/>
  <c r="F137" i="12"/>
  <c r="L137" i="12" s="1"/>
  <c r="O137" i="12" s="1"/>
  <c r="X136" i="12"/>
  <c r="W136" i="12"/>
  <c r="AA136" i="12" s="1"/>
  <c r="V136" i="12"/>
  <c r="AD136" i="12" s="1"/>
  <c r="U136" i="12"/>
  <c r="T136" i="12"/>
  <c r="S136" i="12"/>
  <c r="Z136" i="12" s="1"/>
  <c r="R136" i="12"/>
  <c r="Q136" i="12"/>
  <c r="Y136" i="12" s="1"/>
  <c r="P136" i="12"/>
  <c r="AB136" i="12" s="1"/>
  <c r="H136" i="12"/>
  <c r="N136" i="12" s="1"/>
  <c r="G136" i="12"/>
  <c r="M136" i="12" s="1"/>
  <c r="F136" i="12"/>
  <c r="L136" i="12" s="1"/>
  <c r="X135" i="12"/>
  <c r="W135" i="12"/>
  <c r="AA135" i="12" s="1"/>
  <c r="V135" i="12"/>
  <c r="AD135" i="12" s="1"/>
  <c r="U135" i="12"/>
  <c r="T135" i="12"/>
  <c r="S135" i="12"/>
  <c r="Z135" i="12" s="1"/>
  <c r="R135" i="12"/>
  <c r="Q135" i="12"/>
  <c r="P135" i="12"/>
  <c r="L135" i="12"/>
  <c r="O135" i="12" s="1"/>
  <c r="H135" i="12"/>
  <c r="N135" i="12" s="1"/>
  <c r="G135" i="12"/>
  <c r="M135" i="12" s="1"/>
  <c r="F135" i="12"/>
  <c r="X134" i="12"/>
  <c r="W134" i="12"/>
  <c r="AA134" i="12" s="1"/>
  <c r="V134" i="12"/>
  <c r="AD134" i="12" s="1"/>
  <c r="U134" i="12"/>
  <c r="AC134" i="12" s="1"/>
  <c r="T134" i="12"/>
  <c r="S134" i="12"/>
  <c r="Z134" i="12" s="1"/>
  <c r="R134" i="12"/>
  <c r="Q134" i="12"/>
  <c r="Y134" i="12" s="1"/>
  <c r="P134" i="12"/>
  <c r="M134" i="12"/>
  <c r="H134" i="12"/>
  <c r="N134" i="12" s="1"/>
  <c r="G134" i="12"/>
  <c r="F134" i="12"/>
  <c r="L134" i="12" s="1"/>
  <c r="Z133" i="12"/>
  <c r="X133" i="12"/>
  <c r="W133" i="12"/>
  <c r="V133" i="12"/>
  <c r="AA133" i="12" s="1"/>
  <c r="U133" i="12"/>
  <c r="AC133" i="12" s="1"/>
  <c r="T133" i="12"/>
  <c r="S133" i="12"/>
  <c r="R133" i="12"/>
  <c r="Q133" i="12"/>
  <c r="P133" i="12"/>
  <c r="N133" i="12"/>
  <c r="H133" i="12"/>
  <c r="G133" i="12"/>
  <c r="M133" i="12" s="1"/>
  <c r="F133" i="12"/>
  <c r="L133" i="12" s="1"/>
  <c r="X132" i="12"/>
  <c r="W132" i="12"/>
  <c r="AA132" i="12" s="1"/>
  <c r="V132" i="12"/>
  <c r="U132" i="12"/>
  <c r="T132" i="12"/>
  <c r="S132" i="12"/>
  <c r="R132" i="12"/>
  <c r="Q132" i="12"/>
  <c r="Y132" i="12" s="1"/>
  <c r="P132" i="12"/>
  <c r="AB132" i="12" s="1"/>
  <c r="O132" i="12"/>
  <c r="H132" i="12"/>
  <c r="N132" i="12" s="1"/>
  <c r="G132" i="12"/>
  <c r="M132" i="12" s="1"/>
  <c r="F132" i="12"/>
  <c r="L132" i="12" s="1"/>
  <c r="AB131" i="12"/>
  <c r="X131" i="12"/>
  <c r="W131" i="12"/>
  <c r="V131" i="12"/>
  <c r="AD131" i="12" s="1"/>
  <c r="U131" i="12"/>
  <c r="T131" i="12"/>
  <c r="S131" i="12"/>
  <c r="R131" i="12"/>
  <c r="Q131" i="12"/>
  <c r="P131" i="12"/>
  <c r="L131" i="12"/>
  <c r="H131" i="12"/>
  <c r="N131" i="12" s="1"/>
  <c r="G131" i="12"/>
  <c r="M131" i="12" s="1"/>
  <c r="F131" i="12"/>
  <c r="AC130" i="12"/>
  <c r="X130" i="12"/>
  <c r="W130" i="12"/>
  <c r="AA130" i="12" s="1"/>
  <c r="V130" i="12"/>
  <c r="AD130" i="12" s="1"/>
  <c r="U130" i="12"/>
  <c r="T130" i="12"/>
  <c r="S130" i="12"/>
  <c r="Z130" i="12" s="1"/>
  <c r="R130" i="12"/>
  <c r="Q130" i="12"/>
  <c r="Y130" i="12" s="1"/>
  <c r="P130" i="12"/>
  <c r="M130" i="12"/>
  <c r="H130" i="12"/>
  <c r="N130" i="12" s="1"/>
  <c r="G130" i="12"/>
  <c r="F130" i="12"/>
  <c r="L130" i="12" s="1"/>
  <c r="Z129" i="12"/>
  <c r="X129" i="12"/>
  <c r="W129" i="12"/>
  <c r="V129" i="12"/>
  <c r="AA129" i="12" s="1"/>
  <c r="U129" i="12"/>
  <c r="AC129" i="12" s="1"/>
  <c r="T129" i="12"/>
  <c r="S129" i="12"/>
  <c r="R129" i="12"/>
  <c r="Q129" i="12"/>
  <c r="P129" i="12"/>
  <c r="N129" i="12"/>
  <c r="H129" i="12"/>
  <c r="G129" i="12"/>
  <c r="M129" i="12" s="1"/>
  <c r="F129" i="12"/>
  <c r="L129" i="12" s="1"/>
  <c r="X128" i="12"/>
  <c r="W128" i="12"/>
  <c r="AA128" i="12" s="1"/>
  <c r="V128" i="12"/>
  <c r="U128" i="12"/>
  <c r="T128" i="12"/>
  <c r="S128" i="12"/>
  <c r="R128" i="12"/>
  <c r="Q128" i="12"/>
  <c r="Y128" i="12" s="1"/>
  <c r="P128" i="12"/>
  <c r="AB128" i="12" s="1"/>
  <c r="O128" i="12"/>
  <c r="H128" i="12"/>
  <c r="N128" i="12" s="1"/>
  <c r="G128" i="12"/>
  <c r="M128" i="12" s="1"/>
  <c r="F128" i="12"/>
  <c r="L128" i="12" s="1"/>
  <c r="X127" i="12"/>
  <c r="W127" i="12"/>
  <c r="AA127" i="12" s="1"/>
  <c r="V127" i="12"/>
  <c r="U127" i="12"/>
  <c r="T127" i="12"/>
  <c r="S127" i="12"/>
  <c r="R127" i="12"/>
  <c r="Q127" i="12"/>
  <c r="P127" i="12"/>
  <c r="Y127" i="12" s="1"/>
  <c r="L127" i="12"/>
  <c r="H127" i="12"/>
  <c r="N127" i="12" s="1"/>
  <c r="G127" i="12"/>
  <c r="M127" i="12" s="1"/>
  <c r="O127" i="12" s="1"/>
  <c r="F127" i="12"/>
  <c r="AB126" i="12"/>
  <c r="X126" i="12"/>
  <c r="W126" i="12"/>
  <c r="AA126" i="12" s="1"/>
  <c r="V126" i="12"/>
  <c r="AD126" i="12" s="1"/>
  <c r="U126" i="12"/>
  <c r="T126" i="12"/>
  <c r="S126" i="12"/>
  <c r="Z126" i="12" s="1"/>
  <c r="R126" i="12"/>
  <c r="Q126" i="12"/>
  <c r="Y126" i="12" s="1"/>
  <c r="P126" i="12"/>
  <c r="M126" i="12"/>
  <c r="H126" i="12"/>
  <c r="N126" i="12" s="1"/>
  <c r="G126" i="12"/>
  <c r="F126" i="12"/>
  <c r="L126" i="12" s="1"/>
  <c r="O126" i="12" s="1"/>
  <c r="AD125" i="12"/>
  <c r="X125" i="12"/>
  <c r="W125" i="12"/>
  <c r="V125" i="12"/>
  <c r="U125" i="12"/>
  <c r="T125" i="12"/>
  <c r="AC125" i="12" s="1"/>
  <c r="S125" i="12"/>
  <c r="Z125" i="12" s="1"/>
  <c r="R125" i="12"/>
  <c r="Q125" i="12"/>
  <c r="P125" i="12"/>
  <c r="AB125" i="12" s="1"/>
  <c r="M125" i="12"/>
  <c r="H125" i="12"/>
  <c r="N125" i="12" s="1"/>
  <c r="G125" i="12"/>
  <c r="F125" i="12"/>
  <c r="L125" i="12" s="1"/>
  <c r="O125" i="12" s="1"/>
  <c r="Z124" i="12"/>
  <c r="X124" i="12"/>
  <c r="W124" i="12"/>
  <c r="V124" i="12"/>
  <c r="AA124" i="12" s="1"/>
  <c r="U124" i="12"/>
  <c r="AC124" i="12" s="1"/>
  <c r="T124" i="12"/>
  <c r="S124" i="12"/>
  <c r="R124" i="12"/>
  <c r="Q124" i="12"/>
  <c r="Y124" i="12" s="1"/>
  <c r="P124" i="12"/>
  <c r="N124" i="12"/>
  <c r="H124" i="12"/>
  <c r="G124" i="12"/>
  <c r="M124" i="12" s="1"/>
  <c r="F124" i="12"/>
  <c r="L124" i="12" s="1"/>
  <c r="X123" i="12"/>
  <c r="W123" i="12"/>
  <c r="AA123" i="12" s="1"/>
  <c r="V123" i="12"/>
  <c r="AD123" i="12" s="1"/>
  <c r="U123" i="12"/>
  <c r="T123" i="12"/>
  <c r="S123" i="12"/>
  <c r="Z123" i="12" s="1"/>
  <c r="R123" i="12"/>
  <c r="Q123" i="12"/>
  <c r="P123" i="12"/>
  <c r="AB123" i="12" s="1"/>
  <c r="H123" i="12"/>
  <c r="N123" i="12" s="1"/>
  <c r="G123" i="12"/>
  <c r="M123" i="12" s="1"/>
  <c r="F123" i="12"/>
  <c r="L123" i="12" s="1"/>
  <c r="O123" i="12" s="1"/>
  <c r="X122" i="12"/>
  <c r="W122" i="12"/>
  <c r="AA122" i="12" s="1"/>
  <c r="V122" i="12"/>
  <c r="AD122" i="12" s="1"/>
  <c r="U122" i="12"/>
  <c r="T122" i="12"/>
  <c r="S122" i="12"/>
  <c r="AC122" i="12" s="1"/>
  <c r="R122" i="12"/>
  <c r="Q122" i="12"/>
  <c r="P122" i="12"/>
  <c r="Y122" i="12" s="1"/>
  <c r="L122" i="12"/>
  <c r="H122" i="12"/>
  <c r="N122" i="12" s="1"/>
  <c r="G122" i="12"/>
  <c r="M122" i="12" s="1"/>
  <c r="F122" i="12"/>
  <c r="X121" i="12"/>
  <c r="W121" i="12"/>
  <c r="AA121" i="12" s="1"/>
  <c r="V121" i="12"/>
  <c r="AD121" i="12" s="1"/>
  <c r="U121" i="12"/>
  <c r="AC121" i="12" s="1"/>
  <c r="T121" i="12"/>
  <c r="S121" i="12"/>
  <c r="Z121" i="12" s="1"/>
  <c r="R121" i="12"/>
  <c r="Q121" i="12"/>
  <c r="P121" i="12"/>
  <c r="Y121" i="12" s="1"/>
  <c r="M121" i="12"/>
  <c r="H121" i="12"/>
  <c r="N121" i="12" s="1"/>
  <c r="G121" i="12"/>
  <c r="F121" i="12"/>
  <c r="L121" i="12" s="1"/>
  <c r="O121" i="12" s="1"/>
  <c r="Z120" i="12"/>
  <c r="X120" i="12"/>
  <c r="W120" i="12"/>
  <c r="V120" i="12"/>
  <c r="AA120" i="12" s="1"/>
  <c r="U120" i="12"/>
  <c r="AC120" i="12" s="1"/>
  <c r="T120" i="12"/>
  <c r="S120" i="12"/>
  <c r="R120" i="12"/>
  <c r="Q120" i="12"/>
  <c r="Y120" i="12" s="1"/>
  <c r="P120" i="12"/>
  <c r="N120" i="12"/>
  <c r="H120" i="12"/>
  <c r="G120" i="12"/>
  <c r="M120" i="12" s="1"/>
  <c r="F120" i="12"/>
  <c r="L120" i="12" s="1"/>
  <c r="O120" i="12" s="1"/>
  <c r="X119" i="12"/>
  <c r="W119" i="12"/>
  <c r="AA119" i="12" s="1"/>
  <c r="V119" i="12"/>
  <c r="AD119" i="12" s="1"/>
  <c r="U119" i="12"/>
  <c r="T119" i="12"/>
  <c r="S119" i="12"/>
  <c r="Z119" i="12" s="1"/>
  <c r="R119" i="12"/>
  <c r="Q119" i="12"/>
  <c r="P119" i="12"/>
  <c r="AB119" i="12" s="1"/>
  <c r="H119" i="12"/>
  <c r="N119" i="12" s="1"/>
  <c r="G119" i="12"/>
  <c r="M119" i="12" s="1"/>
  <c r="F119" i="12"/>
  <c r="L119" i="12" s="1"/>
  <c r="X118" i="12"/>
  <c r="W118" i="12"/>
  <c r="AA118" i="12" s="1"/>
  <c r="V118" i="12"/>
  <c r="AD118" i="12" s="1"/>
  <c r="U118" i="12"/>
  <c r="T118" i="12"/>
  <c r="S118" i="12"/>
  <c r="AC118" i="12" s="1"/>
  <c r="R118" i="12"/>
  <c r="Q118" i="12"/>
  <c r="P118" i="12"/>
  <c r="Y118" i="12" s="1"/>
  <c r="L118" i="12"/>
  <c r="O118" i="12" s="1"/>
  <c r="H118" i="12"/>
  <c r="N118" i="12" s="1"/>
  <c r="G118" i="12"/>
  <c r="M118" i="12" s="1"/>
  <c r="F118" i="12"/>
  <c r="X117" i="12"/>
  <c r="W117" i="12"/>
  <c r="AA117" i="12" s="1"/>
  <c r="V117" i="12"/>
  <c r="AD117" i="12" s="1"/>
  <c r="U117" i="12"/>
  <c r="AC117" i="12" s="1"/>
  <c r="T117" i="12"/>
  <c r="S117" i="12"/>
  <c r="Z117" i="12" s="1"/>
  <c r="R117" i="12"/>
  <c r="Q117" i="12"/>
  <c r="Y117" i="12" s="1"/>
  <c r="P117" i="12"/>
  <c r="AB117" i="12" s="1"/>
  <c r="M117" i="12"/>
  <c r="H117" i="12"/>
  <c r="N117" i="12" s="1"/>
  <c r="G117" i="12"/>
  <c r="F117" i="12"/>
  <c r="L117" i="12" s="1"/>
  <c r="Z116" i="12"/>
  <c r="X116" i="12"/>
  <c r="W116" i="12"/>
  <c r="V116" i="12"/>
  <c r="AA116" i="12" s="1"/>
  <c r="U116" i="12"/>
  <c r="AC116" i="12" s="1"/>
  <c r="T116" i="12"/>
  <c r="S116" i="12"/>
  <c r="R116" i="12"/>
  <c r="Q116" i="12"/>
  <c r="Y116" i="12" s="1"/>
  <c r="P116" i="12"/>
  <c r="N116" i="12"/>
  <c r="H116" i="12"/>
  <c r="G116" i="12"/>
  <c r="M116" i="12" s="1"/>
  <c r="F116" i="12"/>
  <c r="L116" i="12" s="1"/>
  <c r="O116" i="12" s="1"/>
  <c r="X115" i="12"/>
  <c r="W115" i="12"/>
  <c r="AA115" i="12" s="1"/>
  <c r="V115" i="12"/>
  <c r="AD115" i="12" s="1"/>
  <c r="U115" i="12"/>
  <c r="T115" i="12"/>
  <c r="S115" i="12"/>
  <c r="Z115" i="12" s="1"/>
  <c r="R115" i="12"/>
  <c r="Q115" i="12"/>
  <c r="P115" i="12"/>
  <c r="AB115" i="12" s="1"/>
  <c r="H115" i="12"/>
  <c r="N115" i="12" s="1"/>
  <c r="G115" i="12"/>
  <c r="M115" i="12" s="1"/>
  <c r="F115" i="12"/>
  <c r="L115" i="12" s="1"/>
  <c r="X114" i="12"/>
  <c r="W114" i="12"/>
  <c r="AA114" i="12" s="1"/>
  <c r="V114" i="12"/>
  <c r="AD114" i="12" s="1"/>
  <c r="U114" i="12"/>
  <c r="T114" i="12"/>
  <c r="S114" i="12"/>
  <c r="AC114" i="12" s="1"/>
  <c r="R114" i="12"/>
  <c r="Q114" i="12"/>
  <c r="P114" i="12"/>
  <c r="Y114" i="12" s="1"/>
  <c r="L114" i="12"/>
  <c r="H114" i="12"/>
  <c r="N114" i="12" s="1"/>
  <c r="G114" i="12"/>
  <c r="M114" i="12" s="1"/>
  <c r="F114" i="12"/>
  <c r="X113" i="12"/>
  <c r="W113" i="12"/>
  <c r="AA113" i="12" s="1"/>
  <c r="V113" i="12"/>
  <c r="AD113" i="12" s="1"/>
  <c r="U113" i="12"/>
  <c r="AC113" i="12" s="1"/>
  <c r="T113" i="12"/>
  <c r="S113" i="12"/>
  <c r="Z113" i="12" s="1"/>
  <c r="R113" i="12"/>
  <c r="Q113" i="12"/>
  <c r="Y113" i="12" s="1"/>
  <c r="P113" i="12"/>
  <c r="AB113" i="12" s="1"/>
  <c r="M113" i="12"/>
  <c r="H113" i="12"/>
  <c r="N113" i="12" s="1"/>
  <c r="G113" i="12"/>
  <c r="F113" i="12"/>
  <c r="L113" i="12" s="1"/>
  <c r="Z112" i="12"/>
  <c r="X112" i="12"/>
  <c r="W112" i="12"/>
  <c r="V112" i="12"/>
  <c r="AA112" i="12" s="1"/>
  <c r="U112" i="12"/>
  <c r="AC112" i="12" s="1"/>
  <c r="T112" i="12"/>
  <c r="S112" i="12"/>
  <c r="R112" i="12"/>
  <c r="Q112" i="12"/>
  <c r="Y112" i="12" s="1"/>
  <c r="P112" i="12"/>
  <c r="N112" i="12"/>
  <c r="H112" i="12"/>
  <c r="G112" i="12"/>
  <c r="M112" i="12" s="1"/>
  <c r="F112" i="12"/>
  <c r="L112" i="12" s="1"/>
  <c r="X111" i="12"/>
  <c r="W111" i="12"/>
  <c r="AA111" i="12" s="1"/>
  <c r="V111" i="12"/>
  <c r="AD111" i="12" s="1"/>
  <c r="U111" i="12"/>
  <c r="T111" i="12"/>
  <c r="S111" i="12"/>
  <c r="Z111" i="12" s="1"/>
  <c r="R111" i="12"/>
  <c r="Q111" i="12"/>
  <c r="P111" i="12"/>
  <c r="AB111" i="12" s="1"/>
  <c r="H111" i="12"/>
  <c r="N111" i="12" s="1"/>
  <c r="G111" i="12"/>
  <c r="M111" i="12" s="1"/>
  <c r="F111" i="12"/>
  <c r="L111" i="12" s="1"/>
  <c r="O111" i="12" s="1"/>
  <c r="X110" i="12"/>
  <c r="W110" i="12"/>
  <c r="AA110" i="12" s="1"/>
  <c r="V110" i="12"/>
  <c r="AD110" i="12" s="1"/>
  <c r="U110" i="12"/>
  <c r="T110" i="12"/>
  <c r="S110" i="12"/>
  <c r="AC110" i="12" s="1"/>
  <c r="R110" i="12"/>
  <c r="Q110" i="12"/>
  <c r="P110" i="12"/>
  <c r="Y110" i="12" s="1"/>
  <c r="L110" i="12"/>
  <c r="H110" i="12"/>
  <c r="N110" i="12" s="1"/>
  <c r="G110" i="12"/>
  <c r="M110" i="12" s="1"/>
  <c r="F110" i="12"/>
  <c r="X109" i="12"/>
  <c r="W109" i="12"/>
  <c r="AA109" i="12" s="1"/>
  <c r="V109" i="12"/>
  <c r="AD109" i="12" s="1"/>
  <c r="U109" i="12"/>
  <c r="AC109" i="12" s="1"/>
  <c r="T109" i="12"/>
  <c r="S109" i="12"/>
  <c r="Z109" i="12" s="1"/>
  <c r="R109" i="12"/>
  <c r="Q109" i="12"/>
  <c r="Y109" i="12" s="1"/>
  <c r="P109" i="12"/>
  <c r="AB109" i="12" s="1"/>
  <c r="M109" i="12"/>
  <c r="H109" i="12"/>
  <c r="N109" i="12" s="1"/>
  <c r="G109" i="12"/>
  <c r="F109" i="12"/>
  <c r="L109" i="12" s="1"/>
  <c r="O109" i="12" s="1"/>
  <c r="Z108" i="12"/>
  <c r="X108" i="12"/>
  <c r="W108" i="12"/>
  <c r="V108" i="12"/>
  <c r="AA108" i="12" s="1"/>
  <c r="U108" i="12"/>
  <c r="AC108" i="12" s="1"/>
  <c r="T108" i="12"/>
  <c r="S108" i="12"/>
  <c r="R108" i="12"/>
  <c r="Q108" i="12"/>
  <c r="Y108" i="12" s="1"/>
  <c r="P108" i="12"/>
  <c r="N108" i="12"/>
  <c r="H108" i="12"/>
  <c r="G108" i="12"/>
  <c r="M108" i="12" s="1"/>
  <c r="F108" i="12"/>
  <c r="L108" i="12" s="1"/>
  <c r="X107" i="12"/>
  <c r="W107" i="12"/>
  <c r="AA107" i="12" s="1"/>
  <c r="V107" i="12"/>
  <c r="AD107" i="12" s="1"/>
  <c r="U107" i="12"/>
  <c r="T107" i="12"/>
  <c r="S107" i="12"/>
  <c r="Z107" i="12" s="1"/>
  <c r="R107" i="12"/>
  <c r="Q107" i="12"/>
  <c r="Y107" i="12" s="1"/>
  <c r="P107" i="12"/>
  <c r="AB107" i="12" s="1"/>
  <c r="H107" i="12"/>
  <c r="N107" i="12" s="1"/>
  <c r="G107" i="12"/>
  <c r="M107" i="12" s="1"/>
  <c r="F107" i="12"/>
  <c r="L107" i="12" s="1"/>
  <c r="O107" i="12" s="1"/>
  <c r="X106" i="12"/>
  <c r="W106" i="12"/>
  <c r="AA106" i="12" s="1"/>
  <c r="V106" i="12"/>
  <c r="AD106" i="12" s="1"/>
  <c r="U106" i="12"/>
  <c r="T106" i="12"/>
  <c r="S106" i="12"/>
  <c r="AC106" i="12" s="1"/>
  <c r="R106" i="12"/>
  <c r="Q106" i="12"/>
  <c r="P106" i="12"/>
  <c r="Y106" i="12" s="1"/>
  <c r="L106" i="12"/>
  <c r="H106" i="12"/>
  <c r="N106" i="12" s="1"/>
  <c r="G106" i="12"/>
  <c r="M106" i="12" s="1"/>
  <c r="F106" i="12"/>
  <c r="X105" i="12"/>
  <c r="W105" i="12"/>
  <c r="AA105" i="12" s="1"/>
  <c r="V105" i="12"/>
  <c r="AD105" i="12" s="1"/>
  <c r="U105" i="12"/>
  <c r="AC105" i="12" s="1"/>
  <c r="T105" i="12"/>
  <c r="S105" i="12"/>
  <c r="Z105" i="12" s="1"/>
  <c r="R105" i="12"/>
  <c r="Q105" i="12"/>
  <c r="Y105" i="12" s="1"/>
  <c r="P105" i="12"/>
  <c r="AB105" i="12" s="1"/>
  <c r="M105" i="12"/>
  <c r="H105" i="12"/>
  <c r="N105" i="12" s="1"/>
  <c r="G105" i="12"/>
  <c r="F105" i="12"/>
  <c r="L105" i="12" s="1"/>
  <c r="O105" i="12" s="1"/>
  <c r="Z104" i="12"/>
  <c r="X104" i="12"/>
  <c r="W104" i="12"/>
  <c r="V104" i="12"/>
  <c r="AA104" i="12" s="1"/>
  <c r="U104" i="12"/>
  <c r="AC104" i="12" s="1"/>
  <c r="T104" i="12"/>
  <c r="S104" i="12"/>
  <c r="R104" i="12"/>
  <c r="Q104" i="12"/>
  <c r="Y104" i="12" s="1"/>
  <c r="P104" i="12"/>
  <c r="N104" i="12"/>
  <c r="H104" i="12"/>
  <c r="G104" i="12"/>
  <c r="M104" i="12" s="1"/>
  <c r="F104" i="12"/>
  <c r="L104" i="12" s="1"/>
  <c r="O104" i="12" s="1"/>
  <c r="X103" i="12"/>
  <c r="W103" i="12"/>
  <c r="AA103" i="12" s="1"/>
  <c r="V103" i="12"/>
  <c r="AD103" i="12" s="1"/>
  <c r="U103" i="12"/>
  <c r="T103" i="12"/>
  <c r="S103" i="12"/>
  <c r="Z103" i="12" s="1"/>
  <c r="R103" i="12"/>
  <c r="Q103" i="12"/>
  <c r="Y103" i="12" s="1"/>
  <c r="P103" i="12"/>
  <c r="AB103" i="12" s="1"/>
  <c r="H103" i="12"/>
  <c r="N103" i="12" s="1"/>
  <c r="G103" i="12"/>
  <c r="M103" i="12" s="1"/>
  <c r="F103" i="12"/>
  <c r="L103" i="12" s="1"/>
  <c r="X102" i="12"/>
  <c r="W102" i="12"/>
  <c r="AA102" i="12" s="1"/>
  <c r="V102" i="12"/>
  <c r="AD102" i="12" s="1"/>
  <c r="U102" i="12"/>
  <c r="T102" i="12"/>
  <c r="S102" i="12"/>
  <c r="AC102" i="12" s="1"/>
  <c r="R102" i="12"/>
  <c r="Q102" i="12"/>
  <c r="P102" i="12"/>
  <c r="Y102" i="12" s="1"/>
  <c r="L102" i="12"/>
  <c r="O102" i="12" s="1"/>
  <c r="H102" i="12"/>
  <c r="N102" i="12" s="1"/>
  <c r="G102" i="12"/>
  <c r="M102" i="12" s="1"/>
  <c r="F102" i="12"/>
  <c r="X101" i="12"/>
  <c r="W101" i="12"/>
  <c r="AA101" i="12" s="1"/>
  <c r="V101" i="12"/>
  <c r="AD101" i="12" s="1"/>
  <c r="U101" i="12"/>
  <c r="AC101" i="12" s="1"/>
  <c r="T101" i="12"/>
  <c r="S101" i="12"/>
  <c r="Z101" i="12" s="1"/>
  <c r="R101" i="12"/>
  <c r="Q101" i="12"/>
  <c r="Y101" i="12" s="1"/>
  <c r="P101" i="12"/>
  <c r="AB101" i="12" s="1"/>
  <c r="M101" i="12"/>
  <c r="H101" i="12"/>
  <c r="N101" i="12" s="1"/>
  <c r="G101" i="12"/>
  <c r="F101" i="12"/>
  <c r="L101" i="12" s="1"/>
  <c r="Z100" i="12"/>
  <c r="X100" i="12"/>
  <c r="W100" i="12"/>
  <c r="V100" i="12"/>
  <c r="AA100" i="12" s="1"/>
  <c r="U100" i="12"/>
  <c r="AC100" i="12" s="1"/>
  <c r="T100" i="12"/>
  <c r="S100" i="12"/>
  <c r="R100" i="12"/>
  <c r="Q100" i="12"/>
  <c r="Y100" i="12" s="1"/>
  <c r="P100" i="12"/>
  <c r="N100" i="12"/>
  <c r="H100" i="12"/>
  <c r="G100" i="12"/>
  <c r="M100" i="12" s="1"/>
  <c r="F100" i="12"/>
  <c r="L100" i="12" s="1"/>
  <c r="O100" i="12" s="1"/>
  <c r="X99" i="12"/>
  <c r="W99" i="12"/>
  <c r="AA99" i="12" s="1"/>
  <c r="V99" i="12"/>
  <c r="AD99" i="12" s="1"/>
  <c r="U99" i="12"/>
  <c r="T99" i="12"/>
  <c r="S99" i="12"/>
  <c r="Z99" i="12" s="1"/>
  <c r="R99" i="12"/>
  <c r="Q99" i="12"/>
  <c r="Y99" i="12" s="1"/>
  <c r="P99" i="12"/>
  <c r="AB99" i="12" s="1"/>
  <c r="H99" i="12"/>
  <c r="N99" i="12" s="1"/>
  <c r="G99" i="12"/>
  <c r="M99" i="12" s="1"/>
  <c r="F99" i="12"/>
  <c r="L99" i="12" s="1"/>
  <c r="X98" i="12"/>
  <c r="W98" i="12"/>
  <c r="AA98" i="12" s="1"/>
  <c r="V98" i="12"/>
  <c r="AD98" i="12" s="1"/>
  <c r="U98" i="12"/>
  <c r="T98" i="12"/>
  <c r="S98" i="12"/>
  <c r="AC98" i="12" s="1"/>
  <c r="R98" i="12"/>
  <c r="Q98" i="12"/>
  <c r="P98" i="12"/>
  <c r="Y98" i="12" s="1"/>
  <c r="L98" i="12"/>
  <c r="H98" i="12"/>
  <c r="N98" i="12" s="1"/>
  <c r="G98" i="12"/>
  <c r="M98" i="12" s="1"/>
  <c r="F98" i="12"/>
  <c r="X97" i="12"/>
  <c r="W97" i="12"/>
  <c r="AA97" i="12" s="1"/>
  <c r="V97" i="12"/>
  <c r="AD97" i="12" s="1"/>
  <c r="U97" i="12"/>
  <c r="AC97" i="12" s="1"/>
  <c r="T97" i="12"/>
  <c r="S97" i="12"/>
  <c r="Z97" i="12" s="1"/>
  <c r="R97" i="12"/>
  <c r="Q97" i="12"/>
  <c r="Y97" i="12" s="1"/>
  <c r="P97" i="12"/>
  <c r="AB97" i="12" s="1"/>
  <c r="M97" i="12"/>
  <c r="H97" i="12"/>
  <c r="N97" i="12" s="1"/>
  <c r="G97" i="12"/>
  <c r="F97" i="12"/>
  <c r="L97" i="12" s="1"/>
  <c r="Z96" i="12"/>
  <c r="X96" i="12"/>
  <c r="W96" i="12"/>
  <c r="V96" i="12"/>
  <c r="AA96" i="12" s="1"/>
  <c r="U96" i="12"/>
  <c r="AC96" i="12" s="1"/>
  <c r="T96" i="12"/>
  <c r="S96" i="12"/>
  <c r="R96" i="12"/>
  <c r="Q96" i="12"/>
  <c r="Y96" i="12" s="1"/>
  <c r="P96" i="12"/>
  <c r="N96" i="12"/>
  <c r="H96" i="12"/>
  <c r="G96" i="12"/>
  <c r="M96" i="12" s="1"/>
  <c r="F96" i="12"/>
  <c r="L96" i="12" s="1"/>
  <c r="X95" i="12"/>
  <c r="W95" i="12"/>
  <c r="AA95" i="12" s="1"/>
  <c r="V95" i="12"/>
  <c r="AD95" i="12" s="1"/>
  <c r="U95" i="12"/>
  <c r="T95" i="12"/>
  <c r="S95" i="12"/>
  <c r="Z95" i="12" s="1"/>
  <c r="R95" i="12"/>
  <c r="Q95" i="12"/>
  <c r="Y95" i="12" s="1"/>
  <c r="P95" i="12"/>
  <c r="AB95" i="12" s="1"/>
  <c r="H95" i="12"/>
  <c r="N95" i="12" s="1"/>
  <c r="G95" i="12"/>
  <c r="M95" i="12" s="1"/>
  <c r="F95" i="12"/>
  <c r="L95" i="12" s="1"/>
  <c r="O95" i="12" s="1"/>
  <c r="X94" i="12"/>
  <c r="W94" i="12"/>
  <c r="AA94" i="12" s="1"/>
  <c r="V94" i="12"/>
  <c r="AD94" i="12" s="1"/>
  <c r="U94" i="12"/>
  <c r="T94" i="12"/>
  <c r="S94" i="12"/>
  <c r="AC94" i="12" s="1"/>
  <c r="R94" i="12"/>
  <c r="Q94" i="12"/>
  <c r="P94" i="12"/>
  <c r="Y94" i="12" s="1"/>
  <c r="L94" i="12"/>
  <c r="H94" i="12"/>
  <c r="N94" i="12" s="1"/>
  <c r="G94" i="12"/>
  <c r="M94" i="12" s="1"/>
  <c r="F94" i="12"/>
  <c r="X93" i="12"/>
  <c r="W93" i="12"/>
  <c r="AA93" i="12" s="1"/>
  <c r="V93" i="12"/>
  <c r="AD93" i="12" s="1"/>
  <c r="U93" i="12"/>
  <c r="AC93" i="12" s="1"/>
  <c r="T93" i="12"/>
  <c r="S93" i="12"/>
  <c r="Z93" i="12" s="1"/>
  <c r="R93" i="12"/>
  <c r="Q93" i="12"/>
  <c r="Y93" i="12" s="1"/>
  <c r="P93" i="12"/>
  <c r="AB93" i="12" s="1"/>
  <c r="M93" i="12"/>
  <c r="H93" i="12"/>
  <c r="N93" i="12" s="1"/>
  <c r="G93" i="12"/>
  <c r="F93" i="12"/>
  <c r="L93" i="12" s="1"/>
  <c r="O93" i="12" s="1"/>
  <c r="Z92" i="12"/>
  <c r="X92" i="12"/>
  <c r="W92" i="12"/>
  <c r="V92" i="12"/>
  <c r="AA92" i="12" s="1"/>
  <c r="U92" i="12"/>
  <c r="AC92" i="12" s="1"/>
  <c r="T92" i="12"/>
  <c r="S92" i="12"/>
  <c r="R92" i="12"/>
  <c r="Q92" i="12"/>
  <c r="Y92" i="12" s="1"/>
  <c r="P92" i="12"/>
  <c r="N92" i="12"/>
  <c r="H92" i="12"/>
  <c r="G92" i="12"/>
  <c r="M92" i="12" s="1"/>
  <c r="F92" i="12"/>
  <c r="L92" i="12" s="1"/>
  <c r="X91" i="12"/>
  <c r="W91" i="12"/>
  <c r="AA91" i="12" s="1"/>
  <c r="V91" i="12"/>
  <c r="AD91" i="12" s="1"/>
  <c r="U91" i="12"/>
  <c r="T91" i="12"/>
  <c r="S91" i="12"/>
  <c r="Z91" i="12" s="1"/>
  <c r="R91" i="12"/>
  <c r="Q91" i="12"/>
  <c r="Y91" i="12" s="1"/>
  <c r="P91" i="12"/>
  <c r="AB91" i="12" s="1"/>
  <c r="H91" i="12"/>
  <c r="N91" i="12" s="1"/>
  <c r="G91" i="12"/>
  <c r="M91" i="12" s="1"/>
  <c r="F91" i="12"/>
  <c r="L91" i="12" s="1"/>
  <c r="O91" i="12" s="1"/>
  <c r="X90" i="12"/>
  <c r="W90" i="12"/>
  <c r="AA90" i="12" s="1"/>
  <c r="V90" i="12"/>
  <c r="AD90" i="12" s="1"/>
  <c r="U90" i="12"/>
  <c r="T90" i="12"/>
  <c r="S90" i="12"/>
  <c r="AC90" i="12" s="1"/>
  <c r="R90" i="12"/>
  <c r="Q90" i="12"/>
  <c r="P90" i="12"/>
  <c r="Y90" i="12" s="1"/>
  <c r="L90" i="12"/>
  <c r="H90" i="12"/>
  <c r="N90" i="12" s="1"/>
  <c r="G90" i="12"/>
  <c r="M90" i="12" s="1"/>
  <c r="F90" i="12"/>
  <c r="X89" i="12"/>
  <c r="W89" i="12"/>
  <c r="AA89" i="12" s="1"/>
  <c r="V89" i="12"/>
  <c r="AD89" i="12" s="1"/>
  <c r="U89" i="12"/>
  <c r="AC89" i="12" s="1"/>
  <c r="T89" i="12"/>
  <c r="S89" i="12"/>
  <c r="Z89" i="12" s="1"/>
  <c r="R89" i="12"/>
  <c r="Q89" i="12"/>
  <c r="Y89" i="12" s="1"/>
  <c r="P89" i="12"/>
  <c r="AB89" i="12" s="1"/>
  <c r="M89" i="12"/>
  <c r="H89" i="12"/>
  <c r="N89" i="12" s="1"/>
  <c r="G89" i="12"/>
  <c r="F89" i="12"/>
  <c r="L89" i="12" s="1"/>
  <c r="O89" i="12" s="1"/>
  <c r="Z88" i="12"/>
  <c r="X88" i="12"/>
  <c r="W88" i="12"/>
  <c r="V88" i="12"/>
  <c r="AA88" i="12" s="1"/>
  <c r="U88" i="12"/>
  <c r="AC88" i="12" s="1"/>
  <c r="T88" i="12"/>
  <c r="S88" i="12"/>
  <c r="R88" i="12"/>
  <c r="Q88" i="12"/>
  <c r="Y88" i="12" s="1"/>
  <c r="P88" i="12"/>
  <c r="N88" i="12"/>
  <c r="H88" i="12"/>
  <c r="G88" i="12"/>
  <c r="M88" i="12" s="1"/>
  <c r="F88" i="12"/>
  <c r="L88" i="12" s="1"/>
  <c r="O88" i="12" s="1"/>
  <c r="X87" i="12"/>
  <c r="W87" i="12"/>
  <c r="AA87" i="12" s="1"/>
  <c r="V87" i="12"/>
  <c r="AD87" i="12" s="1"/>
  <c r="U87" i="12"/>
  <c r="T87" i="12"/>
  <c r="S87" i="12"/>
  <c r="Z87" i="12" s="1"/>
  <c r="R87" i="12"/>
  <c r="Q87" i="12"/>
  <c r="Y87" i="12" s="1"/>
  <c r="P87" i="12"/>
  <c r="AB87" i="12" s="1"/>
  <c r="H87" i="12"/>
  <c r="N87" i="12" s="1"/>
  <c r="G87" i="12"/>
  <c r="M87" i="12" s="1"/>
  <c r="F87" i="12"/>
  <c r="L87" i="12" s="1"/>
  <c r="X86" i="12"/>
  <c r="W86" i="12"/>
  <c r="AA86" i="12" s="1"/>
  <c r="V86" i="12"/>
  <c r="AD86" i="12" s="1"/>
  <c r="U86" i="12"/>
  <c r="T86" i="12"/>
  <c r="S86" i="12"/>
  <c r="AC86" i="12" s="1"/>
  <c r="R86" i="12"/>
  <c r="Q86" i="12"/>
  <c r="P86" i="12"/>
  <c r="Y86" i="12" s="1"/>
  <c r="L86" i="12"/>
  <c r="O86" i="12" s="1"/>
  <c r="H86" i="12"/>
  <c r="N86" i="12" s="1"/>
  <c r="G86" i="12"/>
  <c r="M86" i="12" s="1"/>
  <c r="F86" i="12"/>
  <c r="X85" i="12"/>
  <c r="W85" i="12"/>
  <c r="AA85" i="12" s="1"/>
  <c r="V85" i="12"/>
  <c r="AD85" i="12" s="1"/>
  <c r="U85" i="12"/>
  <c r="AC85" i="12" s="1"/>
  <c r="T85" i="12"/>
  <c r="S85" i="12"/>
  <c r="Z85" i="12" s="1"/>
  <c r="R85" i="12"/>
  <c r="Q85" i="12"/>
  <c r="Y85" i="12" s="1"/>
  <c r="P85" i="12"/>
  <c r="AB85" i="12" s="1"/>
  <c r="M85" i="12"/>
  <c r="H85" i="12"/>
  <c r="N85" i="12" s="1"/>
  <c r="G85" i="12"/>
  <c r="F85" i="12"/>
  <c r="L85" i="12" s="1"/>
  <c r="Z84" i="12"/>
  <c r="X84" i="12"/>
  <c r="W84" i="12"/>
  <c r="V84" i="12"/>
  <c r="AA84" i="12" s="1"/>
  <c r="U84" i="12"/>
  <c r="AC84" i="12" s="1"/>
  <c r="T84" i="12"/>
  <c r="S84" i="12"/>
  <c r="R84" i="12"/>
  <c r="Q84" i="12"/>
  <c r="Y84" i="12" s="1"/>
  <c r="P84" i="12"/>
  <c r="N84" i="12"/>
  <c r="H84" i="12"/>
  <c r="G84" i="12"/>
  <c r="M84" i="12" s="1"/>
  <c r="F84" i="12"/>
  <c r="L84" i="12" s="1"/>
  <c r="O84" i="12" s="1"/>
  <c r="X83" i="12"/>
  <c r="W83" i="12"/>
  <c r="AA83" i="12" s="1"/>
  <c r="V83" i="12"/>
  <c r="AD83" i="12" s="1"/>
  <c r="U83" i="12"/>
  <c r="T83" i="12"/>
  <c r="S83" i="12"/>
  <c r="Z83" i="12" s="1"/>
  <c r="R83" i="12"/>
  <c r="Q83" i="12"/>
  <c r="Y83" i="12" s="1"/>
  <c r="P83" i="12"/>
  <c r="AB83" i="12" s="1"/>
  <c r="H83" i="12"/>
  <c r="N83" i="12" s="1"/>
  <c r="G83" i="12"/>
  <c r="M83" i="12" s="1"/>
  <c r="F83" i="12"/>
  <c r="L83" i="12" s="1"/>
  <c r="X82" i="12"/>
  <c r="W82" i="12"/>
  <c r="AA82" i="12" s="1"/>
  <c r="V82" i="12"/>
  <c r="AD82" i="12" s="1"/>
  <c r="U82" i="12"/>
  <c r="T82" i="12"/>
  <c r="S82" i="12"/>
  <c r="AC82" i="12" s="1"/>
  <c r="R82" i="12"/>
  <c r="Q82" i="12"/>
  <c r="P82" i="12"/>
  <c r="Y82" i="12" s="1"/>
  <c r="L82" i="12"/>
  <c r="H82" i="12"/>
  <c r="N82" i="12" s="1"/>
  <c r="G82" i="12"/>
  <c r="M82" i="12" s="1"/>
  <c r="F82" i="12"/>
  <c r="X81" i="12"/>
  <c r="W81" i="12"/>
  <c r="AA81" i="12" s="1"/>
  <c r="V81" i="12"/>
  <c r="AD81" i="12" s="1"/>
  <c r="U81" i="12"/>
  <c r="AC81" i="12" s="1"/>
  <c r="T81" i="12"/>
  <c r="S81" i="12"/>
  <c r="Z81" i="12" s="1"/>
  <c r="R81" i="12"/>
  <c r="Q81" i="12"/>
  <c r="Y81" i="12" s="1"/>
  <c r="P81" i="12"/>
  <c r="AB81" i="12" s="1"/>
  <c r="M81" i="12"/>
  <c r="H81" i="12"/>
  <c r="N81" i="12" s="1"/>
  <c r="G81" i="12"/>
  <c r="F81" i="12"/>
  <c r="L81" i="12" s="1"/>
  <c r="Z80" i="12"/>
  <c r="X80" i="12"/>
  <c r="W80" i="12"/>
  <c r="V80" i="12"/>
  <c r="AA80" i="12" s="1"/>
  <c r="U80" i="12"/>
  <c r="AC80" i="12" s="1"/>
  <c r="T80" i="12"/>
  <c r="S80" i="12"/>
  <c r="R80" i="12"/>
  <c r="Q80" i="12"/>
  <c r="Y80" i="12" s="1"/>
  <c r="P80" i="12"/>
  <c r="N80" i="12"/>
  <c r="H80" i="12"/>
  <c r="G80" i="12"/>
  <c r="M80" i="12" s="1"/>
  <c r="F80" i="12"/>
  <c r="L80" i="12" s="1"/>
  <c r="X79" i="12"/>
  <c r="W79" i="12"/>
  <c r="AA79" i="12" s="1"/>
  <c r="V79" i="12"/>
  <c r="AD79" i="12" s="1"/>
  <c r="U79" i="12"/>
  <c r="T79" i="12"/>
  <c r="S79" i="12"/>
  <c r="Z79" i="12" s="1"/>
  <c r="R79" i="12"/>
  <c r="Q79" i="12"/>
  <c r="Y79" i="12" s="1"/>
  <c r="P79" i="12"/>
  <c r="AB79" i="12" s="1"/>
  <c r="H79" i="12"/>
  <c r="N79" i="12" s="1"/>
  <c r="G79" i="12"/>
  <c r="M79" i="12" s="1"/>
  <c r="F79" i="12"/>
  <c r="L79" i="12" s="1"/>
  <c r="O79" i="12" s="1"/>
  <c r="X78" i="12"/>
  <c r="W78" i="12"/>
  <c r="AA78" i="12" s="1"/>
  <c r="V78" i="12"/>
  <c r="AD78" i="12" s="1"/>
  <c r="U78" i="12"/>
  <c r="T78" i="12"/>
  <c r="S78" i="12"/>
  <c r="AC78" i="12" s="1"/>
  <c r="R78" i="12"/>
  <c r="Q78" i="12"/>
  <c r="P78" i="12"/>
  <c r="Y78" i="12" s="1"/>
  <c r="L78" i="12"/>
  <c r="H78" i="12"/>
  <c r="N78" i="12" s="1"/>
  <c r="G78" i="12"/>
  <c r="M78" i="12" s="1"/>
  <c r="F78" i="12"/>
  <c r="X77" i="12"/>
  <c r="W77" i="12"/>
  <c r="AA77" i="12" s="1"/>
  <c r="V77" i="12"/>
  <c r="AD77" i="12" s="1"/>
  <c r="U77" i="12"/>
  <c r="AC77" i="12" s="1"/>
  <c r="T77" i="12"/>
  <c r="S77" i="12"/>
  <c r="Z77" i="12" s="1"/>
  <c r="R77" i="12"/>
  <c r="Q77" i="12"/>
  <c r="Y77" i="12" s="1"/>
  <c r="P77" i="12"/>
  <c r="AB77" i="12" s="1"/>
  <c r="M77" i="12"/>
  <c r="H77" i="12"/>
  <c r="N77" i="12" s="1"/>
  <c r="G77" i="12"/>
  <c r="F77" i="12"/>
  <c r="L77" i="12" s="1"/>
  <c r="O77" i="12" s="1"/>
  <c r="Z76" i="12"/>
  <c r="X76" i="12"/>
  <c r="W76" i="12"/>
  <c r="V76" i="12"/>
  <c r="AA76" i="12" s="1"/>
  <c r="U76" i="12"/>
  <c r="AC76" i="12" s="1"/>
  <c r="T76" i="12"/>
  <c r="S76" i="12"/>
  <c r="R76" i="12"/>
  <c r="Q76" i="12"/>
  <c r="Y76" i="12" s="1"/>
  <c r="P76" i="12"/>
  <c r="N76" i="12"/>
  <c r="H76" i="12"/>
  <c r="G76" i="12"/>
  <c r="M76" i="12" s="1"/>
  <c r="F76" i="12"/>
  <c r="L76" i="12" s="1"/>
  <c r="X75" i="12"/>
  <c r="W75" i="12"/>
  <c r="AA75" i="12" s="1"/>
  <c r="V75" i="12"/>
  <c r="AD75" i="12" s="1"/>
  <c r="U75" i="12"/>
  <c r="T75" i="12"/>
  <c r="S75" i="12"/>
  <c r="Z75" i="12" s="1"/>
  <c r="R75" i="12"/>
  <c r="Q75" i="12"/>
  <c r="Y75" i="12" s="1"/>
  <c r="P75" i="12"/>
  <c r="AB75" i="12" s="1"/>
  <c r="H75" i="12"/>
  <c r="N75" i="12" s="1"/>
  <c r="G75" i="12"/>
  <c r="M75" i="12" s="1"/>
  <c r="F75" i="12"/>
  <c r="L75" i="12" s="1"/>
  <c r="O75" i="12" s="1"/>
  <c r="X74" i="12"/>
  <c r="W74" i="12"/>
  <c r="AA74" i="12" s="1"/>
  <c r="V74" i="12"/>
  <c r="AD74" i="12" s="1"/>
  <c r="U74" i="12"/>
  <c r="T74" i="12"/>
  <c r="S74" i="12"/>
  <c r="AC74" i="12" s="1"/>
  <c r="R74" i="12"/>
  <c r="Q74" i="12"/>
  <c r="P74" i="12"/>
  <c r="Y74" i="12" s="1"/>
  <c r="L74" i="12"/>
  <c r="H74" i="12"/>
  <c r="N74" i="12" s="1"/>
  <c r="G74" i="12"/>
  <c r="M74" i="12" s="1"/>
  <c r="F74" i="12"/>
  <c r="X73" i="12"/>
  <c r="W73" i="12"/>
  <c r="AA73" i="12" s="1"/>
  <c r="V73" i="12"/>
  <c r="AD73" i="12" s="1"/>
  <c r="U73" i="12"/>
  <c r="AC73" i="12" s="1"/>
  <c r="T73" i="12"/>
  <c r="S73" i="12"/>
  <c r="Z73" i="12" s="1"/>
  <c r="R73" i="12"/>
  <c r="Q73" i="12"/>
  <c r="Y73" i="12" s="1"/>
  <c r="P73" i="12"/>
  <c r="AB73" i="12" s="1"/>
  <c r="M73" i="12"/>
  <c r="H73" i="12"/>
  <c r="N73" i="12" s="1"/>
  <c r="G73" i="12"/>
  <c r="F73" i="12"/>
  <c r="L73" i="12" s="1"/>
  <c r="O73" i="12" s="1"/>
  <c r="Z72" i="12"/>
  <c r="X72" i="12"/>
  <c r="W72" i="12"/>
  <c r="V72" i="12"/>
  <c r="AA72" i="12" s="1"/>
  <c r="U72" i="12"/>
  <c r="AC72" i="12" s="1"/>
  <c r="T72" i="12"/>
  <c r="S72" i="12"/>
  <c r="R72" i="12"/>
  <c r="Q72" i="12"/>
  <c r="Y72" i="12" s="1"/>
  <c r="P72" i="12"/>
  <c r="N72" i="12"/>
  <c r="H72" i="12"/>
  <c r="G72" i="12"/>
  <c r="M72" i="12" s="1"/>
  <c r="F72" i="12"/>
  <c r="L72" i="12" s="1"/>
  <c r="O72" i="12" s="1"/>
  <c r="X71" i="12"/>
  <c r="W71" i="12"/>
  <c r="AA71" i="12" s="1"/>
  <c r="V71" i="12"/>
  <c r="AD71" i="12" s="1"/>
  <c r="U71" i="12"/>
  <c r="T71" i="12"/>
  <c r="S71" i="12"/>
  <c r="Z71" i="12" s="1"/>
  <c r="R71" i="12"/>
  <c r="Q71" i="12"/>
  <c r="Y71" i="12" s="1"/>
  <c r="P71" i="12"/>
  <c r="AB71" i="12" s="1"/>
  <c r="H71" i="12"/>
  <c r="N71" i="12" s="1"/>
  <c r="G71" i="12"/>
  <c r="M71" i="12" s="1"/>
  <c r="F71" i="12"/>
  <c r="L71" i="12" s="1"/>
  <c r="X70" i="12"/>
  <c r="W70" i="12"/>
  <c r="AA70" i="12" s="1"/>
  <c r="V70" i="12"/>
  <c r="AD70" i="12" s="1"/>
  <c r="U70" i="12"/>
  <c r="T70" i="12"/>
  <c r="S70" i="12"/>
  <c r="AC70" i="12" s="1"/>
  <c r="R70" i="12"/>
  <c r="Q70" i="12"/>
  <c r="P70" i="12"/>
  <c r="Y70" i="12" s="1"/>
  <c r="L70" i="12"/>
  <c r="O70" i="12" s="1"/>
  <c r="H70" i="12"/>
  <c r="N70" i="12" s="1"/>
  <c r="G70" i="12"/>
  <c r="M70" i="12" s="1"/>
  <c r="F70" i="12"/>
  <c r="X69" i="12"/>
  <c r="W69" i="12"/>
  <c r="AA69" i="12" s="1"/>
  <c r="V69" i="12"/>
  <c r="AD69" i="12" s="1"/>
  <c r="U69" i="12"/>
  <c r="AC69" i="12" s="1"/>
  <c r="T69" i="12"/>
  <c r="S69" i="12"/>
  <c r="Z69" i="12" s="1"/>
  <c r="R69" i="12"/>
  <c r="Q69" i="12"/>
  <c r="Y69" i="12" s="1"/>
  <c r="P69" i="12"/>
  <c r="AB69" i="12" s="1"/>
  <c r="M69" i="12"/>
  <c r="H69" i="12"/>
  <c r="N69" i="12" s="1"/>
  <c r="G69" i="12"/>
  <c r="F69" i="12"/>
  <c r="L69" i="12" s="1"/>
  <c r="Z68" i="12"/>
  <c r="X68" i="12"/>
  <c r="W68" i="12"/>
  <c r="V68" i="12"/>
  <c r="AA68" i="12" s="1"/>
  <c r="U68" i="12"/>
  <c r="AC68" i="12" s="1"/>
  <c r="T68" i="12"/>
  <c r="S68" i="12"/>
  <c r="R68" i="12"/>
  <c r="Q68" i="12"/>
  <c r="Y68" i="12" s="1"/>
  <c r="P68" i="12"/>
  <c r="N68" i="12"/>
  <c r="H68" i="12"/>
  <c r="G68" i="12"/>
  <c r="M68" i="12" s="1"/>
  <c r="F68" i="12"/>
  <c r="L68" i="12" s="1"/>
  <c r="O68" i="12" s="1"/>
  <c r="X67" i="12"/>
  <c r="W67" i="12"/>
  <c r="AA67" i="12" s="1"/>
  <c r="V67" i="12"/>
  <c r="AD67" i="12" s="1"/>
  <c r="U67" i="12"/>
  <c r="T67" i="12"/>
  <c r="S67" i="12"/>
  <c r="Z67" i="12" s="1"/>
  <c r="R67" i="12"/>
  <c r="Q67" i="12"/>
  <c r="Y67" i="12" s="1"/>
  <c r="P67" i="12"/>
  <c r="AB67" i="12" s="1"/>
  <c r="H67" i="12"/>
  <c r="N67" i="12" s="1"/>
  <c r="G67" i="12"/>
  <c r="M67" i="12" s="1"/>
  <c r="F67" i="12"/>
  <c r="L67" i="12" s="1"/>
  <c r="X66" i="12"/>
  <c r="W66" i="12"/>
  <c r="AA66" i="12" s="1"/>
  <c r="V66" i="12"/>
  <c r="AD66" i="12" s="1"/>
  <c r="U66" i="12"/>
  <c r="T66" i="12"/>
  <c r="S66" i="12"/>
  <c r="AC66" i="12" s="1"/>
  <c r="R66" i="12"/>
  <c r="Q66" i="12"/>
  <c r="P66" i="12"/>
  <c r="Y66" i="12" s="1"/>
  <c r="L66" i="12"/>
  <c r="H66" i="12"/>
  <c r="N66" i="12" s="1"/>
  <c r="G66" i="12"/>
  <c r="M66" i="12" s="1"/>
  <c r="F66" i="12"/>
  <c r="X65" i="12"/>
  <c r="W65" i="12"/>
  <c r="AA65" i="12" s="1"/>
  <c r="V65" i="12"/>
  <c r="AD65" i="12" s="1"/>
  <c r="U65" i="12"/>
  <c r="AC65" i="12" s="1"/>
  <c r="T65" i="12"/>
  <c r="S65" i="12"/>
  <c r="Z65" i="12" s="1"/>
  <c r="R65" i="12"/>
  <c r="Q65" i="12"/>
  <c r="Y65" i="12" s="1"/>
  <c r="P65" i="12"/>
  <c r="AB65" i="12" s="1"/>
  <c r="M65" i="12"/>
  <c r="H65" i="12"/>
  <c r="N65" i="12" s="1"/>
  <c r="G65" i="12"/>
  <c r="F65" i="12"/>
  <c r="L65" i="12" s="1"/>
  <c r="Z64" i="12"/>
  <c r="X64" i="12"/>
  <c r="W64" i="12"/>
  <c r="V64" i="12"/>
  <c r="AA64" i="12" s="1"/>
  <c r="U64" i="12"/>
  <c r="AC64" i="12" s="1"/>
  <c r="T64" i="12"/>
  <c r="S64" i="12"/>
  <c r="R64" i="12"/>
  <c r="Q64" i="12"/>
  <c r="Y64" i="12" s="1"/>
  <c r="P64" i="12"/>
  <c r="N64" i="12"/>
  <c r="H64" i="12"/>
  <c r="G64" i="12"/>
  <c r="M64" i="12" s="1"/>
  <c r="F64" i="12"/>
  <c r="L64" i="12" s="1"/>
  <c r="X63" i="12"/>
  <c r="W63" i="12"/>
  <c r="AA63" i="12" s="1"/>
  <c r="V63" i="12"/>
  <c r="AD63" i="12" s="1"/>
  <c r="U63" i="12"/>
  <c r="T63" i="12"/>
  <c r="S63" i="12"/>
  <c r="Z63" i="12" s="1"/>
  <c r="R63" i="12"/>
  <c r="Q63" i="12"/>
  <c r="Y63" i="12" s="1"/>
  <c r="P63" i="12"/>
  <c r="AB63" i="12" s="1"/>
  <c r="H63" i="12"/>
  <c r="N63" i="12" s="1"/>
  <c r="G63" i="12"/>
  <c r="M63" i="12" s="1"/>
  <c r="F63" i="12"/>
  <c r="L63" i="12" s="1"/>
  <c r="O63" i="12" s="1"/>
  <c r="X62" i="12"/>
  <c r="W62" i="12"/>
  <c r="AA62" i="12" s="1"/>
  <c r="V62" i="12"/>
  <c r="AD62" i="12" s="1"/>
  <c r="U62" i="12"/>
  <c r="T62" i="12"/>
  <c r="S62" i="12"/>
  <c r="AC62" i="12" s="1"/>
  <c r="R62" i="12"/>
  <c r="Q62" i="12"/>
  <c r="P62" i="12"/>
  <c r="Y62" i="12" s="1"/>
  <c r="L62" i="12"/>
  <c r="H62" i="12"/>
  <c r="N62" i="12" s="1"/>
  <c r="G62" i="12"/>
  <c r="M62" i="12" s="1"/>
  <c r="F62" i="12"/>
  <c r="X61" i="12"/>
  <c r="W61" i="12"/>
  <c r="AA61" i="12" s="1"/>
  <c r="V61" i="12"/>
  <c r="AD61" i="12" s="1"/>
  <c r="U61" i="12"/>
  <c r="AC61" i="12" s="1"/>
  <c r="T61" i="12"/>
  <c r="S61" i="12"/>
  <c r="Z61" i="12" s="1"/>
  <c r="R61" i="12"/>
  <c r="Q61" i="12"/>
  <c r="Y61" i="12" s="1"/>
  <c r="P61" i="12"/>
  <c r="AB61" i="12" s="1"/>
  <c r="M61" i="12"/>
  <c r="H61" i="12"/>
  <c r="N61" i="12" s="1"/>
  <c r="G61" i="12"/>
  <c r="F61" i="12"/>
  <c r="L61" i="12" s="1"/>
  <c r="O61" i="12" s="1"/>
  <c r="Z60" i="12"/>
  <c r="X60" i="12"/>
  <c r="W60" i="12"/>
  <c r="V60" i="12"/>
  <c r="AA60" i="12" s="1"/>
  <c r="U60" i="12"/>
  <c r="AC60" i="12" s="1"/>
  <c r="T60" i="12"/>
  <c r="S60" i="12"/>
  <c r="R60" i="12"/>
  <c r="Q60" i="12"/>
  <c r="Y60" i="12" s="1"/>
  <c r="P60" i="12"/>
  <c r="N60" i="12"/>
  <c r="H60" i="12"/>
  <c r="G60" i="12"/>
  <c r="M60" i="12" s="1"/>
  <c r="F60" i="12"/>
  <c r="L60" i="12" s="1"/>
  <c r="X59" i="12"/>
  <c r="W59" i="12"/>
  <c r="AA59" i="12" s="1"/>
  <c r="V59" i="12"/>
  <c r="AD59" i="12" s="1"/>
  <c r="U59" i="12"/>
  <c r="T59" i="12"/>
  <c r="S59" i="12"/>
  <c r="Z59" i="12" s="1"/>
  <c r="R59" i="12"/>
  <c r="Q59" i="12"/>
  <c r="Y59" i="12" s="1"/>
  <c r="P59" i="12"/>
  <c r="AB59" i="12" s="1"/>
  <c r="H59" i="12"/>
  <c r="N59" i="12" s="1"/>
  <c r="G59" i="12"/>
  <c r="M59" i="12" s="1"/>
  <c r="F59" i="12"/>
  <c r="L59" i="12" s="1"/>
  <c r="O59" i="12" s="1"/>
  <c r="X58" i="12"/>
  <c r="W58" i="12"/>
  <c r="AA58" i="12" s="1"/>
  <c r="V58" i="12"/>
  <c r="AD58" i="12" s="1"/>
  <c r="U58" i="12"/>
  <c r="T58" i="12"/>
  <c r="S58" i="12"/>
  <c r="AC58" i="12" s="1"/>
  <c r="R58" i="12"/>
  <c r="Q58" i="12"/>
  <c r="P58" i="12"/>
  <c r="Y58" i="12" s="1"/>
  <c r="L58" i="12"/>
  <c r="H58" i="12"/>
  <c r="N58" i="12" s="1"/>
  <c r="G58" i="12"/>
  <c r="M58" i="12" s="1"/>
  <c r="F58" i="12"/>
  <c r="X57" i="12"/>
  <c r="W57" i="12"/>
  <c r="AA57" i="12" s="1"/>
  <c r="V57" i="12"/>
  <c r="AD57" i="12" s="1"/>
  <c r="U57" i="12"/>
  <c r="AC57" i="12" s="1"/>
  <c r="T57" i="12"/>
  <c r="S57" i="12"/>
  <c r="Z57" i="12" s="1"/>
  <c r="R57" i="12"/>
  <c r="Q57" i="12"/>
  <c r="Y57" i="12" s="1"/>
  <c r="P57" i="12"/>
  <c r="AB57" i="12" s="1"/>
  <c r="M57" i="12"/>
  <c r="H57" i="12"/>
  <c r="N57" i="12" s="1"/>
  <c r="G57" i="12"/>
  <c r="F57" i="12"/>
  <c r="L57" i="12" s="1"/>
  <c r="O57" i="12" s="1"/>
  <c r="Z56" i="12"/>
  <c r="X56" i="12"/>
  <c r="W56" i="12"/>
  <c r="V56" i="12"/>
  <c r="AA56" i="12" s="1"/>
  <c r="U56" i="12"/>
  <c r="AC56" i="12" s="1"/>
  <c r="T56" i="12"/>
  <c r="S56" i="12"/>
  <c r="R56" i="12"/>
  <c r="Q56" i="12"/>
  <c r="Y56" i="12" s="1"/>
  <c r="P56" i="12"/>
  <c r="N56" i="12"/>
  <c r="H56" i="12"/>
  <c r="G56" i="12"/>
  <c r="M56" i="12" s="1"/>
  <c r="F56" i="12"/>
  <c r="L56" i="12" s="1"/>
  <c r="O56" i="12" s="1"/>
  <c r="X55" i="12"/>
  <c r="W55" i="12"/>
  <c r="AA55" i="12" s="1"/>
  <c r="V55" i="12"/>
  <c r="AD55" i="12" s="1"/>
  <c r="U55" i="12"/>
  <c r="T55" i="12"/>
  <c r="S55" i="12"/>
  <c r="Z55" i="12" s="1"/>
  <c r="R55" i="12"/>
  <c r="Q55" i="12"/>
  <c r="Y55" i="12" s="1"/>
  <c r="P55" i="12"/>
  <c r="AB55" i="12" s="1"/>
  <c r="H55" i="12"/>
  <c r="N55" i="12" s="1"/>
  <c r="G55" i="12"/>
  <c r="M55" i="12" s="1"/>
  <c r="F55" i="12"/>
  <c r="L55" i="12" s="1"/>
  <c r="X54" i="12"/>
  <c r="W54" i="12"/>
  <c r="AA54" i="12" s="1"/>
  <c r="V54" i="12"/>
  <c r="AD54" i="12" s="1"/>
  <c r="U54" i="12"/>
  <c r="T54" i="12"/>
  <c r="S54" i="12"/>
  <c r="AC54" i="12" s="1"/>
  <c r="R54" i="12"/>
  <c r="Q54" i="12"/>
  <c r="P54" i="12"/>
  <c r="Y54" i="12" s="1"/>
  <c r="L54" i="12"/>
  <c r="O54" i="12" s="1"/>
  <c r="H54" i="12"/>
  <c r="N54" i="12" s="1"/>
  <c r="G54" i="12"/>
  <c r="M54" i="12" s="1"/>
  <c r="F54" i="12"/>
  <c r="X53" i="12"/>
  <c r="W53" i="12"/>
  <c r="AA53" i="12" s="1"/>
  <c r="V53" i="12"/>
  <c r="AD53" i="12" s="1"/>
  <c r="U53" i="12"/>
  <c r="AC53" i="12" s="1"/>
  <c r="T53" i="12"/>
  <c r="S53" i="12"/>
  <c r="Z53" i="12" s="1"/>
  <c r="R53" i="12"/>
  <c r="Q53" i="12"/>
  <c r="Y53" i="12" s="1"/>
  <c r="P53" i="12"/>
  <c r="AB53" i="12" s="1"/>
  <c r="M53" i="12"/>
  <c r="H53" i="12"/>
  <c r="N53" i="12" s="1"/>
  <c r="G53" i="12"/>
  <c r="F53" i="12"/>
  <c r="L53" i="12" s="1"/>
  <c r="Z52" i="12"/>
  <c r="X52" i="12"/>
  <c r="W52" i="12"/>
  <c r="V52" i="12"/>
  <c r="AA52" i="12" s="1"/>
  <c r="U52" i="12"/>
  <c r="AC52" i="12" s="1"/>
  <c r="T52" i="12"/>
  <c r="S52" i="12"/>
  <c r="R52" i="12"/>
  <c r="Q52" i="12"/>
  <c r="Y52" i="12" s="1"/>
  <c r="P52" i="12"/>
  <c r="N52" i="12"/>
  <c r="H52" i="12"/>
  <c r="G52" i="12"/>
  <c r="M52" i="12" s="1"/>
  <c r="F52" i="12"/>
  <c r="L52" i="12" s="1"/>
  <c r="O52" i="12" s="1"/>
  <c r="X51" i="12"/>
  <c r="W51" i="12"/>
  <c r="AA51" i="12" s="1"/>
  <c r="V51" i="12"/>
  <c r="AD51" i="12" s="1"/>
  <c r="U51" i="12"/>
  <c r="T51" i="12"/>
  <c r="S51" i="12"/>
  <c r="Z51" i="12" s="1"/>
  <c r="R51" i="12"/>
  <c r="Q51" i="12"/>
  <c r="Y51" i="12" s="1"/>
  <c r="P51" i="12"/>
  <c r="AB51" i="12" s="1"/>
  <c r="H51" i="12"/>
  <c r="N51" i="12" s="1"/>
  <c r="G51" i="12"/>
  <c r="M51" i="12" s="1"/>
  <c r="F51" i="12"/>
  <c r="L51" i="12" s="1"/>
  <c r="X50" i="12"/>
  <c r="W50" i="12"/>
  <c r="AA50" i="12" s="1"/>
  <c r="V50" i="12"/>
  <c r="AD50" i="12" s="1"/>
  <c r="U50" i="12"/>
  <c r="T50" i="12"/>
  <c r="S50" i="12"/>
  <c r="AC50" i="12" s="1"/>
  <c r="R50" i="12"/>
  <c r="Q50" i="12"/>
  <c r="P50" i="12"/>
  <c r="Y50" i="12" s="1"/>
  <c r="L50" i="12"/>
  <c r="H50" i="12"/>
  <c r="N50" i="12" s="1"/>
  <c r="G50" i="12"/>
  <c r="M50" i="12" s="1"/>
  <c r="F50" i="12"/>
  <c r="X49" i="12"/>
  <c r="W49" i="12"/>
  <c r="AA49" i="12" s="1"/>
  <c r="V49" i="12"/>
  <c r="AD49" i="12" s="1"/>
  <c r="U49" i="12"/>
  <c r="AC49" i="12" s="1"/>
  <c r="T49" i="12"/>
  <c r="S49" i="12"/>
  <c r="Z49" i="12" s="1"/>
  <c r="R49" i="12"/>
  <c r="Q49" i="12"/>
  <c r="Y49" i="12" s="1"/>
  <c r="P49" i="12"/>
  <c r="AB49" i="12" s="1"/>
  <c r="M49" i="12"/>
  <c r="H49" i="12"/>
  <c r="N49" i="12" s="1"/>
  <c r="G49" i="12"/>
  <c r="F49" i="12"/>
  <c r="L49" i="12" s="1"/>
  <c r="Z48" i="12"/>
  <c r="X48" i="12"/>
  <c r="W48" i="12"/>
  <c r="V48" i="12"/>
  <c r="AA48" i="12" s="1"/>
  <c r="U48" i="12"/>
  <c r="AC48" i="12" s="1"/>
  <c r="T48" i="12"/>
  <c r="S48" i="12"/>
  <c r="R48" i="12"/>
  <c r="Q48" i="12"/>
  <c r="Y48" i="12" s="1"/>
  <c r="P48" i="12"/>
  <c r="N48" i="12"/>
  <c r="H48" i="12"/>
  <c r="G48" i="12"/>
  <c r="M48" i="12" s="1"/>
  <c r="F48" i="12"/>
  <c r="L48" i="12" s="1"/>
  <c r="X47" i="12"/>
  <c r="W47" i="12"/>
  <c r="AA47" i="12" s="1"/>
  <c r="V47" i="12"/>
  <c r="AD47" i="12" s="1"/>
  <c r="U47" i="12"/>
  <c r="T47" i="12"/>
  <c r="S47" i="12"/>
  <c r="Z47" i="12" s="1"/>
  <c r="R47" i="12"/>
  <c r="Q47" i="12"/>
  <c r="Y47" i="12" s="1"/>
  <c r="P47" i="12"/>
  <c r="AB47" i="12" s="1"/>
  <c r="H47" i="12"/>
  <c r="N47" i="12" s="1"/>
  <c r="G47" i="12"/>
  <c r="M47" i="12" s="1"/>
  <c r="F47" i="12"/>
  <c r="L47" i="12" s="1"/>
  <c r="O47" i="12" s="1"/>
  <c r="X46" i="12"/>
  <c r="W46" i="12"/>
  <c r="AA46" i="12" s="1"/>
  <c r="V46" i="12"/>
  <c r="AD46" i="12" s="1"/>
  <c r="U46" i="12"/>
  <c r="T46" i="12"/>
  <c r="S46" i="12"/>
  <c r="AC46" i="12" s="1"/>
  <c r="R46" i="12"/>
  <c r="Q46" i="12"/>
  <c r="P46" i="12"/>
  <c r="Y46" i="12" s="1"/>
  <c r="L46" i="12"/>
  <c r="H46" i="12"/>
  <c r="N46" i="12" s="1"/>
  <c r="G46" i="12"/>
  <c r="M46" i="12" s="1"/>
  <c r="F46" i="12"/>
  <c r="X45" i="12"/>
  <c r="W45" i="12"/>
  <c r="AA45" i="12" s="1"/>
  <c r="V45" i="12"/>
  <c r="AD45" i="12" s="1"/>
  <c r="U45" i="12"/>
  <c r="AC45" i="12" s="1"/>
  <c r="T45" i="12"/>
  <c r="S45" i="12"/>
  <c r="Z45" i="12" s="1"/>
  <c r="R45" i="12"/>
  <c r="Q45" i="12"/>
  <c r="Y45" i="12" s="1"/>
  <c r="P45" i="12"/>
  <c r="AB45" i="12" s="1"/>
  <c r="M45" i="12"/>
  <c r="H45" i="12"/>
  <c r="N45" i="12" s="1"/>
  <c r="G45" i="12"/>
  <c r="F45" i="12"/>
  <c r="L45" i="12" s="1"/>
  <c r="O45" i="12" s="1"/>
  <c r="Z44" i="12"/>
  <c r="X44" i="12"/>
  <c r="W44" i="12"/>
  <c r="V44" i="12"/>
  <c r="AA44" i="12" s="1"/>
  <c r="U44" i="12"/>
  <c r="AC44" i="12" s="1"/>
  <c r="T44" i="12"/>
  <c r="S44" i="12"/>
  <c r="R44" i="12"/>
  <c r="Q44" i="12"/>
  <c r="Y44" i="12" s="1"/>
  <c r="P44" i="12"/>
  <c r="N44" i="12"/>
  <c r="H44" i="12"/>
  <c r="G44" i="12"/>
  <c r="M44" i="12" s="1"/>
  <c r="F44" i="12"/>
  <c r="L44" i="12" s="1"/>
  <c r="X43" i="12"/>
  <c r="W43" i="12"/>
  <c r="AA43" i="12" s="1"/>
  <c r="V43" i="12"/>
  <c r="AD43" i="12" s="1"/>
  <c r="U43" i="12"/>
  <c r="T43" i="12"/>
  <c r="S43" i="12"/>
  <c r="Z43" i="12" s="1"/>
  <c r="R43" i="12"/>
  <c r="Q43" i="12"/>
  <c r="Y43" i="12" s="1"/>
  <c r="P43" i="12"/>
  <c r="AB43" i="12" s="1"/>
  <c r="H43" i="12"/>
  <c r="N43" i="12" s="1"/>
  <c r="G43" i="12"/>
  <c r="M43" i="12" s="1"/>
  <c r="F43" i="12"/>
  <c r="L43" i="12" s="1"/>
  <c r="O43" i="12" s="1"/>
  <c r="X42" i="12"/>
  <c r="W42" i="12"/>
  <c r="AA42" i="12" s="1"/>
  <c r="V42" i="12"/>
  <c r="AD42" i="12" s="1"/>
  <c r="U42" i="12"/>
  <c r="T42" i="12"/>
  <c r="S42" i="12"/>
  <c r="AC42" i="12" s="1"/>
  <c r="R42" i="12"/>
  <c r="Q42" i="12"/>
  <c r="P42" i="12"/>
  <c r="Y42" i="12" s="1"/>
  <c r="L42" i="12"/>
  <c r="H42" i="12"/>
  <c r="N42" i="12" s="1"/>
  <c r="G42" i="12"/>
  <c r="M42" i="12" s="1"/>
  <c r="F42" i="12"/>
  <c r="X41" i="12"/>
  <c r="W41" i="12"/>
  <c r="AA41" i="12" s="1"/>
  <c r="V41" i="12"/>
  <c r="AD41" i="12" s="1"/>
  <c r="U41" i="12"/>
  <c r="AC41" i="12" s="1"/>
  <c r="T41" i="12"/>
  <c r="S41" i="12"/>
  <c r="Z41" i="12" s="1"/>
  <c r="R41" i="12"/>
  <c r="Q41" i="12"/>
  <c r="Y41" i="12" s="1"/>
  <c r="P41" i="12"/>
  <c r="AB41" i="12" s="1"/>
  <c r="M41" i="12"/>
  <c r="H41" i="12"/>
  <c r="N41" i="12" s="1"/>
  <c r="G41" i="12"/>
  <c r="F41" i="12"/>
  <c r="L41" i="12" s="1"/>
  <c r="O41" i="12" s="1"/>
  <c r="Z40" i="12"/>
  <c r="X40" i="12"/>
  <c r="W40" i="12"/>
  <c r="V40" i="12"/>
  <c r="AA40" i="12" s="1"/>
  <c r="U40" i="12"/>
  <c r="AC40" i="12" s="1"/>
  <c r="T40" i="12"/>
  <c r="S40" i="12"/>
  <c r="R40" i="12"/>
  <c r="Q40" i="12"/>
  <c r="P40" i="12"/>
  <c r="N40" i="12"/>
  <c r="H40" i="12"/>
  <c r="G40" i="12"/>
  <c r="M40" i="12" s="1"/>
  <c r="F40" i="12"/>
  <c r="L40" i="12" s="1"/>
  <c r="X39" i="12"/>
  <c r="W39" i="12"/>
  <c r="AA39" i="12" s="1"/>
  <c r="V39" i="12"/>
  <c r="U39" i="12"/>
  <c r="T39" i="12"/>
  <c r="S39" i="12"/>
  <c r="R39" i="12"/>
  <c r="Q39" i="12"/>
  <c r="Y39" i="12" s="1"/>
  <c r="P39" i="12"/>
  <c r="AB39" i="12" s="1"/>
  <c r="O39" i="12"/>
  <c r="H39" i="12"/>
  <c r="N39" i="12" s="1"/>
  <c r="G39" i="12"/>
  <c r="M39" i="12" s="1"/>
  <c r="F39" i="12"/>
  <c r="L39" i="12" s="1"/>
  <c r="AB38" i="12"/>
  <c r="X38" i="12"/>
  <c r="W38" i="12"/>
  <c r="AA38" i="12" s="1"/>
  <c r="V38" i="12"/>
  <c r="AD38" i="12" s="1"/>
  <c r="U38" i="12"/>
  <c r="T38" i="12"/>
  <c r="S38" i="12"/>
  <c r="AC38" i="12" s="1"/>
  <c r="R38" i="12"/>
  <c r="Q38" i="12"/>
  <c r="P38" i="12"/>
  <c r="L38" i="12"/>
  <c r="H38" i="12"/>
  <c r="N38" i="12" s="1"/>
  <c r="G38" i="12"/>
  <c r="M38" i="12" s="1"/>
  <c r="F38" i="12"/>
  <c r="AC37" i="12"/>
  <c r="X37" i="12"/>
  <c r="W37" i="12"/>
  <c r="AA37" i="12" s="1"/>
  <c r="V37" i="12"/>
  <c r="AD37" i="12" s="1"/>
  <c r="U37" i="12"/>
  <c r="T37" i="12"/>
  <c r="S37" i="12"/>
  <c r="Z37" i="12" s="1"/>
  <c r="R37" i="12"/>
  <c r="Q37" i="12"/>
  <c r="Y37" i="12" s="1"/>
  <c r="P37" i="12"/>
  <c r="AB37" i="12" s="1"/>
  <c r="M37" i="12"/>
  <c r="H37" i="12"/>
  <c r="N37" i="12" s="1"/>
  <c r="G37" i="12"/>
  <c r="F37" i="12"/>
  <c r="L37" i="12" s="1"/>
  <c r="O37" i="12" s="1"/>
  <c r="AD36" i="12"/>
  <c r="AC36" i="12"/>
  <c r="Z36" i="12"/>
  <c r="X36" i="12"/>
  <c r="W36" i="12"/>
  <c r="V36" i="12"/>
  <c r="AA36" i="12" s="1"/>
  <c r="U36" i="12"/>
  <c r="T36" i="12"/>
  <c r="S36" i="12"/>
  <c r="R36" i="12"/>
  <c r="Q36" i="12"/>
  <c r="Y36" i="12" s="1"/>
  <c r="P36" i="12"/>
  <c r="N36" i="12"/>
  <c r="H36" i="12"/>
  <c r="G36" i="12"/>
  <c r="M36" i="12" s="1"/>
  <c r="F36" i="12"/>
  <c r="L36" i="12" s="1"/>
  <c r="X35" i="12"/>
  <c r="W35" i="12"/>
  <c r="V35" i="12"/>
  <c r="AD35" i="12" s="1"/>
  <c r="U35" i="12"/>
  <c r="T35" i="12"/>
  <c r="S35" i="12"/>
  <c r="AC35" i="12" s="1"/>
  <c r="R35" i="12"/>
  <c r="Q35" i="12"/>
  <c r="P35" i="12"/>
  <c r="N35" i="12"/>
  <c r="H35" i="12"/>
  <c r="G35" i="12"/>
  <c r="M35" i="12" s="1"/>
  <c r="F35" i="12"/>
  <c r="L35" i="12" s="1"/>
  <c r="O35" i="12" s="1"/>
  <c r="X34" i="12"/>
  <c r="AA34" i="12" s="1"/>
  <c r="W34" i="12"/>
  <c r="V34" i="12"/>
  <c r="U34" i="12"/>
  <c r="T34" i="12"/>
  <c r="S34" i="12"/>
  <c r="R34" i="12"/>
  <c r="Q34" i="12"/>
  <c r="P34" i="12"/>
  <c r="Y34" i="12" s="1"/>
  <c r="L34" i="12"/>
  <c r="H34" i="12"/>
  <c r="N34" i="12" s="1"/>
  <c r="G34" i="12"/>
  <c r="M34" i="12" s="1"/>
  <c r="O34" i="12" s="1"/>
  <c r="F34" i="12"/>
  <c r="AC33" i="12"/>
  <c r="X33" i="12"/>
  <c r="W33" i="12"/>
  <c r="AA33" i="12" s="1"/>
  <c r="V33" i="12"/>
  <c r="U33" i="12"/>
  <c r="T33" i="12"/>
  <c r="S33" i="12"/>
  <c r="Z33" i="12" s="1"/>
  <c r="R33" i="12"/>
  <c r="Q33" i="12"/>
  <c r="P33" i="12"/>
  <c r="M33" i="12"/>
  <c r="H33" i="12"/>
  <c r="N33" i="12" s="1"/>
  <c r="G33" i="12"/>
  <c r="F33" i="12"/>
  <c r="L33" i="12" s="1"/>
  <c r="O33" i="12" s="1"/>
  <c r="AD32" i="12"/>
  <c r="AC32" i="12"/>
  <c r="Z32" i="12"/>
  <c r="X32" i="12"/>
  <c r="W32" i="12"/>
  <c r="V32" i="12"/>
  <c r="AA32" i="12" s="1"/>
  <c r="U32" i="12"/>
  <c r="T32" i="12"/>
  <c r="S32" i="12"/>
  <c r="R32" i="12"/>
  <c r="Q32" i="12"/>
  <c r="Y32" i="12" s="1"/>
  <c r="P32" i="12"/>
  <c r="N32" i="12"/>
  <c r="H32" i="12"/>
  <c r="G32" i="12"/>
  <c r="M32" i="12" s="1"/>
  <c r="F32" i="12"/>
  <c r="L32" i="12" s="1"/>
  <c r="X31" i="12"/>
  <c r="W31" i="12"/>
  <c r="V31" i="12"/>
  <c r="AD31" i="12" s="1"/>
  <c r="U31" i="12"/>
  <c r="T31" i="12"/>
  <c r="S31" i="12"/>
  <c r="AC31" i="12" s="1"/>
  <c r="R31" i="12"/>
  <c r="Q31" i="12"/>
  <c r="P31" i="12"/>
  <c r="N31" i="12"/>
  <c r="H31" i="12"/>
  <c r="G31" i="12"/>
  <c r="M31" i="12" s="1"/>
  <c r="F31" i="12"/>
  <c r="L31" i="12" s="1"/>
  <c r="O31" i="12" s="1"/>
  <c r="X30" i="12"/>
  <c r="AA30" i="12" s="1"/>
  <c r="W30" i="12"/>
  <c r="V30" i="12"/>
  <c r="U30" i="12"/>
  <c r="T30" i="12"/>
  <c r="S30" i="12"/>
  <c r="R30" i="12"/>
  <c r="Q30" i="12"/>
  <c r="P30" i="12"/>
  <c r="Y30" i="12" s="1"/>
  <c r="L30" i="12"/>
  <c r="H30" i="12"/>
  <c r="N30" i="12" s="1"/>
  <c r="G30" i="12"/>
  <c r="M30" i="12" s="1"/>
  <c r="O30" i="12" s="1"/>
  <c r="F30" i="12"/>
  <c r="AC29" i="12"/>
  <c r="X29" i="12"/>
  <c r="W29" i="12"/>
  <c r="AA29" i="12" s="1"/>
  <c r="V29" i="12"/>
  <c r="U29" i="12"/>
  <c r="T29" i="12"/>
  <c r="S29" i="12"/>
  <c r="Z29" i="12" s="1"/>
  <c r="R29" i="12"/>
  <c r="Q29" i="12"/>
  <c r="P29" i="12"/>
  <c r="M29" i="12"/>
  <c r="H29" i="12"/>
  <c r="N29" i="12" s="1"/>
  <c r="G29" i="12"/>
  <c r="F29" i="12"/>
  <c r="L29" i="12" s="1"/>
  <c r="O29" i="12" s="1"/>
  <c r="AD28" i="12"/>
  <c r="AC28" i="12"/>
  <c r="Z28" i="12"/>
  <c r="X28" i="12"/>
  <c r="W28" i="12"/>
  <c r="V28" i="12"/>
  <c r="AA28" i="12" s="1"/>
  <c r="U28" i="12"/>
  <c r="T28" i="12"/>
  <c r="S28" i="12"/>
  <c r="R28" i="12"/>
  <c r="Q28" i="12"/>
  <c r="P28" i="12"/>
  <c r="N28" i="12"/>
  <c r="H28" i="12"/>
  <c r="G28" i="12"/>
  <c r="M28" i="12" s="1"/>
  <c r="F28" i="12"/>
  <c r="L28" i="12" s="1"/>
  <c r="Z27" i="12"/>
  <c r="X27" i="12"/>
  <c r="W27" i="12"/>
  <c r="V27" i="12"/>
  <c r="AA27" i="12" s="1"/>
  <c r="U27" i="12"/>
  <c r="T27" i="12"/>
  <c r="S27" i="12"/>
  <c r="AC27" i="12" s="1"/>
  <c r="R27" i="12"/>
  <c r="Q27" i="12"/>
  <c r="Y27" i="12" s="1"/>
  <c r="P27" i="12"/>
  <c r="N27" i="12"/>
  <c r="H27" i="12"/>
  <c r="G27" i="12"/>
  <c r="M27" i="12" s="1"/>
  <c r="F27" i="12"/>
  <c r="L27" i="12" s="1"/>
  <c r="O27" i="12" s="1"/>
  <c r="X26" i="12"/>
  <c r="AD26" i="12" s="1"/>
  <c r="W26" i="12"/>
  <c r="AA26" i="12" s="1"/>
  <c r="V26" i="12"/>
  <c r="U26" i="12"/>
  <c r="T26" i="12"/>
  <c r="S26" i="12"/>
  <c r="R26" i="12"/>
  <c r="Q26" i="12"/>
  <c r="P26" i="12"/>
  <c r="M26" i="12"/>
  <c r="L26" i="12"/>
  <c r="O26" i="12" s="1"/>
  <c r="H26" i="12"/>
  <c r="N26" i="12" s="1"/>
  <c r="G26" i="12"/>
  <c r="F26" i="12"/>
  <c r="X25" i="12"/>
  <c r="W25" i="12"/>
  <c r="V25" i="12"/>
  <c r="AA25" i="12" s="1"/>
  <c r="U25" i="12"/>
  <c r="Z25" i="12" s="1"/>
  <c r="T25" i="12"/>
  <c r="S25" i="12"/>
  <c r="R25" i="12"/>
  <c r="Q25" i="12"/>
  <c r="Y25" i="12" s="1"/>
  <c r="P25" i="12"/>
  <c r="N25" i="12"/>
  <c r="M25" i="12"/>
  <c r="H25" i="12"/>
  <c r="G25" i="12"/>
  <c r="F25" i="12"/>
  <c r="L25" i="12" s="1"/>
  <c r="O25" i="12" s="1"/>
  <c r="Z24" i="12"/>
  <c r="X24" i="12"/>
  <c r="W24" i="12"/>
  <c r="V24" i="12"/>
  <c r="AA24" i="12" s="1"/>
  <c r="U24" i="12"/>
  <c r="T24" i="12"/>
  <c r="S24" i="12"/>
  <c r="AC24" i="12" s="1"/>
  <c r="R24" i="12"/>
  <c r="Q24" i="12"/>
  <c r="Y24" i="12" s="1"/>
  <c r="P24" i="12"/>
  <c r="AB24" i="12" s="1"/>
  <c r="N24" i="12"/>
  <c r="H24" i="12"/>
  <c r="G24" i="12"/>
  <c r="M24" i="12" s="1"/>
  <c r="F24" i="12"/>
  <c r="L24" i="12" s="1"/>
  <c r="O24" i="12" s="1"/>
  <c r="X23" i="12"/>
  <c r="W23" i="12"/>
  <c r="AA23" i="12" s="1"/>
  <c r="V23" i="12"/>
  <c r="AD23" i="12" s="1"/>
  <c r="U23" i="12"/>
  <c r="T23" i="12"/>
  <c r="S23" i="12"/>
  <c r="AC23" i="12" s="1"/>
  <c r="R23" i="12"/>
  <c r="Q23" i="12"/>
  <c r="P23" i="12"/>
  <c r="Y23" i="12" s="1"/>
  <c r="L23" i="12"/>
  <c r="H23" i="12"/>
  <c r="N23" i="12" s="1"/>
  <c r="G23" i="12"/>
  <c r="M23" i="12" s="1"/>
  <c r="F23" i="12"/>
  <c r="X22" i="12"/>
  <c r="W22" i="12"/>
  <c r="AA22" i="12" s="1"/>
  <c r="V22" i="12"/>
  <c r="AD22" i="12" s="1"/>
  <c r="U22" i="12"/>
  <c r="T22" i="12"/>
  <c r="AC22" i="12" s="1"/>
  <c r="S22" i="12"/>
  <c r="Z22" i="12" s="1"/>
  <c r="R22" i="12"/>
  <c r="Q22" i="12"/>
  <c r="P22" i="12"/>
  <c r="Y22" i="12" s="1"/>
  <c r="M22" i="12"/>
  <c r="L22" i="12"/>
  <c r="H22" i="12"/>
  <c r="N22" i="12" s="1"/>
  <c r="G22" i="12"/>
  <c r="F22" i="12"/>
  <c r="X21" i="12"/>
  <c r="W21" i="12"/>
  <c r="V21" i="12"/>
  <c r="AA21" i="12" s="1"/>
  <c r="U21" i="12"/>
  <c r="Z21" i="12" s="1"/>
  <c r="T21" i="12"/>
  <c r="S21" i="12"/>
  <c r="R21" i="12"/>
  <c r="Q21" i="12"/>
  <c r="Y21" i="12" s="1"/>
  <c r="P21" i="12"/>
  <c r="N21" i="12"/>
  <c r="M21" i="12"/>
  <c r="H21" i="12"/>
  <c r="G21" i="12"/>
  <c r="F21" i="12"/>
  <c r="L21" i="12" s="1"/>
  <c r="O21" i="12" s="1"/>
  <c r="Z20" i="12"/>
  <c r="X20" i="12"/>
  <c r="W20" i="12"/>
  <c r="V20" i="12"/>
  <c r="AA20" i="12" s="1"/>
  <c r="U20" i="12"/>
  <c r="T20" i="12"/>
  <c r="S20" i="12"/>
  <c r="AC20" i="12" s="1"/>
  <c r="R20" i="12"/>
  <c r="Q20" i="12"/>
  <c r="Y20" i="12" s="1"/>
  <c r="P20" i="12"/>
  <c r="AB20" i="12" s="1"/>
  <c r="N20" i="12"/>
  <c r="H20" i="12"/>
  <c r="G20" i="12"/>
  <c r="M20" i="12" s="1"/>
  <c r="F20" i="12"/>
  <c r="L20" i="12" s="1"/>
  <c r="O20" i="12" s="1"/>
  <c r="X19" i="12"/>
  <c r="W19" i="12"/>
  <c r="AA19" i="12" s="1"/>
  <c r="V19" i="12"/>
  <c r="AD19" i="12" s="1"/>
  <c r="U19" i="12"/>
  <c r="T19" i="12"/>
  <c r="S19" i="12"/>
  <c r="AC19" i="12" s="1"/>
  <c r="R19" i="12"/>
  <c r="Q19" i="12"/>
  <c r="P19" i="12"/>
  <c r="Y19" i="12" s="1"/>
  <c r="L19" i="12"/>
  <c r="H19" i="12"/>
  <c r="N19" i="12" s="1"/>
  <c r="G19" i="12"/>
  <c r="M19" i="12" s="1"/>
  <c r="F19" i="12"/>
  <c r="X18" i="12"/>
  <c r="W18" i="12"/>
  <c r="AA18" i="12" s="1"/>
  <c r="V18" i="12"/>
  <c r="AD18" i="12" s="1"/>
  <c r="U18" i="12"/>
  <c r="T18" i="12"/>
  <c r="AC18" i="12" s="1"/>
  <c r="S18" i="12"/>
  <c r="Z18" i="12" s="1"/>
  <c r="R18" i="12"/>
  <c r="Q18" i="12"/>
  <c r="P18" i="12"/>
  <c r="Y18" i="12" s="1"/>
  <c r="M18" i="12"/>
  <c r="L18" i="12"/>
  <c r="H18" i="12"/>
  <c r="N18" i="12" s="1"/>
  <c r="G18" i="12"/>
  <c r="F18" i="12"/>
  <c r="X17" i="12"/>
  <c r="W17" i="12"/>
  <c r="V17" i="12"/>
  <c r="AA17" i="12" s="1"/>
  <c r="U17" i="12"/>
  <c r="Z17" i="12" s="1"/>
  <c r="T17" i="12"/>
  <c r="S17" i="12"/>
  <c r="R17" i="12"/>
  <c r="Q17" i="12"/>
  <c r="Y17" i="12" s="1"/>
  <c r="P17" i="12"/>
  <c r="N17" i="12"/>
  <c r="M17" i="12"/>
  <c r="H17" i="12"/>
  <c r="G17" i="12"/>
  <c r="F17" i="12"/>
  <c r="L17" i="12" s="1"/>
  <c r="O17" i="12" s="1"/>
  <c r="Z16" i="12"/>
  <c r="X16" i="12"/>
  <c r="W16" i="12"/>
  <c r="V16" i="12"/>
  <c r="AA16" i="12" s="1"/>
  <c r="U16" i="12"/>
  <c r="T16" i="12"/>
  <c r="S16" i="12"/>
  <c r="AC16" i="12" s="1"/>
  <c r="R16" i="12"/>
  <c r="Q16" i="12"/>
  <c r="Y16" i="12" s="1"/>
  <c r="P16" i="12"/>
  <c r="AB16" i="12" s="1"/>
  <c r="N16" i="12"/>
  <c r="H16" i="12"/>
  <c r="G16" i="12"/>
  <c r="M16" i="12" s="1"/>
  <c r="F16" i="12"/>
  <c r="L16" i="12" s="1"/>
  <c r="O16" i="12" s="1"/>
  <c r="X15" i="12"/>
  <c r="W15" i="12"/>
  <c r="AA15" i="12" s="1"/>
  <c r="V15" i="12"/>
  <c r="AD15" i="12" s="1"/>
  <c r="U15" i="12"/>
  <c r="T15" i="12"/>
  <c r="S15" i="12"/>
  <c r="AC15" i="12" s="1"/>
  <c r="R15" i="12"/>
  <c r="Q15" i="12"/>
  <c r="P15" i="12"/>
  <c r="Y15" i="12" s="1"/>
  <c r="L15" i="12"/>
  <c r="H15" i="12"/>
  <c r="N15" i="12" s="1"/>
  <c r="G15" i="12"/>
  <c r="M15" i="12" s="1"/>
  <c r="F15" i="12"/>
  <c r="X14" i="12"/>
  <c r="W14" i="12"/>
  <c r="AA14" i="12" s="1"/>
  <c r="V14" i="12"/>
  <c r="AD14" i="12" s="1"/>
  <c r="U14" i="12"/>
  <c r="T14" i="12"/>
  <c r="AC14" i="12" s="1"/>
  <c r="S14" i="12"/>
  <c r="Z14" i="12" s="1"/>
  <c r="R14" i="12"/>
  <c r="Q14" i="12"/>
  <c r="P14" i="12"/>
  <c r="Y14" i="12" s="1"/>
  <c r="M14" i="12"/>
  <c r="L14" i="12"/>
  <c r="H14" i="12"/>
  <c r="N14" i="12" s="1"/>
  <c r="G14" i="12"/>
  <c r="F14" i="12"/>
  <c r="X13" i="12"/>
  <c r="W13" i="12"/>
  <c r="V13" i="12"/>
  <c r="AA13" i="12" s="1"/>
  <c r="U13" i="12"/>
  <c r="Z13" i="12" s="1"/>
  <c r="T13" i="12"/>
  <c r="S13" i="12"/>
  <c r="R13" i="12"/>
  <c r="Q13" i="12"/>
  <c r="Y13" i="12" s="1"/>
  <c r="P13" i="12"/>
  <c r="N13" i="12"/>
  <c r="M13" i="12"/>
  <c r="H13" i="12"/>
  <c r="G13" i="12"/>
  <c r="F13" i="12"/>
  <c r="L13" i="12" s="1"/>
  <c r="O13" i="12" s="1"/>
  <c r="Z12" i="12"/>
  <c r="X12" i="12"/>
  <c r="W12" i="12"/>
  <c r="V12" i="12"/>
  <c r="AA12" i="12" s="1"/>
  <c r="U12" i="12"/>
  <c r="T12" i="12"/>
  <c r="S12" i="12"/>
  <c r="AC12" i="12" s="1"/>
  <c r="R12" i="12"/>
  <c r="Q12" i="12"/>
  <c r="Y12" i="12" s="1"/>
  <c r="P12" i="12"/>
  <c r="AB12" i="12" s="1"/>
  <c r="N12" i="12"/>
  <c r="H12" i="12"/>
  <c r="G12" i="12"/>
  <c r="M12" i="12" s="1"/>
  <c r="F12" i="12"/>
  <c r="L12" i="12" s="1"/>
  <c r="O12" i="12" s="1"/>
  <c r="X11" i="12"/>
  <c r="W11" i="12"/>
  <c r="AA11" i="12" s="1"/>
  <c r="V11" i="12"/>
  <c r="AD11" i="12" s="1"/>
  <c r="U11" i="12"/>
  <c r="T11" i="12"/>
  <c r="S11" i="12"/>
  <c r="AC11" i="12" s="1"/>
  <c r="R11" i="12"/>
  <c r="Q11" i="12"/>
  <c r="P11" i="12"/>
  <c r="Y11" i="12" s="1"/>
  <c r="L11" i="12"/>
  <c r="H11" i="12"/>
  <c r="N11" i="12" s="1"/>
  <c r="G11" i="12"/>
  <c r="M11" i="12" s="1"/>
  <c r="F11" i="12"/>
  <c r="X10" i="12"/>
  <c r="W10" i="12"/>
  <c r="AA10" i="12" s="1"/>
  <c r="V10" i="12"/>
  <c r="AD10" i="12" s="1"/>
  <c r="U10" i="12"/>
  <c r="T10" i="12"/>
  <c r="AC10" i="12" s="1"/>
  <c r="S10" i="12"/>
  <c r="Z10" i="12" s="1"/>
  <c r="R10" i="12"/>
  <c r="Q10" i="12"/>
  <c r="P10" i="12"/>
  <c r="Y10" i="12" s="1"/>
  <c r="M10" i="12"/>
  <c r="L10" i="12"/>
  <c r="H10" i="12"/>
  <c r="N10" i="12" s="1"/>
  <c r="G10" i="12"/>
  <c r="F10" i="12"/>
  <c r="X9" i="12"/>
  <c r="W9" i="12"/>
  <c r="V9" i="12"/>
  <c r="AA9" i="12" s="1"/>
  <c r="U9" i="12"/>
  <c r="Z9" i="12" s="1"/>
  <c r="T9" i="12"/>
  <c r="S9" i="12"/>
  <c r="R9" i="12"/>
  <c r="Q9" i="12"/>
  <c r="Y9" i="12" s="1"/>
  <c r="P9" i="12"/>
  <c r="N9" i="12"/>
  <c r="M9" i="12"/>
  <c r="H9" i="12"/>
  <c r="G9" i="12"/>
  <c r="F9" i="12"/>
  <c r="L9" i="12" s="1"/>
  <c r="O9" i="12" s="1"/>
  <c r="Z8" i="12"/>
  <c r="X8" i="12"/>
  <c r="W8" i="12"/>
  <c r="V8" i="12"/>
  <c r="AA8" i="12" s="1"/>
  <c r="U8" i="12"/>
  <c r="T8" i="12"/>
  <c r="S8" i="12"/>
  <c r="AC8" i="12" s="1"/>
  <c r="R8" i="12"/>
  <c r="Q8" i="12"/>
  <c r="Y8" i="12" s="1"/>
  <c r="P8" i="12"/>
  <c r="AB8" i="12" s="1"/>
  <c r="N8" i="12"/>
  <c r="H8" i="12"/>
  <c r="G8" i="12"/>
  <c r="M8" i="12" s="1"/>
  <c r="F8" i="12"/>
  <c r="L8" i="12" s="1"/>
  <c r="O8" i="12" s="1"/>
  <c r="X7" i="12"/>
  <c r="W7" i="12"/>
  <c r="AA7" i="12" s="1"/>
  <c r="V7" i="12"/>
  <c r="AD7" i="12" s="1"/>
  <c r="U7" i="12"/>
  <c r="T7" i="12"/>
  <c r="S7" i="12"/>
  <c r="AC7" i="12" s="1"/>
  <c r="R7" i="12"/>
  <c r="Q7" i="12"/>
  <c r="P7" i="12"/>
  <c r="Y7" i="12" s="1"/>
  <c r="L7" i="12"/>
  <c r="H7" i="12"/>
  <c r="N7" i="12" s="1"/>
  <c r="G7" i="12"/>
  <c r="M7" i="12" s="1"/>
  <c r="F7" i="12"/>
  <c r="X6" i="12"/>
  <c r="W6" i="12"/>
  <c r="AA6" i="12" s="1"/>
  <c r="V6" i="12"/>
  <c r="AD6" i="12" s="1"/>
  <c r="U6" i="12"/>
  <c r="T6" i="12"/>
  <c r="AC6" i="12" s="1"/>
  <c r="S6" i="12"/>
  <c r="Z6" i="12" s="1"/>
  <c r="R6" i="12"/>
  <c r="Q6" i="12"/>
  <c r="P6" i="12"/>
  <c r="Y6" i="12" s="1"/>
  <c r="M6" i="12"/>
  <c r="L6" i="12"/>
  <c r="H6" i="12"/>
  <c r="N6" i="12" s="1"/>
  <c r="G6" i="12"/>
  <c r="F6" i="12"/>
  <c r="X5" i="12"/>
  <c r="W5" i="12"/>
  <c r="V5" i="12"/>
  <c r="AA5" i="12" s="1"/>
  <c r="U5" i="12"/>
  <c r="Z5" i="12" s="1"/>
  <c r="T5" i="12"/>
  <c r="S5" i="12"/>
  <c r="R5" i="12"/>
  <c r="Q5" i="12"/>
  <c r="Y5" i="12" s="1"/>
  <c r="P5" i="12"/>
  <c r="N5" i="12"/>
  <c r="M5" i="12"/>
  <c r="H5" i="12"/>
  <c r="G5" i="12"/>
  <c r="F5" i="12"/>
  <c r="L5" i="12" s="1"/>
  <c r="O5" i="12" s="1"/>
  <c r="W59" i="11"/>
  <c r="R59" i="11"/>
  <c r="Q59" i="11"/>
  <c r="P59" i="11"/>
  <c r="T59" i="11" s="1"/>
  <c r="O59" i="11"/>
  <c r="N59" i="11"/>
  <c r="S59" i="11" s="1"/>
  <c r="M59" i="11"/>
  <c r="U59" i="11" s="1"/>
  <c r="L59" i="11"/>
  <c r="J59" i="11"/>
  <c r="F59" i="11"/>
  <c r="E59" i="11"/>
  <c r="I59" i="11" s="1"/>
  <c r="K59" i="11" s="1"/>
  <c r="Q58" i="11"/>
  <c r="P58" i="11"/>
  <c r="W58" i="11" s="1"/>
  <c r="O58" i="11"/>
  <c r="N58" i="11"/>
  <c r="S58" i="11" s="1"/>
  <c r="M58" i="11"/>
  <c r="R58" i="11" s="1"/>
  <c r="L58" i="11"/>
  <c r="J58" i="11"/>
  <c r="I58" i="11"/>
  <c r="K58" i="11" s="1"/>
  <c r="F58" i="11"/>
  <c r="E58" i="11"/>
  <c r="Q57" i="11"/>
  <c r="P57" i="11"/>
  <c r="T57" i="11" s="1"/>
  <c r="O57" i="11"/>
  <c r="S57" i="11" s="1"/>
  <c r="N57" i="11"/>
  <c r="V57" i="11" s="1"/>
  <c r="M57" i="11"/>
  <c r="L57" i="11"/>
  <c r="R57" i="11" s="1"/>
  <c r="I57" i="11"/>
  <c r="K57" i="11" s="1"/>
  <c r="F57" i="11"/>
  <c r="J57" i="11" s="1"/>
  <c r="E57" i="11"/>
  <c r="W56" i="11"/>
  <c r="Q56" i="11"/>
  <c r="P56" i="11"/>
  <c r="T56" i="11" s="1"/>
  <c r="O56" i="11"/>
  <c r="S56" i="11" s="1"/>
  <c r="N56" i="11"/>
  <c r="V56" i="11" s="1"/>
  <c r="M56" i="11"/>
  <c r="L56" i="11"/>
  <c r="U56" i="11" s="1"/>
  <c r="F56" i="11"/>
  <c r="J56" i="11" s="1"/>
  <c r="E56" i="11"/>
  <c r="I56" i="11" s="1"/>
  <c r="K56" i="11" s="1"/>
  <c r="W55" i="11"/>
  <c r="R55" i="11"/>
  <c r="Q55" i="11"/>
  <c r="P55" i="11"/>
  <c r="T55" i="11" s="1"/>
  <c r="O55" i="11"/>
  <c r="N55" i="11"/>
  <c r="S55" i="11" s="1"/>
  <c r="M55" i="11"/>
  <c r="U55" i="11" s="1"/>
  <c r="L55" i="11"/>
  <c r="J55" i="11"/>
  <c r="F55" i="11"/>
  <c r="E55" i="11"/>
  <c r="I55" i="11" s="1"/>
  <c r="K55" i="11" s="1"/>
  <c r="Q54" i="11"/>
  <c r="P54" i="11"/>
  <c r="W54" i="11" s="1"/>
  <c r="O54" i="11"/>
  <c r="N54" i="11"/>
  <c r="S54" i="11" s="1"/>
  <c r="M54" i="11"/>
  <c r="R54" i="11" s="1"/>
  <c r="L54" i="11"/>
  <c r="J54" i="11"/>
  <c r="I54" i="11"/>
  <c r="K54" i="11" s="1"/>
  <c r="F54" i="11"/>
  <c r="E54" i="11"/>
  <c r="Q53" i="11"/>
  <c r="P53" i="11"/>
  <c r="T53" i="11" s="1"/>
  <c r="O53" i="11"/>
  <c r="S53" i="11" s="1"/>
  <c r="N53" i="11"/>
  <c r="V53" i="11" s="1"/>
  <c r="M53" i="11"/>
  <c r="L53" i="11"/>
  <c r="R53" i="11" s="1"/>
  <c r="I53" i="11"/>
  <c r="F53" i="11"/>
  <c r="J53" i="11" s="1"/>
  <c r="E53" i="11"/>
  <c r="W52" i="11"/>
  <c r="Q52" i="11"/>
  <c r="P52" i="11"/>
  <c r="T52" i="11" s="1"/>
  <c r="O52" i="11"/>
  <c r="S52" i="11" s="1"/>
  <c r="N52" i="11"/>
  <c r="V52" i="11" s="1"/>
  <c r="M52" i="11"/>
  <c r="L52" i="11"/>
  <c r="U52" i="11" s="1"/>
  <c r="F52" i="11"/>
  <c r="J52" i="11" s="1"/>
  <c r="E52" i="11"/>
  <c r="I52" i="11" s="1"/>
  <c r="K52" i="11" s="1"/>
  <c r="W51" i="11"/>
  <c r="R51" i="11"/>
  <c r="Q51" i="11"/>
  <c r="P51" i="11"/>
  <c r="T51" i="11" s="1"/>
  <c r="O51" i="11"/>
  <c r="N51" i="11"/>
  <c r="S51" i="11" s="1"/>
  <c r="M51" i="11"/>
  <c r="U51" i="11" s="1"/>
  <c r="L51" i="11"/>
  <c r="J51" i="11"/>
  <c r="F51" i="11"/>
  <c r="E51" i="11"/>
  <c r="I51" i="11" s="1"/>
  <c r="K51" i="11" s="1"/>
  <c r="Q50" i="11"/>
  <c r="P50" i="11"/>
  <c r="W50" i="11" s="1"/>
  <c r="O50" i="11"/>
  <c r="N50" i="11"/>
  <c r="S50" i="11" s="1"/>
  <c r="M50" i="11"/>
  <c r="R50" i="11" s="1"/>
  <c r="L50" i="11"/>
  <c r="J50" i="11"/>
  <c r="I50" i="11"/>
  <c r="K50" i="11" s="1"/>
  <c r="F50" i="11"/>
  <c r="E50" i="11"/>
  <c r="Q49" i="11"/>
  <c r="P49" i="11"/>
  <c r="T49" i="11" s="1"/>
  <c r="O49" i="11"/>
  <c r="S49" i="11" s="1"/>
  <c r="N49" i="11"/>
  <c r="V49" i="11" s="1"/>
  <c r="M49" i="11"/>
  <c r="L49" i="11"/>
  <c r="R49" i="11" s="1"/>
  <c r="I49" i="11"/>
  <c r="F49" i="11"/>
  <c r="J49" i="11" s="1"/>
  <c r="E49" i="11"/>
  <c r="W48" i="11"/>
  <c r="Q48" i="11"/>
  <c r="P48" i="11"/>
  <c r="T48" i="11" s="1"/>
  <c r="O48" i="11"/>
  <c r="S48" i="11" s="1"/>
  <c r="N48" i="11"/>
  <c r="V48" i="11" s="1"/>
  <c r="M48" i="11"/>
  <c r="L48" i="11"/>
  <c r="U48" i="11" s="1"/>
  <c r="F48" i="11"/>
  <c r="J48" i="11" s="1"/>
  <c r="E48" i="11"/>
  <c r="I48" i="11" s="1"/>
  <c r="W47" i="11"/>
  <c r="R47" i="11"/>
  <c r="Q47" i="11"/>
  <c r="P47" i="11"/>
  <c r="T47" i="11" s="1"/>
  <c r="O47" i="11"/>
  <c r="N47" i="11"/>
  <c r="S47" i="11" s="1"/>
  <c r="M47" i="11"/>
  <c r="U47" i="11" s="1"/>
  <c r="L47" i="11"/>
  <c r="J47" i="11"/>
  <c r="F47" i="11"/>
  <c r="E47" i="11"/>
  <c r="I47" i="11" s="1"/>
  <c r="K47" i="11" s="1"/>
  <c r="V46" i="11"/>
  <c r="R46" i="11"/>
  <c r="Q46" i="11"/>
  <c r="P46" i="11"/>
  <c r="W46" i="11" s="1"/>
  <c r="O46" i="11"/>
  <c r="N46" i="11"/>
  <c r="S46" i="11" s="1"/>
  <c r="M46" i="11"/>
  <c r="U46" i="11" s="1"/>
  <c r="L46" i="11"/>
  <c r="J46" i="11"/>
  <c r="I46" i="11"/>
  <c r="F46" i="11"/>
  <c r="E46" i="11"/>
  <c r="Q45" i="11"/>
  <c r="P45" i="11"/>
  <c r="T45" i="11" s="1"/>
  <c r="O45" i="11"/>
  <c r="S45" i="11" s="1"/>
  <c r="N45" i="11"/>
  <c r="V45" i="11" s="1"/>
  <c r="M45" i="11"/>
  <c r="U45" i="11" s="1"/>
  <c r="L45" i="11"/>
  <c r="R45" i="11" s="1"/>
  <c r="I45" i="11"/>
  <c r="K45" i="11" s="1"/>
  <c r="F45" i="11"/>
  <c r="J45" i="11" s="1"/>
  <c r="E45" i="11"/>
  <c r="T44" i="11"/>
  <c r="Q44" i="11"/>
  <c r="P44" i="11"/>
  <c r="W44" i="11" s="1"/>
  <c r="O44" i="11"/>
  <c r="S44" i="11" s="1"/>
  <c r="N44" i="11"/>
  <c r="V44" i="11" s="1"/>
  <c r="M44" i="11"/>
  <c r="L44" i="11"/>
  <c r="F44" i="11"/>
  <c r="J44" i="11" s="1"/>
  <c r="E44" i="11"/>
  <c r="I44" i="11" s="1"/>
  <c r="W43" i="11"/>
  <c r="R43" i="11"/>
  <c r="Q43" i="11"/>
  <c r="P43" i="11"/>
  <c r="T43" i="11" s="1"/>
  <c r="O43" i="11"/>
  <c r="S43" i="11" s="1"/>
  <c r="N43" i="11"/>
  <c r="M43" i="11"/>
  <c r="U43" i="11" s="1"/>
  <c r="L43" i="11"/>
  <c r="K43" i="11"/>
  <c r="J43" i="11"/>
  <c r="F43" i="11"/>
  <c r="E43" i="11"/>
  <c r="I43" i="11" s="1"/>
  <c r="R42" i="11"/>
  <c r="Q42" i="11"/>
  <c r="P42" i="11"/>
  <c r="O42" i="11"/>
  <c r="N42" i="11"/>
  <c r="S42" i="11" s="1"/>
  <c r="M42" i="11"/>
  <c r="U42" i="11" s="1"/>
  <c r="L42" i="11"/>
  <c r="J42" i="11"/>
  <c r="I42" i="11"/>
  <c r="K42" i="11" s="1"/>
  <c r="F42" i="11"/>
  <c r="E42" i="11"/>
  <c r="Q41" i="11"/>
  <c r="P41" i="11"/>
  <c r="W41" i="11" s="1"/>
  <c r="O41" i="11"/>
  <c r="S41" i="11" s="1"/>
  <c r="N41" i="11"/>
  <c r="V41" i="11" s="1"/>
  <c r="M41" i="11"/>
  <c r="L41" i="11"/>
  <c r="R41" i="11" s="1"/>
  <c r="I41" i="11"/>
  <c r="K41" i="11" s="1"/>
  <c r="F41" i="11"/>
  <c r="J41" i="11" s="1"/>
  <c r="E41" i="11"/>
  <c r="S40" i="11"/>
  <c r="Q40" i="11"/>
  <c r="P40" i="11"/>
  <c r="W40" i="11" s="1"/>
  <c r="O40" i="11"/>
  <c r="N40" i="11"/>
  <c r="V40" i="11" s="1"/>
  <c r="M40" i="11"/>
  <c r="L40" i="11"/>
  <c r="F40" i="11"/>
  <c r="J40" i="11" s="1"/>
  <c r="E40" i="11"/>
  <c r="I40" i="11" s="1"/>
  <c r="K40" i="11" s="1"/>
  <c r="W39" i="11"/>
  <c r="R39" i="11"/>
  <c r="Q39" i="11"/>
  <c r="P39" i="11"/>
  <c r="T39" i="11" s="1"/>
  <c r="O39" i="11"/>
  <c r="S39" i="11" s="1"/>
  <c r="N39" i="11"/>
  <c r="V39" i="11" s="1"/>
  <c r="M39" i="11"/>
  <c r="U39" i="11" s="1"/>
  <c r="L39" i="11"/>
  <c r="K39" i="11"/>
  <c r="J39" i="11"/>
  <c r="F39" i="11"/>
  <c r="E39" i="11"/>
  <c r="I39" i="11" s="1"/>
  <c r="R38" i="11"/>
  <c r="Q38" i="11"/>
  <c r="P38" i="11"/>
  <c r="O38" i="11"/>
  <c r="N38" i="11"/>
  <c r="S38" i="11" s="1"/>
  <c r="M38" i="11"/>
  <c r="U38" i="11" s="1"/>
  <c r="L38" i="11"/>
  <c r="J38" i="11"/>
  <c r="I38" i="11"/>
  <c r="K38" i="11" s="1"/>
  <c r="F38" i="11"/>
  <c r="E38" i="11"/>
  <c r="Q37" i="11"/>
  <c r="P37" i="11"/>
  <c r="W37" i="11" s="1"/>
  <c r="O37" i="11"/>
  <c r="S37" i="11" s="1"/>
  <c r="N37" i="11"/>
  <c r="V37" i="11" s="1"/>
  <c r="M37" i="11"/>
  <c r="L37" i="11"/>
  <c r="R37" i="11" s="1"/>
  <c r="I37" i="11"/>
  <c r="K37" i="11" s="1"/>
  <c r="F37" i="11"/>
  <c r="J37" i="11" s="1"/>
  <c r="E37" i="11"/>
  <c r="S36" i="11"/>
  <c r="Q36" i="11"/>
  <c r="P36" i="11"/>
  <c r="W36" i="11" s="1"/>
  <c r="O36" i="11"/>
  <c r="N36" i="11"/>
  <c r="V36" i="11" s="1"/>
  <c r="M36" i="11"/>
  <c r="L36" i="11"/>
  <c r="F36" i="11"/>
  <c r="J36" i="11" s="1"/>
  <c r="E36" i="11"/>
  <c r="I36" i="11" s="1"/>
  <c r="K36" i="11" s="1"/>
  <c r="W35" i="11"/>
  <c r="R35" i="11"/>
  <c r="Q35" i="11"/>
  <c r="P35" i="11"/>
  <c r="T35" i="11" s="1"/>
  <c r="O35" i="11"/>
  <c r="S35" i="11" s="1"/>
  <c r="N35" i="11"/>
  <c r="V35" i="11" s="1"/>
  <c r="M35" i="11"/>
  <c r="U35" i="11" s="1"/>
  <c r="L35" i="11"/>
  <c r="K35" i="11"/>
  <c r="J35" i="11"/>
  <c r="F35" i="11"/>
  <c r="E35" i="11"/>
  <c r="I35" i="11" s="1"/>
  <c r="R34" i="11"/>
  <c r="Q34" i="11"/>
  <c r="P34" i="11"/>
  <c r="O34" i="11"/>
  <c r="N34" i="11"/>
  <c r="S34" i="11" s="1"/>
  <c r="M34" i="11"/>
  <c r="U34" i="11" s="1"/>
  <c r="L34" i="11"/>
  <c r="J34" i="11"/>
  <c r="I34" i="11"/>
  <c r="K34" i="11" s="1"/>
  <c r="F34" i="11"/>
  <c r="E34" i="11"/>
  <c r="Q33" i="11"/>
  <c r="P33" i="11"/>
  <c r="W33" i="11" s="1"/>
  <c r="O33" i="11"/>
  <c r="S33" i="11" s="1"/>
  <c r="N33" i="11"/>
  <c r="V33" i="11" s="1"/>
  <c r="M33" i="11"/>
  <c r="L33" i="11"/>
  <c r="R33" i="11" s="1"/>
  <c r="I33" i="11"/>
  <c r="K33" i="11" s="1"/>
  <c r="F33" i="11"/>
  <c r="J33" i="11" s="1"/>
  <c r="E33" i="11"/>
  <c r="S32" i="11"/>
  <c r="Q32" i="11"/>
  <c r="P32" i="11"/>
  <c r="W32" i="11" s="1"/>
  <c r="O32" i="11"/>
  <c r="N32" i="11"/>
  <c r="V32" i="11" s="1"/>
  <c r="M32" i="11"/>
  <c r="L32" i="11"/>
  <c r="F32" i="11"/>
  <c r="J32" i="11" s="1"/>
  <c r="E32" i="11"/>
  <c r="I32" i="11" s="1"/>
  <c r="K32" i="11" s="1"/>
  <c r="W31" i="11"/>
  <c r="R31" i="11"/>
  <c r="Q31" i="11"/>
  <c r="P31" i="11"/>
  <c r="T31" i="11" s="1"/>
  <c r="O31" i="11"/>
  <c r="S31" i="11" s="1"/>
  <c r="N31" i="11"/>
  <c r="V31" i="11" s="1"/>
  <c r="M31" i="11"/>
  <c r="U31" i="11" s="1"/>
  <c r="L31" i="11"/>
  <c r="K31" i="11"/>
  <c r="J31" i="11"/>
  <c r="F31" i="11"/>
  <c r="E31" i="11"/>
  <c r="I31" i="11" s="1"/>
  <c r="R30" i="11"/>
  <c r="Q30" i="11"/>
  <c r="P30" i="11"/>
  <c r="O30" i="11"/>
  <c r="N30" i="11"/>
  <c r="S30" i="11" s="1"/>
  <c r="M30" i="11"/>
  <c r="U30" i="11" s="1"/>
  <c r="L30" i="11"/>
  <c r="J30" i="11"/>
  <c r="I30" i="11"/>
  <c r="K30" i="11" s="1"/>
  <c r="F30" i="11"/>
  <c r="E30" i="11"/>
  <c r="Q29" i="11"/>
  <c r="P29" i="11"/>
  <c r="W29" i="11" s="1"/>
  <c r="O29" i="11"/>
  <c r="S29" i="11" s="1"/>
  <c r="N29" i="11"/>
  <c r="V29" i="11" s="1"/>
  <c r="M29" i="11"/>
  <c r="L29" i="11"/>
  <c r="R29" i="11" s="1"/>
  <c r="I29" i="11"/>
  <c r="K29" i="11" s="1"/>
  <c r="F29" i="11"/>
  <c r="J29" i="11" s="1"/>
  <c r="E29" i="11"/>
  <c r="S28" i="11"/>
  <c r="Q28" i="11"/>
  <c r="P28" i="11"/>
  <c r="W28" i="11" s="1"/>
  <c r="O28" i="11"/>
  <c r="N28" i="11"/>
  <c r="V28" i="11" s="1"/>
  <c r="M28" i="11"/>
  <c r="L28" i="11"/>
  <c r="F28" i="11"/>
  <c r="J28" i="11" s="1"/>
  <c r="E28" i="11"/>
  <c r="I28" i="11" s="1"/>
  <c r="K28" i="11" s="1"/>
  <c r="W27" i="11"/>
  <c r="R27" i="11"/>
  <c r="Q27" i="11"/>
  <c r="P27" i="11"/>
  <c r="T27" i="11" s="1"/>
  <c r="O27" i="11"/>
  <c r="S27" i="11" s="1"/>
  <c r="N27" i="11"/>
  <c r="V27" i="11" s="1"/>
  <c r="M27" i="11"/>
  <c r="U27" i="11" s="1"/>
  <c r="L27" i="11"/>
  <c r="K27" i="11"/>
  <c r="J27" i="11"/>
  <c r="F27" i="11"/>
  <c r="E27" i="11"/>
  <c r="I27" i="11" s="1"/>
  <c r="R26" i="11"/>
  <c r="Q26" i="11"/>
  <c r="P26" i="11"/>
  <c r="O26" i="11"/>
  <c r="N26" i="11"/>
  <c r="S26" i="11" s="1"/>
  <c r="M26" i="11"/>
  <c r="U26" i="11" s="1"/>
  <c r="L26" i="11"/>
  <c r="J26" i="11"/>
  <c r="I26" i="11"/>
  <c r="K26" i="11" s="1"/>
  <c r="F26" i="11"/>
  <c r="E26" i="11"/>
  <c r="Q25" i="11"/>
  <c r="P25" i="11"/>
  <c r="W25" i="11" s="1"/>
  <c r="O25" i="11"/>
  <c r="S25" i="11" s="1"/>
  <c r="N25" i="11"/>
  <c r="V25" i="11" s="1"/>
  <c r="M25" i="11"/>
  <c r="L25" i="11"/>
  <c r="R25" i="11" s="1"/>
  <c r="I25" i="11"/>
  <c r="K25" i="11" s="1"/>
  <c r="F25" i="11"/>
  <c r="J25" i="11" s="1"/>
  <c r="E25" i="11"/>
  <c r="S24" i="11"/>
  <c r="Q24" i="11"/>
  <c r="P24" i="11"/>
  <c r="W24" i="11" s="1"/>
  <c r="O24" i="11"/>
  <c r="N24" i="11"/>
  <c r="V24" i="11" s="1"/>
  <c r="M24" i="11"/>
  <c r="L24" i="11"/>
  <c r="F24" i="11"/>
  <c r="J24" i="11" s="1"/>
  <c r="E24" i="11"/>
  <c r="I24" i="11" s="1"/>
  <c r="K24" i="11" s="1"/>
  <c r="W23" i="11"/>
  <c r="R23" i="11"/>
  <c r="Q23" i="11"/>
  <c r="P23" i="11"/>
  <c r="T23" i="11" s="1"/>
  <c r="O23" i="11"/>
  <c r="S23" i="11" s="1"/>
  <c r="N23" i="11"/>
  <c r="V23" i="11" s="1"/>
  <c r="M23" i="11"/>
  <c r="U23" i="11" s="1"/>
  <c r="L23" i="11"/>
  <c r="K23" i="11"/>
  <c r="J23" i="11"/>
  <c r="F23" i="11"/>
  <c r="E23" i="11"/>
  <c r="I23" i="11" s="1"/>
  <c r="R22" i="11"/>
  <c r="Q22" i="11"/>
  <c r="P22" i="11"/>
  <c r="O22" i="11"/>
  <c r="N22" i="11"/>
  <c r="S22" i="11" s="1"/>
  <c r="M22" i="11"/>
  <c r="U22" i="11" s="1"/>
  <c r="L22" i="11"/>
  <c r="J22" i="11"/>
  <c r="I22" i="11"/>
  <c r="K22" i="11" s="1"/>
  <c r="F22" i="11"/>
  <c r="E22" i="11"/>
  <c r="Q21" i="11"/>
  <c r="P21" i="11"/>
  <c r="W21" i="11" s="1"/>
  <c r="O21" i="11"/>
  <c r="S21" i="11" s="1"/>
  <c r="N21" i="11"/>
  <c r="V21" i="11" s="1"/>
  <c r="M21" i="11"/>
  <c r="L21" i="11"/>
  <c r="R21" i="11" s="1"/>
  <c r="I21" i="11"/>
  <c r="K21" i="11" s="1"/>
  <c r="F21" i="11"/>
  <c r="J21" i="11" s="1"/>
  <c r="E21" i="11"/>
  <c r="S20" i="11"/>
  <c r="Q20" i="11"/>
  <c r="P20" i="11"/>
  <c r="W20" i="11" s="1"/>
  <c r="O20" i="11"/>
  <c r="N20" i="11"/>
  <c r="V20" i="11" s="1"/>
  <c r="M20" i="11"/>
  <c r="L20" i="11"/>
  <c r="F20" i="11"/>
  <c r="J20" i="11" s="1"/>
  <c r="E20" i="11"/>
  <c r="I20" i="11" s="1"/>
  <c r="K20" i="11" s="1"/>
  <c r="W19" i="11"/>
  <c r="R19" i="11"/>
  <c r="Q19" i="11"/>
  <c r="P19" i="11"/>
  <c r="T19" i="11" s="1"/>
  <c r="O19" i="11"/>
  <c r="S19" i="11" s="1"/>
  <c r="N19" i="11"/>
  <c r="V19" i="11" s="1"/>
  <c r="M19" i="11"/>
  <c r="U19" i="11" s="1"/>
  <c r="L19" i="11"/>
  <c r="K19" i="11"/>
  <c r="J19" i="11"/>
  <c r="F19" i="11"/>
  <c r="E19" i="11"/>
  <c r="I19" i="11" s="1"/>
  <c r="R18" i="11"/>
  <c r="Q18" i="11"/>
  <c r="P18" i="11"/>
  <c r="O18" i="11"/>
  <c r="N18" i="11"/>
  <c r="S18" i="11" s="1"/>
  <c r="M18" i="11"/>
  <c r="U18" i="11" s="1"/>
  <c r="L18" i="11"/>
  <c r="J18" i="11"/>
  <c r="I18" i="11"/>
  <c r="K18" i="11" s="1"/>
  <c r="F18" i="11"/>
  <c r="E18" i="11"/>
  <c r="Q17" i="11"/>
  <c r="P17" i="11"/>
  <c r="W17" i="11" s="1"/>
  <c r="O17" i="11"/>
  <c r="S17" i="11" s="1"/>
  <c r="N17" i="11"/>
  <c r="V17" i="11" s="1"/>
  <c r="M17" i="11"/>
  <c r="L17" i="11"/>
  <c r="R17" i="11" s="1"/>
  <c r="I17" i="11"/>
  <c r="K17" i="11" s="1"/>
  <c r="F17" i="11"/>
  <c r="J17" i="11" s="1"/>
  <c r="E17" i="11"/>
  <c r="S16" i="11"/>
  <c r="Q16" i="11"/>
  <c r="P16" i="11"/>
  <c r="W16" i="11" s="1"/>
  <c r="O16" i="11"/>
  <c r="N16" i="11"/>
  <c r="V16" i="11" s="1"/>
  <c r="M16" i="11"/>
  <c r="L16" i="11"/>
  <c r="F16" i="11"/>
  <c r="J16" i="11" s="1"/>
  <c r="E16" i="11"/>
  <c r="I16" i="11" s="1"/>
  <c r="K16" i="11" s="1"/>
  <c r="W15" i="11"/>
  <c r="R15" i="11"/>
  <c r="Q15" i="11"/>
  <c r="P15" i="11"/>
  <c r="T15" i="11" s="1"/>
  <c r="O15" i="11"/>
  <c r="S15" i="11" s="1"/>
  <c r="N15" i="11"/>
  <c r="V15" i="11" s="1"/>
  <c r="M15" i="11"/>
  <c r="U15" i="11" s="1"/>
  <c r="L15" i="11"/>
  <c r="K15" i="11"/>
  <c r="J15" i="11"/>
  <c r="F15" i="11"/>
  <c r="E15" i="11"/>
  <c r="I15" i="11" s="1"/>
  <c r="R14" i="11"/>
  <c r="Q14" i="11"/>
  <c r="P14" i="11"/>
  <c r="O14" i="11"/>
  <c r="N14" i="11"/>
  <c r="S14" i="11" s="1"/>
  <c r="M14" i="11"/>
  <c r="U14" i="11" s="1"/>
  <c r="L14" i="11"/>
  <c r="J14" i="11"/>
  <c r="I14" i="11"/>
  <c r="K14" i="11" s="1"/>
  <c r="F14" i="11"/>
  <c r="E14" i="11"/>
  <c r="Q13" i="11"/>
  <c r="P13" i="11"/>
  <c r="W13" i="11" s="1"/>
  <c r="O13" i="11"/>
  <c r="S13" i="11" s="1"/>
  <c r="N13" i="11"/>
  <c r="V13" i="11" s="1"/>
  <c r="M13" i="11"/>
  <c r="L13" i="11"/>
  <c r="R13" i="11" s="1"/>
  <c r="I13" i="11"/>
  <c r="K13" i="11" s="1"/>
  <c r="F13" i="11"/>
  <c r="J13" i="11" s="1"/>
  <c r="E13" i="11"/>
  <c r="S12" i="11"/>
  <c r="Q12" i="11"/>
  <c r="P12" i="11"/>
  <c r="W12" i="11" s="1"/>
  <c r="O12" i="11"/>
  <c r="N12" i="11"/>
  <c r="V12" i="11" s="1"/>
  <c r="M12" i="11"/>
  <c r="L12" i="11"/>
  <c r="F12" i="11"/>
  <c r="J12" i="11" s="1"/>
  <c r="E12" i="11"/>
  <c r="I12" i="11" s="1"/>
  <c r="K12" i="11" s="1"/>
  <c r="W11" i="11"/>
  <c r="R11" i="11"/>
  <c r="Q11" i="11"/>
  <c r="P11" i="11"/>
  <c r="T11" i="11" s="1"/>
  <c r="O11" i="11"/>
  <c r="S11" i="11" s="1"/>
  <c r="N11" i="11"/>
  <c r="V11" i="11" s="1"/>
  <c r="M11" i="11"/>
  <c r="U11" i="11" s="1"/>
  <c r="L11" i="11"/>
  <c r="K11" i="11"/>
  <c r="J11" i="11"/>
  <c r="F11" i="11"/>
  <c r="E11" i="11"/>
  <c r="I11" i="11" s="1"/>
  <c r="R10" i="11"/>
  <c r="Q10" i="11"/>
  <c r="P10" i="11"/>
  <c r="O10" i="11"/>
  <c r="N10" i="11"/>
  <c r="S10" i="11" s="1"/>
  <c r="M10" i="11"/>
  <c r="U10" i="11" s="1"/>
  <c r="L10" i="11"/>
  <c r="J10" i="11"/>
  <c r="I10" i="11"/>
  <c r="K10" i="11" s="1"/>
  <c r="F10" i="11"/>
  <c r="E10" i="11"/>
  <c r="Q9" i="11"/>
  <c r="P9" i="11"/>
  <c r="W9" i="11" s="1"/>
  <c r="O9" i="11"/>
  <c r="S9" i="11" s="1"/>
  <c r="N9" i="11"/>
  <c r="V9" i="11" s="1"/>
  <c r="M9" i="11"/>
  <c r="L9" i="11"/>
  <c r="R9" i="11" s="1"/>
  <c r="I9" i="11"/>
  <c r="K9" i="11" s="1"/>
  <c r="F9" i="11"/>
  <c r="J9" i="11" s="1"/>
  <c r="E9" i="11"/>
  <c r="S8" i="11"/>
  <c r="Q8" i="11"/>
  <c r="P8" i="11"/>
  <c r="W8" i="11" s="1"/>
  <c r="O8" i="11"/>
  <c r="N8" i="11"/>
  <c r="V8" i="11" s="1"/>
  <c r="M8" i="11"/>
  <c r="L8" i="11"/>
  <c r="F8" i="11"/>
  <c r="J8" i="11" s="1"/>
  <c r="E8" i="11"/>
  <c r="I8" i="11" s="1"/>
  <c r="K8" i="11" s="1"/>
  <c r="W7" i="11"/>
  <c r="R7" i="11"/>
  <c r="Q7" i="11"/>
  <c r="P7" i="11"/>
  <c r="T7" i="11" s="1"/>
  <c r="O7" i="11"/>
  <c r="S7" i="11" s="1"/>
  <c r="N7" i="11"/>
  <c r="V7" i="11" s="1"/>
  <c r="M7" i="11"/>
  <c r="U7" i="11" s="1"/>
  <c r="L7" i="11"/>
  <c r="K7" i="11"/>
  <c r="J7" i="11"/>
  <c r="F7" i="11"/>
  <c r="E7" i="11"/>
  <c r="I7" i="11" s="1"/>
  <c r="R6" i="11"/>
  <c r="Q6" i="11"/>
  <c r="P6" i="11"/>
  <c r="O6" i="11"/>
  <c r="N6" i="11"/>
  <c r="S6" i="11" s="1"/>
  <c r="M6" i="11"/>
  <c r="U6" i="11" s="1"/>
  <c r="L6" i="11"/>
  <c r="J6" i="11"/>
  <c r="I6" i="11"/>
  <c r="K6" i="11" s="1"/>
  <c r="F6" i="11"/>
  <c r="E6" i="11"/>
  <c r="Q5" i="11"/>
  <c r="P5" i="11"/>
  <c r="W5" i="11" s="1"/>
  <c r="O5" i="11"/>
  <c r="S5" i="11" s="1"/>
  <c r="N5" i="11"/>
  <c r="V5" i="11" s="1"/>
  <c r="M5" i="11"/>
  <c r="L5" i="11"/>
  <c r="R5" i="11" s="1"/>
  <c r="I5" i="11"/>
  <c r="K5" i="11" s="1"/>
  <c r="F5" i="11"/>
  <c r="J5" i="11" s="1"/>
  <c r="E5" i="11"/>
  <c r="K501" i="10"/>
  <c r="J501" i="10"/>
  <c r="I501" i="10"/>
  <c r="H501" i="10"/>
  <c r="E501" i="10"/>
  <c r="C501" i="10"/>
  <c r="K500" i="10"/>
  <c r="J500" i="10"/>
  <c r="I500" i="10"/>
  <c r="H500" i="10"/>
  <c r="E500" i="10"/>
  <c r="C500" i="10"/>
  <c r="K499" i="10"/>
  <c r="J499" i="10"/>
  <c r="I499" i="10"/>
  <c r="H499" i="10"/>
  <c r="E499" i="10"/>
  <c r="C499" i="10"/>
  <c r="K498" i="10"/>
  <c r="J498" i="10"/>
  <c r="I498" i="10"/>
  <c r="H498" i="10"/>
  <c r="E498" i="10"/>
  <c r="C498" i="10"/>
  <c r="L497" i="10"/>
  <c r="K497" i="10"/>
  <c r="J497" i="10"/>
  <c r="I497" i="10"/>
  <c r="H497" i="10"/>
  <c r="E497" i="10"/>
  <c r="C497" i="10"/>
  <c r="K496" i="10"/>
  <c r="J496" i="10"/>
  <c r="I496" i="10"/>
  <c r="E496" i="10"/>
  <c r="C496" i="10"/>
  <c r="K495" i="10"/>
  <c r="J495" i="10"/>
  <c r="I495" i="10"/>
  <c r="H495" i="10"/>
  <c r="E495" i="10"/>
  <c r="C495" i="10"/>
  <c r="L494" i="10"/>
  <c r="K494" i="10"/>
  <c r="J494" i="10"/>
  <c r="I494" i="10"/>
  <c r="E494" i="10"/>
  <c r="C494" i="10"/>
  <c r="K493" i="10"/>
  <c r="J493" i="10"/>
  <c r="I493" i="10"/>
  <c r="H493" i="10"/>
  <c r="E493" i="10"/>
  <c r="C493" i="10"/>
  <c r="K492" i="10"/>
  <c r="J492" i="10"/>
  <c r="I492" i="10"/>
  <c r="H492" i="10"/>
  <c r="F492" i="10"/>
  <c r="E492" i="10"/>
  <c r="C492" i="10"/>
  <c r="K491" i="10"/>
  <c r="J491" i="10"/>
  <c r="I491" i="10"/>
  <c r="H491" i="10"/>
  <c r="F491" i="10"/>
  <c r="E491" i="10"/>
  <c r="C491" i="10"/>
  <c r="K490" i="10"/>
  <c r="J490" i="10"/>
  <c r="I490" i="10"/>
  <c r="H490" i="10"/>
  <c r="F490" i="10"/>
  <c r="E490" i="10"/>
  <c r="C490" i="10"/>
  <c r="K489" i="10"/>
  <c r="J489" i="10"/>
  <c r="I489" i="10"/>
  <c r="H489" i="10"/>
  <c r="F489" i="10"/>
  <c r="E489" i="10"/>
  <c r="C489" i="10"/>
  <c r="L488" i="10"/>
  <c r="K488" i="10"/>
  <c r="G488" i="10"/>
  <c r="E488" i="10"/>
  <c r="C488" i="10"/>
  <c r="L487" i="10"/>
  <c r="E487" i="10"/>
  <c r="C487" i="10"/>
  <c r="I486" i="10"/>
  <c r="E486" i="10"/>
  <c r="C486" i="10"/>
  <c r="H485" i="10"/>
  <c r="G485" i="10"/>
  <c r="F485" i="10"/>
  <c r="E485" i="10"/>
  <c r="C485" i="10"/>
  <c r="L484" i="10"/>
  <c r="K484" i="10"/>
  <c r="J484" i="10"/>
  <c r="I484" i="10"/>
  <c r="H484" i="10"/>
  <c r="G484" i="10"/>
  <c r="F484" i="10"/>
  <c r="E484" i="10"/>
  <c r="C484" i="10"/>
  <c r="K483" i="10"/>
  <c r="G483" i="10"/>
  <c r="E483" i="10"/>
  <c r="C483" i="10"/>
  <c r="I482" i="10"/>
  <c r="H482" i="10"/>
  <c r="G482" i="10"/>
  <c r="F482" i="10"/>
  <c r="E482" i="10"/>
  <c r="C482" i="10"/>
  <c r="K481" i="10"/>
  <c r="J481" i="10"/>
  <c r="I481" i="10"/>
  <c r="H481" i="10"/>
  <c r="G481" i="10"/>
  <c r="F481" i="10"/>
  <c r="E481" i="10"/>
  <c r="C481" i="10"/>
  <c r="K480" i="10"/>
  <c r="G480" i="10"/>
  <c r="E480" i="10"/>
  <c r="C480" i="10"/>
  <c r="L479" i="10"/>
  <c r="K479" i="10"/>
  <c r="J479" i="10"/>
  <c r="H479" i="10"/>
  <c r="E479" i="10"/>
  <c r="C479" i="10"/>
  <c r="I478" i="10"/>
  <c r="E478" i="10"/>
  <c r="C478" i="10"/>
  <c r="L477" i="10"/>
  <c r="K477" i="10"/>
  <c r="J477" i="10"/>
  <c r="I477" i="10"/>
  <c r="F477" i="10"/>
  <c r="E477" i="10"/>
  <c r="C477" i="10"/>
  <c r="K476" i="10"/>
  <c r="F476" i="10"/>
  <c r="E476" i="10"/>
  <c r="C476" i="10"/>
  <c r="L475" i="10"/>
  <c r="K475" i="10"/>
  <c r="H475" i="10"/>
  <c r="G475" i="10"/>
  <c r="E475" i="10"/>
  <c r="C475" i="10"/>
  <c r="J474" i="10"/>
  <c r="I474" i="10"/>
  <c r="F474" i="10"/>
  <c r="E474" i="10"/>
  <c r="C474" i="10"/>
  <c r="K473" i="10"/>
  <c r="I473" i="10"/>
  <c r="E473" i="10"/>
  <c r="C473" i="10"/>
  <c r="J472" i="10"/>
  <c r="I472" i="10"/>
  <c r="H472" i="10"/>
  <c r="G472" i="10"/>
  <c r="F472" i="10"/>
  <c r="E472" i="10"/>
  <c r="C472" i="10"/>
  <c r="K471" i="10"/>
  <c r="J471" i="10"/>
  <c r="I471" i="10"/>
  <c r="G471" i="10"/>
  <c r="E471" i="10"/>
  <c r="C471" i="10"/>
  <c r="H470" i="10"/>
  <c r="F470" i="10"/>
  <c r="E470" i="10"/>
  <c r="C470" i="10"/>
  <c r="K469" i="10"/>
  <c r="J469" i="10"/>
  <c r="I469" i="10"/>
  <c r="G469" i="10"/>
  <c r="E469" i="10"/>
  <c r="C469" i="10"/>
  <c r="K468" i="10"/>
  <c r="J468" i="10"/>
  <c r="I468" i="10"/>
  <c r="H468" i="10"/>
  <c r="E468" i="10"/>
  <c r="C468" i="10"/>
  <c r="K467" i="10"/>
  <c r="J467" i="10"/>
  <c r="I467" i="10"/>
  <c r="G467" i="10"/>
  <c r="E467" i="10"/>
  <c r="C467" i="10"/>
  <c r="H466" i="10"/>
  <c r="F466" i="10"/>
  <c r="E466" i="10"/>
  <c r="C466" i="10"/>
  <c r="K465" i="10"/>
  <c r="J465" i="10"/>
  <c r="I465" i="10"/>
  <c r="G465" i="10"/>
  <c r="E465" i="10"/>
  <c r="C465" i="10"/>
  <c r="K464" i="10"/>
  <c r="J464" i="10"/>
  <c r="I464" i="10"/>
  <c r="H464" i="10"/>
  <c r="E464" i="10"/>
  <c r="C464" i="10"/>
  <c r="K463" i="10"/>
  <c r="J463" i="10"/>
  <c r="I463" i="10"/>
  <c r="G463" i="10"/>
  <c r="E463" i="10"/>
  <c r="C463" i="10"/>
  <c r="H462" i="10"/>
  <c r="F462" i="10"/>
  <c r="E462" i="10"/>
  <c r="C462" i="10"/>
  <c r="K461" i="10"/>
  <c r="J461" i="10"/>
  <c r="I461" i="10"/>
  <c r="G461" i="10"/>
  <c r="E461" i="10"/>
  <c r="C461" i="10"/>
  <c r="K460" i="10"/>
  <c r="J460" i="10"/>
  <c r="I460" i="10"/>
  <c r="H460" i="10"/>
  <c r="E460" i="10"/>
  <c r="C460" i="10"/>
  <c r="K459" i="10"/>
  <c r="J459" i="10"/>
  <c r="I459" i="10"/>
  <c r="G459" i="10"/>
  <c r="E459" i="10"/>
  <c r="C459" i="10"/>
  <c r="K458" i="10"/>
  <c r="J458" i="10"/>
  <c r="H458" i="10"/>
  <c r="F458" i="10"/>
  <c r="E458" i="10"/>
  <c r="C458" i="10"/>
  <c r="L457" i="10"/>
  <c r="K457" i="10"/>
  <c r="J457" i="10"/>
  <c r="G457" i="10"/>
  <c r="F457" i="10"/>
  <c r="E457" i="10"/>
  <c r="C457" i="10"/>
  <c r="L456" i="10"/>
  <c r="K456" i="10"/>
  <c r="H456" i="10"/>
  <c r="G456" i="10"/>
  <c r="F456" i="10"/>
  <c r="E456" i="10"/>
  <c r="C456" i="10"/>
  <c r="K455" i="10"/>
  <c r="E455" i="10"/>
  <c r="C455" i="10"/>
  <c r="H454" i="10"/>
  <c r="F454" i="10"/>
  <c r="E454" i="10"/>
  <c r="C454" i="10"/>
  <c r="K453" i="10"/>
  <c r="G453" i="10"/>
  <c r="F453" i="10"/>
  <c r="E453" i="10"/>
  <c r="C453" i="10"/>
  <c r="L452" i="10"/>
  <c r="K452" i="10"/>
  <c r="G452" i="10"/>
  <c r="E452" i="10"/>
  <c r="C452" i="10"/>
  <c r="K451" i="10"/>
  <c r="J451" i="10"/>
  <c r="H451" i="10"/>
  <c r="G451" i="10"/>
  <c r="E451" i="10"/>
  <c r="C451" i="10"/>
  <c r="I450" i="10"/>
  <c r="H450" i="10"/>
  <c r="G450" i="10"/>
  <c r="F450" i="10"/>
  <c r="E450" i="10"/>
  <c r="C450" i="10"/>
  <c r="K449" i="10"/>
  <c r="I449" i="10"/>
  <c r="G449" i="10"/>
  <c r="F449" i="10"/>
  <c r="E449" i="10"/>
  <c r="C449" i="10"/>
  <c r="L448" i="10"/>
  <c r="K448" i="10"/>
  <c r="J448" i="10"/>
  <c r="G448" i="10"/>
  <c r="E448" i="10"/>
  <c r="C448" i="10"/>
  <c r="K447" i="10"/>
  <c r="J447" i="10"/>
  <c r="H447" i="10"/>
  <c r="G447" i="10"/>
  <c r="E447" i="10"/>
  <c r="C447" i="10"/>
  <c r="I446" i="10"/>
  <c r="G446" i="10"/>
  <c r="F446" i="10"/>
  <c r="E446" i="10"/>
  <c r="C446" i="10"/>
  <c r="K445" i="10"/>
  <c r="I445" i="10"/>
  <c r="H445" i="10"/>
  <c r="G445" i="10"/>
  <c r="F445" i="10"/>
  <c r="E445" i="10"/>
  <c r="C445" i="10"/>
  <c r="L444" i="10"/>
  <c r="K444" i="10"/>
  <c r="J444" i="10"/>
  <c r="G444" i="10"/>
  <c r="E444" i="10"/>
  <c r="C444" i="10"/>
  <c r="K443" i="10"/>
  <c r="J443" i="10"/>
  <c r="H443" i="10"/>
  <c r="G443" i="10"/>
  <c r="E443" i="10"/>
  <c r="C443" i="10"/>
  <c r="F442" i="10"/>
  <c r="E442" i="10"/>
  <c r="C442" i="10"/>
  <c r="L441" i="10"/>
  <c r="K441" i="10"/>
  <c r="J441" i="10"/>
  <c r="H441" i="10"/>
  <c r="G441" i="10"/>
  <c r="F441" i="10"/>
  <c r="E441" i="10"/>
  <c r="C441" i="10"/>
  <c r="L440" i="10"/>
  <c r="K440" i="10"/>
  <c r="H440" i="10"/>
  <c r="G440" i="10"/>
  <c r="F440" i="10"/>
  <c r="E440" i="10"/>
  <c r="C440" i="10"/>
  <c r="K439" i="10"/>
  <c r="E439" i="10"/>
  <c r="C439" i="10"/>
  <c r="I438" i="10"/>
  <c r="G438" i="10"/>
  <c r="F438" i="10"/>
  <c r="E438" i="10"/>
  <c r="C438" i="10"/>
  <c r="L437" i="10"/>
  <c r="K437" i="10"/>
  <c r="J437" i="10"/>
  <c r="F437" i="10"/>
  <c r="E437" i="10"/>
  <c r="C437" i="10"/>
  <c r="L436" i="10"/>
  <c r="K436" i="10"/>
  <c r="G436" i="10"/>
  <c r="E436" i="10"/>
  <c r="C436" i="10"/>
  <c r="J435" i="10"/>
  <c r="I435" i="10"/>
  <c r="H435" i="10"/>
  <c r="E435" i="10"/>
  <c r="C435" i="10"/>
  <c r="J434" i="10"/>
  <c r="I434" i="10"/>
  <c r="H434" i="10"/>
  <c r="G434" i="10"/>
  <c r="F434" i="10"/>
  <c r="E434" i="10"/>
  <c r="C434" i="10"/>
  <c r="L433" i="10"/>
  <c r="K433" i="10"/>
  <c r="J433" i="10"/>
  <c r="H433" i="10"/>
  <c r="G433" i="10"/>
  <c r="F433" i="10"/>
  <c r="E433" i="10"/>
  <c r="C433" i="10"/>
  <c r="L432" i="10"/>
  <c r="K432" i="10"/>
  <c r="H432" i="10"/>
  <c r="G432" i="10"/>
  <c r="E432" i="10"/>
  <c r="C432" i="10"/>
  <c r="K431" i="10"/>
  <c r="F431" i="10"/>
  <c r="E431" i="10"/>
  <c r="C431" i="10"/>
  <c r="I430" i="10"/>
  <c r="G430" i="10"/>
  <c r="F430" i="10"/>
  <c r="E430" i="10"/>
  <c r="C430" i="10"/>
  <c r="L429" i="10"/>
  <c r="K429" i="10"/>
  <c r="J429" i="10"/>
  <c r="F429" i="10"/>
  <c r="E429" i="10"/>
  <c r="C429" i="10"/>
  <c r="L428" i="10"/>
  <c r="K428" i="10"/>
  <c r="G428" i="10"/>
  <c r="E428" i="10"/>
  <c r="C428" i="10"/>
  <c r="J427" i="10"/>
  <c r="I427" i="10"/>
  <c r="H427" i="10"/>
  <c r="E427" i="10"/>
  <c r="C427" i="10"/>
  <c r="J426" i="10"/>
  <c r="I426" i="10"/>
  <c r="H426" i="10"/>
  <c r="G426" i="10"/>
  <c r="F426" i="10"/>
  <c r="E426" i="10"/>
  <c r="C426" i="10"/>
  <c r="L425" i="10"/>
  <c r="K425" i="10"/>
  <c r="J425" i="10"/>
  <c r="H425" i="10"/>
  <c r="G425" i="10"/>
  <c r="F425" i="10"/>
  <c r="E425" i="10"/>
  <c r="C425" i="10"/>
  <c r="L424" i="10"/>
  <c r="K424" i="10"/>
  <c r="J424" i="10"/>
  <c r="H424" i="10"/>
  <c r="G424" i="10"/>
  <c r="F424" i="10"/>
  <c r="E424" i="10"/>
  <c r="C424" i="10"/>
  <c r="L423" i="10"/>
  <c r="H423" i="10"/>
  <c r="G423" i="10"/>
  <c r="F423" i="10"/>
  <c r="E423" i="10"/>
  <c r="C423" i="10"/>
  <c r="J422" i="10"/>
  <c r="I422" i="10"/>
  <c r="H422" i="10"/>
  <c r="E422" i="10"/>
  <c r="C422" i="10"/>
  <c r="K421" i="10"/>
  <c r="J421" i="10"/>
  <c r="I421" i="10"/>
  <c r="G421" i="10"/>
  <c r="F421" i="10"/>
  <c r="E421" i="10"/>
  <c r="C421" i="10"/>
  <c r="L420" i="10"/>
  <c r="K420" i="10"/>
  <c r="J420" i="10"/>
  <c r="H420" i="10"/>
  <c r="F420" i="10"/>
  <c r="E420" i="10"/>
  <c r="C420" i="10"/>
  <c r="K419" i="10"/>
  <c r="H419" i="10"/>
  <c r="G419" i="10"/>
  <c r="E419" i="10"/>
  <c r="C419" i="10"/>
  <c r="J418" i="10"/>
  <c r="I418" i="10"/>
  <c r="G418" i="10"/>
  <c r="F418" i="10"/>
  <c r="E418" i="10"/>
  <c r="C418" i="10"/>
  <c r="I417" i="10"/>
  <c r="H417" i="10"/>
  <c r="G417" i="10"/>
  <c r="F417" i="10"/>
  <c r="E417" i="10"/>
  <c r="C417" i="10"/>
  <c r="L416" i="10"/>
  <c r="K416" i="10"/>
  <c r="J416" i="10"/>
  <c r="I416" i="10"/>
  <c r="H416" i="10"/>
  <c r="G416" i="10"/>
  <c r="F416" i="10"/>
  <c r="E416" i="10"/>
  <c r="C416" i="10"/>
  <c r="L415" i="10"/>
  <c r="K415" i="10"/>
  <c r="J415" i="10"/>
  <c r="G415" i="10"/>
  <c r="F415" i="10"/>
  <c r="E415" i="10"/>
  <c r="C415" i="10"/>
  <c r="J414" i="10"/>
  <c r="I414" i="10"/>
  <c r="H414" i="10"/>
  <c r="G414" i="10"/>
  <c r="F414" i="10"/>
  <c r="E414" i="10"/>
  <c r="C414" i="10"/>
  <c r="I413" i="10"/>
  <c r="H413" i="10"/>
  <c r="G413" i="10"/>
  <c r="F413" i="10"/>
  <c r="E413" i="10"/>
  <c r="C413" i="10"/>
  <c r="L412" i="10"/>
  <c r="K412" i="10"/>
  <c r="J412" i="10"/>
  <c r="I412" i="10"/>
  <c r="H412" i="10"/>
  <c r="G412" i="10"/>
  <c r="F412" i="10"/>
  <c r="E412" i="10"/>
  <c r="C412" i="10"/>
  <c r="L411" i="10"/>
  <c r="K411" i="10"/>
  <c r="J411" i="10"/>
  <c r="G411" i="10"/>
  <c r="F411" i="10"/>
  <c r="E411" i="10"/>
  <c r="C411" i="10"/>
  <c r="J410" i="10"/>
  <c r="I410" i="10"/>
  <c r="H410" i="10"/>
  <c r="G410" i="10"/>
  <c r="F410" i="10"/>
  <c r="E410" i="10"/>
  <c r="C410" i="10"/>
  <c r="I409" i="10"/>
  <c r="H409" i="10"/>
  <c r="G409" i="10"/>
  <c r="F409" i="10"/>
  <c r="E409" i="10"/>
  <c r="C409" i="10"/>
  <c r="L408" i="10"/>
  <c r="K408" i="10"/>
  <c r="J408" i="10"/>
  <c r="I408" i="10"/>
  <c r="H408" i="10"/>
  <c r="G408" i="10"/>
  <c r="F408" i="10"/>
  <c r="E408" i="10"/>
  <c r="C408" i="10"/>
  <c r="L407" i="10"/>
  <c r="K407" i="10"/>
  <c r="J407" i="10"/>
  <c r="G407" i="10"/>
  <c r="F407" i="10"/>
  <c r="E407" i="10"/>
  <c r="C407" i="10"/>
  <c r="I406" i="10"/>
  <c r="H406" i="10"/>
  <c r="G406" i="10"/>
  <c r="F406" i="10"/>
  <c r="E406" i="10"/>
  <c r="C406" i="10"/>
  <c r="K405" i="10"/>
  <c r="I405" i="10"/>
  <c r="H405" i="10"/>
  <c r="G405" i="10"/>
  <c r="F405" i="10"/>
  <c r="E405" i="10"/>
  <c r="C405" i="10"/>
  <c r="L404" i="10"/>
  <c r="K404" i="10"/>
  <c r="J404" i="10"/>
  <c r="H404" i="10"/>
  <c r="G404" i="10"/>
  <c r="F404" i="10"/>
  <c r="E404" i="10"/>
  <c r="C404" i="10"/>
  <c r="K403" i="10"/>
  <c r="J403" i="10"/>
  <c r="G403" i="10"/>
  <c r="F403" i="10"/>
  <c r="E403" i="10"/>
  <c r="C403" i="10"/>
  <c r="I402" i="10"/>
  <c r="H402" i="10"/>
  <c r="G402" i="10"/>
  <c r="F402" i="10"/>
  <c r="E402" i="10"/>
  <c r="C402" i="10"/>
  <c r="K401" i="10"/>
  <c r="I401" i="10"/>
  <c r="H401" i="10"/>
  <c r="G401" i="10"/>
  <c r="F401" i="10"/>
  <c r="E401" i="10"/>
  <c r="C401" i="10"/>
  <c r="L400" i="10"/>
  <c r="K400" i="10"/>
  <c r="J400" i="10"/>
  <c r="H400" i="10"/>
  <c r="G400" i="10"/>
  <c r="F400" i="10"/>
  <c r="E400" i="10"/>
  <c r="C400" i="10"/>
  <c r="K399" i="10"/>
  <c r="J399" i="10"/>
  <c r="G399" i="10"/>
  <c r="F399" i="10"/>
  <c r="E399" i="10"/>
  <c r="C399" i="10"/>
  <c r="I398" i="10"/>
  <c r="H398" i="10"/>
  <c r="G398" i="10"/>
  <c r="F398" i="10"/>
  <c r="E398" i="10"/>
  <c r="C398" i="10"/>
  <c r="K397" i="10"/>
  <c r="I397" i="10"/>
  <c r="H397" i="10"/>
  <c r="G397" i="10"/>
  <c r="F397" i="10"/>
  <c r="E397" i="10"/>
  <c r="C397" i="10"/>
  <c r="K396" i="10"/>
  <c r="J396" i="10"/>
  <c r="H396" i="10"/>
  <c r="G396" i="10"/>
  <c r="F396" i="10"/>
  <c r="E396" i="10"/>
  <c r="C396" i="10"/>
  <c r="K395" i="10"/>
  <c r="J395" i="10"/>
  <c r="G395" i="10"/>
  <c r="F395" i="10"/>
  <c r="E395" i="10"/>
  <c r="C395" i="10"/>
  <c r="I394" i="10"/>
  <c r="H394" i="10"/>
  <c r="G394" i="10"/>
  <c r="F394" i="10"/>
  <c r="E394" i="10"/>
  <c r="C394" i="10"/>
  <c r="L393" i="10"/>
  <c r="K393" i="10"/>
  <c r="I393" i="10"/>
  <c r="H393" i="10"/>
  <c r="G393" i="10"/>
  <c r="F393" i="10"/>
  <c r="E393" i="10"/>
  <c r="C393" i="10"/>
  <c r="K392" i="10"/>
  <c r="J392" i="10"/>
  <c r="H392" i="10"/>
  <c r="G392" i="10"/>
  <c r="F392" i="10"/>
  <c r="E392" i="10"/>
  <c r="C392" i="10"/>
  <c r="K391" i="10"/>
  <c r="J391" i="10"/>
  <c r="G391" i="10"/>
  <c r="F391" i="10"/>
  <c r="E391" i="10"/>
  <c r="C391" i="10"/>
  <c r="I390" i="10"/>
  <c r="H390" i="10"/>
  <c r="G390" i="10"/>
  <c r="F390" i="10"/>
  <c r="E390" i="10"/>
  <c r="C390" i="10"/>
  <c r="K389" i="10"/>
  <c r="I389" i="10"/>
  <c r="H389" i="10"/>
  <c r="G389" i="10"/>
  <c r="F389" i="10"/>
  <c r="E389" i="10"/>
  <c r="C389" i="10"/>
  <c r="L388" i="10"/>
  <c r="K388" i="10"/>
  <c r="J388" i="10"/>
  <c r="H388" i="10"/>
  <c r="G388" i="10"/>
  <c r="E388" i="10"/>
  <c r="C388" i="10"/>
  <c r="K387" i="10"/>
  <c r="J387" i="10"/>
  <c r="H387" i="10"/>
  <c r="E387" i="10"/>
  <c r="C387" i="10"/>
  <c r="I386" i="10"/>
  <c r="H386" i="10"/>
  <c r="G386" i="10"/>
  <c r="F386" i="10"/>
  <c r="E386" i="10"/>
  <c r="C386" i="10"/>
  <c r="G385" i="10"/>
  <c r="F385" i="10"/>
  <c r="E385" i="10"/>
  <c r="C385" i="10"/>
  <c r="L384" i="10"/>
  <c r="K384" i="10"/>
  <c r="G384" i="10"/>
  <c r="E384" i="10"/>
  <c r="C384" i="10"/>
  <c r="K383" i="10"/>
  <c r="J383" i="10"/>
  <c r="H383" i="10"/>
  <c r="E383" i="10"/>
  <c r="C383" i="10"/>
  <c r="I382" i="10"/>
  <c r="H382" i="10"/>
  <c r="G382" i="10"/>
  <c r="F382" i="10"/>
  <c r="E382" i="10"/>
  <c r="C382" i="10"/>
  <c r="G381" i="10"/>
  <c r="F381" i="10"/>
  <c r="E381" i="10"/>
  <c r="C381" i="10"/>
  <c r="L380" i="10"/>
  <c r="K380" i="10"/>
  <c r="G380" i="10"/>
  <c r="E380" i="10"/>
  <c r="C380" i="10"/>
  <c r="L379" i="10"/>
  <c r="K379" i="10"/>
  <c r="J379" i="10"/>
  <c r="H379" i="10"/>
  <c r="E379" i="10"/>
  <c r="C379" i="10"/>
  <c r="J378" i="10"/>
  <c r="I378" i="10"/>
  <c r="H378" i="10"/>
  <c r="F378" i="10"/>
  <c r="E378" i="10"/>
  <c r="C378" i="10"/>
  <c r="L377" i="10"/>
  <c r="K377" i="10"/>
  <c r="J377" i="10"/>
  <c r="I377" i="10"/>
  <c r="G377" i="10"/>
  <c r="E377" i="10"/>
  <c r="C377" i="10"/>
  <c r="K376" i="10"/>
  <c r="I376" i="10"/>
  <c r="G376" i="10"/>
  <c r="E376" i="10"/>
  <c r="C376" i="10"/>
  <c r="K375" i="10"/>
  <c r="J375" i="10"/>
  <c r="I375" i="10"/>
  <c r="H375" i="10"/>
  <c r="G375" i="10"/>
  <c r="F375" i="10"/>
  <c r="E375" i="10"/>
  <c r="C375" i="10"/>
  <c r="I374" i="10"/>
  <c r="H374" i="10"/>
  <c r="G374" i="10"/>
  <c r="F374" i="10"/>
  <c r="E374" i="10"/>
  <c r="C374" i="10"/>
  <c r="K373" i="10"/>
  <c r="J373" i="10"/>
  <c r="I373" i="10"/>
  <c r="H373" i="10"/>
  <c r="G373" i="10"/>
  <c r="F373" i="10"/>
  <c r="E373" i="10"/>
  <c r="C373" i="10"/>
  <c r="L372" i="10"/>
  <c r="K372" i="10"/>
  <c r="G372" i="10"/>
  <c r="F372" i="10"/>
  <c r="E372" i="10"/>
  <c r="C372" i="10"/>
  <c r="K371" i="10"/>
  <c r="J371" i="10"/>
  <c r="I371" i="10"/>
  <c r="H371" i="10"/>
  <c r="G371" i="10"/>
  <c r="F371" i="10"/>
  <c r="E371" i="10"/>
  <c r="C371" i="10"/>
  <c r="I370" i="10"/>
  <c r="H370" i="10"/>
  <c r="G370" i="10"/>
  <c r="F370" i="10"/>
  <c r="E370" i="10"/>
  <c r="C370" i="10"/>
  <c r="K369" i="10"/>
  <c r="J369" i="10"/>
  <c r="I369" i="10"/>
  <c r="H369" i="10"/>
  <c r="G369" i="10"/>
  <c r="F369" i="10"/>
  <c r="E369" i="10"/>
  <c r="C369" i="10"/>
  <c r="L368" i="10"/>
  <c r="K368" i="10"/>
  <c r="G368" i="10"/>
  <c r="F368" i="10"/>
  <c r="E368" i="10"/>
  <c r="C368" i="10"/>
  <c r="K367" i="10"/>
  <c r="J367" i="10"/>
  <c r="I367" i="10"/>
  <c r="H367" i="10"/>
  <c r="G367" i="10"/>
  <c r="F367" i="10"/>
  <c r="E367" i="10"/>
  <c r="C367" i="10"/>
  <c r="I366" i="10"/>
  <c r="H366" i="10"/>
  <c r="G366" i="10"/>
  <c r="F366" i="10"/>
  <c r="E366" i="10"/>
  <c r="C366" i="10"/>
  <c r="K365" i="10"/>
  <c r="J365" i="10"/>
  <c r="H365" i="10"/>
  <c r="G365" i="10"/>
  <c r="F365" i="10"/>
  <c r="E365" i="10"/>
  <c r="C365" i="10"/>
  <c r="L364" i="10"/>
  <c r="K364" i="10"/>
  <c r="G364" i="10"/>
  <c r="F364" i="10"/>
  <c r="E364" i="10"/>
  <c r="C364" i="10"/>
  <c r="K363" i="10"/>
  <c r="J363" i="10"/>
  <c r="I363" i="10"/>
  <c r="H363" i="10"/>
  <c r="G363" i="10"/>
  <c r="F363" i="10"/>
  <c r="E363" i="10"/>
  <c r="C363" i="10"/>
  <c r="I362" i="10"/>
  <c r="H362" i="10"/>
  <c r="G362" i="10"/>
  <c r="F362" i="10"/>
  <c r="E362" i="10"/>
  <c r="C362" i="10"/>
  <c r="L361" i="10"/>
  <c r="K361" i="10"/>
  <c r="J361" i="10"/>
  <c r="H361" i="10"/>
  <c r="G361" i="10"/>
  <c r="F361" i="10"/>
  <c r="E361" i="10"/>
  <c r="C361" i="10"/>
  <c r="L360" i="10"/>
  <c r="K360" i="10"/>
  <c r="G360" i="10"/>
  <c r="F360" i="10"/>
  <c r="E360" i="10"/>
  <c r="C360" i="10"/>
  <c r="K359" i="10"/>
  <c r="J359" i="10"/>
  <c r="I359" i="10"/>
  <c r="H359" i="10"/>
  <c r="G359" i="10"/>
  <c r="F359" i="10"/>
  <c r="E359" i="10"/>
  <c r="C359" i="10"/>
  <c r="I358" i="10"/>
  <c r="H358" i="10"/>
  <c r="G358" i="10"/>
  <c r="F358" i="10"/>
  <c r="E358" i="10"/>
  <c r="C358" i="10"/>
  <c r="L357" i="10"/>
  <c r="K357" i="10"/>
  <c r="J357" i="10"/>
  <c r="H357" i="10"/>
  <c r="G357" i="10"/>
  <c r="F357" i="10"/>
  <c r="E357" i="10"/>
  <c r="C357" i="10"/>
  <c r="L356" i="10"/>
  <c r="K356" i="10"/>
  <c r="G356" i="10"/>
  <c r="F356" i="10"/>
  <c r="E356" i="10"/>
  <c r="C356" i="10"/>
  <c r="K355" i="10"/>
  <c r="J355" i="10"/>
  <c r="I355" i="10"/>
  <c r="H355" i="10"/>
  <c r="G355" i="10"/>
  <c r="F355" i="10"/>
  <c r="E355" i="10"/>
  <c r="C355" i="10"/>
  <c r="I354" i="10"/>
  <c r="H354" i="10"/>
  <c r="G354" i="10"/>
  <c r="F354" i="10"/>
  <c r="E354" i="10"/>
  <c r="C354" i="10"/>
  <c r="L353" i="10"/>
  <c r="K353" i="10"/>
  <c r="J353" i="10"/>
  <c r="H353" i="10"/>
  <c r="G353" i="10"/>
  <c r="F353" i="10"/>
  <c r="E353" i="10"/>
  <c r="C353" i="10"/>
  <c r="L352" i="10"/>
  <c r="K352" i="10"/>
  <c r="G352" i="10"/>
  <c r="F352" i="10"/>
  <c r="E352" i="10"/>
  <c r="C352" i="10"/>
  <c r="K351" i="10"/>
  <c r="J351" i="10"/>
  <c r="I351" i="10"/>
  <c r="H351" i="10"/>
  <c r="G351" i="10"/>
  <c r="F351" i="10"/>
  <c r="E351" i="10"/>
  <c r="C351" i="10"/>
  <c r="I350" i="10"/>
  <c r="H350" i="10"/>
  <c r="G350" i="10"/>
  <c r="F350" i="10"/>
  <c r="E350" i="10"/>
  <c r="C350" i="10"/>
  <c r="L349" i="10"/>
  <c r="K349" i="10"/>
  <c r="J349" i="10"/>
  <c r="H349" i="10"/>
  <c r="G349" i="10"/>
  <c r="F349" i="10"/>
  <c r="E349" i="10"/>
  <c r="C349" i="10"/>
  <c r="L348" i="10"/>
  <c r="K348" i="10"/>
  <c r="G348" i="10"/>
  <c r="F348" i="10"/>
  <c r="E348" i="10"/>
  <c r="C348" i="10"/>
  <c r="K347" i="10"/>
  <c r="J347" i="10"/>
  <c r="I347" i="10"/>
  <c r="H347" i="10"/>
  <c r="G347" i="10"/>
  <c r="F347" i="10"/>
  <c r="E347" i="10"/>
  <c r="C347" i="10"/>
  <c r="I346" i="10"/>
  <c r="H346" i="10"/>
  <c r="G346" i="10"/>
  <c r="F346" i="10"/>
  <c r="E346" i="10"/>
  <c r="C346" i="10"/>
  <c r="L345" i="10"/>
  <c r="K345" i="10"/>
  <c r="J345" i="10"/>
  <c r="H345" i="10"/>
  <c r="G345" i="10"/>
  <c r="F345" i="10"/>
  <c r="E345" i="10"/>
  <c r="C345" i="10"/>
  <c r="L344" i="10"/>
  <c r="K344" i="10"/>
  <c r="G344" i="10"/>
  <c r="F344" i="10"/>
  <c r="E344" i="10"/>
  <c r="C344" i="10"/>
  <c r="K343" i="10"/>
  <c r="J343" i="10"/>
  <c r="I343" i="10"/>
  <c r="H343" i="10"/>
  <c r="G343" i="10"/>
  <c r="F343" i="10"/>
  <c r="E343" i="10"/>
  <c r="C343" i="10"/>
  <c r="I342" i="10"/>
  <c r="H342" i="10"/>
  <c r="G342" i="10"/>
  <c r="F342" i="10"/>
  <c r="E342" i="10"/>
  <c r="C342" i="10"/>
  <c r="L341" i="10"/>
  <c r="K341" i="10"/>
  <c r="J341" i="10"/>
  <c r="H341" i="10"/>
  <c r="G341" i="10"/>
  <c r="F341" i="10"/>
  <c r="E341" i="10"/>
  <c r="C341" i="10"/>
  <c r="L340" i="10"/>
  <c r="K340" i="10"/>
  <c r="G340" i="10"/>
  <c r="F340" i="10"/>
  <c r="E340" i="10"/>
  <c r="C340" i="10"/>
  <c r="K339" i="10"/>
  <c r="J339" i="10"/>
  <c r="I339" i="10"/>
  <c r="H339" i="10"/>
  <c r="G339" i="10"/>
  <c r="F339" i="10"/>
  <c r="E339" i="10"/>
  <c r="C339" i="10"/>
  <c r="I338" i="10"/>
  <c r="H338" i="10"/>
  <c r="G338" i="10"/>
  <c r="F338" i="10"/>
  <c r="E338" i="10"/>
  <c r="C338" i="10"/>
  <c r="L337" i="10"/>
  <c r="K337" i="10"/>
  <c r="J337" i="10"/>
  <c r="H337" i="10"/>
  <c r="G337" i="10"/>
  <c r="F337" i="10"/>
  <c r="E337" i="10"/>
  <c r="C337" i="10"/>
  <c r="L336" i="10"/>
  <c r="K336" i="10"/>
  <c r="G336" i="10"/>
  <c r="F336" i="10"/>
  <c r="E336" i="10"/>
  <c r="C336" i="10"/>
  <c r="K335" i="10"/>
  <c r="I335" i="10"/>
  <c r="E335" i="10"/>
  <c r="C335" i="10"/>
  <c r="G334" i="10"/>
  <c r="F334" i="10"/>
  <c r="E334" i="10"/>
  <c r="C334" i="10"/>
  <c r="L333" i="10"/>
  <c r="K333" i="10"/>
  <c r="H333" i="10"/>
  <c r="G333" i="10"/>
  <c r="F333" i="10"/>
  <c r="E333" i="10"/>
  <c r="C333" i="10"/>
  <c r="K332" i="10"/>
  <c r="H332" i="10"/>
  <c r="G332" i="10"/>
  <c r="E332" i="10"/>
  <c r="C332" i="10"/>
  <c r="K331" i="10"/>
  <c r="J331" i="10"/>
  <c r="I331" i="10"/>
  <c r="G331" i="10"/>
  <c r="E331" i="10"/>
  <c r="C331" i="10"/>
  <c r="H330" i="10"/>
  <c r="G330" i="10"/>
  <c r="F330" i="10"/>
  <c r="E330" i="10"/>
  <c r="C330" i="10"/>
  <c r="L329" i="10"/>
  <c r="K329" i="10"/>
  <c r="J329" i="10"/>
  <c r="I329" i="10"/>
  <c r="H329" i="10"/>
  <c r="G329" i="10"/>
  <c r="F329" i="10"/>
  <c r="E329" i="10"/>
  <c r="C329" i="10"/>
  <c r="L328" i="10"/>
  <c r="J328" i="10"/>
  <c r="H328" i="10"/>
  <c r="G328" i="10"/>
  <c r="F328" i="10"/>
  <c r="E328" i="10"/>
  <c r="C328" i="10"/>
  <c r="J327" i="10"/>
  <c r="H327" i="10"/>
  <c r="G327" i="10"/>
  <c r="F327" i="10"/>
  <c r="E327" i="10"/>
  <c r="C327" i="10"/>
  <c r="K326" i="10"/>
  <c r="G326" i="10"/>
  <c r="F326" i="10"/>
  <c r="E326" i="10"/>
  <c r="C326" i="10"/>
  <c r="K325" i="10"/>
  <c r="I325" i="10"/>
  <c r="H325" i="10"/>
  <c r="G325" i="10"/>
  <c r="F325" i="10"/>
  <c r="E325" i="10"/>
  <c r="C325" i="10"/>
  <c r="L324" i="10"/>
  <c r="K324" i="10"/>
  <c r="J324" i="10"/>
  <c r="I324" i="10"/>
  <c r="H324" i="10"/>
  <c r="G324" i="10"/>
  <c r="E324" i="10"/>
  <c r="C324" i="10"/>
  <c r="J323" i="10"/>
  <c r="H323" i="10"/>
  <c r="G323" i="10"/>
  <c r="F323" i="10"/>
  <c r="E323" i="10"/>
  <c r="C323" i="10"/>
  <c r="K322" i="10"/>
  <c r="G322" i="10"/>
  <c r="F322" i="10"/>
  <c r="E322" i="10"/>
  <c r="C322" i="10"/>
  <c r="K321" i="10"/>
  <c r="I321" i="10"/>
  <c r="H321" i="10"/>
  <c r="G321" i="10"/>
  <c r="F321" i="10"/>
  <c r="E321" i="10"/>
  <c r="C321" i="10"/>
  <c r="L320" i="10"/>
  <c r="K320" i="10"/>
  <c r="J320" i="10"/>
  <c r="I320" i="10"/>
  <c r="H320" i="10"/>
  <c r="G320" i="10"/>
  <c r="E320" i="10"/>
  <c r="C320" i="10"/>
  <c r="J319" i="10"/>
  <c r="H319" i="10"/>
  <c r="G319" i="10"/>
  <c r="F319" i="10"/>
  <c r="E319" i="10"/>
  <c r="C319" i="10"/>
  <c r="K318" i="10"/>
  <c r="G318" i="10"/>
  <c r="F318" i="10"/>
  <c r="E318" i="10"/>
  <c r="C318" i="10"/>
  <c r="K317" i="10"/>
  <c r="I317" i="10"/>
  <c r="H317" i="10"/>
  <c r="G317" i="10"/>
  <c r="F317" i="10"/>
  <c r="E317" i="10"/>
  <c r="C317" i="10"/>
  <c r="L316" i="10"/>
  <c r="K316" i="10"/>
  <c r="J316" i="10"/>
  <c r="I316" i="10"/>
  <c r="H316" i="10"/>
  <c r="G316" i="10"/>
  <c r="E316" i="10"/>
  <c r="C316" i="10"/>
  <c r="J315" i="10"/>
  <c r="H315" i="10"/>
  <c r="G315" i="10"/>
  <c r="F315" i="10"/>
  <c r="E315" i="10"/>
  <c r="C315" i="10"/>
  <c r="K314" i="10"/>
  <c r="G314" i="10"/>
  <c r="F314" i="10"/>
  <c r="E314" i="10"/>
  <c r="C314" i="10"/>
  <c r="K313" i="10"/>
  <c r="I313" i="10"/>
  <c r="H313" i="10"/>
  <c r="G313" i="10"/>
  <c r="F313" i="10"/>
  <c r="E313" i="10"/>
  <c r="C313" i="10"/>
  <c r="L312" i="10"/>
  <c r="K312" i="10"/>
  <c r="J312" i="10"/>
  <c r="I312" i="10"/>
  <c r="H312" i="10"/>
  <c r="G312" i="10"/>
  <c r="E312" i="10"/>
  <c r="C312" i="10"/>
  <c r="J311" i="10"/>
  <c r="H311" i="10"/>
  <c r="G311" i="10"/>
  <c r="F311" i="10"/>
  <c r="E311" i="10"/>
  <c r="C311" i="10"/>
  <c r="K310" i="10"/>
  <c r="G310" i="10"/>
  <c r="F310" i="10"/>
  <c r="E310" i="10"/>
  <c r="C310" i="10"/>
  <c r="K309" i="10"/>
  <c r="I309" i="10"/>
  <c r="H309" i="10"/>
  <c r="G309" i="10"/>
  <c r="F309" i="10"/>
  <c r="E309" i="10"/>
  <c r="C309" i="10"/>
  <c r="L308" i="10"/>
  <c r="K308" i="10"/>
  <c r="J308" i="10"/>
  <c r="I308" i="10"/>
  <c r="H308" i="10"/>
  <c r="G308" i="10"/>
  <c r="E308" i="10"/>
  <c r="C308" i="10"/>
  <c r="J307" i="10"/>
  <c r="H307" i="10"/>
  <c r="G307" i="10"/>
  <c r="F307" i="10"/>
  <c r="E307" i="10"/>
  <c r="C307" i="10"/>
  <c r="K306" i="10"/>
  <c r="G306" i="10"/>
  <c r="F306" i="10"/>
  <c r="E306" i="10"/>
  <c r="C306" i="10"/>
  <c r="K305" i="10"/>
  <c r="I305" i="10"/>
  <c r="H305" i="10"/>
  <c r="G305" i="10"/>
  <c r="F305" i="10"/>
  <c r="E305" i="10"/>
  <c r="C305" i="10"/>
  <c r="L304" i="10"/>
  <c r="K304" i="10"/>
  <c r="J304" i="10"/>
  <c r="I304" i="10"/>
  <c r="H304" i="10"/>
  <c r="G304" i="10"/>
  <c r="E304" i="10"/>
  <c r="C304" i="10"/>
  <c r="J303" i="10"/>
  <c r="H303" i="10"/>
  <c r="G303" i="10"/>
  <c r="F303" i="10"/>
  <c r="E303" i="10"/>
  <c r="C303" i="10"/>
  <c r="K302" i="10"/>
  <c r="G302" i="10"/>
  <c r="F302" i="10"/>
  <c r="E302" i="10"/>
  <c r="C302" i="10"/>
  <c r="K301" i="10"/>
  <c r="I301" i="10"/>
  <c r="H301" i="10"/>
  <c r="G301" i="10"/>
  <c r="F301" i="10"/>
  <c r="E301" i="10"/>
  <c r="C301" i="10"/>
  <c r="L300" i="10"/>
  <c r="K300" i="10"/>
  <c r="J300" i="10"/>
  <c r="I300" i="10"/>
  <c r="H300" i="10"/>
  <c r="G300" i="10"/>
  <c r="E300" i="10"/>
  <c r="C300" i="10"/>
  <c r="J299" i="10"/>
  <c r="H299" i="10"/>
  <c r="G299" i="10"/>
  <c r="F299" i="10"/>
  <c r="E299" i="10"/>
  <c r="C299" i="10"/>
  <c r="K298" i="10"/>
  <c r="G298" i="10"/>
  <c r="F298" i="10"/>
  <c r="E298" i="10"/>
  <c r="C298" i="10"/>
  <c r="K297" i="10"/>
  <c r="I297" i="10"/>
  <c r="H297" i="10"/>
  <c r="G297" i="10"/>
  <c r="F297" i="10"/>
  <c r="E297" i="10"/>
  <c r="C297" i="10"/>
  <c r="L296" i="10"/>
  <c r="K296" i="10"/>
  <c r="J296" i="10"/>
  <c r="I296" i="10"/>
  <c r="H296" i="10"/>
  <c r="G296" i="10"/>
  <c r="E296" i="10"/>
  <c r="C296" i="10"/>
  <c r="J295" i="10"/>
  <c r="H295" i="10"/>
  <c r="G295" i="10"/>
  <c r="F295" i="10"/>
  <c r="E295" i="10"/>
  <c r="C295" i="10"/>
  <c r="K294" i="10"/>
  <c r="G294" i="10"/>
  <c r="F294" i="10"/>
  <c r="E294" i="10"/>
  <c r="C294" i="10"/>
  <c r="K293" i="10"/>
  <c r="I293" i="10"/>
  <c r="H293" i="10"/>
  <c r="G293" i="10"/>
  <c r="F293" i="10"/>
  <c r="E293" i="10"/>
  <c r="C293" i="10"/>
  <c r="L292" i="10"/>
  <c r="K292" i="10"/>
  <c r="J292" i="10"/>
  <c r="I292" i="10"/>
  <c r="H292" i="10"/>
  <c r="G292" i="10"/>
  <c r="E292" i="10"/>
  <c r="C292" i="10"/>
  <c r="J291" i="10"/>
  <c r="H291" i="10"/>
  <c r="G291" i="10"/>
  <c r="F291" i="10"/>
  <c r="E291" i="10"/>
  <c r="C291" i="10"/>
  <c r="I290" i="10"/>
  <c r="G290" i="10"/>
  <c r="F290" i="10"/>
  <c r="E290" i="10"/>
  <c r="C290" i="10"/>
  <c r="L289" i="10"/>
  <c r="K289" i="10"/>
  <c r="J289" i="10"/>
  <c r="H289" i="10"/>
  <c r="G289" i="10"/>
  <c r="F289" i="10"/>
  <c r="E289" i="10"/>
  <c r="C289" i="10"/>
  <c r="L288" i="10"/>
  <c r="K288" i="10"/>
  <c r="H288" i="10"/>
  <c r="G288" i="10"/>
  <c r="E288" i="10"/>
  <c r="C288" i="10"/>
  <c r="K287" i="10"/>
  <c r="E287" i="10"/>
  <c r="C287" i="10"/>
  <c r="I286" i="10"/>
  <c r="G286" i="10"/>
  <c r="F286" i="10"/>
  <c r="E286" i="10"/>
  <c r="C286" i="10"/>
  <c r="L285" i="10"/>
  <c r="K285" i="10"/>
  <c r="I285" i="10"/>
  <c r="H285" i="10"/>
  <c r="G285" i="10"/>
  <c r="F285" i="10"/>
  <c r="E285" i="10"/>
  <c r="C285" i="10"/>
  <c r="L284" i="10"/>
  <c r="K284" i="10"/>
  <c r="J284" i="10"/>
  <c r="H284" i="10"/>
  <c r="G284" i="10"/>
  <c r="F284" i="10"/>
  <c r="E284" i="10"/>
  <c r="C284" i="10"/>
  <c r="L283" i="10"/>
  <c r="H283" i="10"/>
  <c r="G283" i="10"/>
  <c r="F283" i="10"/>
  <c r="E283" i="10"/>
  <c r="C283" i="10"/>
  <c r="J282" i="10"/>
  <c r="I282" i="10"/>
  <c r="H282" i="10"/>
  <c r="E282" i="10"/>
  <c r="C282" i="10"/>
  <c r="I281" i="10"/>
  <c r="H281" i="10"/>
  <c r="G281" i="10"/>
  <c r="E281" i="10"/>
  <c r="C281" i="10"/>
  <c r="L280" i="10"/>
  <c r="K280" i="10"/>
  <c r="J280" i="10"/>
  <c r="I280" i="10"/>
  <c r="H280" i="10"/>
  <c r="F280" i="10"/>
  <c r="E280" i="10"/>
  <c r="C280" i="10"/>
  <c r="K279" i="10"/>
  <c r="J279" i="10"/>
  <c r="G279" i="10"/>
  <c r="F279" i="10"/>
  <c r="E279" i="10"/>
  <c r="C279" i="10"/>
  <c r="L278" i="10"/>
  <c r="K278" i="10"/>
  <c r="I278" i="10"/>
  <c r="H278" i="10"/>
  <c r="G278" i="10"/>
  <c r="F278" i="10"/>
  <c r="E278" i="10"/>
  <c r="C278" i="10"/>
  <c r="K277" i="10"/>
  <c r="H277" i="10"/>
  <c r="G277" i="10"/>
  <c r="E277" i="10"/>
  <c r="C277" i="10"/>
  <c r="L276" i="10"/>
  <c r="K276" i="10"/>
  <c r="J276" i="10"/>
  <c r="I276" i="10"/>
  <c r="H276" i="10"/>
  <c r="G276" i="10"/>
  <c r="F276" i="10"/>
  <c r="E276" i="10"/>
  <c r="C276" i="10"/>
  <c r="J275" i="10"/>
  <c r="I275" i="10"/>
  <c r="H275" i="10"/>
  <c r="G275" i="10"/>
  <c r="F275" i="10"/>
  <c r="E275" i="10"/>
  <c r="C275" i="10"/>
  <c r="K274" i="10"/>
  <c r="I274" i="10"/>
  <c r="H274" i="10"/>
  <c r="G274" i="10"/>
  <c r="F274" i="10"/>
  <c r="E274" i="10"/>
  <c r="C274" i="10"/>
  <c r="L273" i="10"/>
  <c r="K273" i="10"/>
  <c r="H273" i="10"/>
  <c r="G273" i="10"/>
  <c r="E273" i="10"/>
  <c r="C273" i="10"/>
  <c r="K272" i="10"/>
  <c r="J272" i="10"/>
  <c r="I272" i="10"/>
  <c r="H272" i="10"/>
  <c r="G272" i="10"/>
  <c r="F272" i="10"/>
  <c r="E272" i="10"/>
  <c r="C272" i="10"/>
  <c r="L271" i="10"/>
  <c r="J271" i="10"/>
  <c r="I271" i="10"/>
  <c r="H271" i="10"/>
  <c r="G271" i="10"/>
  <c r="F271" i="10"/>
  <c r="E271" i="10"/>
  <c r="C271" i="10"/>
  <c r="K270" i="10"/>
  <c r="I270" i="10"/>
  <c r="H270" i="10"/>
  <c r="G270" i="10"/>
  <c r="F270" i="10"/>
  <c r="E270" i="10"/>
  <c r="C270" i="10"/>
  <c r="K269" i="10"/>
  <c r="H269" i="10"/>
  <c r="G269" i="10"/>
  <c r="E269" i="10"/>
  <c r="C269" i="10"/>
  <c r="K268" i="10"/>
  <c r="J268" i="10"/>
  <c r="I268" i="10"/>
  <c r="H268" i="10"/>
  <c r="G268" i="10"/>
  <c r="F268" i="10"/>
  <c r="E268" i="10"/>
  <c r="C268" i="10"/>
  <c r="J267" i="10"/>
  <c r="I267" i="10"/>
  <c r="H267" i="10"/>
  <c r="G267" i="10"/>
  <c r="F267" i="10"/>
  <c r="E267" i="10"/>
  <c r="C267" i="10"/>
  <c r="L266" i="10"/>
  <c r="K266" i="10"/>
  <c r="I266" i="10"/>
  <c r="H266" i="10"/>
  <c r="G266" i="10"/>
  <c r="F266" i="10"/>
  <c r="E266" i="10"/>
  <c r="C266" i="10"/>
  <c r="K265" i="10"/>
  <c r="H265" i="10"/>
  <c r="G265" i="10"/>
  <c r="E265" i="10"/>
  <c r="C265" i="10"/>
  <c r="K264" i="10"/>
  <c r="J264" i="10"/>
  <c r="I264" i="10"/>
  <c r="H264" i="10"/>
  <c r="G264" i="10"/>
  <c r="F264" i="10"/>
  <c r="E264" i="10"/>
  <c r="C264" i="10"/>
  <c r="J263" i="10"/>
  <c r="I263" i="10"/>
  <c r="H263" i="10"/>
  <c r="G263" i="10"/>
  <c r="F263" i="10"/>
  <c r="E263" i="10"/>
  <c r="C263" i="10"/>
  <c r="L262" i="10"/>
  <c r="K262" i="10"/>
  <c r="I262" i="10"/>
  <c r="H262" i="10"/>
  <c r="G262" i="10"/>
  <c r="F262" i="10"/>
  <c r="E262" i="10"/>
  <c r="C262" i="10"/>
  <c r="K261" i="10"/>
  <c r="H261" i="10"/>
  <c r="G261" i="10"/>
  <c r="E261" i="10"/>
  <c r="C261" i="10"/>
  <c r="L260" i="10"/>
  <c r="K260" i="10"/>
  <c r="J260" i="10"/>
  <c r="I260" i="10"/>
  <c r="H260" i="10"/>
  <c r="G260" i="10"/>
  <c r="F260" i="10"/>
  <c r="E260" i="10"/>
  <c r="C260" i="10"/>
  <c r="J259" i="10"/>
  <c r="I259" i="10"/>
  <c r="H259" i="10"/>
  <c r="G259" i="10"/>
  <c r="F259" i="10"/>
  <c r="E259" i="10"/>
  <c r="C259" i="10"/>
  <c r="K258" i="10"/>
  <c r="I258" i="10"/>
  <c r="H258" i="10"/>
  <c r="G258" i="10"/>
  <c r="F258" i="10"/>
  <c r="E258" i="10"/>
  <c r="C258" i="10"/>
  <c r="L257" i="10"/>
  <c r="K257" i="10"/>
  <c r="H257" i="10"/>
  <c r="G257" i="10"/>
  <c r="E257" i="10"/>
  <c r="C257" i="10"/>
  <c r="L256" i="10"/>
  <c r="K256" i="10"/>
  <c r="J256" i="10"/>
  <c r="I256" i="10"/>
  <c r="H256" i="10"/>
  <c r="G256" i="10"/>
  <c r="F256" i="10"/>
  <c r="E256" i="10"/>
  <c r="C256" i="10"/>
  <c r="L255" i="10"/>
  <c r="J255" i="10"/>
  <c r="I255" i="10"/>
  <c r="H255" i="10"/>
  <c r="G255" i="10"/>
  <c r="F255" i="10"/>
  <c r="E255" i="10"/>
  <c r="C255" i="10"/>
  <c r="K254" i="10"/>
  <c r="I254" i="10"/>
  <c r="H254" i="10"/>
  <c r="G254" i="10"/>
  <c r="F254" i="10"/>
  <c r="E254" i="10"/>
  <c r="C254" i="10"/>
  <c r="L253" i="10"/>
  <c r="K253" i="10"/>
  <c r="H253" i="10"/>
  <c r="G253" i="10"/>
  <c r="E253" i="10"/>
  <c r="C253" i="10"/>
  <c r="K252" i="10"/>
  <c r="J252" i="10"/>
  <c r="I252" i="10"/>
  <c r="H252" i="10"/>
  <c r="G252" i="10"/>
  <c r="F252" i="10"/>
  <c r="E252" i="10"/>
  <c r="C252" i="10"/>
  <c r="J251" i="10"/>
  <c r="I251" i="10"/>
  <c r="H251" i="10"/>
  <c r="G251" i="10"/>
  <c r="F251" i="10"/>
  <c r="E251" i="10"/>
  <c r="C251" i="10"/>
  <c r="K250" i="10"/>
  <c r="I250" i="10"/>
  <c r="H250" i="10"/>
  <c r="G250" i="10"/>
  <c r="F250" i="10"/>
  <c r="E250" i="10"/>
  <c r="C250" i="10"/>
  <c r="K249" i="10"/>
  <c r="H249" i="10"/>
  <c r="G249" i="10"/>
  <c r="E249" i="10"/>
  <c r="C249" i="10"/>
  <c r="K248" i="10"/>
  <c r="J248" i="10"/>
  <c r="I248" i="10"/>
  <c r="H248" i="10"/>
  <c r="G248" i="10"/>
  <c r="F248" i="10"/>
  <c r="E248" i="10"/>
  <c r="C248" i="10"/>
  <c r="J247" i="10"/>
  <c r="I247" i="10"/>
  <c r="H247" i="10"/>
  <c r="G247" i="10"/>
  <c r="F247" i="10"/>
  <c r="E247" i="10"/>
  <c r="C247" i="10"/>
  <c r="L246" i="10"/>
  <c r="K246" i="10"/>
  <c r="I246" i="10"/>
  <c r="H246" i="10"/>
  <c r="G246" i="10"/>
  <c r="F246" i="10"/>
  <c r="E246" i="10"/>
  <c r="C246" i="10"/>
  <c r="K245" i="10"/>
  <c r="H245" i="10"/>
  <c r="G245" i="10"/>
  <c r="E245" i="10"/>
  <c r="C245" i="10"/>
  <c r="L244" i="10"/>
  <c r="K244" i="10"/>
  <c r="J244" i="10"/>
  <c r="I244" i="10"/>
  <c r="H244" i="10"/>
  <c r="G244" i="10"/>
  <c r="F244" i="10"/>
  <c r="E244" i="10"/>
  <c r="C244" i="10"/>
  <c r="J243" i="10"/>
  <c r="I243" i="10"/>
  <c r="H243" i="10"/>
  <c r="G243" i="10"/>
  <c r="F243" i="10"/>
  <c r="E243" i="10"/>
  <c r="C243" i="10"/>
  <c r="K242" i="10"/>
  <c r="I242" i="10"/>
  <c r="H242" i="10"/>
  <c r="G242" i="10"/>
  <c r="F242" i="10"/>
  <c r="E242" i="10"/>
  <c r="C242" i="10"/>
  <c r="L241" i="10"/>
  <c r="K241" i="10"/>
  <c r="H241" i="10"/>
  <c r="G241" i="10"/>
  <c r="E241" i="10"/>
  <c r="C241" i="10"/>
  <c r="L240" i="10"/>
  <c r="K240" i="10"/>
  <c r="J240" i="10"/>
  <c r="I240" i="10"/>
  <c r="H240" i="10"/>
  <c r="G240" i="10"/>
  <c r="F240" i="10"/>
  <c r="E240" i="10"/>
  <c r="C240" i="10"/>
  <c r="L239" i="10"/>
  <c r="J239" i="10"/>
  <c r="I239" i="10"/>
  <c r="H239" i="10"/>
  <c r="G239" i="10"/>
  <c r="F239" i="10"/>
  <c r="E239" i="10"/>
  <c r="C239" i="10"/>
  <c r="K238" i="10"/>
  <c r="I238" i="10"/>
  <c r="H238" i="10"/>
  <c r="G238" i="10"/>
  <c r="F238" i="10"/>
  <c r="E238" i="10"/>
  <c r="C238" i="10"/>
  <c r="L237" i="10"/>
  <c r="K237" i="10"/>
  <c r="H237" i="10"/>
  <c r="G237" i="10"/>
  <c r="E237" i="10"/>
  <c r="C237" i="10"/>
  <c r="K236" i="10"/>
  <c r="J236" i="10"/>
  <c r="I236" i="10"/>
  <c r="H236" i="10"/>
  <c r="G236" i="10"/>
  <c r="F236" i="10"/>
  <c r="E236" i="10"/>
  <c r="C236" i="10"/>
  <c r="J235" i="10"/>
  <c r="I235" i="10"/>
  <c r="H235" i="10"/>
  <c r="G235" i="10"/>
  <c r="F235" i="10"/>
  <c r="E235" i="10"/>
  <c r="C235" i="10"/>
  <c r="K234" i="10"/>
  <c r="I234" i="10"/>
  <c r="H234" i="10"/>
  <c r="G234" i="10"/>
  <c r="F234" i="10"/>
  <c r="E234" i="10"/>
  <c r="C234" i="10"/>
  <c r="K233" i="10"/>
  <c r="H233" i="10"/>
  <c r="G233" i="10"/>
  <c r="E233" i="10"/>
  <c r="C233" i="10"/>
  <c r="K232" i="10"/>
  <c r="J232" i="10"/>
  <c r="I232" i="10"/>
  <c r="H232" i="10"/>
  <c r="G232" i="10"/>
  <c r="F232" i="10"/>
  <c r="E232" i="10"/>
  <c r="C232" i="10"/>
  <c r="J231" i="10"/>
  <c r="I231" i="10"/>
  <c r="H231" i="10"/>
  <c r="G231" i="10"/>
  <c r="F231" i="10"/>
  <c r="E231" i="10"/>
  <c r="C231" i="10"/>
  <c r="L230" i="10"/>
  <c r="K230" i="10"/>
  <c r="I230" i="10"/>
  <c r="H230" i="10"/>
  <c r="G230" i="10"/>
  <c r="F230" i="10"/>
  <c r="E230" i="10"/>
  <c r="C230" i="10"/>
  <c r="K229" i="10"/>
  <c r="H229" i="10"/>
  <c r="G229" i="10"/>
  <c r="E229" i="10"/>
  <c r="C229" i="10"/>
  <c r="L228" i="10"/>
  <c r="K228" i="10"/>
  <c r="J228" i="10"/>
  <c r="I228" i="10"/>
  <c r="H228" i="10"/>
  <c r="G228" i="10"/>
  <c r="F228" i="10"/>
  <c r="E228" i="10"/>
  <c r="C228" i="10"/>
  <c r="J227" i="10"/>
  <c r="I227" i="10"/>
  <c r="H227" i="10"/>
  <c r="G227" i="10"/>
  <c r="F227" i="10"/>
  <c r="E227" i="10"/>
  <c r="C227" i="10"/>
  <c r="K226" i="10"/>
  <c r="I226" i="10"/>
  <c r="H226" i="10"/>
  <c r="G226" i="10"/>
  <c r="F226" i="10"/>
  <c r="E226" i="10"/>
  <c r="C226" i="10"/>
  <c r="L225" i="10"/>
  <c r="K225" i="10"/>
  <c r="H225" i="10"/>
  <c r="G225" i="10"/>
  <c r="E225" i="10"/>
  <c r="C225" i="10"/>
  <c r="L224" i="10"/>
  <c r="K224" i="10"/>
  <c r="J224" i="10"/>
  <c r="I224" i="10"/>
  <c r="H224" i="10"/>
  <c r="G224" i="10"/>
  <c r="F224" i="10"/>
  <c r="E224" i="10"/>
  <c r="C224" i="10"/>
  <c r="L223" i="10"/>
  <c r="J223" i="10"/>
  <c r="I223" i="10"/>
  <c r="H223" i="10"/>
  <c r="G223" i="10"/>
  <c r="F223" i="10"/>
  <c r="E223" i="10"/>
  <c r="C223" i="10"/>
  <c r="K222" i="10"/>
  <c r="I222" i="10"/>
  <c r="H222" i="10"/>
  <c r="G222" i="10"/>
  <c r="F222" i="10"/>
  <c r="E222" i="10"/>
  <c r="C222" i="10"/>
  <c r="L221" i="10"/>
  <c r="K221" i="10"/>
  <c r="H221" i="10"/>
  <c r="G221" i="10"/>
  <c r="E221" i="10"/>
  <c r="C221" i="10"/>
  <c r="K220" i="10"/>
  <c r="J220" i="10"/>
  <c r="I220" i="10"/>
  <c r="H220" i="10"/>
  <c r="G220" i="10"/>
  <c r="F220" i="10"/>
  <c r="E220" i="10"/>
  <c r="C220" i="10"/>
  <c r="J219" i="10"/>
  <c r="I219" i="10"/>
  <c r="H219" i="10"/>
  <c r="G219" i="10"/>
  <c r="F219" i="10"/>
  <c r="E219" i="10"/>
  <c r="C219" i="10"/>
  <c r="K218" i="10"/>
  <c r="I218" i="10"/>
  <c r="H218" i="10"/>
  <c r="G218" i="10"/>
  <c r="F218" i="10"/>
  <c r="E218" i="10"/>
  <c r="C218" i="10"/>
  <c r="K217" i="10"/>
  <c r="H217" i="10"/>
  <c r="G217" i="10"/>
  <c r="E217" i="10"/>
  <c r="C217" i="10"/>
  <c r="K216" i="10"/>
  <c r="J216" i="10"/>
  <c r="I216" i="10"/>
  <c r="H216" i="10"/>
  <c r="G216" i="10"/>
  <c r="F216" i="10"/>
  <c r="E216" i="10"/>
  <c r="C216" i="10"/>
  <c r="J215" i="10"/>
  <c r="I215" i="10"/>
  <c r="H215" i="10"/>
  <c r="G215" i="10"/>
  <c r="F215" i="10"/>
  <c r="E215" i="10"/>
  <c r="C215" i="10"/>
  <c r="L214" i="10"/>
  <c r="K214" i="10"/>
  <c r="I214" i="10"/>
  <c r="H214" i="10"/>
  <c r="G214" i="10"/>
  <c r="F214" i="10"/>
  <c r="E214" i="10"/>
  <c r="C214" i="10"/>
  <c r="K213" i="10"/>
  <c r="H213" i="10"/>
  <c r="G213" i="10"/>
  <c r="E213" i="10"/>
  <c r="C213" i="10"/>
  <c r="L212" i="10"/>
  <c r="K212" i="10"/>
  <c r="J212" i="10"/>
  <c r="I212" i="10"/>
  <c r="H212" i="10"/>
  <c r="G212" i="10"/>
  <c r="F212" i="10"/>
  <c r="E212" i="10"/>
  <c r="C212" i="10"/>
  <c r="J211" i="10"/>
  <c r="I211" i="10"/>
  <c r="H211" i="10"/>
  <c r="G211" i="10"/>
  <c r="F211" i="10"/>
  <c r="E211" i="10"/>
  <c r="C211" i="10"/>
  <c r="K210" i="10"/>
  <c r="I210" i="10"/>
  <c r="H210" i="10"/>
  <c r="G210" i="10"/>
  <c r="F210" i="10"/>
  <c r="E210" i="10"/>
  <c r="C210" i="10"/>
  <c r="L209" i="10"/>
  <c r="K209" i="10"/>
  <c r="H209" i="10"/>
  <c r="G209" i="10"/>
  <c r="E209" i="10"/>
  <c r="C209" i="10"/>
  <c r="L208" i="10"/>
  <c r="K208" i="10"/>
  <c r="J208" i="10"/>
  <c r="I208" i="10"/>
  <c r="H208" i="10"/>
  <c r="G208" i="10"/>
  <c r="F208" i="10"/>
  <c r="E208" i="10"/>
  <c r="C208" i="10"/>
  <c r="L207" i="10"/>
  <c r="J207" i="10"/>
  <c r="I207" i="10"/>
  <c r="H207" i="10"/>
  <c r="G207" i="10"/>
  <c r="F207" i="10"/>
  <c r="E207" i="10"/>
  <c r="C207" i="10"/>
  <c r="K206" i="10"/>
  <c r="I206" i="10"/>
  <c r="H206" i="10"/>
  <c r="G206" i="10"/>
  <c r="F206" i="10"/>
  <c r="E206" i="10"/>
  <c r="C206" i="10"/>
  <c r="L205" i="10"/>
  <c r="K205" i="10"/>
  <c r="H205" i="10"/>
  <c r="G205" i="10"/>
  <c r="E205" i="10"/>
  <c r="C205" i="10"/>
  <c r="K204" i="10"/>
  <c r="J204" i="10"/>
  <c r="I204" i="10"/>
  <c r="H204" i="10"/>
  <c r="G204" i="10"/>
  <c r="F204" i="10"/>
  <c r="E204" i="10"/>
  <c r="C204" i="10"/>
  <c r="J203" i="10"/>
  <c r="I203" i="10"/>
  <c r="H203" i="10"/>
  <c r="G203" i="10"/>
  <c r="F203" i="10"/>
  <c r="E203" i="10"/>
  <c r="C203" i="10"/>
  <c r="K202" i="10"/>
  <c r="I202" i="10"/>
  <c r="H202" i="10"/>
  <c r="G202" i="10"/>
  <c r="F202" i="10"/>
  <c r="E202" i="10"/>
  <c r="C202" i="10"/>
  <c r="K201" i="10"/>
  <c r="H201" i="10"/>
  <c r="G201" i="10"/>
  <c r="E201" i="10"/>
  <c r="C201" i="10"/>
  <c r="K200" i="10"/>
  <c r="J200" i="10"/>
  <c r="I200" i="10"/>
  <c r="H200" i="10"/>
  <c r="G200" i="10"/>
  <c r="F200" i="10"/>
  <c r="E200" i="10"/>
  <c r="C200" i="10"/>
  <c r="J199" i="10"/>
  <c r="I199" i="10"/>
  <c r="H199" i="10"/>
  <c r="G199" i="10"/>
  <c r="F199" i="10"/>
  <c r="E199" i="10"/>
  <c r="C199" i="10"/>
  <c r="L198" i="10"/>
  <c r="K198" i="10"/>
  <c r="I198" i="10"/>
  <c r="H198" i="10"/>
  <c r="G198" i="10"/>
  <c r="F198" i="10"/>
  <c r="E198" i="10"/>
  <c r="C198" i="10"/>
  <c r="K197" i="10"/>
  <c r="H197" i="10"/>
  <c r="G197" i="10"/>
  <c r="E197" i="10"/>
  <c r="C197" i="10"/>
  <c r="L196" i="10"/>
  <c r="K196" i="10"/>
  <c r="J196" i="10"/>
  <c r="I196" i="10"/>
  <c r="H196" i="10"/>
  <c r="G196" i="10"/>
  <c r="F196" i="10"/>
  <c r="E196" i="10"/>
  <c r="C196" i="10"/>
  <c r="J195" i="10"/>
  <c r="I195" i="10"/>
  <c r="H195" i="10"/>
  <c r="G195" i="10"/>
  <c r="F195" i="10"/>
  <c r="E195" i="10"/>
  <c r="C195" i="10"/>
  <c r="K194" i="10"/>
  <c r="I194" i="10"/>
  <c r="H194" i="10"/>
  <c r="G194" i="10"/>
  <c r="F194" i="10"/>
  <c r="E194" i="10"/>
  <c r="C194" i="10"/>
  <c r="L193" i="10"/>
  <c r="K193" i="10"/>
  <c r="H193" i="10"/>
  <c r="G193" i="10"/>
  <c r="E193" i="10"/>
  <c r="C193" i="10"/>
  <c r="L192" i="10"/>
  <c r="K192" i="10"/>
  <c r="J192" i="10"/>
  <c r="I192" i="10"/>
  <c r="H192" i="10"/>
  <c r="G192" i="10"/>
  <c r="F192" i="10"/>
  <c r="E192" i="10"/>
  <c r="C192" i="10"/>
  <c r="L191" i="10"/>
  <c r="J191" i="10"/>
  <c r="I191" i="10"/>
  <c r="H191" i="10"/>
  <c r="G191" i="10"/>
  <c r="F191" i="10"/>
  <c r="E191" i="10"/>
  <c r="C191" i="10"/>
  <c r="K190" i="10"/>
  <c r="I190" i="10"/>
  <c r="H190" i="10"/>
  <c r="G190" i="10"/>
  <c r="F190" i="10"/>
  <c r="E190" i="10"/>
  <c r="C190" i="10"/>
  <c r="L189" i="10"/>
  <c r="K189" i="10"/>
  <c r="H189" i="10"/>
  <c r="G189" i="10"/>
  <c r="E189" i="10"/>
  <c r="C189" i="10"/>
  <c r="K188" i="10"/>
  <c r="J188" i="10"/>
  <c r="H188" i="10"/>
  <c r="G188" i="10"/>
  <c r="F188" i="10"/>
  <c r="E188" i="10"/>
  <c r="C188" i="10"/>
  <c r="J187" i="10"/>
  <c r="H187" i="10"/>
  <c r="G187" i="10"/>
  <c r="E187" i="10"/>
  <c r="C187" i="10"/>
  <c r="L186" i="10"/>
  <c r="I186" i="10"/>
  <c r="H186" i="10"/>
  <c r="F186" i="10"/>
  <c r="E186" i="10"/>
  <c r="C186" i="10"/>
  <c r="K185" i="10"/>
  <c r="I185" i="10"/>
  <c r="E185" i="10"/>
  <c r="C185" i="10"/>
  <c r="K184" i="10"/>
  <c r="J184" i="10"/>
  <c r="H184" i="10"/>
  <c r="G184" i="10"/>
  <c r="F184" i="10"/>
  <c r="E184" i="10"/>
  <c r="C184" i="10"/>
  <c r="J183" i="10"/>
  <c r="H183" i="10"/>
  <c r="G183" i="10"/>
  <c r="E183" i="10"/>
  <c r="C183" i="10"/>
  <c r="L182" i="10"/>
  <c r="I182" i="10"/>
  <c r="H182" i="10"/>
  <c r="F182" i="10"/>
  <c r="E182" i="10"/>
  <c r="C182" i="10"/>
  <c r="L181" i="10"/>
  <c r="H181" i="10"/>
  <c r="F181" i="10"/>
  <c r="E181" i="10"/>
  <c r="C181" i="10"/>
  <c r="L180" i="10"/>
  <c r="K180" i="10"/>
  <c r="I180" i="10"/>
  <c r="H180" i="10"/>
  <c r="G180" i="10"/>
  <c r="F180" i="10"/>
  <c r="E180" i="10"/>
  <c r="C180" i="10"/>
  <c r="L179" i="10"/>
  <c r="K179" i="10"/>
  <c r="J179" i="10"/>
  <c r="I179" i="10"/>
  <c r="G179" i="10"/>
  <c r="E179" i="10"/>
  <c r="C179" i="10"/>
  <c r="J178" i="10"/>
  <c r="H178" i="10"/>
  <c r="G178" i="10"/>
  <c r="F178" i="10"/>
  <c r="E178" i="10"/>
  <c r="C178" i="10"/>
  <c r="L177" i="10"/>
  <c r="K177" i="10"/>
  <c r="I177" i="10"/>
  <c r="H177" i="10"/>
  <c r="G177" i="10"/>
  <c r="E177" i="10"/>
  <c r="C177" i="10"/>
  <c r="K176" i="10"/>
  <c r="J176" i="10"/>
  <c r="H176" i="10"/>
  <c r="F176" i="10"/>
  <c r="E176" i="10"/>
  <c r="C176" i="10"/>
  <c r="L175" i="10"/>
  <c r="K175" i="10"/>
  <c r="J175" i="10"/>
  <c r="H175" i="10"/>
  <c r="G175" i="10"/>
  <c r="F175" i="10"/>
  <c r="E175" i="10"/>
  <c r="C175" i="10"/>
  <c r="L174" i="10"/>
  <c r="J174" i="10"/>
  <c r="H174" i="10"/>
  <c r="G174" i="10"/>
  <c r="F174" i="10"/>
  <c r="E174" i="10"/>
  <c r="C174" i="10"/>
  <c r="K173" i="10"/>
  <c r="I173" i="10"/>
  <c r="H173" i="10"/>
  <c r="G173" i="10"/>
  <c r="E173" i="10"/>
  <c r="C173" i="10"/>
  <c r="L172" i="10"/>
  <c r="K172" i="10"/>
  <c r="J172" i="10"/>
  <c r="H172" i="10"/>
  <c r="F172" i="10"/>
  <c r="E172" i="10"/>
  <c r="C172" i="10"/>
  <c r="K171" i="10"/>
  <c r="J171" i="10"/>
  <c r="I171" i="10"/>
  <c r="H171" i="10"/>
  <c r="G171" i="10"/>
  <c r="F171" i="10"/>
  <c r="E171" i="10"/>
  <c r="C171" i="10"/>
  <c r="L170" i="10"/>
  <c r="J170" i="10"/>
  <c r="H170" i="10"/>
  <c r="G170" i="10"/>
  <c r="F170" i="10"/>
  <c r="E170" i="10"/>
  <c r="C170" i="10"/>
  <c r="K169" i="10"/>
  <c r="I169" i="10"/>
  <c r="H169" i="10"/>
  <c r="G169" i="10"/>
  <c r="E169" i="10"/>
  <c r="C169" i="10"/>
  <c r="K168" i="10"/>
  <c r="J168" i="10"/>
  <c r="H168" i="10"/>
  <c r="F168" i="10"/>
  <c r="E168" i="10"/>
  <c r="C168" i="10"/>
  <c r="K167" i="10"/>
  <c r="J167" i="10"/>
  <c r="I167" i="10"/>
  <c r="H167" i="10"/>
  <c r="G167" i="10"/>
  <c r="F167" i="10"/>
  <c r="E167" i="10"/>
  <c r="C167" i="10"/>
  <c r="J166" i="10"/>
  <c r="H166" i="10"/>
  <c r="G166" i="10"/>
  <c r="F166" i="10"/>
  <c r="E166" i="10"/>
  <c r="C166" i="10"/>
  <c r="L165" i="10"/>
  <c r="K165" i="10"/>
  <c r="I165" i="10"/>
  <c r="H165" i="10"/>
  <c r="G165" i="10"/>
  <c r="E165" i="10"/>
  <c r="C165" i="10"/>
  <c r="K164" i="10"/>
  <c r="J164" i="10"/>
  <c r="H164" i="10"/>
  <c r="F164" i="10"/>
  <c r="E164" i="10"/>
  <c r="C164" i="10"/>
  <c r="L163" i="10"/>
  <c r="K163" i="10"/>
  <c r="J163" i="10"/>
  <c r="I163" i="10"/>
  <c r="H163" i="10"/>
  <c r="G163" i="10"/>
  <c r="F163" i="10"/>
  <c r="E163" i="10"/>
  <c r="C163" i="10"/>
  <c r="J162" i="10"/>
  <c r="H162" i="10"/>
  <c r="G162" i="10"/>
  <c r="F162" i="10"/>
  <c r="E162" i="10"/>
  <c r="C162" i="10"/>
  <c r="L161" i="10"/>
  <c r="K161" i="10"/>
  <c r="I161" i="10"/>
  <c r="H161" i="10"/>
  <c r="G161" i="10"/>
  <c r="F161" i="10"/>
  <c r="E161" i="10"/>
  <c r="C161" i="10"/>
  <c r="K160" i="10"/>
  <c r="J160" i="10"/>
  <c r="H160" i="10"/>
  <c r="F160" i="10"/>
  <c r="E160" i="10"/>
  <c r="C160" i="10"/>
  <c r="L159" i="10"/>
  <c r="K159" i="10"/>
  <c r="J159" i="10"/>
  <c r="I159" i="10"/>
  <c r="H159" i="10"/>
  <c r="G159" i="10"/>
  <c r="F159" i="10"/>
  <c r="E159" i="10"/>
  <c r="C159" i="10"/>
  <c r="L158" i="10"/>
  <c r="J158" i="10"/>
  <c r="H158" i="10"/>
  <c r="G158" i="10"/>
  <c r="F158" i="10"/>
  <c r="E158" i="10"/>
  <c r="C158" i="10"/>
  <c r="K157" i="10"/>
  <c r="I157" i="10"/>
  <c r="H157" i="10"/>
  <c r="G157" i="10"/>
  <c r="F157" i="10"/>
  <c r="E157" i="10"/>
  <c r="C157" i="10"/>
  <c r="L156" i="10"/>
  <c r="K156" i="10"/>
  <c r="J156" i="10"/>
  <c r="H156" i="10"/>
  <c r="F156" i="10"/>
  <c r="E156" i="10"/>
  <c r="C156" i="10"/>
  <c r="K155" i="10"/>
  <c r="J155" i="10"/>
  <c r="I155" i="10"/>
  <c r="H155" i="10"/>
  <c r="G155" i="10"/>
  <c r="F155" i="10"/>
  <c r="E155" i="10"/>
  <c r="C155" i="10"/>
  <c r="L154" i="10"/>
  <c r="J154" i="10"/>
  <c r="H154" i="10"/>
  <c r="G154" i="10"/>
  <c r="F154" i="10"/>
  <c r="E154" i="10"/>
  <c r="C154" i="10"/>
  <c r="K153" i="10"/>
  <c r="I153" i="10"/>
  <c r="H153" i="10"/>
  <c r="G153" i="10"/>
  <c r="F153" i="10"/>
  <c r="E153" i="10"/>
  <c r="C153" i="10"/>
  <c r="K152" i="10"/>
  <c r="J152" i="10"/>
  <c r="H152" i="10"/>
  <c r="F152" i="10"/>
  <c r="E152" i="10"/>
  <c r="C152" i="10"/>
  <c r="K151" i="10"/>
  <c r="J151" i="10"/>
  <c r="I151" i="10"/>
  <c r="H151" i="10"/>
  <c r="G151" i="10"/>
  <c r="F151" i="10"/>
  <c r="E151" i="10"/>
  <c r="C151" i="10"/>
  <c r="J150" i="10"/>
  <c r="H150" i="10"/>
  <c r="G150" i="10"/>
  <c r="F150" i="10"/>
  <c r="E150" i="10"/>
  <c r="C150" i="10"/>
  <c r="L149" i="10"/>
  <c r="K149" i="10"/>
  <c r="I149" i="10"/>
  <c r="H149" i="10"/>
  <c r="G149" i="10"/>
  <c r="F149" i="10"/>
  <c r="E149" i="10"/>
  <c r="C149" i="10"/>
  <c r="K148" i="10"/>
  <c r="J148" i="10"/>
  <c r="H148" i="10"/>
  <c r="F148" i="10"/>
  <c r="E148" i="10"/>
  <c r="C148" i="10"/>
  <c r="L147" i="10"/>
  <c r="K147" i="10"/>
  <c r="J147" i="10"/>
  <c r="I147" i="10"/>
  <c r="H147" i="10"/>
  <c r="G147" i="10"/>
  <c r="F147" i="10"/>
  <c r="E147" i="10"/>
  <c r="C147" i="10"/>
  <c r="J146" i="10"/>
  <c r="H146" i="10"/>
  <c r="G146" i="10"/>
  <c r="F146" i="10"/>
  <c r="E146" i="10"/>
  <c r="C146" i="10"/>
  <c r="L145" i="10"/>
  <c r="K145" i="10"/>
  <c r="I145" i="10"/>
  <c r="H145" i="10"/>
  <c r="G145" i="10"/>
  <c r="F145" i="10"/>
  <c r="E145" i="10"/>
  <c r="C145" i="10"/>
  <c r="K144" i="10"/>
  <c r="J144" i="10"/>
  <c r="H144" i="10"/>
  <c r="F144" i="10"/>
  <c r="E144" i="10"/>
  <c r="C144" i="10"/>
  <c r="L143" i="10"/>
  <c r="K143" i="10"/>
  <c r="J143" i="10"/>
  <c r="I143" i="10"/>
  <c r="H143" i="10"/>
  <c r="G143" i="10"/>
  <c r="F143" i="10"/>
  <c r="E143" i="10"/>
  <c r="C143" i="10"/>
  <c r="L142" i="10"/>
  <c r="J142" i="10"/>
  <c r="H142" i="10"/>
  <c r="G142" i="10"/>
  <c r="F142" i="10"/>
  <c r="E142" i="10"/>
  <c r="C142" i="10"/>
  <c r="K141" i="10"/>
  <c r="I141" i="10"/>
  <c r="H141" i="10"/>
  <c r="G141" i="10"/>
  <c r="F141" i="10"/>
  <c r="E141" i="10"/>
  <c r="C141" i="10"/>
  <c r="L140" i="10"/>
  <c r="K140" i="10"/>
  <c r="J140" i="10"/>
  <c r="H140" i="10"/>
  <c r="F140" i="10"/>
  <c r="E140" i="10"/>
  <c r="C140" i="10"/>
  <c r="K139" i="10"/>
  <c r="J139" i="10"/>
  <c r="I139" i="10"/>
  <c r="H139" i="10"/>
  <c r="G139" i="10"/>
  <c r="F139" i="10"/>
  <c r="E139" i="10"/>
  <c r="C139" i="10"/>
  <c r="L138" i="10"/>
  <c r="J138" i="10"/>
  <c r="H138" i="10"/>
  <c r="G138" i="10"/>
  <c r="F138" i="10"/>
  <c r="E138" i="10"/>
  <c r="C138" i="10"/>
  <c r="K137" i="10"/>
  <c r="I137" i="10"/>
  <c r="H137" i="10"/>
  <c r="G137" i="10"/>
  <c r="F137" i="10"/>
  <c r="E137" i="10"/>
  <c r="C137" i="10"/>
  <c r="K136" i="10"/>
  <c r="J136" i="10"/>
  <c r="H136" i="10"/>
  <c r="F136" i="10"/>
  <c r="E136" i="10"/>
  <c r="C136" i="10"/>
  <c r="K135" i="10"/>
  <c r="J135" i="10"/>
  <c r="I135" i="10"/>
  <c r="H135" i="10"/>
  <c r="G135" i="10"/>
  <c r="F135" i="10"/>
  <c r="E135" i="10"/>
  <c r="C135" i="10"/>
  <c r="J134" i="10"/>
  <c r="H134" i="10"/>
  <c r="G134" i="10"/>
  <c r="F134" i="10"/>
  <c r="E134" i="10"/>
  <c r="C134" i="10"/>
  <c r="L133" i="10"/>
  <c r="K133" i="10"/>
  <c r="I133" i="10"/>
  <c r="H133" i="10"/>
  <c r="G133" i="10"/>
  <c r="F133" i="10"/>
  <c r="E133" i="10"/>
  <c r="C133" i="10"/>
  <c r="K132" i="10"/>
  <c r="J132" i="10"/>
  <c r="H132" i="10"/>
  <c r="F132" i="10"/>
  <c r="E132" i="10"/>
  <c r="C132" i="10"/>
  <c r="L131" i="10"/>
  <c r="K131" i="10"/>
  <c r="J131" i="10"/>
  <c r="I131" i="10"/>
  <c r="H131" i="10"/>
  <c r="G131" i="10"/>
  <c r="F131" i="10"/>
  <c r="E131" i="10"/>
  <c r="C131" i="10"/>
  <c r="J130" i="10"/>
  <c r="H130" i="10"/>
  <c r="G130" i="10"/>
  <c r="F130" i="10"/>
  <c r="E130" i="10"/>
  <c r="C130" i="10"/>
  <c r="L129" i="10"/>
  <c r="K129" i="10"/>
  <c r="I129" i="10"/>
  <c r="H129" i="10"/>
  <c r="G129" i="10"/>
  <c r="F129" i="10"/>
  <c r="E129" i="10"/>
  <c r="C129" i="10"/>
  <c r="K128" i="10"/>
  <c r="J128" i="10"/>
  <c r="H128" i="10"/>
  <c r="F128" i="10"/>
  <c r="E128" i="10"/>
  <c r="C128" i="10"/>
  <c r="L127" i="10"/>
  <c r="K127" i="10"/>
  <c r="J127" i="10"/>
  <c r="I127" i="10"/>
  <c r="H127" i="10"/>
  <c r="G127" i="10"/>
  <c r="F127" i="10"/>
  <c r="E127" i="10"/>
  <c r="C127" i="10"/>
  <c r="L126" i="10"/>
  <c r="J126" i="10"/>
  <c r="H126" i="10"/>
  <c r="G126" i="10"/>
  <c r="F126" i="10"/>
  <c r="E126" i="10"/>
  <c r="C126" i="10"/>
  <c r="K125" i="10"/>
  <c r="I125" i="10"/>
  <c r="H125" i="10"/>
  <c r="G125" i="10"/>
  <c r="F125" i="10"/>
  <c r="E125" i="10"/>
  <c r="C125" i="10"/>
  <c r="L124" i="10"/>
  <c r="K124" i="10"/>
  <c r="J124" i="10"/>
  <c r="H124" i="10"/>
  <c r="F124" i="10"/>
  <c r="E124" i="10"/>
  <c r="C124" i="10"/>
  <c r="K123" i="10"/>
  <c r="J123" i="10"/>
  <c r="I123" i="10"/>
  <c r="H123" i="10"/>
  <c r="G123" i="10"/>
  <c r="F123" i="10"/>
  <c r="E123" i="10"/>
  <c r="C123" i="10"/>
  <c r="L122" i="10"/>
  <c r="J122" i="10"/>
  <c r="H122" i="10"/>
  <c r="G122" i="10"/>
  <c r="F122" i="10"/>
  <c r="E122" i="10"/>
  <c r="C122" i="10"/>
  <c r="K121" i="10"/>
  <c r="I121" i="10"/>
  <c r="H121" i="10"/>
  <c r="G121" i="10"/>
  <c r="F121" i="10"/>
  <c r="E121" i="10"/>
  <c r="C121" i="10"/>
  <c r="K120" i="10"/>
  <c r="J120" i="10"/>
  <c r="H120" i="10"/>
  <c r="F120" i="10"/>
  <c r="E120" i="10"/>
  <c r="C120" i="10"/>
  <c r="K119" i="10"/>
  <c r="J119" i="10"/>
  <c r="I119" i="10"/>
  <c r="H119" i="10"/>
  <c r="G119" i="10"/>
  <c r="F119" i="10"/>
  <c r="E119" i="10"/>
  <c r="C119" i="10"/>
  <c r="J118" i="10"/>
  <c r="H118" i="10"/>
  <c r="G118" i="10"/>
  <c r="F118" i="10"/>
  <c r="E118" i="10"/>
  <c r="C118" i="10"/>
  <c r="L117" i="10"/>
  <c r="K117" i="10"/>
  <c r="I117" i="10"/>
  <c r="H117" i="10"/>
  <c r="G117" i="10"/>
  <c r="F117" i="10"/>
  <c r="E117" i="10"/>
  <c r="C117" i="10"/>
  <c r="K116" i="10"/>
  <c r="J116" i="10"/>
  <c r="H116" i="10"/>
  <c r="F116" i="10"/>
  <c r="E116" i="10"/>
  <c r="C116" i="10"/>
  <c r="L115" i="10"/>
  <c r="K115" i="10"/>
  <c r="J115" i="10"/>
  <c r="I115" i="10"/>
  <c r="H115" i="10"/>
  <c r="G115" i="10"/>
  <c r="F115" i="10"/>
  <c r="E115" i="10"/>
  <c r="C115" i="10"/>
  <c r="J114" i="10"/>
  <c r="H114" i="10"/>
  <c r="G114" i="10"/>
  <c r="F114" i="10"/>
  <c r="E114" i="10"/>
  <c r="C114" i="10"/>
  <c r="L113" i="10"/>
  <c r="K113" i="10"/>
  <c r="I113" i="10"/>
  <c r="H113" i="10"/>
  <c r="G113" i="10"/>
  <c r="F113" i="10"/>
  <c r="E113" i="10"/>
  <c r="C113" i="10"/>
  <c r="K112" i="10"/>
  <c r="J112" i="10"/>
  <c r="H112" i="10"/>
  <c r="F112" i="10"/>
  <c r="E112" i="10"/>
  <c r="C112" i="10"/>
  <c r="L111" i="10"/>
  <c r="K111" i="10"/>
  <c r="J111" i="10"/>
  <c r="I111" i="10"/>
  <c r="H111" i="10"/>
  <c r="G111" i="10"/>
  <c r="F111" i="10"/>
  <c r="E111" i="10"/>
  <c r="C111" i="10"/>
  <c r="L110" i="10"/>
  <c r="J110" i="10"/>
  <c r="H110" i="10"/>
  <c r="G110" i="10"/>
  <c r="F110" i="10"/>
  <c r="E110" i="10"/>
  <c r="C110" i="10"/>
  <c r="K109" i="10"/>
  <c r="I109" i="10"/>
  <c r="H109" i="10"/>
  <c r="G109" i="10"/>
  <c r="F109" i="10"/>
  <c r="E109" i="10"/>
  <c r="C109" i="10"/>
  <c r="L108" i="10"/>
  <c r="K108" i="10"/>
  <c r="J108" i="10"/>
  <c r="H108" i="10"/>
  <c r="F108" i="10"/>
  <c r="E108" i="10"/>
  <c r="C108" i="10"/>
  <c r="K107" i="10"/>
  <c r="J107" i="10"/>
  <c r="I107" i="10"/>
  <c r="H107" i="10"/>
  <c r="G107" i="10"/>
  <c r="F107" i="10"/>
  <c r="E107" i="10"/>
  <c r="C107" i="10"/>
  <c r="L106" i="10"/>
  <c r="J106" i="10"/>
  <c r="H106" i="10"/>
  <c r="G106" i="10"/>
  <c r="F106" i="10"/>
  <c r="E106" i="10"/>
  <c r="C106" i="10"/>
  <c r="K105" i="10"/>
  <c r="I105" i="10"/>
  <c r="H105" i="10"/>
  <c r="G105" i="10"/>
  <c r="F105" i="10"/>
  <c r="E105" i="10"/>
  <c r="C105" i="10"/>
  <c r="K104" i="10"/>
  <c r="J104" i="10"/>
  <c r="H104" i="10"/>
  <c r="F104" i="10"/>
  <c r="E104" i="10"/>
  <c r="C104" i="10"/>
  <c r="K103" i="10"/>
  <c r="J103" i="10"/>
  <c r="I103" i="10"/>
  <c r="H103" i="10"/>
  <c r="G103" i="10"/>
  <c r="F103" i="10"/>
  <c r="E103" i="10"/>
  <c r="C103" i="10"/>
  <c r="J102" i="10"/>
  <c r="H102" i="10"/>
  <c r="G102" i="10"/>
  <c r="F102" i="10"/>
  <c r="E102" i="10"/>
  <c r="C102" i="10"/>
  <c r="L101" i="10"/>
  <c r="K101" i="10"/>
  <c r="I101" i="10"/>
  <c r="H101" i="10"/>
  <c r="G101" i="10"/>
  <c r="F101" i="10"/>
  <c r="E101" i="10"/>
  <c r="C101" i="10"/>
  <c r="K100" i="10"/>
  <c r="J100" i="10"/>
  <c r="H100" i="10"/>
  <c r="F100" i="10"/>
  <c r="E100" i="10"/>
  <c r="C100" i="10"/>
  <c r="L99" i="10"/>
  <c r="K99" i="10"/>
  <c r="J99" i="10"/>
  <c r="I99" i="10"/>
  <c r="H99" i="10"/>
  <c r="G99" i="10"/>
  <c r="F99" i="10"/>
  <c r="E99" i="10"/>
  <c r="C99" i="10"/>
  <c r="J98" i="10"/>
  <c r="H98" i="10"/>
  <c r="G98" i="10"/>
  <c r="F98" i="10"/>
  <c r="E98" i="10"/>
  <c r="C98" i="10"/>
  <c r="L97" i="10"/>
  <c r="K97" i="10"/>
  <c r="I97" i="10"/>
  <c r="H97" i="10"/>
  <c r="G97" i="10"/>
  <c r="F97" i="10"/>
  <c r="E97" i="10"/>
  <c r="C97" i="10"/>
  <c r="K96" i="10"/>
  <c r="J96" i="10"/>
  <c r="H96" i="10"/>
  <c r="F96" i="10"/>
  <c r="E96" i="10"/>
  <c r="C96" i="10"/>
  <c r="L95" i="10"/>
  <c r="K95" i="10"/>
  <c r="J95" i="10"/>
  <c r="I95" i="10"/>
  <c r="H95" i="10"/>
  <c r="G95" i="10"/>
  <c r="F95" i="10"/>
  <c r="E95" i="10"/>
  <c r="C95" i="10"/>
  <c r="J94" i="10"/>
  <c r="H94" i="10"/>
  <c r="G94" i="10"/>
  <c r="E94" i="10"/>
  <c r="C94" i="10"/>
  <c r="L93" i="10"/>
  <c r="I93" i="10"/>
  <c r="H93" i="10"/>
  <c r="F93" i="10"/>
  <c r="E93" i="10"/>
  <c r="C93" i="10"/>
  <c r="K92" i="10"/>
  <c r="J92" i="10"/>
  <c r="I92" i="10"/>
  <c r="H92" i="10"/>
  <c r="E92" i="10"/>
  <c r="C92" i="10"/>
  <c r="L91" i="10"/>
  <c r="K91" i="10"/>
  <c r="J91" i="10"/>
  <c r="I91" i="10"/>
  <c r="H91" i="10"/>
  <c r="G91" i="10"/>
  <c r="F91" i="10"/>
  <c r="E91" i="10"/>
  <c r="C91" i="10"/>
  <c r="K90" i="10"/>
  <c r="J90" i="10"/>
  <c r="H90" i="10"/>
  <c r="G90" i="10"/>
  <c r="F90" i="10"/>
  <c r="E90" i="10"/>
  <c r="C90" i="10"/>
  <c r="L89" i="10"/>
  <c r="K89" i="10"/>
  <c r="J89" i="10"/>
  <c r="E89" i="10"/>
  <c r="C89" i="10"/>
  <c r="L88" i="10"/>
  <c r="H88" i="10"/>
  <c r="F88" i="10"/>
  <c r="E88" i="10"/>
  <c r="C88" i="10"/>
  <c r="L87" i="10"/>
  <c r="J87" i="10"/>
  <c r="H87" i="10"/>
  <c r="G87" i="10"/>
  <c r="E87" i="10"/>
  <c r="C87" i="10"/>
  <c r="K86" i="10"/>
  <c r="J86" i="10"/>
  <c r="H86" i="10"/>
  <c r="G86" i="10"/>
  <c r="F86" i="10"/>
  <c r="E86" i="10"/>
  <c r="C86" i="10"/>
  <c r="L85" i="10"/>
  <c r="K85" i="10"/>
  <c r="J85" i="10"/>
  <c r="E85" i="10"/>
  <c r="C85" i="10"/>
  <c r="L84" i="10"/>
  <c r="H84" i="10"/>
  <c r="F84" i="10"/>
  <c r="E84" i="10"/>
  <c r="C84" i="10"/>
  <c r="L83" i="10"/>
  <c r="J83" i="10"/>
  <c r="H83" i="10"/>
  <c r="G83" i="10"/>
  <c r="E83" i="10"/>
  <c r="C83" i="10"/>
  <c r="K82" i="10"/>
  <c r="J82" i="10"/>
  <c r="H82" i="10"/>
  <c r="G82" i="10"/>
  <c r="E82" i="10"/>
  <c r="C82" i="10"/>
  <c r="L81" i="10"/>
  <c r="J81" i="10"/>
  <c r="H81" i="10"/>
  <c r="G81" i="10"/>
  <c r="F81" i="10"/>
  <c r="E81" i="10"/>
  <c r="C81" i="10"/>
  <c r="L80" i="10"/>
  <c r="K80" i="10"/>
  <c r="H80" i="10"/>
  <c r="E80" i="10"/>
  <c r="C80" i="10"/>
  <c r="L79" i="10"/>
  <c r="H79" i="10"/>
  <c r="G79" i="10"/>
  <c r="F79" i="10"/>
  <c r="E79" i="10"/>
  <c r="C79" i="10"/>
  <c r="L78" i="10"/>
  <c r="J78" i="10"/>
  <c r="I78" i="10"/>
  <c r="H78" i="10"/>
  <c r="G78" i="10"/>
  <c r="F78" i="10"/>
  <c r="E78" i="10"/>
  <c r="C78" i="10"/>
  <c r="K77" i="10"/>
  <c r="J77" i="10"/>
  <c r="H77" i="10"/>
  <c r="F77" i="10"/>
  <c r="E77" i="10"/>
  <c r="C77" i="10"/>
  <c r="K76" i="10"/>
  <c r="J76" i="10"/>
  <c r="H76" i="10"/>
  <c r="G76" i="10"/>
  <c r="F76" i="10"/>
  <c r="E76" i="10"/>
  <c r="C76" i="10"/>
  <c r="L75" i="10"/>
  <c r="H75" i="10"/>
  <c r="G75" i="10"/>
  <c r="F75" i="10"/>
  <c r="E75" i="10"/>
  <c r="C75" i="10"/>
  <c r="L74" i="10"/>
  <c r="J74" i="10"/>
  <c r="I74" i="10"/>
  <c r="H74" i="10"/>
  <c r="G74" i="10"/>
  <c r="F74" i="10"/>
  <c r="E74" i="10"/>
  <c r="C74" i="10"/>
  <c r="K73" i="10"/>
  <c r="J73" i="10"/>
  <c r="H73" i="10"/>
  <c r="F73" i="10"/>
  <c r="E73" i="10"/>
  <c r="C73" i="10"/>
  <c r="K72" i="10"/>
  <c r="J72" i="10"/>
  <c r="H72" i="10"/>
  <c r="G72" i="10"/>
  <c r="F72" i="10"/>
  <c r="E72" i="10"/>
  <c r="C72" i="10"/>
  <c r="L71" i="10"/>
  <c r="H71" i="10"/>
  <c r="G71" i="10"/>
  <c r="F71" i="10"/>
  <c r="E71" i="10"/>
  <c r="C71" i="10"/>
  <c r="L70" i="10"/>
  <c r="J70" i="10"/>
  <c r="I70" i="10"/>
  <c r="H70" i="10"/>
  <c r="G70" i="10"/>
  <c r="F70" i="10"/>
  <c r="E70" i="10"/>
  <c r="C70" i="10"/>
  <c r="K69" i="10"/>
  <c r="J69" i="10"/>
  <c r="H69" i="10"/>
  <c r="F69" i="10"/>
  <c r="E69" i="10"/>
  <c r="C69" i="10"/>
  <c r="K68" i="10"/>
  <c r="J68" i="10"/>
  <c r="H68" i="10"/>
  <c r="G68" i="10"/>
  <c r="F68" i="10"/>
  <c r="E68" i="10"/>
  <c r="C68" i="10"/>
  <c r="L67" i="10"/>
  <c r="H67" i="10"/>
  <c r="G67" i="10"/>
  <c r="F67" i="10"/>
  <c r="E67" i="10"/>
  <c r="C67" i="10"/>
  <c r="L66" i="10"/>
  <c r="J66" i="10"/>
  <c r="I66" i="10"/>
  <c r="H66" i="10"/>
  <c r="G66" i="10"/>
  <c r="F66" i="10"/>
  <c r="E66" i="10"/>
  <c r="C66" i="10"/>
  <c r="K65" i="10"/>
  <c r="J65" i="10"/>
  <c r="H65" i="10"/>
  <c r="F65" i="10"/>
  <c r="E65" i="10"/>
  <c r="C65" i="10"/>
  <c r="K64" i="10"/>
  <c r="J64" i="10"/>
  <c r="H64" i="10"/>
  <c r="G64" i="10"/>
  <c r="F64" i="10"/>
  <c r="E64" i="10"/>
  <c r="C64" i="10"/>
  <c r="L63" i="10"/>
  <c r="H63" i="10"/>
  <c r="G63" i="10"/>
  <c r="F63" i="10"/>
  <c r="E63" i="10"/>
  <c r="C63" i="10"/>
  <c r="L62" i="10"/>
  <c r="J62" i="10"/>
  <c r="I62" i="10"/>
  <c r="H62" i="10"/>
  <c r="G62" i="10"/>
  <c r="F62" i="10"/>
  <c r="E62" i="10"/>
  <c r="C62" i="10"/>
  <c r="K61" i="10"/>
  <c r="J61" i="10"/>
  <c r="H61" i="10"/>
  <c r="F61" i="10"/>
  <c r="E61" i="10"/>
  <c r="C61" i="10"/>
  <c r="K60" i="10"/>
  <c r="J60" i="10"/>
  <c r="H60" i="10"/>
  <c r="G60" i="10"/>
  <c r="F60" i="10"/>
  <c r="E60" i="10"/>
  <c r="C60" i="10"/>
  <c r="L59" i="10"/>
  <c r="H59" i="10"/>
  <c r="G59" i="10"/>
  <c r="F59" i="10"/>
  <c r="E59" i="10"/>
  <c r="C59" i="10"/>
  <c r="L58" i="10"/>
  <c r="K58" i="10"/>
  <c r="I58" i="10"/>
  <c r="H58" i="10"/>
  <c r="G58" i="10"/>
  <c r="F58" i="10"/>
  <c r="E58" i="10"/>
  <c r="C58" i="10"/>
  <c r="L57" i="10"/>
  <c r="K57" i="10"/>
  <c r="G57" i="10"/>
  <c r="F57" i="10"/>
  <c r="E57" i="10"/>
  <c r="C57" i="10"/>
  <c r="L56" i="10"/>
  <c r="J56" i="10"/>
  <c r="H56" i="10"/>
  <c r="G56" i="10"/>
  <c r="F56" i="10"/>
  <c r="E56" i="10"/>
  <c r="C56" i="10"/>
  <c r="L55" i="10"/>
  <c r="K55" i="10"/>
  <c r="J55" i="10"/>
  <c r="I55" i="10"/>
  <c r="H55" i="10"/>
  <c r="G55" i="10"/>
  <c r="E55" i="10"/>
  <c r="C55" i="10"/>
  <c r="L54" i="10"/>
  <c r="K54" i="10"/>
  <c r="I54" i="10"/>
  <c r="H54" i="10"/>
  <c r="G54" i="10"/>
  <c r="F54" i="10"/>
  <c r="E54" i="10"/>
  <c r="C54" i="10"/>
  <c r="L53" i="10"/>
  <c r="K53" i="10"/>
  <c r="G53" i="10"/>
  <c r="F53" i="10"/>
  <c r="E53" i="10"/>
  <c r="C53" i="10"/>
  <c r="J52" i="10"/>
  <c r="H52" i="10"/>
  <c r="G52" i="10"/>
  <c r="F52" i="10"/>
  <c r="E52" i="10"/>
  <c r="C52" i="10"/>
  <c r="L51" i="10"/>
  <c r="K51" i="10"/>
  <c r="J51" i="10"/>
  <c r="I51" i="10"/>
  <c r="H51" i="10"/>
  <c r="G51" i="10"/>
  <c r="E51" i="10"/>
  <c r="C51" i="10"/>
  <c r="L50" i="10"/>
  <c r="K50" i="10"/>
  <c r="I50" i="10"/>
  <c r="H50" i="10"/>
  <c r="G50" i="10"/>
  <c r="F50" i="10"/>
  <c r="E50" i="10"/>
  <c r="C50" i="10"/>
  <c r="L49" i="10"/>
  <c r="K49" i="10"/>
  <c r="G49" i="10"/>
  <c r="F49" i="10"/>
  <c r="E49" i="10"/>
  <c r="C49" i="10"/>
  <c r="J48" i="10"/>
  <c r="H48" i="10"/>
  <c r="G48" i="10"/>
  <c r="F48" i="10"/>
  <c r="E48" i="10"/>
  <c r="C48" i="10"/>
  <c r="K47" i="10"/>
  <c r="J47" i="10"/>
  <c r="I47" i="10"/>
  <c r="H47" i="10"/>
  <c r="G47" i="10"/>
  <c r="E47" i="10"/>
  <c r="C47" i="10"/>
  <c r="L46" i="10"/>
  <c r="K46" i="10"/>
  <c r="I46" i="10"/>
  <c r="H46" i="10"/>
  <c r="G46" i="10"/>
  <c r="F46" i="10"/>
  <c r="E46" i="10"/>
  <c r="C46" i="10"/>
  <c r="K45" i="10"/>
  <c r="J45" i="10"/>
  <c r="I45" i="10"/>
  <c r="G45" i="10"/>
  <c r="F45" i="10"/>
  <c r="E45" i="10"/>
  <c r="C45" i="10"/>
  <c r="L44" i="10"/>
  <c r="J44" i="10"/>
  <c r="I44" i="10"/>
  <c r="H44" i="10"/>
  <c r="G44" i="10"/>
  <c r="F44" i="10"/>
  <c r="E44" i="10"/>
  <c r="C44" i="10"/>
  <c r="K43" i="10"/>
  <c r="J43" i="10"/>
  <c r="H43" i="10"/>
  <c r="G43" i="10"/>
  <c r="E43" i="10"/>
  <c r="C43" i="10"/>
  <c r="L42" i="10"/>
  <c r="K42" i="10"/>
  <c r="I42" i="10"/>
  <c r="H42" i="10"/>
  <c r="G42" i="10"/>
  <c r="F42" i="10"/>
  <c r="E42" i="10"/>
  <c r="C42" i="10"/>
  <c r="L41" i="10"/>
  <c r="I41" i="10"/>
  <c r="G41" i="10"/>
  <c r="F41" i="10"/>
  <c r="E41" i="10"/>
  <c r="C41" i="10"/>
  <c r="L40" i="10"/>
  <c r="K40" i="10"/>
  <c r="J40" i="10"/>
  <c r="G40" i="10"/>
  <c r="F40" i="10"/>
  <c r="E40" i="10"/>
  <c r="C40" i="10"/>
  <c r="L39" i="10"/>
  <c r="K39" i="10"/>
  <c r="J39" i="10"/>
  <c r="G39" i="10"/>
  <c r="E39" i="10"/>
  <c r="C39" i="10"/>
  <c r="L38" i="10"/>
  <c r="K38" i="10"/>
  <c r="J38" i="10"/>
  <c r="I38" i="10"/>
  <c r="H38" i="10"/>
  <c r="G38" i="10"/>
  <c r="F38" i="10"/>
  <c r="E38" i="10"/>
  <c r="C38" i="10"/>
  <c r="L37" i="10"/>
  <c r="I37" i="10"/>
  <c r="G37" i="10"/>
  <c r="F37" i="10"/>
  <c r="E37" i="10"/>
  <c r="C37" i="10"/>
  <c r="L36" i="10"/>
  <c r="K36" i="10"/>
  <c r="J36" i="10"/>
  <c r="G36" i="10"/>
  <c r="F36" i="10"/>
  <c r="E36" i="10"/>
  <c r="C36" i="10"/>
  <c r="L35" i="10"/>
  <c r="K35" i="10"/>
  <c r="J35" i="10"/>
  <c r="G35" i="10"/>
  <c r="E35" i="10"/>
  <c r="C35" i="10"/>
  <c r="L34" i="10"/>
  <c r="K34" i="10"/>
  <c r="J34" i="10"/>
  <c r="I34" i="10"/>
  <c r="H34" i="10"/>
  <c r="G34" i="10"/>
  <c r="F34" i="10"/>
  <c r="E34" i="10"/>
  <c r="C34" i="10"/>
  <c r="L33" i="10"/>
  <c r="I33" i="10"/>
  <c r="G33" i="10"/>
  <c r="F33" i="10"/>
  <c r="E33" i="10"/>
  <c r="C33" i="10"/>
  <c r="L32" i="10"/>
  <c r="K32" i="10"/>
  <c r="J32" i="10"/>
  <c r="G32" i="10"/>
  <c r="F32" i="10"/>
  <c r="E32" i="10"/>
  <c r="C32" i="10"/>
  <c r="L31" i="10"/>
  <c r="K31" i="10"/>
  <c r="J31" i="10"/>
  <c r="G31" i="10"/>
  <c r="E31" i="10"/>
  <c r="C31" i="10"/>
  <c r="L30" i="10"/>
  <c r="K30" i="10"/>
  <c r="J30" i="10"/>
  <c r="I30" i="10"/>
  <c r="H30" i="10"/>
  <c r="G30" i="10"/>
  <c r="F30" i="10"/>
  <c r="E30" i="10"/>
  <c r="C30" i="10"/>
  <c r="L29" i="10"/>
  <c r="I29" i="10"/>
  <c r="G29" i="10"/>
  <c r="F29" i="10"/>
  <c r="E29" i="10"/>
  <c r="C29" i="10"/>
  <c r="L28" i="10"/>
  <c r="K28" i="10"/>
  <c r="J28" i="10"/>
  <c r="G28" i="10"/>
  <c r="F28" i="10"/>
  <c r="E28" i="10"/>
  <c r="C28" i="10"/>
  <c r="L27" i="10"/>
  <c r="K27" i="10"/>
  <c r="J27" i="10"/>
  <c r="G27" i="10"/>
  <c r="E27" i="10"/>
  <c r="C27" i="10"/>
  <c r="L26" i="10"/>
  <c r="K26" i="10"/>
  <c r="J26" i="10"/>
  <c r="I26" i="10"/>
  <c r="H26" i="10"/>
  <c r="G26" i="10"/>
  <c r="F26" i="10"/>
  <c r="E26" i="10"/>
  <c r="C26" i="10"/>
  <c r="L25" i="10"/>
  <c r="I25" i="10"/>
  <c r="G25" i="10"/>
  <c r="F25" i="10"/>
  <c r="E25" i="10"/>
  <c r="C25" i="10"/>
  <c r="L24" i="10"/>
  <c r="K24" i="10"/>
  <c r="J24" i="10"/>
  <c r="G24" i="10"/>
  <c r="F24" i="10"/>
  <c r="E24" i="10"/>
  <c r="C24" i="10"/>
  <c r="L23" i="10"/>
  <c r="K23" i="10"/>
  <c r="J23" i="10"/>
  <c r="G23" i="10"/>
  <c r="E23" i="10"/>
  <c r="C23" i="10"/>
  <c r="L22" i="10"/>
  <c r="K22" i="10"/>
  <c r="J22" i="10"/>
  <c r="I22" i="10"/>
  <c r="H22" i="10"/>
  <c r="G22" i="10"/>
  <c r="F22" i="10"/>
  <c r="E22" i="10"/>
  <c r="C22" i="10"/>
  <c r="L21" i="10"/>
  <c r="I21" i="10"/>
  <c r="G21" i="10"/>
  <c r="F21" i="10"/>
  <c r="E21" i="10"/>
  <c r="C21" i="10"/>
  <c r="L20" i="10"/>
  <c r="K20" i="10"/>
  <c r="J20" i="10"/>
  <c r="G20" i="10"/>
  <c r="F20" i="10"/>
  <c r="E20" i="10"/>
  <c r="C20" i="10"/>
  <c r="L19" i="10"/>
  <c r="K19" i="10"/>
  <c r="J19" i="10"/>
  <c r="G19" i="10"/>
  <c r="E19" i="10"/>
  <c r="C19" i="10"/>
  <c r="L18" i="10"/>
  <c r="K18" i="10"/>
  <c r="J18" i="10"/>
  <c r="I18" i="10"/>
  <c r="H18" i="10"/>
  <c r="G18" i="10"/>
  <c r="F18" i="10"/>
  <c r="E18" i="10"/>
  <c r="C18" i="10"/>
  <c r="L17" i="10"/>
  <c r="I17" i="10"/>
  <c r="G17" i="10"/>
  <c r="F17" i="10"/>
  <c r="E17" i="10"/>
  <c r="C17" i="10"/>
  <c r="L16" i="10"/>
  <c r="K16" i="10"/>
  <c r="J16" i="10"/>
  <c r="G16" i="10"/>
  <c r="F16" i="10"/>
  <c r="E16" i="10"/>
  <c r="C16" i="10"/>
  <c r="L15" i="10"/>
  <c r="K15" i="10"/>
  <c r="J15" i="10"/>
  <c r="G15" i="10"/>
  <c r="E15" i="10"/>
  <c r="C15" i="10"/>
  <c r="L14" i="10"/>
  <c r="K14" i="10"/>
  <c r="J14" i="10"/>
  <c r="I14" i="10"/>
  <c r="H14" i="10"/>
  <c r="G14" i="10"/>
  <c r="F14" i="10"/>
  <c r="E14" i="10"/>
  <c r="C14" i="10"/>
  <c r="L13" i="10"/>
  <c r="I13" i="10"/>
  <c r="G13" i="10"/>
  <c r="F13" i="10"/>
  <c r="E13" i="10"/>
  <c r="C13" i="10"/>
  <c r="L12" i="10"/>
  <c r="K12" i="10"/>
  <c r="J12" i="10"/>
  <c r="G12" i="10"/>
  <c r="F12" i="10"/>
  <c r="E12" i="10"/>
  <c r="C12" i="10"/>
  <c r="L11" i="10"/>
  <c r="K11" i="10"/>
  <c r="J11" i="10"/>
  <c r="G11" i="10"/>
  <c r="E11" i="10"/>
  <c r="C11" i="10"/>
  <c r="L10" i="10"/>
  <c r="K10" i="10"/>
  <c r="J10" i="10"/>
  <c r="I10" i="10"/>
  <c r="H10" i="10"/>
  <c r="G10" i="10"/>
  <c r="F10" i="10"/>
  <c r="E10" i="10"/>
  <c r="C10" i="10"/>
  <c r="L9" i="10"/>
  <c r="I9" i="10"/>
  <c r="G9" i="10"/>
  <c r="F9" i="10"/>
  <c r="E9" i="10"/>
  <c r="C9" i="10"/>
  <c r="L8" i="10"/>
  <c r="K8" i="10"/>
  <c r="J8" i="10"/>
  <c r="G8" i="10"/>
  <c r="F8" i="10"/>
  <c r="E8" i="10"/>
  <c r="C8" i="10"/>
  <c r="L7" i="10"/>
  <c r="K7" i="10"/>
  <c r="J7" i="10"/>
  <c r="G7" i="10"/>
  <c r="E7" i="10"/>
  <c r="C7" i="10"/>
  <c r="L6" i="10"/>
  <c r="K6" i="10"/>
  <c r="J6" i="10"/>
  <c r="I6" i="10"/>
  <c r="H6" i="10"/>
  <c r="G6" i="10"/>
  <c r="F6" i="10"/>
  <c r="E6" i="10"/>
  <c r="C6" i="10"/>
  <c r="L5" i="10"/>
  <c r="I5" i="10"/>
  <c r="G5" i="10"/>
  <c r="F5" i="10"/>
  <c r="E5" i="10"/>
  <c r="C5" i="10"/>
  <c r="L4" i="10"/>
  <c r="K4" i="10"/>
  <c r="J4" i="10"/>
  <c r="G4" i="10"/>
  <c r="F4" i="10"/>
  <c r="E4" i="10"/>
  <c r="C4" i="10"/>
  <c r="CI16" i="9"/>
  <c r="CH16" i="9"/>
  <c r="CG16" i="9"/>
  <c r="CF16" i="9"/>
  <c r="CE16" i="9"/>
  <c r="CD16" i="9"/>
  <c r="CC16" i="9"/>
  <c r="CB16" i="9"/>
  <c r="CA16" i="9"/>
  <c r="BZ16" i="9"/>
  <c r="BY16" i="9"/>
  <c r="BX16" i="9"/>
  <c r="CL16" i="9" s="1"/>
  <c r="BW16" i="9"/>
  <c r="BV16" i="9"/>
  <c r="BU16" i="9"/>
  <c r="BT16" i="9"/>
  <c r="BS16" i="9"/>
  <c r="BR16" i="9"/>
  <c r="BQ16" i="9"/>
  <c r="BP16" i="9"/>
  <c r="BO16" i="9"/>
  <c r="BN16" i="9"/>
  <c r="BM16" i="9"/>
  <c r="BL16" i="9"/>
  <c r="CK16" i="9" s="1"/>
  <c r="BK16" i="9"/>
  <c r="BJ16" i="9"/>
  <c r="BI16" i="9"/>
  <c r="BH16" i="9"/>
  <c r="BG16" i="9"/>
  <c r="BF16" i="9"/>
  <c r="BE16" i="9"/>
  <c r="BD16" i="9"/>
  <c r="BC16" i="9"/>
  <c r="BB16" i="9"/>
  <c r="BA16" i="9"/>
  <c r="AZ16" i="9"/>
  <c r="CJ16" i="9" s="1"/>
  <c r="Z16" i="9"/>
  <c r="AX16" i="9" s="1"/>
  <c r="Y16" i="9"/>
  <c r="AW16" i="9" s="1"/>
  <c r="X16" i="9"/>
  <c r="AV16" i="9" s="1"/>
  <c r="W16" i="9"/>
  <c r="AU16" i="9" s="1"/>
  <c r="V16" i="9"/>
  <c r="AT16" i="9" s="1"/>
  <c r="U16" i="9"/>
  <c r="AS16" i="9" s="1"/>
  <c r="T16" i="9"/>
  <c r="AR16" i="9" s="1"/>
  <c r="S16" i="9"/>
  <c r="AQ16" i="9" s="1"/>
  <c r="R16" i="9"/>
  <c r="AP16" i="9" s="1"/>
  <c r="Q16" i="9"/>
  <c r="AO16" i="9" s="1"/>
  <c r="P16" i="9"/>
  <c r="AN16" i="9" s="1"/>
  <c r="O16" i="9"/>
  <c r="AM16" i="9" s="1"/>
  <c r="AY16" i="9" s="1"/>
  <c r="CI15" i="9"/>
  <c r="CH15" i="9"/>
  <c r="CG15" i="9"/>
  <c r="CF15" i="9"/>
  <c r="CE15" i="9"/>
  <c r="CD15" i="9"/>
  <c r="CC15" i="9"/>
  <c r="CB15" i="9"/>
  <c r="CA15" i="9"/>
  <c r="BZ15" i="9"/>
  <c r="BY15" i="9"/>
  <c r="BX15" i="9"/>
  <c r="CL15" i="9" s="1"/>
  <c r="BW15" i="9"/>
  <c r="BV15" i="9"/>
  <c r="BU15" i="9"/>
  <c r="BT15" i="9"/>
  <c r="BS15" i="9"/>
  <c r="BR15" i="9"/>
  <c r="BQ15" i="9"/>
  <c r="BP15" i="9"/>
  <c r="BO15" i="9"/>
  <c r="BN15" i="9"/>
  <c r="BM15" i="9"/>
  <c r="CK15" i="9" s="1"/>
  <c r="BL15" i="9"/>
  <c r="BK15" i="9"/>
  <c r="BJ15" i="9"/>
  <c r="BI15" i="9"/>
  <c r="BH15" i="9"/>
  <c r="BG15" i="9"/>
  <c r="BF15" i="9"/>
  <c r="BE15" i="9"/>
  <c r="BD15" i="9"/>
  <c r="BC15" i="9"/>
  <c r="BB15" i="9"/>
  <c r="BA15" i="9"/>
  <c r="AZ15" i="9"/>
  <c r="CJ15" i="9" s="1"/>
  <c r="Z15" i="9"/>
  <c r="AX15" i="9" s="1"/>
  <c r="Y15" i="9"/>
  <c r="AW15" i="9" s="1"/>
  <c r="X15" i="9"/>
  <c r="AV15" i="9" s="1"/>
  <c r="W15" i="9"/>
  <c r="AU15" i="9" s="1"/>
  <c r="V15" i="9"/>
  <c r="AT15" i="9" s="1"/>
  <c r="U15" i="9"/>
  <c r="AS15" i="9" s="1"/>
  <c r="T15" i="9"/>
  <c r="AR15" i="9" s="1"/>
  <c r="S15" i="9"/>
  <c r="AQ15" i="9" s="1"/>
  <c r="R15" i="9"/>
  <c r="AP15" i="9" s="1"/>
  <c r="Q15" i="9"/>
  <c r="AO15" i="9" s="1"/>
  <c r="P15" i="9"/>
  <c r="AN15" i="9" s="1"/>
  <c r="O15" i="9"/>
  <c r="AM15" i="9" s="1"/>
  <c r="AY15" i="9" s="1"/>
  <c r="CI14" i="9"/>
  <c r="CH14" i="9"/>
  <c r="CG14" i="9"/>
  <c r="CF14" i="9"/>
  <c r="CE14" i="9"/>
  <c r="CD14" i="9"/>
  <c r="CC14" i="9"/>
  <c r="CB14" i="9"/>
  <c r="CA14" i="9"/>
  <c r="BZ14" i="9"/>
  <c r="BY14" i="9"/>
  <c r="BX14" i="9"/>
  <c r="CL14" i="9" s="1"/>
  <c r="BW14" i="9"/>
  <c r="BV14" i="9"/>
  <c r="BU14" i="9"/>
  <c r="BT14" i="9"/>
  <c r="BS14" i="9"/>
  <c r="BR14" i="9"/>
  <c r="BQ14" i="9"/>
  <c r="BP14" i="9"/>
  <c r="BO14" i="9"/>
  <c r="BN14" i="9"/>
  <c r="BM14" i="9"/>
  <c r="BL14" i="9"/>
  <c r="CK14" i="9" s="1"/>
  <c r="BK14" i="9"/>
  <c r="BJ14" i="9"/>
  <c r="BI14" i="9"/>
  <c r="BH14" i="9"/>
  <c r="BG14" i="9"/>
  <c r="BF14" i="9"/>
  <c r="BE14" i="9"/>
  <c r="BD14" i="9"/>
  <c r="BC14" i="9"/>
  <c r="BB14" i="9"/>
  <c r="BA14" i="9"/>
  <c r="AZ14" i="9"/>
  <c r="CJ14" i="9" s="1"/>
  <c r="Z14" i="9"/>
  <c r="AX14" i="9" s="1"/>
  <c r="Y14" i="9"/>
  <c r="AW14" i="9" s="1"/>
  <c r="X14" i="9"/>
  <c r="AV14" i="9" s="1"/>
  <c r="W14" i="9"/>
  <c r="AU14" i="9" s="1"/>
  <c r="V14" i="9"/>
  <c r="AT14" i="9" s="1"/>
  <c r="U14" i="9"/>
  <c r="AS14" i="9" s="1"/>
  <c r="T14" i="9"/>
  <c r="AR14" i="9" s="1"/>
  <c r="S14" i="9"/>
  <c r="AQ14" i="9" s="1"/>
  <c r="R14" i="9"/>
  <c r="AP14" i="9" s="1"/>
  <c r="Q14" i="9"/>
  <c r="AO14" i="9" s="1"/>
  <c r="P14" i="9"/>
  <c r="AN14" i="9" s="1"/>
  <c r="O14" i="9"/>
  <c r="AM14" i="9" s="1"/>
  <c r="AY14" i="9" s="1"/>
  <c r="CI13" i="9"/>
  <c r="CH13" i="9"/>
  <c r="CG13" i="9"/>
  <c r="CF13" i="9"/>
  <c r="CE13" i="9"/>
  <c r="CD13" i="9"/>
  <c r="CC13" i="9"/>
  <c r="CB13" i="9"/>
  <c r="CA13" i="9"/>
  <c r="BZ13" i="9"/>
  <c r="BY13" i="9"/>
  <c r="BX13" i="9"/>
  <c r="CL13" i="9" s="1"/>
  <c r="BW13" i="9"/>
  <c r="BV13" i="9"/>
  <c r="BU13" i="9"/>
  <c r="BT13" i="9"/>
  <c r="BS13" i="9"/>
  <c r="BR13" i="9"/>
  <c r="BQ13" i="9"/>
  <c r="BP13" i="9"/>
  <c r="BO13" i="9"/>
  <c r="BN13" i="9"/>
  <c r="BM13" i="9"/>
  <c r="BL13" i="9"/>
  <c r="CK13" i="9" s="1"/>
  <c r="BK13" i="9"/>
  <c r="BJ13" i="9"/>
  <c r="BI13" i="9"/>
  <c r="BH13" i="9"/>
  <c r="BG13" i="9"/>
  <c r="BF13" i="9"/>
  <c r="BE13" i="9"/>
  <c r="BD13" i="9"/>
  <c r="BC13" i="9"/>
  <c r="BB13" i="9"/>
  <c r="BA13" i="9"/>
  <c r="AZ13" i="9"/>
  <c r="CJ13" i="9" s="1"/>
  <c r="Z13" i="9"/>
  <c r="AX13" i="9" s="1"/>
  <c r="Y13" i="9"/>
  <c r="AW13" i="9" s="1"/>
  <c r="X13" i="9"/>
  <c r="AV13" i="9" s="1"/>
  <c r="W13" i="9"/>
  <c r="AU13" i="9" s="1"/>
  <c r="V13" i="9"/>
  <c r="AT13" i="9" s="1"/>
  <c r="U13" i="9"/>
  <c r="AS13" i="9" s="1"/>
  <c r="T13" i="9"/>
  <c r="AR13" i="9" s="1"/>
  <c r="S13" i="9"/>
  <c r="AQ13" i="9" s="1"/>
  <c r="R13" i="9"/>
  <c r="AP13" i="9" s="1"/>
  <c r="Q13" i="9"/>
  <c r="AO13" i="9" s="1"/>
  <c r="P13" i="9"/>
  <c r="AN13" i="9" s="1"/>
  <c r="O13" i="9"/>
  <c r="AM13" i="9" s="1"/>
  <c r="AY13" i="9" s="1"/>
  <c r="CI12" i="9"/>
  <c r="CH12" i="9"/>
  <c r="CG12" i="9"/>
  <c r="CF12" i="9"/>
  <c r="CE12" i="9"/>
  <c r="CD12" i="9"/>
  <c r="CC12" i="9"/>
  <c r="CB12" i="9"/>
  <c r="CA12" i="9"/>
  <c r="BZ12" i="9"/>
  <c r="BY12" i="9"/>
  <c r="BX12" i="9"/>
  <c r="CL12" i="9" s="1"/>
  <c r="BW12" i="9"/>
  <c r="BV12" i="9"/>
  <c r="BU12" i="9"/>
  <c r="BT12" i="9"/>
  <c r="BS12" i="9"/>
  <c r="BR12" i="9"/>
  <c r="BQ12" i="9"/>
  <c r="BP12" i="9"/>
  <c r="BO12" i="9"/>
  <c r="BN12" i="9"/>
  <c r="BM12" i="9"/>
  <c r="BL12" i="9"/>
  <c r="CK12" i="9" s="1"/>
  <c r="BK12" i="9"/>
  <c r="BJ12" i="9"/>
  <c r="BI12" i="9"/>
  <c r="BH12" i="9"/>
  <c r="BG12" i="9"/>
  <c r="BF12" i="9"/>
  <c r="BE12" i="9"/>
  <c r="BD12" i="9"/>
  <c r="BC12" i="9"/>
  <c r="BB12" i="9"/>
  <c r="BA12" i="9"/>
  <c r="AZ12" i="9"/>
  <c r="CJ12" i="9" s="1"/>
  <c r="Z12" i="9"/>
  <c r="AX12" i="9" s="1"/>
  <c r="Y12" i="9"/>
  <c r="AW12" i="9" s="1"/>
  <c r="X12" i="9"/>
  <c r="AV12" i="9" s="1"/>
  <c r="W12" i="9"/>
  <c r="AU12" i="9" s="1"/>
  <c r="V12" i="9"/>
  <c r="AT12" i="9" s="1"/>
  <c r="U12" i="9"/>
  <c r="AS12" i="9" s="1"/>
  <c r="T12" i="9"/>
  <c r="AR12" i="9" s="1"/>
  <c r="S12" i="9"/>
  <c r="AQ12" i="9" s="1"/>
  <c r="R12" i="9"/>
  <c r="AP12" i="9" s="1"/>
  <c r="Q12" i="9"/>
  <c r="AO12" i="9" s="1"/>
  <c r="P12" i="9"/>
  <c r="AN12" i="9" s="1"/>
  <c r="O12" i="9"/>
  <c r="AM12" i="9" s="1"/>
  <c r="AY12" i="9" s="1"/>
  <c r="CI11" i="9"/>
  <c r="CH11" i="9"/>
  <c r="CG11" i="9"/>
  <c r="CF11" i="9"/>
  <c r="CE11" i="9"/>
  <c r="CD11" i="9"/>
  <c r="CC11" i="9"/>
  <c r="CB11" i="9"/>
  <c r="CA11" i="9"/>
  <c r="BZ11" i="9"/>
  <c r="BY11" i="9"/>
  <c r="BX11" i="9"/>
  <c r="CL11" i="9" s="1"/>
  <c r="BW11" i="9"/>
  <c r="BV11" i="9"/>
  <c r="BU11" i="9"/>
  <c r="BT11" i="9"/>
  <c r="BS11" i="9"/>
  <c r="BR11" i="9"/>
  <c r="BQ11" i="9"/>
  <c r="BP11" i="9"/>
  <c r="BO11" i="9"/>
  <c r="BN11" i="9"/>
  <c r="BM11" i="9"/>
  <c r="BL11" i="9"/>
  <c r="CK11" i="9" s="1"/>
  <c r="BK11" i="9"/>
  <c r="BJ11" i="9"/>
  <c r="BI11" i="9"/>
  <c r="BH11" i="9"/>
  <c r="BG11" i="9"/>
  <c r="BF11" i="9"/>
  <c r="BE11" i="9"/>
  <c r="BD11" i="9"/>
  <c r="BC11" i="9"/>
  <c r="BB11" i="9"/>
  <c r="BA11" i="9"/>
  <c r="AZ11" i="9"/>
  <c r="CJ11" i="9" s="1"/>
  <c r="Z11" i="9"/>
  <c r="AX11" i="9" s="1"/>
  <c r="Y11" i="9"/>
  <c r="AW11" i="9" s="1"/>
  <c r="X11" i="9"/>
  <c r="AV11" i="9" s="1"/>
  <c r="W11" i="9"/>
  <c r="AU11" i="9" s="1"/>
  <c r="V11" i="9"/>
  <c r="AT11" i="9" s="1"/>
  <c r="U11" i="9"/>
  <c r="AS11" i="9" s="1"/>
  <c r="T11" i="9"/>
  <c r="AR11" i="9" s="1"/>
  <c r="S11" i="9"/>
  <c r="AQ11" i="9" s="1"/>
  <c r="R11" i="9"/>
  <c r="AP11" i="9" s="1"/>
  <c r="Q11" i="9"/>
  <c r="AO11" i="9" s="1"/>
  <c r="P11" i="9"/>
  <c r="AN11" i="9" s="1"/>
  <c r="O11" i="9"/>
  <c r="AM11" i="9" s="1"/>
  <c r="AY11" i="9" s="1"/>
  <c r="CI10" i="9"/>
  <c r="CH10" i="9"/>
  <c r="CG10" i="9"/>
  <c r="CF10" i="9"/>
  <c r="CE10" i="9"/>
  <c r="CD10" i="9"/>
  <c r="CC10" i="9"/>
  <c r="CB10" i="9"/>
  <c r="CA10" i="9"/>
  <c r="BZ10" i="9"/>
  <c r="BY10" i="9"/>
  <c r="BX10" i="9"/>
  <c r="CL10" i="9" s="1"/>
  <c r="BW10" i="9"/>
  <c r="BV10" i="9"/>
  <c r="BU10" i="9"/>
  <c r="BT10" i="9"/>
  <c r="BS10" i="9"/>
  <c r="BR10" i="9"/>
  <c r="BQ10" i="9"/>
  <c r="BP10" i="9"/>
  <c r="BO10" i="9"/>
  <c r="BN10" i="9"/>
  <c r="BM10" i="9"/>
  <c r="CK10" i="9" s="1"/>
  <c r="BL10" i="9"/>
  <c r="BK10" i="9"/>
  <c r="BJ10" i="9"/>
  <c r="BI10" i="9"/>
  <c r="BH10" i="9"/>
  <c r="BG10" i="9"/>
  <c r="BF10" i="9"/>
  <c r="BE10" i="9"/>
  <c r="BD10" i="9"/>
  <c r="BC10" i="9"/>
  <c r="BB10" i="9"/>
  <c r="BA10" i="9"/>
  <c r="AZ10" i="9"/>
  <c r="CJ10" i="9" s="1"/>
  <c r="Z10" i="9"/>
  <c r="AX10" i="9" s="1"/>
  <c r="Y10" i="9"/>
  <c r="AW10" i="9" s="1"/>
  <c r="X10" i="9"/>
  <c r="AV10" i="9" s="1"/>
  <c r="W10" i="9"/>
  <c r="AU10" i="9" s="1"/>
  <c r="V10" i="9"/>
  <c r="AT10" i="9" s="1"/>
  <c r="U10" i="9"/>
  <c r="AS10" i="9" s="1"/>
  <c r="T10" i="9"/>
  <c r="AR10" i="9" s="1"/>
  <c r="S10" i="9"/>
  <c r="AQ10" i="9" s="1"/>
  <c r="R10" i="9"/>
  <c r="AP10" i="9" s="1"/>
  <c r="Q10" i="9"/>
  <c r="AO10" i="9" s="1"/>
  <c r="P10" i="9"/>
  <c r="AN10" i="9" s="1"/>
  <c r="O10" i="9"/>
  <c r="AM10" i="9" s="1"/>
  <c r="AY10" i="9" s="1"/>
  <c r="CI9" i="9"/>
  <c r="CH9" i="9"/>
  <c r="CG9" i="9"/>
  <c r="CF9" i="9"/>
  <c r="CE9" i="9"/>
  <c r="CD9" i="9"/>
  <c r="CC9" i="9"/>
  <c r="CB9" i="9"/>
  <c r="CA9" i="9"/>
  <c r="BZ9" i="9"/>
  <c r="BY9" i="9"/>
  <c r="BX9" i="9"/>
  <c r="CL9" i="9" s="1"/>
  <c r="BW9" i="9"/>
  <c r="BV9" i="9"/>
  <c r="BU9" i="9"/>
  <c r="BT9" i="9"/>
  <c r="BS9" i="9"/>
  <c r="BR9" i="9"/>
  <c r="BQ9" i="9"/>
  <c r="BP9" i="9"/>
  <c r="BO9" i="9"/>
  <c r="BN9" i="9"/>
  <c r="BM9" i="9"/>
  <c r="CK9" i="9" s="1"/>
  <c r="BL9" i="9"/>
  <c r="BK9" i="9"/>
  <c r="BJ9" i="9"/>
  <c r="BI9" i="9"/>
  <c r="BH9" i="9"/>
  <c r="BG9" i="9"/>
  <c r="BF9" i="9"/>
  <c r="BE9" i="9"/>
  <c r="BD9" i="9"/>
  <c r="BC9" i="9"/>
  <c r="BB9" i="9"/>
  <c r="BA9" i="9"/>
  <c r="AZ9" i="9"/>
  <c r="CJ9" i="9" s="1"/>
  <c r="Z9" i="9"/>
  <c r="AX9" i="9" s="1"/>
  <c r="Y9" i="9"/>
  <c r="AW9" i="9" s="1"/>
  <c r="X9" i="9"/>
  <c r="AV9" i="9" s="1"/>
  <c r="W9" i="9"/>
  <c r="AU9" i="9" s="1"/>
  <c r="V9" i="9"/>
  <c r="AT9" i="9" s="1"/>
  <c r="U9" i="9"/>
  <c r="AS9" i="9" s="1"/>
  <c r="T9" i="9"/>
  <c r="AR9" i="9" s="1"/>
  <c r="S9" i="9"/>
  <c r="AQ9" i="9" s="1"/>
  <c r="R9" i="9"/>
  <c r="AP9" i="9" s="1"/>
  <c r="Q9" i="9"/>
  <c r="AO9" i="9" s="1"/>
  <c r="P9" i="9"/>
  <c r="AN9" i="9" s="1"/>
  <c r="O9" i="9"/>
  <c r="AM9" i="9" s="1"/>
  <c r="AY9" i="9" s="1"/>
  <c r="CI8" i="9"/>
  <c r="CH8" i="9"/>
  <c r="CG8" i="9"/>
  <c r="CF8" i="9"/>
  <c r="CE8" i="9"/>
  <c r="CD8" i="9"/>
  <c r="CC8" i="9"/>
  <c r="CB8" i="9"/>
  <c r="CA8" i="9"/>
  <c r="BZ8" i="9"/>
  <c r="BY8" i="9"/>
  <c r="BX8" i="9"/>
  <c r="CL8" i="9" s="1"/>
  <c r="BW8" i="9"/>
  <c r="BV8" i="9"/>
  <c r="BU8" i="9"/>
  <c r="BT8" i="9"/>
  <c r="BS8" i="9"/>
  <c r="BR8" i="9"/>
  <c r="BQ8" i="9"/>
  <c r="BP8" i="9"/>
  <c r="BO8" i="9"/>
  <c r="BN8" i="9"/>
  <c r="BM8" i="9"/>
  <c r="CK8" i="9" s="1"/>
  <c r="BL8" i="9"/>
  <c r="BK8" i="9"/>
  <c r="BJ8" i="9"/>
  <c r="BI8" i="9"/>
  <c r="BH8" i="9"/>
  <c r="BG8" i="9"/>
  <c r="BF8" i="9"/>
  <c r="BE8" i="9"/>
  <c r="BD8" i="9"/>
  <c r="BC8" i="9"/>
  <c r="BB8" i="9"/>
  <c r="BA8" i="9"/>
  <c r="AZ8" i="9"/>
  <c r="CJ8" i="9" s="1"/>
  <c r="Z8" i="9"/>
  <c r="AX8" i="9" s="1"/>
  <c r="Y8" i="9"/>
  <c r="AW8" i="9" s="1"/>
  <c r="X8" i="9"/>
  <c r="AV8" i="9" s="1"/>
  <c r="W8" i="9"/>
  <c r="AU8" i="9" s="1"/>
  <c r="V8" i="9"/>
  <c r="AT8" i="9" s="1"/>
  <c r="U8" i="9"/>
  <c r="AS8" i="9" s="1"/>
  <c r="T8" i="9"/>
  <c r="AR8" i="9" s="1"/>
  <c r="S8" i="9"/>
  <c r="AQ8" i="9" s="1"/>
  <c r="R8" i="9"/>
  <c r="AP8" i="9" s="1"/>
  <c r="Q8" i="9"/>
  <c r="AO8" i="9" s="1"/>
  <c r="P8" i="9"/>
  <c r="AN8" i="9" s="1"/>
  <c r="O8" i="9"/>
  <c r="AM8" i="9" s="1"/>
  <c r="AY8" i="9" s="1"/>
  <c r="CI7" i="9"/>
  <c r="CH7" i="9"/>
  <c r="CG7" i="9"/>
  <c r="CF7" i="9"/>
  <c r="CE7" i="9"/>
  <c r="CD7" i="9"/>
  <c r="CC7" i="9"/>
  <c r="CB7" i="9"/>
  <c r="CA7" i="9"/>
  <c r="BZ7" i="9"/>
  <c r="BY7" i="9"/>
  <c r="BX7" i="9"/>
  <c r="CL7" i="9" s="1"/>
  <c r="BW7" i="9"/>
  <c r="BV7" i="9"/>
  <c r="BU7" i="9"/>
  <c r="BT7" i="9"/>
  <c r="BS7" i="9"/>
  <c r="BR7" i="9"/>
  <c r="BQ7" i="9"/>
  <c r="BP7" i="9"/>
  <c r="BO7" i="9"/>
  <c r="BN7" i="9"/>
  <c r="BM7" i="9"/>
  <c r="CK7" i="9" s="1"/>
  <c r="BL7" i="9"/>
  <c r="BK7" i="9"/>
  <c r="BJ7" i="9"/>
  <c r="BI7" i="9"/>
  <c r="BH7" i="9"/>
  <c r="BG7" i="9"/>
  <c r="BF7" i="9"/>
  <c r="BE7" i="9"/>
  <c r="BD7" i="9"/>
  <c r="BC7" i="9"/>
  <c r="BB7" i="9"/>
  <c r="BA7" i="9"/>
  <c r="AZ7" i="9"/>
  <c r="CJ7" i="9" s="1"/>
  <c r="Z7" i="9"/>
  <c r="AX7" i="9" s="1"/>
  <c r="Y7" i="9"/>
  <c r="AW7" i="9" s="1"/>
  <c r="X7" i="9"/>
  <c r="AV7" i="9" s="1"/>
  <c r="W7" i="9"/>
  <c r="AU7" i="9" s="1"/>
  <c r="V7" i="9"/>
  <c r="AT7" i="9" s="1"/>
  <c r="U7" i="9"/>
  <c r="AS7" i="9" s="1"/>
  <c r="T7" i="9"/>
  <c r="AR7" i="9" s="1"/>
  <c r="S7" i="9"/>
  <c r="AQ7" i="9" s="1"/>
  <c r="R7" i="9"/>
  <c r="AP7" i="9" s="1"/>
  <c r="Q7" i="9"/>
  <c r="AO7" i="9" s="1"/>
  <c r="P7" i="9"/>
  <c r="AN7" i="9" s="1"/>
  <c r="O7" i="9"/>
  <c r="AM7" i="9" s="1"/>
  <c r="AY7" i="9" s="1"/>
  <c r="CI6" i="9"/>
  <c r="CH6" i="9"/>
  <c r="CG6" i="9"/>
  <c r="CF6" i="9"/>
  <c r="CE6" i="9"/>
  <c r="CD6" i="9"/>
  <c r="CC6" i="9"/>
  <c r="CB6" i="9"/>
  <c r="CA6" i="9"/>
  <c r="BZ6" i="9"/>
  <c r="BY6" i="9"/>
  <c r="BX6" i="9"/>
  <c r="CL6" i="9" s="1"/>
  <c r="BW6" i="9"/>
  <c r="BV6" i="9"/>
  <c r="BU6" i="9"/>
  <c r="BT6" i="9"/>
  <c r="BS6" i="9"/>
  <c r="BR6" i="9"/>
  <c r="BQ6" i="9"/>
  <c r="BP6" i="9"/>
  <c r="BO6" i="9"/>
  <c r="BN6" i="9"/>
  <c r="BM6" i="9"/>
  <c r="CK6" i="9" s="1"/>
  <c r="BL6" i="9"/>
  <c r="BK6" i="9"/>
  <c r="BJ6" i="9"/>
  <c r="BI6" i="9"/>
  <c r="BH6" i="9"/>
  <c r="BG6" i="9"/>
  <c r="BF6" i="9"/>
  <c r="BE6" i="9"/>
  <c r="BD6" i="9"/>
  <c r="BC6" i="9"/>
  <c r="BB6" i="9"/>
  <c r="BA6" i="9"/>
  <c r="AZ6" i="9"/>
  <c r="CJ6" i="9" s="1"/>
  <c r="Z6" i="9"/>
  <c r="AX6" i="9" s="1"/>
  <c r="Y6" i="9"/>
  <c r="AW6" i="9" s="1"/>
  <c r="X6" i="9"/>
  <c r="AV6" i="9" s="1"/>
  <c r="W6" i="9"/>
  <c r="AU6" i="9" s="1"/>
  <c r="V6" i="9"/>
  <c r="AT6" i="9" s="1"/>
  <c r="U6" i="9"/>
  <c r="AS6" i="9" s="1"/>
  <c r="T6" i="9"/>
  <c r="AR6" i="9" s="1"/>
  <c r="S6" i="9"/>
  <c r="AQ6" i="9" s="1"/>
  <c r="R6" i="9"/>
  <c r="AP6" i="9" s="1"/>
  <c r="Q6" i="9"/>
  <c r="AO6" i="9" s="1"/>
  <c r="P6" i="9"/>
  <c r="AN6" i="9" s="1"/>
  <c r="O6" i="9"/>
  <c r="AM6" i="9" s="1"/>
  <c r="AY6" i="9" s="1"/>
  <c r="CI5" i="9"/>
  <c r="CH5" i="9"/>
  <c r="CG5" i="9"/>
  <c r="CF5" i="9"/>
  <c r="CE5" i="9"/>
  <c r="CD5" i="9"/>
  <c r="CC5" i="9"/>
  <c r="CB5" i="9"/>
  <c r="CA5" i="9"/>
  <c r="BZ5" i="9"/>
  <c r="BY5" i="9"/>
  <c r="BX5" i="9"/>
  <c r="CL5" i="9" s="1"/>
  <c r="BW5" i="9"/>
  <c r="BV5" i="9"/>
  <c r="BU5" i="9"/>
  <c r="BT5" i="9"/>
  <c r="BS5" i="9"/>
  <c r="BR5" i="9"/>
  <c r="BQ5" i="9"/>
  <c r="BP5" i="9"/>
  <c r="BO5" i="9"/>
  <c r="BN5" i="9"/>
  <c r="BM5" i="9"/>
  <c r="CK5" i="9" s="1"/>
  <c r="BL5" i="9"/>
  <c r="BK5" i="9"/>
  <c r="BJ5" i="9"/>
  <c r="BI5" i="9"/>
  <c r="BH5" i="9"/>
  <c r="BG5" i="9"/>
  <c r="BF5" i="9"/>
  <c r="BE5" i="9"/>
  <c r="BD5" i="9"/>
  <c r="BC5" i="9"/>
  <c r="BB5" i="9"/>
  <c r="BA5" i="9"/>
  <c r="AZ5" i="9"/>
  <c r="CJ5" i="9" s="1"/>
  <c r="Z5" i="9"/>
  <c r="AX5" i="9" s="1"/>
  <c r="Y5" i="9"/>
  <c r="AW5" i="9" s="1"/>
  <c r="X5" i="9"/>
  <c r="AV5" i="9" s="1"/>
  <c r="W5" i="9"/>
  <c r="AU5" i="9" s="1"/>
  <c r="V5" i="9"/>
  <c r="AT5" i="9" s="1"/>
  <c r="U5" i="9"/>
  <c r="AS5" i="9" s="1"/>
  <c r="T5" i="9"/>
  <c r="AR5" i="9" s="1"/>
  <c r="S5" i="9"/>
  <c r="AQ5" i="9" s="1"/>
  <c r="R5" i="9"/>
  <c r="AP5" i="9" s="1"/>
  <c r="Q5" i="9"/>
  <c r="AO5" i="9" s="1"/>
  <c r="P5" i="9"/>
  <c r="AN5" i="9" s="1"/>
  <c r="O5" i="9"/>
  <c r="AM5" i="9" s="1"/>
  <c r="AY5" i="9" s="1"/>
  <c r="CI4" i="9"/>
  <c r="CH4" i="9"/>
  <c r="CG4" i="9"/>
  <c r="CF4" i="9"/>
  <c r="CE4" i="9"/>
  <c r="CD4" i="9"/>
  <c r="CC4" i="9"/>
  <c r="CB4" i="9"/>
  <c r="CA4" i="9"/>
  <c r="BZ4" i="9"/>
  <c r="BY4" i="9"/>
  <c r="BX4" i="9"/>
  <c r="CL4" i="9" s="1"/>
  <c r="BW4" i="9"/>
  <c r="BV4" i="9"/>
  <c r="BU4" i="9"/>
  <c r="BT4" i="9"/>
  <c r="BS4" i="9"/>
  <c r="BR4" i="9"/>
  <c r="BQ4" i="9"/>
  <c r="BP4" i="9"/>
  <c r="BO4" i="9"/>
  <c r="BN4" i="9"/>
  <c r="BM4" i="9"/>
  <c r="CK4" i="9" s="1"/>
  <c r="BL4" i="9"/>
  <c r="BK4" i="9"/>
  <c r="BJ4" i="9"/>
  <c r="BI4" i="9"/>
  <c r="BH4" i="9"/>
  <c r="BG4" i="9"/>
  <c r="BF4" i="9"/>
  <c r="BE4" i="9"/>
  <c r="BD4" i="9"/>
  <c r="BC4" i="9"/>
  <c r="BB4" i="9"/>
  <c r="BA4" i="9"/>
  <c r="AZ4" i="9"/>
  <c r="CJ4" i="9" s="1"/>
  <c r="Z4" i="9"/>
  <c r="AX4" i="9" s="1"/>
  <c r="Y4" i="9"/>
  <c r="AW4" i="9" s="1"/>
  <c r="X4" i="9"/>
  <c r="AV4" i="9" s="1"/>
  <c r="W4" i="9"/>
  <c r="AU4" i="9" s="1"/>
  <c r="V4" i="9"/>
  <c r="AT4" i="9" s="1"/>
  <c r="U4" i="9"/>
  <c r="AS4" i="9" s="1"/>
  <c r="T4" i="9"/>
  <c r="AR4" i="9" s="1"/>
  <c r="S4" i="9"/>
  <c r="AQ4" i="9" s="1"/>
  <c r="R4" i="9"/>
  <c r="AP4" i="9" s="1"/>
  <c r="Q4" i="9"/>
  <c r="AO4" i="9" s="1"/>
  <c r="P4" i="9"/>
  <c r="AN4" i="9" s="1"/>
  <c r="O4" i="9"/>
  <c r="AM4" i="9" s="1"/>
  <c r="AY4" i="9" s="1"/>
  <c r="AS87" i="8"/>
  <c r="AR87" i="8"/>
  <c r="AQ87" i="8"/>
  <c r="AP87" i="8"/>
  <c r="AO87" i="8"/>
  <c r="AN87" i="8"/>
  <c r="AV87" i="8" s="1"/>
  <c r="AM87" i="8"/>
  <c r="AL87" i="8"/>
  <c r="AK87" i="8"/>
  <c r="AJ87" i="8"/>
  <c r="AI87" i="8"/>
  <c r="AH87" i="8"/>
  <c r="AU87" i="8" s="1"/>
  <c r="AG87" i="8"/>
  <c r="AF87" i="8"/>
  <c r="AE87" i="8"/>
  <c r="AD87" i="8"/>
  <c r="AC87" i="8"/>
  <c r="AB87" i="8"/>
  <c r="AT87" i="8" s="1"/>
  <c r="Z87" i="8"/>
  <c r="N87" i="8"/>
  <c r="M87" i="8"/>
  <c r="Y87" i="8" s="1"/>
  <c r="L87" i="8"/>
  <c r="X87" i="8" s="1"/>
  <c r="K87" i="8"/>
  <c r="W87" i="8" s="1"/>
  <c r="J87" i="8"/>
  <c r="V87" i="8" s="1"/>
  <c r="I87" i="8"/>
  <c r="U87" i="8" s="1"/>
  <c r="AS86" i="8"/>
  <c r="AR86" i="8"/>
  <c r="AQ86" i="8"/>
  <c r="AP86" i="8"/>
  <c r="AO86" i="8"/>
  <c r="AY86" i="8" s="1"/>
  <c r="AN86" i="8"/>
  <c r="AV86" i="8" s="1"/>
  <c r="AM86" i="8"/>
  <c r="AL86" i="8"/>
  <c r="AK86" i="8"/>
  <c r="AJ86" i="8"/>
  <c r="AI86" i="8"/>
  <c r="AU86" i="8" s="1"/>
  <c r="AH86" i="8"/>
  <c r="AX86" i="8" s="1"/>
  <c r="AG86" i="8"/>
  <c r="AF86" i="8"/>
  <c r="AE86" i="8"/>
  <c r="AD86" i="8"/>
  <c r="AC86" i="8"/>
  <c r="AW86" i="8" s="1"/>
  <c r="AB86" i="8"/>
  <c r="AT86" i="8" s="1"/>
  <c r="N86" i="8"/>
  <c r="Z86" i="8" s="1"/>
  <c r="M86" i="8"/>
  <c r="Y86" i="8" s="1"/>
  <c r="L86" i="8"/>
  <c r="X86" i="8" s="1"/>
  <c r="K86" i="8"/>
  <c r="W86" i="8" s="1"/>
  <c r="J86" i="8"/>
  <c r="V86" i="8" s="1"/>
  <c r="I86" i="8"/>
  <c r="U86" i="8" s="1"/>
  <c r="AS85" i="8"/>
  <c r="AR85" i="8"/>
  <c r="AQ85" i="8"/>
  <c r="AP85" i="8"/>
  <c r="AO85" i="8"/>
  <c r="AN85" i="8"/>
  <c r="AV85" i="8" s="1"/>
  <c r="AM85" i="8"/>
  <c r="AL85" i="8"/>
  <c r="AK85" i="8"/>
  <c r="AJ85" i="8"/>
  <c r="AI85" i="8"/>
  <c r="AH85" i="8"/>
  <c r="AX85" i="8" s="1"/>
  <c r="AG85" i="8"/>
  <c r="AF85" i="8"/>
  <c r="AE85" i="8"/>
  <c r="AD85" i="8"/>
  <c r="AC85" i="8"/>
  <c r="AB85" i="8"/>
  <c r="AT85" i="8" s="1"/>
  <c r="Y85" i="8"/>
  <c r="X85" i="8"/>
  <c r="U85" i="8"/>
  <c r="N85" i="8"/>
  <c r="Z85" i="8" s="1"/>
  <c r="M85" i="8"/>
  <c r="L85" i="8"/>
  <c r="K85" i="8"/>
  <c r="W85" i="8" s="1"/>
  <c r="J85" i="8"/>
  <c r="V85" i="8" s="1"/>
  <c r="I85" i="8"/>
  <c r="AS84" i="8"/>
  <c r="AR84" i="8"/>
  <c r="AQ84" i="8"/>
  <c r="AP84" i="8"/>
  <c r="AO84" i="8"/>
  <c r="AY84" i="8" s="1"/>
  <c r="AN84" i="8"/>
  <c r="AV84" i="8" s="1"/>
  <c r="AM84" i="8"/>
  <c r="AL84" i="8"/>
  <c r="AK84" i="8"/>
  <c r="AJ84" i="8"/>
  <c r="AI84" i="8"/>
  <c r="AU84" i="8" s="1"/>
  <c r="AH84" i="8"/>
  <c r="AX84" i="8" s="1"/>
  <c r="AG84" i="8"/>
  <c r="AF84" i="8"/>
  <c r="AE84" i="8"/>
  <c r="AD84" i="8"/>
  <c r="AC84" i="8"/>
  <c r="AW84" i="8" s="1"/>
  <c r="AB84" i="8"/>
  <c r="AT84" i="8" s="1"/>
  <c r="Y84" i="8"/>
  <c r="U84" i="8"/>
  <c r="N84" i="8"/>
  <c r="Z84" i="8" s="1"/>
  <c r="M84" i="8"/>
  <c r="L84" i="8"/>
  <c r="X84" i="8" s="1"/>
  <c r="K84" i="8"/>
  <c r="W84" i="8" s="1"/>
  <c r="J84" i="8"/>
  <c r="V84" i="8" s="1"/>
  <c r="I84" i="8"/>
  <c r="AS83" i="8"/>
  <c r="AR83" i="8"/>
  <c r="AQ83" i="8"/>
  <c r="AP83" i="8"/>
  <c r="AO83" i="8"/>
  <c r="AN83" i="8"/>
  <c r="AV83" i="8" s="1"/>
  <c r="AM83" i="8"/>
  <c r="AL83" i="8"/>
  <c r="AK83" i="8"/>
  <c r="AJ83" i="8"/>
  <c r="AI83" i="8"/>
  <c r="AH83" i="8"/>
  <c r="AU83" i="8" s="1"/>
  <c r="AG83" i="8"/>
  <c r="AF83" i="8"/>
  <c r="AE83" i="8"/>
  <c r="AD83" i="8"/>
  <c r="AC83" i="8"/>
  <c r="AB83" i="8"/>
  <c r="AT83" i="8" s="1"/>
  <c r="Z83" i="8"/>
  <c r="Y83" i="8"/>
  <c r="V83" i="8"/>
  <c r="N83" i="8"/>
  <c r="M83" i="8"/>
  <c r="L83" i="8"/>
  <c r="X83" i="8" s="1"/>
  <c r="K83" i="8"/>
  <c r="W83" i="8" s="1"/>
  <c r="J83" i="8"/>
  <c r="I83" i="8"/>
  <c r="U83" i="8" s="1"/>
  <c r="AA83" i="8" s="1"/>
  <c r="AS82" i="8"/>
  <c r="AR82" i="8"/>
  <c r="AQ82" i="8"/>
  <c r="AP82" i="8"/>
  <c r="AO82" i="8"/>
  <c r="AY82" i="8" s="1"/>
  <c r="AN82" i="8"/>
  <c r="AV82" i="8" s="1"/>
  <c r="AM82" i="8"/>
  <c r="AL82" i="8"/>
  <c r="AK82" i="8"/>
  <c r="AJ82" i="8"/>
  <c r="AI82" i="8"/>
  <c r="AU82" i="8" s="1"/>
  <c r="AH82" i="8"/>
  <c r="AX82" i="8" s="1"/>
  <c r="AG82" i="8"/>
  <c r="AF82" i="8"/>
  <c r="AE82" i="8"/>
  <c r="AD82" i="8"/>
  <c r="AC82" i="8"/>
  <c r="AW82" i="8" s="1"/>
  <c r="AB82" i="8"/>
  <c r="AT82" i="8" s="1"/>
  <c r="W82" i="8"/>
  <c r="N82" i="8"/>
  <c r="Z82" i="8" s="1"/>
  <c r="M82" i="8"/>
  <c r="Y82" i="8" s="1"/>
  <c r="L82" i="8"/>
  <c r="X82" i="8" s="1"/>
  <c r="K82" i="8"/>
  <c r="J82" i="8"/>
  <c r="V82" i="8" s="1"/>
  <c r="I82" i="8"/>
  <c r="U82" i="8" s="1"/>
  <c r="AS81" i="8"/>
  <c r="AR81" i="8"/>
  <c r="AQ81" i="8"/>
  <c r="AP81" i="8"/>
  <c r="AO81" i="8"/>
  <c r="AN81" i="8"/>
  <c r="AV81" i="8" s="1"/>
  <c r="AM81" i="8"/>
  <c r="AL81" i="8"/>
  <c r="AK81" i="8"/>
  <c r="AJ81" i="8"/>
  <c r="AI81" i="8"/>
  <c r="AH81" i="8"/>
  <c r="AX81" i="8" s="1"/>
  <c r="AG81" i="8"/>
  <c r="AF81" i="8"/>
  <c r="AE81" i="8"/>
  <c r="AD81" i="8"/>
  <c r="AC81" i="8"/>
  <c r="AB81" i="8"/>
  <c r="AT81" i="8" s="1"/>
  <c r="Y81" i="8"/>
  <c r="X81" i="8"/>
  <c r="U81" i="8"/>
  <c r="N81" i="8"/>
  <c r="Z81" i="8" s="1"/>
  <c r="M81" i="8"/>
  <c r="L81" i="8"/>
  <c r="K81" i="8"/>
  <c r="W81" i="8" s="1"/>
  <c r="J81" i="8"/>
  <c r="V81" i="8" s="1"/>
  <c r="I81" i="8"/>
  <c r="AS80" i="8"/>
  <c r="AR80" i="8"/>
  <c r="AQ80" i="8"/>
  <c r="AP80" i="8"/>
  <c r="AO80" i="8"/>
  <c r="AY80" i="8" s="1"/>
  <c r="AN80" i="8"/>
  <c r="AV80" i="8" s="1"/>
  <c r="AM80" i="8"/>
  <c r="AL80" i="8"/>
  <c r="AK80" i="8"/>
  <c r="AJ80" i="8"/>
  <c r="AI80" i="8"/>
  <c r="AU80" i="8" s="1"/>
  <c r="AH80" i="8"/>
  <c r="AX80" i="8" s="1"/>
  <c r="AG80" i="8"/>
  <c r="AF80" i="8"/>
  <c r="AE80" i="8"/>
  <c r="AD80" i="8"/>
  <c r="AC80" i="8"/>
  <c r="AW80" i="8" s="1"/>
  <c r="AB80" i="8"/>
  <c r="AT80" i="8" s="1"/>
  <c r="Y80" i="8"/>
  <c r="U80" i="8"/>
  <c r="N80" i="8"/>
  <c r="Z80" i="8" s="1"/>
  <c r="M80" i="8"/>
  <c r="L80" i="8"/>
  <c r="X80" i="8" s="1"/>
  <c r="K80" i="8"/>
  <c r="W80" i="8" s="1"/>
  <c r="J80" i="8"/>
  <c r="V80" i="8" s="1"/>
  <c r="I80" i="8"/>
  <c r="AS79" i="8"/>
  <c r="AR79" i="8"/>
  <c r="AQ79" i="8"/>
  <c r="AP79" i="8"/>
  <c r="AO79" i="8"/>
  <c r="AN79" i="8"/>
  <c r="AV79" i="8" s="1"/>
  <c r="AM79" i="8"/>
  <c r="AL79" i="8"/>
  <c r="AK79" i="8"/>
  <c r="AJ79" i="8"/>
  <c r="AI79" i="8"/>
  <c r="AH79" i="8"/>
  <c r="AU79" i="8" s="1"/>
  <c r="AG79" i="8"/>
  <c r="AF79" i="8"/>
  <c r="AE79" i="8"/>
  <c r="AD79" i="8"/>
  <c r="AC79" i="8"/>
  <c r="AB79" i="8"/>
  <c r="AT79" i="8" s="1"/>
  <c r="Z79" i="8"/>
  <c r="Y79" i="8"/>
  <c r="V79" i="8"/>
  <c r="N79" i="8"/>
  <c r="M79" i="8"/>
  <c r="L79" i="8"/>
  <c r="X79" i="8" s="1"/>
  <c r="K79" i="8"/>
  <c r="W79" i="8" s="1"/>
  <c r="J79" i="8"/>
  <c r="I79" i="8"/>
  <c r="U79" i="8" s="1"/>
  <c r="AA79" i="8" s="1"/>
  <c r="AS78" i="8"/>
  <c r="AR78" i="8"/>
  <c r="AQ78" i="8"/>
  <c r="AY78" i="8" s="1"/>
  <c r="AP78" i="8"/>
  <c r="AO78" i="8"/>
  <c r="AN78" i="8"/>
  <c r="AV78" i="8" s="1"/>
  <c r="AM78" i="8"/>
  <c r="AL78" i="8"/>
  <c r="AK78" i="8"/>
  <c r="AJ78" i="8"/>
  <c r="AI78" i="8"/>
  <c r="AU78" i="8" s="1"/>
  <c r="AH78" i="8"/>
  <c r="AX78" i="8" s="1"/>
  <c r="AG78" i="8"/>
  <c r="AF78" i="8"/>
  <c r="AE78" i="8"/>
  <c r="AD78" i="8"/>
  <c r="AC78" i="8"/>
  <c r="AW78" i="8" s="1"/>
  <c r="AB78" i="8"/>
  <c r="AT78" i="8" s="1"/>
  <c r="W78" i="8"/>
  <c r="N78" i="8"/>
  <c r="Z78" i="8" s="1"/>
  <c r="M78" i="8"/>
  <c r="Y78" i="8" s="1"/>
  <c r="L78" i="8"/>
  <c r="X78" i="8" s="1"/>
  <c r="K78" i="8"/>
  <c r="J78" i="8"/>
  <c r="V78" i="8" s="1"/>
  <c r="I78" i="8"/>
  <c r="U78" i="8" s="1"/>
  <c r="AS77" i="8"/>
  <c r="AR77" i="8"/>
  <c r="AQ77" i="8"/>
  <c r="AP77" i="8"/>
  <c r="AO77" i="8"/>
  <c r="AN77" i="8"/>
  <c r="AV77" i="8" s="1"/>
  <c r="AM77" i="8"/>
  <c r="AL77" i="8"/>
  <c r="AK77" i="8"/>
  <c r="AJ77" i="8"/>
  <c r="AI77" i="8"/>
  <c r="AH77" i="8"/>
  <c r="AX77" i="8" s="1"/>
  <c r="AG77" i="8"/>
  <c r="AF77" i="8"/>
  <c r="AE77" i="8"/>
  <c r="AD77" i="8"/>
  <c r="AC77" i="8"/>
  <c r="AB77" i="8"/>
  <c r="AT77" i="8" s="1"/>
  <c r="Y77" i="8"/>
  <c r="X77" i="8"/>
  <c r="N77" i="8"/>
  <c r="Z77" i="8" s="1"/>
  <c r="M77" i="8"/>
  <c r="L77" i="8"/>
  <c r="K77" i="8"/>
  <c r="W77" i="8" s="1"/>
  <c r="J77" i="8"/>
  <c r="V77" i="8" s="1"/>
  <c r="I77" i="8"/>
  <c r="U77" i="8" s="1"/>
  <c r="AA77" i="8" s="1"/>
  <c r="AS76" i="8"/>
  <c r="AR76" i="8"/>
  <c r="AQ76" i="8"/>
  <c r="AP76" i="8"/>
  <c r="AO76" i="8"/>
  <c r="AY76" i="8" s="1"/>
  <c r="AN76" i="8"/>
  <c r="AV76" i="8" s="1"/>
  <c r="AM76" i="8"/>
  <c r="AL76" i="8"/>
  <c r="AK76" i="8"/>
  <c r="AJ76" i="8"/>
  <c r="AI76" i="8"/>
  <c r="AU76" i="8" s="1"/>
  <c r="AH76" i="8"/>
  <c r="AX76" i="8" s="1"/>
  <c r="AG76" i="8"/>
  <c r="AF76" i="8"/>
  <c r="AE76" i="8"/>
  <c r="AD76" i="8"/>
  <c r="AC76" i="8"/>
  <c r="AW76" i="8" s="1"/>
  <c r="AB76" i="8"/>
  <c r="AT76" i="8" s="1"/>
  <c r="Y76" i="8"/>
  <c r="U76" i="8"/>
  <c r="N76" i="8"/>
  <c r="Z76" i="8" s="1"/>
  <c r="M76" i="8"/>
  <c r="L76" i="8"/>
  <c r="X76" i="8" s="1"/>
  <c r="K76" i="8"/>
  <c r="W76" i="8" s="1"/>
  <c r="J76" i="8"/>
  <c r="V76" i="8" s="1"/>
  <c r="I76" i="8"/>
  <c r="AS75" i="8"/>
  <c r="AR75" i="8"/>
  <c r="AQ75" i="8"/>
  <c r="AP75" i="8"/>
  <c r="AO75" i="8"/>
  <c r="AN75" i="8"/>
  <c r="AV75" i="8" s="1"/>
  <c r="AM75" i="8"/>
  <c r="AL75" i="8"/>
  <c r="AK75" i="8"/>
  <c r="AJ75" i="8"/>
  <c r="AI75" i="8"/>
  <c r="AH75" i="8"/>
  <c r="AU75" i="8" s="1"/>
  <c r="AG75" i="8"/>
  <c r="AF75" i="8"/>
  <c r="AE75" i="8"/>
  <c r="AD75" i="8"/>
  <c r="AT75" i="8" s="1"/>
  <c r="AC75" i="8"/>
  <c r="AB75" i="8"/>
  <c r="AW75" i="8" s="1"/>
  <c r="Z75" i="8"/>
  <c r="Y75" i="8"/>
  <c r="V75" i="8"/>
  <c r="N75" i="8"/>
  <c r="M75" i="8"/>
  <c r="L75" i="8"/>
  <c r="X75" i="8" s="1"/>
  <c r="K75" i="8"/>
  <c r="W75" i="8" s="1"/>
  <c r="J75" i="8"/>
  <c r="I75" i="8"/>
  <c r="U75" i="8" s="1"/>
  <c r="AA75" i="8" s="1"/>
  <c r="AS74" i="8"/>
  <c r="AR74" i="8"/>
  <c r="AQ74" i="8"/>
  <c r="AY74" i="8" s="1"/>
  <c r="AP74" i="8"/>
  <c r="AO74" i="8"/>
  <c r="AN74" i="8"/>
  <c r="AV74" i="8" s="1"/>
  <c r="AM74" i="8"/>
  <c r="AL74" i="8"/>
  <c r="AK74" i="8"/>
  <c r="AJ74" i="8"/>
  <c r="AI74" i="8"/>
  <c r="AU74" i="8" s="1"/>
  <c r="AH74" i="8"/>
  <c r="AX74" i="8" s="1"/>
  <c r="AG74" i="8"/>
  <c r="AF74" i="8"/>
  <c r="AE74" i="8"/>
  <c r="AD74" i="8"/>
  <c r="AC74" i="8"/>
  <c r="AW74" i="8" s="1"/>
  <c r="AB74" i="8"/>
  <c r="AT74" i="8" s="1"/>
  <c r="W74" i="8"/>
  <c r="N74" i="8"/>
  <c r="Z74" i="8" s="1"/>
  <c r="M74" i="8"/>
  <c r="Y74" i="8" s="1"/>
  <c r="L74" i="8"/>
  <c r="X74" i="8" s="1"/>
  <c r="K74" i="8"/>
  <c r="J74" i="8"/>
  <c r="V74" i="8" s="1"/>
  <c r="I74" i="8"/>
  <c r="U74" i="8" s="1"/>
  <c r="AS73" i="8"/>
  <c r="AR73" i="8"/>
  <c r="AQ73" i="8"/>
  <c r="AP73" i="8"/>
  <c r="AO73" i="8"/>
  <c r="AN73" i="8"/>
  <c r="AV73" i="8" s="1"/>
  <c r="AM73" i="8"/>
  <c r="AL73" i="8"/>
  <c r="AK73" i="8"/>
  <c r="AJ73" i="8"/>
  <c r="AI73" i="8"/>
  <c r="AH73" i="8"/>
  <c r="AX73" i="8" s="1"/>
  <c r="AG73" i="8"/>
  <c r="AF73" i="8"/>
  <c r="AE73" i="8"/>
  <c r="AD73" i="8"/>
  <c r="AC73" i="8"/>
  <c r="AB73" i="8"/>
  <c r="AT73" i="8" s="1"/>
  <c r="Y73" i="8"/>
  <c r="X73" i="8"/>
  <c r="N73" i="8"/>
  <c r="Z73" i="8" s="1"/>
  <c r="M73" i="8"/>
  <c r="L73" i="8"/>
  <c r="K73" i="8"/>
  <c r="W73" i="8" s="1"/>
  <c r="J73" i="8"/>
  <c r="V73" i="8" s="1"/>
  <c r="I73" i="8"/>
  <c r="U73" i="8" s="1"/>
  <c r="AA73" i="8" s="1"/>
  <c r="AS72" i="8"/>
  <c r="AR72" i="8"/>
  <c r="AQ72" i="8"/>
  <c r="AP72" i="8"/>
  <c r="AO72" i="8"/>
  <c r="AY72" i="8" s="1"/>
  <c r="AN72" i="8"/>
  <c r="AV72" i="8" s="1"/>
  <c r="AM72" i="8"/>
  <c r="AL72" i="8"/>
  <c r="AK72" i="8"/>
  <c r="AJ72" i="8"/>
  <c r="AI72" i="8"/>
  <c r="AU72" i="8" s="1"/>
  <c r="AH72" i="8"/>
  <c r="AX72" i="8" s="1"/>
  <c r="AG72" i="8"/>
  <c r="AF72" i="8"/>
  <c r="AE72" i="8"/>
  <c r="AD72" i="8"/>
  <c r="AC72" i="8"/>
  <c r="AW72" i="8" s="1"/>
  <c r="AB72" i="8"/>
  <c r="AT72" i="8" s="1"/>
  <c r="Y72" i="8"/>
  <c r="U72" i="8"/>
  <c r="N72" i="8"/>
  <c r="Z72" i="8" s="1"/>
  <c r="M72" i="8"/>
  <c r="L72" i="8"/>
  <c r="X72" i="8" s="1"/>
  <c r="K72" i="8"/>
  <c r="W72" i="8" s="1"/>
  <c r="J72" i="8"/>
  <c r="V72" i="8" s="1"/>
  <c r="I72" i="8"/>
  <c r="AS71" i="8"/>
  <c r="AR71" i="8"/>
  <c r="AQ71" i="8"/>
  <c r="AP71" i="8"/>
  <c r="AO71" i="8"/>
  <c r="AN71" i="8"/>
  <c r="AV71" i="8" s="1"/>
  <c r="AM71" i="8"/>
  <c r="AL71" i="8"/>
  <c r="AK71" i="8"/>
  <c r="AJ71" i="8"/>
  <c r="AI71" i="8"/>
  <c r="AH71" i="8"/>
  <c r="AU71" i="8" s="1"/>
  <c r="AG71" i="8"/>
  <c r="AF71" i="8"/>
  <c r="AE71" i="8"/>
  <c r="AD71" i="8"/>
  <c r="AT71" i="8" s="1"/>
  <c r="AC71" i="8"/>
  <c r="AB71" i="8"/>
  <c r="AW71" i="8" s="1"/>
  <c r="Z71" i="8"/>
  <c r="Y71" i="8"/>
  <c r="V71" i="8"/>
  <c r="U71" i="8"/>
  <c r="N71" i="8"/>
  <c r="M71" i="8"/>
  <c r="L71" i="8"/>
  <c r="X71" i="8" s="1"/>
  <c r="K71" i="8"/>
  <c r="W71" i="8" s="1"/>
  <c r="J71" i="8"/>
  <c r="I71" i="8"/>
  <c r="AS70" i="8"/>
  <c r="AR70" i="8"/>
  <c r="AQ70" i="8"/>
  <c r="AY70" i="8" s="1"/>
  <c r="AP70" i="8"/>
  <c r="AO70" i="8"/>
  <c r="AN70" i="8"/>
  <c r="AV70" i="8" s="1"/>
  <c r="AM70" i="8"/>
  <c r="AL70" i="8"/>
  <c r="AK70" i="8"/>
  <c r="AJ70" i="8"/>
  <c r="AI70" i="8"/>
  <c r="AU70" i="8" s="1"/>
  <c r="AH70" i="8"/>
  <c r="AX70" i="8" s="1"/>
  <c r="AG70" i="8"/>
  <c r="AF70" i="8"/>
  <c r="AE70" i="8"/>
  <c r="AD70" i="8"/>
  <c r="AC70" i="8"/>
  <c r="AW70" i="8" s="1"/>
  <c r="AB70" i="8"/>
  <c r="AT70" i="8" s="1"/>
  <c r="W70" i="8"/>
  <c r="N70" i="8"/>
  <c r="Z70" i="8" s="1"/>
  <c r="M70" i="8"/>
  <c r="Y70" i="8" s="1"/>
  <c r="L70" i="8"/>
  <c r="X70" i="8" s="1"/>
  <c r="K70" i="8"/>
  <c r="J70" i="8"/>
  <c r="V70" i="8" s="1"/>
  <c r="I70" i="8"/>
  <c r="U70" i="8" s="1"/>
  <c r="AS69" i="8"/>
  <c r="AR69" i="8"/>
  <c r="AQ69" i="8"/>
  <c r="AP69" i="8"/>
  <c r="AO69" i="8"/>
  <c r="AN69" i="8"/>
  <c r="AV69" i="8" s="1"/>
  <c r="AM69" i="8"/>
  <c r="AL69" i="8"/>
  <c r="AK69" i="8"/>
  <c r="AJ69" i="8"/>
  <c r="AI69" i="8"/>
  <c r="AH69" i="8"/>
  <c r="AX69" i="8" s="1"/>
  <c r="AG69" i="8"/>
  <c r="AF69" i="8"/>
  <c r="AE69" i="8"/>
  <c r="AD69" i="8"/>
  <c r="AC69" i="8"/>
  <c r="AB69" i="8"/>
  <c r="AT69" i="8" s="1"/>
  <c r="Y69" i="8"/>
  <c r="X69" i="8"/>
  <c r="N69" i="8"/>
  <c r="Z69" i="8" s="1"/>
  <c r="M69" i="8"/>
  <c r="L69" i="8"/>
  <c r="K69" i="8"/>
  <c r="W69" i="8" s="1"/>
  <c r="J69" i="8"/>
  <c r="V69" i="8" s="1"/>
  <c r="I69" i="8"/>
  <c r="U69" i="8" s="1"/>
  <c r="AA69" i="8" s="1"/>
  <c r="AS68" i="8"/>
  <c r="AR68" i="8"/>
  <c r="AQ68" i="8"/>
  <c r="AP68" i="8"/>
  <c r="AO68" i="8"/>
  <c r="AY68" i="8" s="1"/>
  <c r="AN68" i="8"/>
  <c r="AV68" i="8" s="1"/>
  <c r="AM68" i="8"/>
  <c r="AL68" i="8"/>
  <c r="AK68" i="8"/>
  <c r="AJ68" i="8"/>
  <c r="AI68" i="8"/>
  <c r="AU68" i="8" s="1"/>
  <c r="AH68" i="8"/>
  <c r="AX68" i="8" s="1"/>
  <c r="AG68" i="8"/>
  <c r="AF68" i="8"/>
  <c r="AE68" i="8"/>
  <c r="AD68" i="8"/>
  <c r="AC68" i="8"/>
  <c r="AW68" i="8" s="1"/>
  <c r="AB68" i="8"/>
  <c r="AT68" i="8" s="1"/>
  <c r="Y68" i="8"/>
  <c r="U68" i="8"/>
  <c r="N68" i="8"/>
  <c r="Z68" i="8" s="1"/>
  <c r="M68" i="8"/>
  <c r="L68" i="8"/>
  <c r="X68" i="8" s="1"/>
  <c r="K68" i="8"/>
  <c r="W68" i="8" s="1"/>
  <c r="J68" i="8"/>
  <c r="V68" i="8" s="1"/>
  <c r="I68" i="8"/>
  <c r="AS67" i="8"/>
  <c r="AR67" i="8"/>
  <c r="AQ67" i="8"/>
  <c r="AP67" i="8"/>
  <c r="AO67" i="8"/>
  <c r="AN67" i="8"/>
  <c r="AV67" i="8" s="1"/>
  <c r="AM67" i="8"/>
  <c r="AL67" i="8"/>
  <c r="AK67" i="8"/>
  <c r="AJ67" i="8"/>
  <c r="AI67" i="8"/>
  <c r="AH67" i="8"/>
  <c r="AU67" i="8" s="1"/>
  <c r="AG67" i="8"/>
  <c r="AF67" i="8"/>
  <c r="AE67" i="8"/>
  <c r="AD67" i="8"/>
  <c r="AT67" i="8" s="1"/>
  <c r="AC67" i="8"/>
  <c r="AB67" i="8"/>
  <c r="AW67" i="8" s="1"/>
  <c r="Z67" i="8"/>
  <c r="Y67" i="8"/>
  <c r="V67" i="8"/>
  <c r="N67" i="8"/>
  <c r="M67" i="8"/>
  <c r="L67" i="8"/>
  <c r="X67" i="8" s="1"/>
  <c r="K67" i="8"/>
  <c r="W67" i="8" s="1"/>
  <c r="J67" i="8"/>
  <c r="I67" i="8"/>
  <c r="U67" i="8" s="1"/>
  <c r="AS66" i="8"/>
  <c r="AR66" i="8"/>
  <c r="AQ66" i="8"/>
  <c r="AY66" i="8" s="1"/>
  <c r="AP66" i="8"/>
  <c r="AO66" i="8"/>
  <c r="AN66" i="8"/>
  <c r="AV66" i="8" s="1"/>
  <c r="AM66" i="8"/>
  <c r="AL66" i="8"/>
  <c r="AK66" i="8"/>
  <c r="AJ66" i="8"/>
  <c r="AI66" i="8"/>
  <c r="AU66" i="8" s="1"/>
  <c r="AH66" i="8"/>
  <c r="AX66" i="8" s="1"/>
  <c r="AG66" i="8"/>
  <c r="AF66" i="8"/>
  <c r="AE66" i="8"/>
  <c r="AD66" i="8"/>
  <c r="AC66" i="8"/>
  <c r="AW66" i="8" s="1"/>
  <c r="AB66" i="8"/>
  <c r="AT66" i="8" s="1"/>
  <c r="W66" i="8"/>
  <c r="N66" i="8"/>
  <c r="Z66" i="8" s="1"/>
  <c r="M66" i="8"/>
  <c r="Y66" i="8" s="1"/>
  <c r="L66" i="8"/>
  <c r="X66" i="8" s="1"/>
  <c r="K66" i="8"/>
  <c r="J66" i="8"/>
  <c r="V66" i="8" s="1"/>
  <c r="I66" i="8"/>
  <c r="U66" i="8" s="1"/>
  <c r="AS65" i="8"/>
  <c r="AR65" i="8"/>
  <c r="AQ65" i="8"/>
  <c r="AP65" i="8"/>
  <c r="AO65" i="8"/>
  <c r="AN65" i="8"/>
  <c r="AV65" i="8" s="1"/>
  <c r="AM65" i="8"/>
  <c r="AL65" i="8"/>
  <c r="AK65" i="8"/>
  <c r="AJ65" i="8"/>
  <c r="AI65" i="8"/>
  <c r="AH65" i="8"/>
  <c r="AX65" i="8" s="1"/>
  <c r="AG65" i="8"/>
  <c r="AF65" i="8"/>
  <c r="AE65" i="8"/>
  <c r="AD65" i="8"/>
  <c r="AC65" i="8"/>
  <c r="AB65" i="8"/>
  <c r="AT65" i="8" s="1"/>
  <c r="Y65" i="8"/>
  <c r="X65" i="8"/>
  <c r="N65" i="8"/>
  <c r="Z65" i="8" s="1"/>
  <c r="M65" i="8"/>
  <c r="L65" i="8"/>
  <c r="K65" i="8"/>
  <c r="W65" i="8" s="1"/>
  <c r="J65" i="8"/>
  <c r="V65" i="8" s="1"/>
  <c r="I65" i="8"/>
  <c r="U65" i="8" s="1"/>
  <c r="AA65" i="8" s="1"/>
  <c r="AS64" i="8"/>
  <c r="AR64" i="8"/>
  <c r="AQ64" i="8"/>
  <c r="AP64" i="8"/>
  <c r="AO64" i="8"/>
  <c r="AY64" i="8" s="1"/>
  <c r="AN64" i="8"/>
  <c r="AV64" i="8" s="1"/>
  <c r="AM64" i="8"/>
  <c r="AL64" i="8"/>
  <c r="AK64" i="8"/>
  <c r="AJ64" i="8"/>
  <c r="AI64" i="8"/>
  <c r="AU64" i="8" s="1"/>
  <c r="AH64" i="8"/>
  <c r="AX64" i="8" s="1"/>
  <c r="AG64" i="8"/>
  <c r="AF64" i="8"/>
  <c r="AE64" i="8"/>
  <c r="AD64" i="8"/>
  <c r="AC64" i="8"/>
  <c r="AW64" i="8" s="1"/>
  <c r="AB64" i="8"/>
  <c r="AT64" i="8" s="1"/>
  <c r="Y64" i="8"/>
  <c r="U64" i="8"/>
  <c r="N64" i="8"/>
  <c r="Z64" i="8" s="1"/>
  <c r="M64" i="8"/>
  <c r="L64" i="8"/>
  <c r="X64" i="8" s="1"/>
  <c r="K64" i="8"/>
  <c r="W64" i="8" s="1"/>
  <c r="J64" i="8"/>
  <c r="V64" i="8" s="1"/>
  <c r="I64" i="8"/>
  <c r="AS63" i="8"/>
  <c r="AR63" i="8"/>
  <c r="AQ63" i="8"/>
  <c r="AP63" i="8"/>
  <c r="AO63" i="8"/>
  <c r="AN63" i="8"/>
  <c r="AV63" i="8" s="1"/>
  <c r="AM63" i="8"/>
  <c r="AL63" i="8"/>
  <c r="AK63" i="8"/>
  <c r="AJ63" i="8"/>
  <c r="AI63" i="8"/>
  <c r="AH63" i="8"/>
  <c r="AU63" i="8" s="1"/>
  <c r="AG63" i="8"/>
  <c r="AF63" i="8"/>
  <c r="AE63" i="8"/>
  <c r="AD63" i="8"/>
  <c r="AT63" i="8" s="1"/>
  <c r="AC63" i="8"/>
  <c r="AB63" i="8"/>
  <c r="AW63" i="8" s="1"/>
  <c r="Z63" i="8"/>
  <c r="Y63" i="8"/>
  <c r="V63" i="8"/>
  <c r="U63" i="8"/>
  <c r="N63" i="8"/>
  <c r="M63" i="8"/>
  <c r="L63" i="8"/>
  <c r="X63" i="8" s="1"/>
  <c r="K63" i="8"/>
  <c r="W63" i="8" s="1"/>
  <c r="J63" i="8"/>
  <c r="I63" i="8"/>
  <c r="AS62" i="8"/>
  <c r="AR62" i="8"/>
  <c r="AQ62" i="8"/>
  <c r="AY62" i="8" s="1"/>
  <c r="AP62" i="8"/>
  <c r="AO62" i="8"/>
  <c r="AN62" i="8"/>
  <c r="AV62" i="8" s="1"/>
  <c r="AM62" i="8"/>
  <c r="AL62" i="8"/>
  <c r="AK62" i="8"/>
  <c r="AJ62" i="8"/>
  <c r="AI62" i="8"/>
  <c r="AU62" i="8" s="1"/>
  <c r="AH62" i="8"/>
  <c r="AX62" i="8" s="1"/>
  <c r="AG62" i="8"/>
  <c r="AF62" i="8"/>
  <c r="AE62" i="8"/>
  <c r="AD62" i="8"/>
  <c r="AC62" i="8"/>
  <c r="AW62" i="8" s="1"/>
  <c r="AB62" i="8"/>
  <c r="AT62" i="8" s="1"/>
  <c r="W62" i="8"/>
  <c r="N62" i="8"/>
  <c r="Z62" i="8" s="1"/>
  <c r="M62" i="8"/>
  <c r="Y62" i="8" s="1"/>
  <c r="L62" i="8"/>
  <c r="X62" i="8" s="1"/>
  <c r="K62" i="8"/>
  <c r="J62" i="8"/>
  <c r="V62" i="8" s="1"/>
  <c r="I62" i="8"/>
  <c r="U62" i="8" s="1"/>
  <c r="AS61" i="8"/>
  <c r="AR61" i="8"/>
  <c r="AQ61" i="8"/>
  <c r="AP61" i="8"/>
  <c r="AO61" i="8"/>
  <c r="AN61" i="8"/>
  <c r="AV61" i="8" s="1"/>
  <c r="AM61" i="8"/>
  <c r="AL61" i="8"/>
  <c r="AK61" i="8"/>
  <c r="AJ61" i="8"/>
  <c r="AI61" i="8"/>
  <c r="AH61" i="8"/>
  <c r="AX61" i="8" s="1"/>
  <c r="AG61" i="8"/>
  <c r="AF61" i="8"/>
  <c r="AE61" i="8"/>
  <c r="AD61" i="8"/>
  <c r="AC61" i="8"/>
  <c r="AB61" i="8"/>
  <c r="AT61" i="8" s="1"/>
  <c r="X61" i="8"/>
  <c r="N61" i="8"/>
  <c r="Z61" i="8" s="1"/>
  <c r="M61" i="8"/>
  <c r="Y61" i="8" s="1"/>
  <c r="L61" i="8"/>
  <c r="K61" i="8"/>
  <c r="W61" i="8" s="1"/>
  <c r="J61" i="8"/>
  <c r="V61" i="8" s="1"/>
  <c r="I61" i="8"/>
  <c r="U61" i="8" s="1"/>
  <c r="AA61" i="8" s="1"/>
  <c r="AS60" i="8"/>
  <c r="AR60" i="8"/>
  <c r="AQ60" i="8"/>
  <c r="AP60" i="8"/>
  <c r="AO60" i="8"/>
  <c r="AY60" i="8" s="1"/>
  <c r="AN60" i="8"/>
  <c r="AV60" i="8" s="1"/>
  <c r="AM60" i="8"/>
  <c r="AL60" i="8"/>
  <c r="AK60" i="8"/>
  <c r="AJ60" i="8"/>
  <c r="AI60" i="8"/>
  <c r="AU60" i="8" s="1"/>
  <c r="AH60" i="8"/>
  <c r="AX60" i="8" s="1"/>
  <c r="AG60" i="8"/>
  <c r="AF60" i="8"/>
  <c r="AE60" i="8"/>
  <c r="AD60" i="8"/>
  <c r="AC60" i="8"/>
  <c r="AW60" i="8" s="1"/>
  <c r="AB60" i="8"/>
  <c r="AT60" i="8" s="1"/>
  <c r="Y60" i="8"/>
  <c r="U60" i="8"/>
  <c r="N60" i="8"/>
  <c r="Z60" i="8" s="1"/>
  <c r="M60" i="8"/>
  <c r="L60" i="8"/>
  <c r="X60" i="8" s="1"/>
  <c r="K60" i="8"/>
  <c r="W60" i="8" s="1"/>
  <c r="J60" i="8"/>
  <c r="V60" i="8" s="1"/>
  <c r="I60" i="8"/>
  <c r="AS59" i="8"/>
  <c r="AR59" i="8"/>
  <c r="AQ59" i="8"/>
  <c r="AP59" i="8"/>
  <c r="AO59" i="8"/>
  <c r="AN59" i="8"/>
  <c r="AV59" i="8" s="1"/>
  <c r="AM59" i="8"/>
  <c r="AL59" i="8"/>
  <c r="AK59" i="8"/>
  <c r="AJ59" i="8"/>
  <c r="AI59" i="8"/>
  <c r="AH59" i="8"/>
  <c r="AU59" i="8" s="1"/>
  <c r="AG59" i="8"/>
  <c r="AF59" i="8"/>
  <c r="AE59" i="8"/>
  <c r="AD59" i="8"/>
  <c r="AT59" i="8" s="1"/>
  <c r="AC59" i="8"/>
  <c r="AB59" i="8"/>
  <c r="AW59" i="8" s="1"/>
  <c r="Z59" i="8"/>
  <c r="Y59" i="8"/>
  <c r="V59" i="8"/>
  <c r="U59" i="8"/>
  <c r="N59" i="8"/>
  <c r="M59" i="8"/>
  <c r="L59" i="8"/>
  <c r="X59" i="8" s="1"/>
  <c r="K59" i="8"/>
  <c r="W59" i="8" s="1"/>
  <c r="J59" i="8"/>
  <c r="I59" i="8"/>
  <c r="AS58" i="8"/>
  <c r="AR58" i="8"/>
  <c r="AQ58" i="8"/>
  <c r="AY58" i="8" s="1"/>
  <c r="AP58" i="8"/>
  <c r="AO58" i="8"/>
  <c r="AN58" i="8"/>
  <c r="AV58" i="8" s="1"/>
  <c r="AM58" i="8"/>
  <c r="AL58" i="8"/>
  <c r="AK58" i="8"/>
  <c r="AJ58" i="8"/>
  <c r="AI58" i="8"/>
  <c r="AU58" i="8" s="1"/>
  <c r="AH58" i="8"/>
  <c r="AX58" i="8" s="1"/>
  <c r="AG58" i="8"/>
  <c r="AF58" i="8"/>
  <c r="AE58" i="8"/>
  <c r="AD58" i="8"/>
  <c r="AC58" i="8"/>
  <c r="AW58" i="8" s="1"/>
  <c r="AB58" i="8"/>
  <c r="AT58" i="8" s="1"/>
  <c r="W58" i="8"/>
  <c r="N58" i="8"/>
  <c r="Z58" i="8" s="1"/>
  <c r="M58" i="8"/>
  <c r="Y58" i="8" s="1"/>
  <c r="L58" i="8"/>
  <c r="X58" i="8" s="1"/>
  <c r="K58" i="8"/>
  <c r="J58" i="8"/>
  <c r="V58" i="8" s="1"/>
  <c r="I58" i="8"/>
  <c r="U58" i="8" s="1"/>
  <c r="AS57" i="8"/>
  <c r="AR57" i="8"/>
  <c r="AQ57" i="8"/>
  <c r="AP57" i="8"/>
  <c r="AO57" i="8"/>
  <c r="AN57" i="8"/>
  <c r="AV57" i="8" s="1"/>
  <c r="AM57" i="8"/>
  <c r="AL57" i="8"/>
  <c r="AK57" i="8"/>
  <c r="AJ57" i="8"/>
  <c r="AI57" i="8"/>
  <c r="AH57" i="8"/>
  <c r="AX57" i="8" s="1"/>
  <c r="AG57" i="8"/>
  <c r="AF57" i="8"/>
  <c r="AE57" i="8"/>
  <c r="AD57" i="8"/>
  <c r="AC57" i="8"/>
  <c r="AB57" i="8"/>
  <c r="AT57" i="8" s="1"/>
  <c r="X57" i="8"/>
  <c r="N57" i="8"/>
  <c r="Z57" i="8" s="1"/>
  <c r="M57" i="8"/>
  <c r="Y57" i="8" s="1"/>
  <c r="L57" i="8"/>
  <c r="K57" i="8"/>
  <c r="W57" i="8" s="1"/>
  <c r="J57" i="8"/>
  <c r="V57" i="8" s="1"/>
  <c r="I57" i="8"/>
  <c r="U57" i="8" s="1"/>
  <c r="AA57" i="8" s="1"/>
  <c r="AS56" i="8"/>
  <c r="AR56" i="8"/>
  <c r="AQ56" i="8"/>
  <c r="AP56" i="8"/>
  <c r="AO56" i="8"/>
  <c r="AY56" i="8" s="1"/>
  <c r="AN56" i="8"/>
  <c r="AV56" i="8" s="1"/>
  <c r="AM56" i="8"/>
  <c r="AL56" i="8"/>
  <c r="AK56" i="8"/>
  <c r="AJ56" i="8"/>
  <c r="AI56" i="8"/>
  <c r="AU56" i="8" s="1"/>
  <c r="AH56" i="8"/>
  <c r="AX56" i="8" s="1"/>
  <c r="AG56" i="8"/>
  <c r="AF56" i="8"/>
  <c r="AE56" i="8"/>
  <c r="AD56" i="8"/>
  <c r="AC56" i="8"/>
  <c r="AW56" i="8" s="1"/>
  <c r="AB56" i="8"/>
  <c r="AT56" i="8" s="1"/>
  <c r="Y56" i="8"/>
  <c r="X56" i="8"/>
  <c r="U56" i="8"/>
  <c r="N56" i="8"/>
  <c r="Z56" i="8" s="1"/>
  <c r="M56" i="8"/>
  <c r="L56" i="8"/>
  <c r="K56" i="8"/>
  <c r="W56" i="8" s="1"/>
  <c r="J56" i="8"/>
  <c r="V56" i="8" s="1"/>
  <c r="I56" i="8"/>
  <c r="AS55" i="8"/>
  <c r="AR55" i="8"/>
  <c r="AQ55" i="8"/>
  <c r="AP55" i="8"/>
  <c r="AO55" i="8"/>
  <c r="AN55" i="8"/>
  <c r="AV55" i="8" s="1"/>
  <c r="AM55" i="8"/>
  <c r="AL55" i="8"/>
  <c r="AK55" i="8"/>
  <c r="AJ55" i="8"/>
  <c r="AI55" i="8"/>
  <c r="AH55" i="8"/>
  <c r="AU55" i="8" s="1"/>
  <c r="AG55" i="8"/>
  <c r="AF55" i="8"/>
  <c r="AE55" i="8"/>
  <c r="AD55" i="8"/>
  <c r="AT55" i="8" s="1"/>
  <c r="AC55" i="8"/>
  <c r="AB55" i="8"/>
  <c r="AW55" i="8" s="1"/>
  <c r="Z55" i="8"/>
  <c r="Y55" i="8"/>
  <c r="V55" i="8"/>
  <c r="U55" i="8"/>
  <c r="N55" i="8"/>
  <c r="M55" i="8"/>
  <c r="L55" i="8"/>
  <c r="X55" i="8" s="1"/>
  <c r="K55" i="8"/>
  <c r="W55" i="8" s="1"/>
  <c r="J55" i="8"/>
  <c r="I55" i="8"/>
  <c r="AS54" i="8"/>
  <c r="AR54" i="8"/>
  <c r="AQ54" i="8"/>
  <c r="AY54" i="8" s="1"/>
  <c r="AP54" i="8"/>
  <c r="AO54" i="8"/>
  <c r="AN54" i="8"/>
  <c r="AV54" i="8" s="1"/>
  <c r="AM54" i="8"/>
  <c r="AL54" i="8"/>
  <c r="AK54" i="8"/>
  <c r="AJ54" i="8"/>
  <c r="AI54" i="8"/>
  <c r="AU54" i="8" s="1"/>
  <c r="AH54" i="8"/>
  <c r="AX54" i="8" s="1"/>
  <c r="AG54" i="8"/>
  <c r="AF54" i="8"/>
  <c r="AE54" i="8"/>
  <c r="AD54" i="8"/>
  <c r="AC54" i="8"/>
  <c r="AW54" i="8" s="1"/>
  <c r="AB54" i="8"/>
  <c r="AT54" i="8" s="1"/>
  <c r="Z54" i="8"/>
  <c r="W54" i="8"/>
  <c r="N54" i="8"/>
  <c r="M54" i="8"/>
  <c r="Y54" i="8" s="1"/>
  <c r="L54" i="8"/>
  <c r="X54" i="8" s="1"/>
  <c r="K54" i="8"/>
  <c r="J54" i="8"/>
  <c r="V54" i="8" s="1"/>
  <c r="I54" i="8"/>
  <c r="U54" i="8" s="1"/>
  <c r="AS53" i="8"/>
  <c r="AR53" i="8"/>
  <c r="AQ53" i="8"/>
  <c r="AP53" i="8"/>
  <c r="AO53" i="8"/>
  <c r="AN53" i="8"/>
  <c r="AV53" i="8" s="1"/>
  <c r="AM53" i="8"/>
  <c r="AL53" i="8"/>
  <c r="AK53" i="8"/>
  <c r="AJ53" i="8"/>
  <c r="AI53" i="8"/>
  <c r="AH53" i="8"/>
  <c r="AX53" i="8" s="1"/>
  <c r="AG53" i="8"/>
  <c r="AF53" i="8"/>
  <c r="AE53" i="8"/>
  <c r="AD53" i="8"/>
  <c r="AC53" i="8"/>
  <c r="AB53" i="8"/>
  <c r="AT53" i="8" s="1"/>
  <c r="X53" i="8"/>
  <c r="N53" i="8"/>
  <c r="Z53" i="8" s="1"/>
  <c r="M53" i="8"/>
  <c r="Y53" i="8" s="1"/>
  <c r="L53" i="8"/>
  <c r="K53" i="8"/>
  <c r="W53" i="8" s="1"/>
  <c r="J53" i="8"/>
  <c r="V53" i="8" s="1"/>
  <c r="I53" i="8"/>
  <c r="U53" i="8" s="1"/>
  <c r="AS52" i="8"/>
  <c r="AR52" i="8"/>
  <c r="AQ52" i="8"/>
  <c r="AP52" i="8"/>
  <c r="AO52" i="8"/>
  <c r="AY52" i="8" s="1"/>
  <c r="AN52" i="8"/>
  <c r="AV52" i="8" s="1"/>
  <c r="AM52" i="8"/>
  <c r="AL52" i="8"/>
  <c r="AK52" i="8"/>
  <c r="AJ52" i="8"/>
  <c r="AI52" i="8"/>
  <c r="AU52" i="8" s="1"/>
  <c r="AH52" i="8"/>
  <c r="AX52" i="8" s="1"/>
  <c r="AG52" i="8"/>
  <c r="AF52" i="8"/>
  <c r="AE52" i="8"/>
  <c r="AD52" i="8"/>
  <c r="AC52" i="8"/>
  <c r="AW52" i="8" s="1"/>
  <c r="AB52" i="8"/>
  <c r="AT52" i="8" s="1"/>
  <c r="Y52" i="8"/>
  <c r="X52" i="8"/>
  <c r="U52" i="8"/>
  <c r="N52" i="8"/>
  <c r="Z52" i="8" s="1"/>
  <c r="M52" i="8"/>
  <c r="L52" i="8"/>
  <c r="K52" i="8"/>
  <c r="W52" i="8" s="1"/>
  <c r="J52" i="8"/>
  <c r="V52" i="8" s="1"/>
  <c r="I52" i="8"/>
  <c r="AS51" i="8"/>
  <c r="AR51" i="8"/>
  <c r="AQ51" i="8"/>
  <c r="AP51" i="8"/>
  <c r="AO51" i="8"/>
  <c r="AN51" i="8"/>
  <c r="AV51" i="8" s="1"/>
  <c r="AM51" i="8"/>
  <c r="AL51" i="8"/>
  <c r="AK51" i="8"/>
  <c r="AJ51" i="8"/>
  <c r="AI51" i="8"/>
  <c r="AH51" i="8"/>
  <c r="AU51" i="8" s="1"/>
  <c r="AG51" i="8"/>
  <c r="AF51" i="8"/>
  <c r="AE51" i="8"/>
  <c r="AD51" i="8"/>
  <c r="AT51" i="8" s="1"/>
  <c r="AC51" i="8"/>
  <c r="AB51" i="8"/>
  <c r="AW51" i="8" s="1"/>
  <c r="Z51" i="8"/>
  <c r="Y51" i="8"/>
  <c r="V51" i="8"/>
  <c r="U51" i="8"/>
  <c r="N51" i="8"/>
  <c r="M51" i="8"/>
  <c r="L51" i="8"/>
  <c r="X51" i="8" s="1"/>
  <c r="K51" i="8"/>
  <c r="W51" i="8" s="1"/>
  <c r="J51" i="8"/>
  <c r="I51" i="8"/>
  <c r="AS50" i="8"/>
  <c r="AR50" i="8"/>
  <c r="AQ50" i="8"/>
  <c r="AY50" i="8" s="1"/>
  <c r="AP50" i="8"/>
  <c r="AO50" i="8"/>
  <c r="AN50" i="8"/>
  <c r="AV50" i="8" s="1"/>
  <c r="AM50" i="8"/>
  <c r="AL50" i="8"/>
  <c r="AK50" i="8"/>
  <c r="AJ50" i="8"/>
  <c r="AI50" i="8"/>
  <c r="AU50" i="8" s="1"/>
  <c r="AH50" i="8"/>
  <c r="AX50" i="8" s="1"/>
  <c r="AG50" i="8"/>
  <c r="AF50" i="8"/>
  <c r="AE50" i="8"/>
  <c r="AD50" i="8"/>
  <c r="AC50" i="8"/>
  <c r="AB50" i="8"/>
  <c r="AW50" i="8" s="1"/>
  <c r="Z50" i="8"/>
  <c r="W50" i="8"/>
  <c r="N50" i="8"/>
  <c r="M50" i="8"/>
  <c r="Y50" i="8" s="1"/>
  <c r="L50" i="8"/>
  <c r="X50" i="8" s="1"/>
  <c r="K50" i="8"/>
  <c r="J50" i="8"/>
  <c r="V50" i="8" s="1"/>
  <c r="I50" i="8"/>
  <c r="U50" i="8" s="1"/>
  <c r="AS49" i="8"/>
  <c r="AR49" i="8"/>
  <c r="AQ49" i="8"/>
  <c r="AP49" i="8"/>
  <c r="AO49" i="8"/>
  <c r="AN49" i="8"/>
  <c r="AV49" i="8" s="1"/>
  <c r="AM49" i="8"/>
  <c r="AL49" i="8"/>
  <c r="AK49" i="8"/>
  <c r="AJ49" i="8"/>
  <c r="AI49" i="8"/>
  <c r="AH49" i="8"/>
  <c r="AX49" i="8" s="1"/>
  <c r="AG49" i="8"/>
  <c r="AF49" i="8"/>
  <c r="AE49" i="8"/>
  <c r="AD49" i="8"/>
  <c r="AC49" i="8"/>
  <c r="AB49" i="8"/>
  <c r="AT49" i="8" s="1"/>
  <c r="X49" i="8"/>
  <c r="N49" i="8"/>
  <c r="Z49" i="8" s="1"/>
  <c r="M49" i="8"/>
  <c r="Y49" i="8" s="1"/>
  <c r="L49" i="8"/>
  <c r="K49" i="8"/>
  <c r="W49" i="8" s="1"/>
  <c r="J49" i="8"/>
  <c r="V49" i="8" s="1"/>
  <c r="I49" i="8"/>
  <c r="U49" i="8" s="1"/>
  <c r="AA49" i="8" s="1"/>
  <c r="AS48" i="8"/>
  <c r="AR48" i="8"/>
  <c r="AQ48" i="8"/>
  <c r="AP48" i="8"/>
  <c r="AO48" i="8"/>
  <c r="AN48" i="8"/>
  <c r="AY48" i="8" s="1"/>
  <c r="AM48" i="8"/>
  <c r="AL48" i="8"/>
  <c r="AK48" i="8"/>
  <c r="AJ48" i="8"/>
  <c r="AI48" i="8"/>
  <c r="AH48" i="8"/>
  <c r="AU48" i="8" s="1"/>
  <c r="AG48" i="8"/>
  <c r="AF48" i="8"/>
  <c r="AE48" i="8"/>
  <c r="AD48" i="8"/>
  <c r="AC48" i="8"/>
  <c r="AW48" i="8" s="1"/>
  <c r="AB48" i="8"/>
  <c r="AT48" i="8" s="1"/>
  <c r="Y48" i="8"/>
  <c r="X48" i="8"/>
  <c r="U48" i="8"/>
  <c r="N48" i="8"/>
  <c r="Z48" i="8" s="1"/>
  <c r="M48" i="8"/>
  <c r="L48" i="8"/>
  <c r="K48" i="8"/>
  <c r="W48" i="8" s="1"/>
  <c r="J48" i="8"/>
  <c r="V48" i="8" s="1"/>
  <c r="I48" i="8"/>
  <c r="AS47" i="8"/>
  <c r="AR47" i="8"/>
  <c r="AQ47" i="8"/>
  <c r="AP47" i="8"/>
  <c r="AO47" i="8"/>
  <c r="AN47" i="8"/>
  <c r="AV47" i="8" s="1"/>
  <c r="AM47" i="8"/>
  <c r="AL47" i="8"/>
  <c r="AK47" i="8"/>
  <c r="AJ47" i="8"/>
  <c r="AI47" i="8"/>
  <c r="AH47" i="8"/>
  <c r="AU47" i="8" s="1"/>
  <c r="AG47" i="8"/>
  <c r="AF47" i="8"/>
  <c r="AE47" i="8"/>
  <c r="AD47" i="8"/>
  <c r="AT47" i="8" s="1"/>
  <c r="AC47" i="8"/>
  <c r="AB47" i="8"/>
  <c r="AW47" i="8" s="1"/>
  <c r="Z47" i="8"/>
  <c r="Y47" i="8"/>
  <c r="V47" i="8"/>
  <c r="U47" i="8"/>
  <c r="N47" i="8"/>
  <c r="M47" i="8"/>
  <c r="L47" i="8"/>
  <c r="X47" i="8" s="1"/>
  <c r="K47" i="8"/>
  <c r="W47" i="8" s="1"/>
  <c r="J47" i="8"/>
  <c r="I47" i="8"/>
  <c r="AS46" i="8"/>
  <c r="AR46" i="8"/>
  <c r="AQ46" i="8"/>
  <c r="AY46" i="8" s="1"/>
  <c r="AP46" i="8"/>
  <c r="AO46" i="8"/>
  <c r="AN46" i="8"/>
  <c r="AV46" i="8" s="1"/>
  <c r="AM46" i="8"/>
  <c r="AL46" i="8"/>
  <c r="AK46" i="8"/>
  <c r="AJ46" i="8"/>
  <c r="AI46" i="8"/>
  <c r="AU46" i="8" s="1"/>
  <c r="AH46" i="8"/>
  <c r="AX46" i="8" s="1"/>
  <c r="AG46" i="8"/>
  <c r="AF46" i="8"/>
  <c r="AE46" i="8"/>
  <c r="AD46" i="8"/>
  <c r="AC46" i="8"/>
  <c r="AB46" i="8"/>
  <c r="AW46" i="8" s="1"/>
  <c r="Z46" i="8"/>
  <c r="W46" i="8"/>
  <c r="N46" i="8"/>
  <c r="M46" i="8"/>
  <c r="Y46" i="8" s="1"/>
  <c r="L46" i="8"/>
  <c r="X46" i="8" s="1"/>
  <c r="K46" i="8"/>
  <c r="J46" i="8"/>
  <c r="V46" i="8" s="1"/>
  <c r="I46" i="8"/>
  <c r="U46" i="8" s="1"/>
  <c r="AS45" i="8"/>
  <c r="AR45" i="8"/>
  <c r="AQ45" i="8"/>
  <c r="AP45" i="8"/>
  <c r="AO45" i="8"/>
  <c r="AN45" i="8"/>
  <c r="AV45" i="8" s="1"/>
  <c r="AM45" i="8"/>
  <c r="AL45" i="8"/>
  <c r="AK45" i="8"/>
  <c r="AJ45" i="8"/>
  <c r="AI45" i="8"/>
  <c r="AH45" i="8"/>
  <c r="AX45" i="8" s="1"/>
  <c r="AG45" i="8"/>
  <c r="AF45" i="8"/>
  <c r="AE45" i="8"/>
  <c r="AD45" i="8"/>
  <c r="AC45" i="8"/>
  <c r="AB45" i="8"/>
  <c r="AT45" i="8" s="1"/>
  <c r="X45" i="8"/>
  <c r="N45" i="8"/>
  <c r="Z45" i="8" s="1"/>
  <c r="M45" i="8"/>
  <c r="Y45" i="8" s="1"/>
  <c r="L45" i="8"/>
  <c r="K45" i="8"/>
  <c r="W45" i="8" s="1"/>
  <c r="J45" i="8"/>
  <c r="V45" i="8" s="1"/>
  <c r="I45" i="8"/>
  <c r="U45" i="8" s="1"/>
  <c r="AS44" i="8"/>
  <c r="AR44" i="8"/>
  <c r="AQ44" i="8"/>
  <c r="AP44" i="8"/>
  <c r="AO44" i="8"/>
  <c r="AN44" i="8"/>
  <c r="AY44" i="8" s="1"/>
  <c r="AM44" i="8"/>
  <c r="AL44" i="8"/>
  <c r="AK44" i="8"/>
  <c r="AJ44" i="8"/>
  <c r="AI44" i="8"/>
  <c r="AH44" i="8"/>
  <c r="AU44" i="8" s="1"/>
  <c r="AG44" i="8"/>
  <c r="AF44" i="8"/>
  <c r="AE44" i="8"/>
  <c r="AD44" i="8"/>
  <c r="AC44" i="8"/>
  <c r="AW44" i="8" s="1"/>
  <c r="AB44" i="8"/>
  <c r="AT44" i="8" s="1"/>
  <c r="Y44" i="8"/>
  <c r="X44" i="8"/>
  <c r="U44" i="8"/>
  <c r="N44" i="8"/>
  <c r="Z44" i="8" s="1"/>
  <c r="M44" i="8"/>
  <c r="L44" i="8"/>
  <c r="K44" i="8"/>
  <c r="W44" i="8" s="1"/>
  <c r="J44" i="8"/>
  <c r="V44" i="8" s="1"/>
  <c r="I44" i="8"/>
  <c r="AS43" i="8"/>
  <c r="AR43" i="8"/>
  <c r="AQ43" i="8"/>
  <c r="AP43" i="8"/>
  <c r="AO43" i="8"/>
  <c r="AN43" i="8"/>
  <c r="AV43" i="8" s="1"/>
  <c r="AM43" i="8"/>
  <c r="AL43" i="8"/>
  <c r="AK43" i="8"/>
  <c r="AJ43" i="8"/>
  <c r="AI43" i="8"/>
  <c r="AH43" i="8"/>
  <c r="AU43" i="8" s="1"/>
  <c r="AG43" i="8"/>
  <c r="AF43" i="8"/>
  <c r="AE43" i="8"/>
  <c r="AD43" i="8"/>
  <c r="AT43" i="8" s="1"/>
  <c r="AC43" i="8"/>
  <c r="AB43" i="8"/>
  <c r="AW43" i="8" s="1"/>
  <c r="Z43" i="8"/>
  <c r="Y43" i="8"/>
  <c r="V43" i="8"/>
  <c r="U43" i="8"/>
  <c r="N43" i="8"/>
  <c r="M43" i="8"/>
  <c r="L43" i="8"/>
  <c r="X43" i="8" s="1"/>
  <c r="K43" i="8"/>
  <c r="W43" i="8" s="1"/>
  <c r="J43" i="8"/>
  <c r="I43" i="8"/>
  <c r="AS42" i="8"/>
  <c r="AR42" i="8"/>
  <c r="AQ42" i="8"/>
  <c r="AY42" i="8" s="1"/>
  <c r="AP42" i="8"/>
  <c r="AO42" i="8"/>
  <c r="AN42" i="8"/>
  <c r="AV42" i="8" s="1"/>
  <c r="AM42" i="8"/>
  <c r="AL42" i="8"/>
  <c r="AK42" i="8"/>
  <c r="AJ42" i="8"/>
  <c r="AI42" i="8"/>
  <c r="AU42" i="8" s="1"/>
  <c r="AH42" i="8"/>
  <c r="AX42" i="8" s="1"/>
  <c r="AG42" i="8"/>
  <c r="AF42" i="8"/>
  <c r="AE42" i="8"/>
  <c r="AD42" i="8"/>
  <c r="AC42" i="8"/>
  <c r="AB42" i="8"/>
  <c r="AW42" i="8" s="1"/>
  <c r="Z42" i="8"/>
  <c r="W42" i="8"/>
  <c r="N42" i="8"/>
  <c r="M42" i="8"/>
  <c r="Y42" i="8" s="1"/>
  <c r="L42" i="8"/>
  <c r="X42" i="8" s="1"/>
  <c r="K42" i="8"/>
  <c r="J42" i="8"/>
  <c r="V42" i="8" s="1"/>
  <c r="I42" i="8"/>
  <c r="U42" i="8" s="1"/>
  <c r="AA42" i="8" s="1"/>
  <c r="AS41" i="8"/>
  <c r="AR41" i="8"/>
  <c r="AQ41" i="8"/>
  <c r="AP41" i="8"/>
  <c r="AO41" i="8"/>
  <c r="AN41" i="8"/>
  <c r="AV41" i="8" s="1"/>
  <c r="AM41" i="8"/>
  <c r="AL41" i="8"/>
  <c r="AK41" i="8"/>
  <c r="AJ41" i="8"/>
  <c r="AI41" i="8"/>
  <c r="AH41" i="8"/>
  <c r="AX41" i="8" s="1"/>
  <c r="AG41" i="8"/>
  <c r="AF41" i="8"/>
  <c r="AE41" i="8"/>
  <c r="AD41" i="8"/>
  <c r="AC41" i="8"/>
  <c r="AB41" i="8"/>
  <c r="AT41" i="8" s="1"/>
  <c r="X41" i="8"/>
  <c r="N41" i="8"/>
  <c r="Z41" i="8" s="1"/>
  <c r="M41" i="8"/>
  <c r="Y41" i="8" s="1"/>
  <c r="L41" i="8"/>
  <c r="K41" i="8"/>
  <c r="W41" i="8" s="1"/>
  <c r="J41" i="8"/>
  <c r="V41" i="8" s="1"/>
  <c r="I41" i="8"/>
  <c r="U41" i="8" s="1"/>
  <c r="AS40" i="8"/>
  <c r="AR40" i="8"/>
  <c r="AQ40" i="8"/>
  <c r="AP40" i="8"/>
  <c r="AO40" i="8"/>
  <c r="AN40" i="8"/>
  <c r="AY40" i="8" s="1"/>
  <c r="AM40" i="8"/>
  <c r="AL40" i="8"/>
  <c r="AK40" i="8"/>
  <c r="AJ40" i="8"/>
  <c r="AI40" i="8"/>
  <c r="AH40" i="8"/>
  <c r="AU40" i="8" s="1"/>
  <c r="AG40" i="8"/>
  <c r="AF40" i="8"/>
  <c r="AE40" i="8"/>
  <c r="AD40" i="8"/>
  <c r="AC40" i="8"/>
  <c r="AW40" i="8" s="1"/>
  <c r="AB40" i="8"/>
  <c r="AT40" i="8" s="1"/>
  <c r="Y40" i="8"/>
  <c r="X40" i="8"/>
  <c r="U40" i="8"/>
  <c r="N40" i="8"/>
  <c r="Z40" i="8" s="1"/>
  <c r="M40" i="8"/>
  <c r="L40" i="8"/>
  <c r="K40" i="8"/>
  <c r="W40" i="8" s="1"/>
  <c r="J40" i="8"/>
  <c r="V40" i="8" s="1"/>
  <c r="I40" i="8"/>
  <c r="AS39" i="8"/>
  <c r="AR39" i="8"/>
  <c r="AQ39" i="8"/>
  <c r="AP39" i="8"/>
  <c r="AO39" i="8"/>
  <c r="AN39" i="8"/>
  <c r="AV39" i="8" s="1"/>
  <c r="AM39" i="8"/>
  <c r="AL39" i="8"/>
  <c r="AK39" i="8"/>
  <c r="AJ39" i="8"/>
  <c r="AI39" i="8"/>
  <c r="AH39" i="8"/>
  <c r="AU39" i="8" s="1"/>
  <c r="AG39" i="8"/>
  <c r="AF39" i="8"/>
  <c r="AE39" i="8"/>
  <c r="AD39" i="8"/>
  <c r="AT39" i="8" s="1"/>
  <c r="AC39" i="8"/>
  <c r="AB39" i="8"/>
  <c r="AW39" i="8" s="1"/>
  <c r="Z39" i="8"/>
  <c r="Y39" i="8"/>
  <c r="V39" i="8"/>
  <c r="U39" i="8"/>
  <c r="N39" i="8"/>
  <c r="M39" i="8"/>
  <c r="L39" i="8"/>
  <c r="X39" i="8" s="1"/>
  <c r="K39" i="8"/>
  <c r="W39" i="8" s="1"/>
  <c r="J39" i="8"/>
  <c r="I39" i="8"/>
  <c r="AS38" i="8"/>
  <c r="AR38" i="8"/>
  <c r="AQ38" i="8"/>
  <c r="AY38" i="8" s="1"/>
  <c r="AP38" i="8"/>
  <c r="AO38" i="8"/>
  <c r="AN38" i="8"/>
  <c r="AV38" i="8" s="1"/>
  <c r="AM38" i="8"/>
  <c r="AL38" i="8"/>
  <c r="AK38" i="8"/>
  <c r="AJ38" i="8"/>
  <c r="AI38" i="8"/>
  <c r="AU38" i="8" s="1"/>
  <c r="AH38" i="8"/>
  <c r="AX38" i="8" s="1"/>
  <c r="AG38" i="8"/>
  <c r="AF38" i="8"/>
  <c r="AE38" i="8"/>
  <c r="AD38" i="8"/>
  <c r="AC38" i="8"/>
  <c r="AB38" i="8"/>
  <c r="AW38" i="8" s="1"/>
  <c r="Z38" i="8"/>
  <c r="W38" i="8"/>
  <c r="N38" i="8"/>
  <c r="M38" i="8"/>
  <c r="Y38" i="8" s="1"/>
  <c r="L38" i="8"/>
  <c r="X38" i="8" s="1"/>
  <c r="K38" i="8"/>
  <c r="J38" i="8"/>
  <c r="V38" i="8" s="1"/>
  <c r="I38" i="8"/>
  <c r="U38" i="8" s="1"/>
  <c r="AS37" i="8"/>
  <c r="AR37" i="8"/>
  <c r="AQ37" i="8"/>
  <c r="AP37" i="8"/>
  <c r="AO37" i="8"/>
  <c r="AN37" i="8"/>
  <c r="AV37" i="8" s="1"/>
  <c r="AM37" i="8"/>
  <c r="AL37" i="8"/>
  <c r="AK37" i="8"/>
  <c r="AJ37" i="8"/>
  <c r="AI37" i="8"/>
  <c r="AH37" i="8"/>
  <c r="AX37" i="8" s="1"/>
  <c r="AG37" i="8"/>
  <c r="AF37" i="8"/>
  <c r="AE37" i="8"/>
  <c r="AD37" i="8"/>
  <c r="AC37" i="8"/>
  <c r="AB37" i="8"/>
  <c r="AT37" i="8" s="1"/>
  <c r="X37" i="8"/>
  <c r="N37" i="8"/>
  <c r="Z37" i="8" s="1"/>
  <c r="M37" i="8"/>
  <c r="Y37" i="8" s="1"/>
  <c r="L37" i="8"/>
  <c r="K37" i="8"/>
  <c r="W37" i="8" s="1"/>
  <c r="J37" i="8"/>
  <c r="V37" i="8" s="1"/>
  <c r="I37" i="8"/>
  <c r="U37" i="8" s="1"/>
  <c r="AS36" i="8"/>
  <c r="AR36" i="8"/>
  <c r="AQ36" i="8"/>
  <c r="AP36" i="8"/>
  <c r="AO36" i="8"/>
  <c r="AN36" i="8"/>
  <c r="AY36" i="8" s="1"/>
  <c r="AM36" i="8"/>
  <c r="AL36" i="8"/>
  <c r="AK36" i="8"/>
  <c r="AJ36" i="8"/>
  <c r="AI36" i="8"/>
  <c r="AH36" i="8"/>
  <c r="AU36" i="8" s="1"/>
  <c r="AG36" i="8"/>
  <c r="AF36" i="8"/>
  <c r="AE36" i="8"/>
  <c r="AD36" i="8"/>
  <c r="AC36" i="8"/>
  <c r="AW36" i="8" s="1"/>
  <c r="AB36" i="8"/>
  <c r="AT36" i="8" s="1"/>
  <c r="Y36" i="8"/>
  <c r="X36" i="8"/>
  <c r="U36" i="8"/>
  <c r="N36" i="8"/>
  <c r="Z36" i="8" s="1"/>
  <c r="M36" i="8"/>
  <c r="L36" i="8"/>
  <c r="K36" i="8"/>
  <c r="W36" i="8" s="1"/>
  <c r="J36" i="8"/>
  <c r="V36" i="8" s="1"/>
  <c r="I36" i="8"/>
  <c r="AS35" i="8"/>
  <c r="AR35" i="8"/>
  <c r="AQ35" i="8"/>
  <c r="AP35" i="8"/>
  <c r="AO35" i="8"/>
  <c r="AN35" i="8"/>
  <c r="AV35" i="8" s="1"/>
  <c r="AM35" i="8"/>
  <c r="AL35" i="8"/>
  <c r="AK35" i="8"/>
  <c r="AJ35" i="8"/>
  <c r="AI35" i="8"/>
  <c r="AH35" i="8"/>
  <c r="AU35" i="8" s="1"/>
  <c r="AG35" i="8"/>
  <c r="AF35" i="8"/>
  <c r="AE35" i="8"/>
  <c r="AD35" i="8"/>
  <c r="AT35" i="8" s="1"/>
  <c r="AC35" i="8"/>
  <c r="AB35" i="8"/>
  <c r="AW35" i="8" s="1"/>
  <c r="Z35" i="8"/>
  <c r="Y35" i="8"/>
  <c r="V35" i="8"/>
  <c r="U35" i="8"/>
  <c r="N35" i="8"/>
  <c r="M35" i="8"/>
  <c r="L35" i="8"/>
  <c r="X35" i="8" s="1"/>
  <c r="K35" i="8"/>
  <c r="W35" i="8" s="1"/>
  <c r="J35" i="8"/>
  <c r="I35" i="8"/>
  <c r="AS34" i="8"/>
  <c r="AR34" i="8"/>
  <c r="AQ34" i="8"/>
  <c r="AY34" i="8" s="1"/>
  <c r="AP34" i="8"/>
  <c r="AO34" i="8"/>
  <c r="AN34" i="8"/>
  <c r="AV34" i="8" s="1"/>
  <c r="AM34" i="8"/>
  <c r="AL34" i="8"/>
  <c r="AK34" i="8"/>
  <c r="AJ34" i="8"/>
  <c r="AI34" i="8"/>
  <c r="AU34" i="8" s="1"/>
  <c r="AH34" i="8"/>
  <c r="AX34" i="8" s="1"/>
  <c r="AG34" i="8"/>
  <c r="AF34" i="8"/>
  <c r="AE34" i="8"/>
  <c r="AD34" i="8"/>
  <c r="AC34" i="8"/>
  <c r="AB34" i="8"/>
  <c r="AW34" i="8" s="1"/>
  <c r="Z34" i="8"/>
  <c r="W34" i="8"/>
  <c r="V34" i="8"/>
  <c r="N34" i="8"/>
  <c r="M34" i="8"/>
  <c r="Y34" i="8" s="1"/>
  <c r="L34" i="8"/>
  <c r="X34" i="8" s="1"/>
  <c r="K34" i="8"/>
  <c r="J34" i="8"/>
  <c r="I34" i="8"/>
  <c r="U34" i="8" s="1"/>
  <c r="AA34" i="8" s="1"/>
  <c r="AS33" i="8"/>
  <c r="AR33" i="8"/>
  <c r="AQ33" i="8"/>
  <c r="AP33" i="8"/>
  <c r="AO33" i="8"/>
  <c r="AN33" i="8"/>
  <c r="AV33" i="8" s="1"/>
  <c r="AM33" i="8"/>
  <c r="AL33" i="8"/>
  <c r="AK33" i="8"/>
  <c r="AJ33" i="8"/>
  <c r="AI33" i="8"/>
  <c r="AH33" i="8"/>
  <c r="AX33" i="8" s="1"/>
  <c r="AG33" i="8"/>
  <c r="AF33" i="8"/>
  <c r="AE33" i="8"/>
  <c r="AD33" i="8"/>
  <c r="AC33" i="8"/>
  <c r="AB33" i="8"/>
  <c r="AT33" i="8" s="1"/>
  <c r="X33" i="8"/>
  <c r="N33" i="8"/>
  <c r="Z33" i="8" s="1"/>
  <c r="M33" i="8"/>
  <c r="Y33" i="8" s="1"/>
  <c r="L33" i="8"/>
  <c r="K33" i="8"/>
  <c r="W33" i="8" s="1"/>
  <c r="J33" i="8"/>
  <c r="V33" i="8" s="1"/>
  <c r="I33" i="8"/>
  <c r="U33" i="8" s="1"/>
  <c r="AS32" i="8"/>
  <c r="AR32" i="8"/>
  <c r="AQ32" i="8"/>
  <c r="AP32" i="8"/>
  <c r="AO32" i="8"/>
  <c r="AN32" i="8"/>
  <c r="AY32" i="8" s="1"/>
  <c r="AM32" i="8"/>
  <c r="AL32" i="8"/>
  <c r="AK32" i="8"/>
  <c r="AJ32" i="8"/>
  <c r="AI32" i="8"/>
  <c r="AH32" i="8"/>
  <c r="AU32" i="8" s="1"/>
  <c r="AG32" i="8"/>
  <c r="AF32" i="8"/>
  <c r="AE32" i="8"/>
  <c r="AD32" i="8"/>
  <c r="AC32" i="8"/>
  <c r="AW32" i="8" s="1"/>
  <c r="AB32" i="8"/>
  <c r="AT32" i="8" s="1"/>
  <c r="Y32" i="8"/>
  <c r="X32" i="8"/>
  <c r="U32" i="8"/>
  <c r="N32" i="8"/>
  <c r="Z32" i="8" s="1"/>
  <c r="M32" i="8"/>
  <c r="L32" i="8"/>
  <c r="K32" i="8"/>
  <c r="W32" i="8" s="1"/>
  <c r="J32" i="8"/>
  <c r="V32" i="8" s="1"/>
  <c r="I32" i="8"/>
  <c r="AS31" i="8"/>
  <c r="AR31" i="8"/>
  <c r="AQ31" i="8"/>
  <c r="AP31" i="8"/>
  <c r="AO31" i="8"/>
  <c r="AN31" i="8"/>
  <c r="AV31" i="8" s="1"/>
  <c r="AM31" i="8"/>
  <c r="AL31" i="8"/>
  <c r="AK31" i="8"/>
  <c r="AJ31" i="8"/>
  <c r="AI31" i="8"/>
  <c r="AH31" i="8"/>
  <c r="AU31" i="8" s="1"/>
  <c r="AG31" i="8"/>
  <c r="AF31" i="8"/>
  <c r="AE31" i="8"/>
  <c r="AD31" i="8"/>
  <c r="AT31" i="8" s="1"/>
  <c r="AC31" i="8"/>
  <c r="AB31" i="8"/>
  <c r="AW31" i="8" s="1"/>
  <c r="Z31" i="8"/>
  <c r="Y31" i="8"/>
  <c r="V31" i="8"/>
  <c r="U31" i="8"/>
  <c r="N31" i="8"/>
  <c r="M31" i="8"/>
  <c r="L31" i="8"/>
  <c r="X31" i="8" s="1"/>
  <c r="K31" i="8"/>
  <c r="W31" i="8" s="1"/>
  <c r="J31" i="8"/>
  <c r="I31" i="8"/>
  <c r="AS30" i="8"/>
  <c r="AR30" i="8"/>
  <c r="AQ30" i="8"/>
  <c r="AY30" i="8" s="1"/>
  <c r="AP30" i="8"/>
  <c r="AO30" i="8"/>
  <c r="AN30" i="8"/>
  <c r="AV30" i="8" s="1"/>
  <c r="AM30" i="8"/>
  <c r="AL30" i="8"/>
  <c r="AK30" i="8"/>
  <c r="AJ30" i="8"/>
  <c r="AI30" i="8"/>
  <c r="AU30" i="8" s="1"/>
  <c r="AH30" i="8"/>
  <c r="AX30" i="8" s="1"/>
  <c r="AG30" i="8"/>
  <c r="AF30" i="8"/>
  <c r="AE30" i="8"/>
  <c r="AD30" i="8"/>
  <c r="AC30" i="8"/>
  <c r="AB30" i="8"/>
  <c r="AW30" i="8" s="1"/>
  <c r="Z30" i="8"/>
  <c r="W30" i="8"/>
  <c r="V30" i="8"/>
  <c r="N30" i="8"/>
  <c r="M30" i="8"/>
  <c r="Y30" i="8" s="1"/>
  <c r="L30" i="8"/>
  <c r="X30" i="8" s="1"/>
  <c r="K30" i="8"/>
  <c r="J30" i="8"/>
  <c r="I30" i="8"/>
  <c r="U30" i="8" s="1"/>
  <c r="AA30" i="8" s="1"/>
  <c r="AS29" i="8"/>
  <c r="AR29" i="8"/>
  <c r="AQ29" i="8"/>
  <c r="AP29" i="8"/>
  <c r="AO29" i="8"/>
  <c r="AN29" i="8"/>
  <c r="AV29" i="8" s="1"/>
  <c r="AM29" i="8"/>
  <c r="AL29" i="8"/>
  <c r="AK29" i="8"/>
  <c r="AJ29" i="8"/>
  <c r="AI29" i="8"/>
  <c r="AH29" i="8"/>
  <c r="AX29" i="8" s="1"/>
  <c r="AG29" i="8"/>
  <c r="AF29" i="8"/>
  <c r="AE29" i="8"/>
  <c r="AD29" i="8"/>
  <c r="AC29" i="8"/>
  <c r="AB29" i="8"/>
  <c r="AT29" i="8" s="1"/>
  <c r="X29" i="8"/>
  <c r="N29" i="8"/>
  <c r="Z29" i="8" s="1"/>
  <c r="M29" i="8"/>
  <c r="Y29" i="8" s="1"/>
  <c r="L29" i="8"/>
  <c r="K29" i="8"/>
  <c r="W29" i="8" s="1"/>
  <c r="J29" i="8"/>
  <c r="V29" i="8" s="1"/>
  <c r="I29" i="8"/>
  <c r="U29" i="8" s="1"/>
  <c r="AS28" i="8"/>
  <c r="AR28" i="8"/>
  <c r="AQ28" i="8"/>
  <c r="AP28" i="8"/>
  <c r="AO28" i="8"/>
  <c r="AN28" i="8"/>
  <c r="AY28" i="8" s="1"/>
  <c r="AM28" i="8"/>
  <c r="AL28" i="8"/>
  <c r="AK28" i="8"/>
  <c r="AJ28" i="8"/>
  <c r="AI28" i="8"/>
  <c r="AH28" i="8"/>
  <c r="AU28" i="8" s="1"/>
  <c r="AG28" i="8"/>
  <c r="AF28" i="8"/>
  <c r="AE28" i="8"/>
  <c r="AD28" i="8"/>
  <c r="AC28" i="8"/>
  <c r="AW28" i="8" s="1"/>
  <c r="AB28" i="8"/>
  <c r="AT28" i="8" s="1"/>
  <c r="Y28" i="8"/>
  <c r="X28" i="8"/>
  <c r="U28" i="8"/>
  <c r="N28" i="8"/>
  <c r="Z28" i="8" s="1"/>
  <c r="M28" i="8"/>
  <c r="L28" i="8"/>
  <c r="K28" i="8"/>
  <c r="W28" i="8" s="1"/>
  <c r="J28" i="8"/>
  <c r="V28" i="8" s="1"/>
  <c r="I28" i="8"/>
  <c r="AS27" i="8"/>
  <c r="AR27" i="8"/>
  <c r="AQ27" i="8"/>
  <c r="AP27" i="8"/>
  <c r="AO27" i="8"/>
  <c r="AN27" i="8"/>
  <c r="AV27" i="8" s="1"/>
  <c r="AM27" i="8"/>
  <c r="AL27" i="8"/>
  <c r="AK27" i="8"/>
  <c r="AJ27" i="8"/>
  <c r="AI27" i="8"/>
  <c r="AH27" i="8"/>
  <c r="AU27" i="8" s="1"/>
  <c r="AG27" i="8"/>
  <c r="AF27" i="8"/>
  <c r="AE27" i="8"/>
  <c r="AD27" i="8"/>
  <c r="AT27" i="8" s="1"/>
  <c r="AC27" i="8"/>
  <c r="AB27" i="8"/>
  <c r="AW27" i="8" s="1"/>
  <c r="Z27" i="8"/>
  <c r="Y27" i="8"/>
  <c r="V27" i="8"/>
  <c r="U27" i="8"/>
  <c r="N27" i="8"/>
  <c r="M27" i="8"/>
  <c r="L27" i="8"/>
  <c r="X27" i="8" s="1"/>
  <c r="K27" i="8"/>
  <c r="W27" i="8" s="1"/>
  <c r="J27" i="8"/>
  <c r="I27" i="8"/>
  <c r="AS26" i="8"/>
  <c r="AR26" i="8"/>
  <c r="AQ26" i="8"/>
  <c r="AY26" i="8" s="1"/>
  <c r="AP26" i="8"/>
  <c r="AO26" i="8"/>
  <c r="AN26" i="8"/>
  <c r="AV26" i="8" s="1"/>
  <c r="AM26" i="8"/>
  <c r="AL26" i="8"/>
  <c r="AK26" i="8"/>
  <c r="AJ26" i="8"/>
  <c r="AI26" i="8"/>
  <c r="AU26" i="8" s="1"/>
  <c r="AH26" i="8"/>
  <c r="AX26" i="8" s="1"/>
  <c r="AG26" i="8"/>
  <c r="AF26" i="8"/>
  <c r="AE26" i="8"/>
  <c r="AD26" i="8"/>
  <c r="AC26" i="8"/>
  <c r="AB26" i="8"/>
  <c r="AW26" i="8" s="1"/>
  <c r="Z26" i="8"/>
  <c r="W26" i="8"/>
  <c r="V26" i="8"/>
  <c r="N26" i="8"/>
  <c r="M26" i="8"/>
  <c r="Y26" i="8" s="1"/>
  <c r="L26" i="8"/>
  <c r="X26" i="8" s="1"/>
  <c r="K26" i="8"/>
  <c r="J26" i="8"/>
  <c r="I26" i="8"/>
  <c r="U26" i="8" s="1"/>
  <c r="AS25" i="8"/>
  <c r="AR25" i="8"/>
  <c r="AQ25" i="8"/>
  <c r="AP25" i="8"/>
  <c r="AO25" i="8"/>
  <c r="AN25" i="8"/>
  <c r="AV25" i="8" s="1"/>
  <c r="AM25" i="8"/>
  <c r="AL25" i="8"/>
  <c r="AK25" i="8"/>
  <c r="AJ25" i="8"/>
  <c r="AI25" i="8"/>
  <c r="AH25" i="8"/>
  <c r="AX25" i="8" s="1"/>
  <c r="AG25" i="8"/>
  <c r="AF25" i="8"/>
  <c r="AE25" i="8"/>
  <c r="AD25" i="8"/>
  <c r="AC25" i="8"/>
  <c r="AB25" i="8"/>
  <c r="AT25" i="8" s="1"/>
  <c r="X25" i="8"/>
  <c r="N25" i="8"/>
  <c r="Z25" i="8" s="1"/>
  <c r="M25" i="8"/>
  <c r="Y25" i="8" s="1"/>
  <c r="L25" i="8"/>
  <c r="K25" i="8"/>
  <c r="W25" i="8" s="1"/>
  <c r="J25" i="8"/>
  <c r="V25" i="8" s="1"/>
  <c r="I25" i="8"/>
  <c r="U25" i="8" s="1"/>
  <c r="AA25" i="8" s="1"/>
  <c r="AS24" i="8"/>
  <c r="AR24" i="8"/>
  <c r="AQ24" i="8"/>
  <c r="AP24" i="8"/>
  <c r="AO24" i="8"/>
  <c r="AN24" i="8"/>
  <c r="AY24" i="8" s="1"/>
  <c r="AM24" i="8"/>
  <c r="AL24" i="8"/>
  <c r="AK24" i="8"/>
  <c r="AJ24" i="8"/>
  <c r="AI24" i="8"/>
  <c r="AH24" i="8"/>
  <c r="AU24" i="8" s="1"/>
  <c r="AG24" i="8"/>
  <c r="AF24" i="8"/>
  <c r="AE24" i="8"/>
  <c r="AD24" i="8"/>
  <c r="AC24" i="8"/>
  <c r="AW24" i="8" s="1"/>
  <c r="AB24" i="8"/>
  <c r="AT24" i="8" s="1"/>
  <c r="Y24" i="8"/>
  <c r="X24" i="8"/>
  <c r="U24" i="8"/>
  <c r="N24" i="8"/>
  <c r="Z24" i="8" s="1"/>
  <c r="M24" i="8"/>
  <c r="L24" i="8"/>
  <c r="K24" i="8"/>
  <c r="W24" i="8" s="1"/>
  <c r="J24" i="8"/>
  <c r="V24" i="8" s="1"/>
  <c r="I24" i="8"/>
  <c r="AS23" i="8"/>
  <c r="AR23" i="8"/>
  <c r="AQ23" i="8"/>
  <c r="AP23" i="8"/>
  <c r="AO23" i="8"/>
  <c r="AN23" i="8"/>
  <c r="AV23" i="8" s="1"/>
  <c r="AM23" i="8"/>
  <c r="AL23" i="8"/>
  <c r="AK23" i="8"/>
  <c r="AJ23" i="8"/>
  <c r="AI23" i="8"/>
  <c r="AH23" i="8"/>
  <c r="AU23" i="8" s="1"/>
  <c r="AG23" i="8"/>
  <c r="AF23" i="8"/>
  <c r="AE23" i="8"/>
  <c r="AD23" i="8"/>
  <c r="AT23" i="8" s="1"/>
  <c r="AC23" i="8"/>
  <c r="AB23" i="8"/>
  <c r="AW23" i="8" s="1"/>
  <c r="Z23" i="8"/>
  <c r="Y23" i="8"/>
  <c r="V23" i="8"/>
  <c r="U23" i="8"/>
  <c r="N23" i="8"/>
  <c r="M23" i="8"/>
  <c r="L23" i="8"/>
  <c r="X23" i="8" s="1"/>
  <c r="K23" i="8"/>
  <c r="W23" i="8" s="1"/>
  <c r="J23" i="8"/>
  <c r="I23" i="8"/>
  <c r="AS22" i="8"/>
  <c r="AR22" i="8"/>
  <c r="AQ22" i="8"/>
  <c r="AY22" i="8" s="1"/>
  <c r="AP22" i="8"/>
  <c r="AO22" i="8"/>
  <c r="AN22" i="8"/>
  <c r="AV22" i="8" s="1"/>
  <c r="AM22" i="8"/>
  <c r="AL22" i="8"/>
  <c r="AK22" i="8"/>
  <c r="AJ22" i="8"/>
  <c r="AI22" i="8"/>
  <c r="AU22" i="8" s="1"/>
  <c r="AH22" i="8"/>
  <c r="AX22" i="8" s="1"/>
  <c r="AG22" i="8"/>
  <c r="AF22" i="8"/>
  <c r="AE22" i="8"/>
  <c r="AD22" i="8"/>
  <c r="AC22" i="8"/>
  <c r="AB22" i="8"/>
  <c r="AW22" i="8" s="1"/>
  <c r="Z22" i="8"/>
  <c r="W22" i="8"/>
  <c r="V22" i="8"/>
  <c r="N22" i="8"/>
  <c r="M22" i="8"/>
  <c r="Y22" i="8" s="1"/>
  <c r="L22" i="8"/>
  <c r="X22" i="8" s="1"/>
  <c r="K22" i="8"/>
  <c r="J22" i="8"/>
  <c r="I22" i="8"/>
  <c r="U22" i="8" s="1"/>
  <c r="AA22" i="8" s="1"/>
  <c r="AS21" i="8"/>
  <c r="AR21" i="8"/>
  <c r="AQ21" i="8"/>
  <c r="AP21" i="8"/>
  <c r="AO21" i="8"/>
  <c r="AN21" i="8"/>
  <c r="AV21" i="8" s="1"/>
  <c r="AM21" i="8"/>
  <c r="AL21" i="8"/>
  <c r="AK21" i="8"/>
  <c r="AJ21" i="8"/>
  <c r="AI21" i="8"/>
  <c r="AH21" i="8"/>
  <c r="AX21" i="8" s="1"/>
  <c r="AG21" i="8"/>
  <c r="AF21" i="8"/>
  <c r="AE21" i="8"/>
  <c r="AD21" i="8"/>
  <c r="AC21" i="8"/>
  <c r="AB21" i="8"/>
  <c r="AT21" i="8" s="1"/>
  <c r="X21" i="8"/>
  <c r="W21" i="8"/>
  <c r="N21" i="8"/>
  <c r="Z21" i="8" s="1"/>
  <c r="M21" i="8"/>
  <c r="Y21" i="8" s="1"/>
  <c r="L21" i="8"/>
  <c r="K21" i="8"/>
  <c r="J21" i="8"/>
  <c r="V21" i="8" s="1"/>
  <c r="I21" i="8"/>
  <c r="U21" i="8" s="1"/>
  <c r="AA21" i="8" s="1"/>
  <c r="AS20" i="8"/>
  <c r="AR20" i="8"/>
  <c r="AQ20" i="8"/>
  <c r="AP20" i="8"/>
  <c r="AO20" i="8"/>
  <c r="AN20" i="8"/>
  <c r="AY20" i="8" s="1"/>
  <c r="AM20" i="8"/>
  <c r="AL20" i="8"/>
  <c r="AK20" i="8"/>
  <c r="AJ20" i="8"/>
  <c r="AI20" i="8"/>
  <c r="AH20" i="8"/>
  <c r="AU20" i="8" s="1"/>
  <c r="AG20" i="8"/>
  <c r="AF20" i="8"/>
  <c r="AE20" i="8"/>
  <c r="AD20" i="8"/>
  <c r="AC20" i="8"/>
  <c r="AW20" i="8" s="1"/>
  <c r="AB20" i="8"/>
  <c r="AT20" i="8" s="1"/>
  <c r="Y20" i="8"/>
  <c r="X20" i="8"/>
  <c r="U20" i="8"/>
  <c r="N20" i="8"/>
  <c r="Z20" i="8" s="1"/>
  <c r="M20" i="8"/>
  <c r="L20" i="8"/>
  <c r="K20" i="8"/>
  <c r="W20" i="8" s="1"/>
  <c r="J20" i="8"/>
  <c r="V20" i="8" s="1"/>
  <c r="I20" i="8"/>
  <c r="AS19" i="8"/>
  <c r="AR19" i="8"/>
  <c r="AQ19" i="8"/>
  <c r="AP19" i="8"/>
  <c r="AO19" i="8"/>
  <c r="AN19" i="8"/>
  <c r="AV19" i="8" s="1"/>
  <c r="AM19" i="8"/>
  <c r="AL19" i="8"/>
  <c r="AK19" i="8"/>
  <c r="AJ19" i="8"/>
  <c r="AI19" i="8"/>
  <c r="AH19" i="8"/>
  <c r="AU19" i="8" s="1"/>
  <c r="AG19" i="8"/>
  <c r="AF19" i="8"/>
  <c r="AE19" i="8"/>
  <c r="AD19" i="8"/>
  <c r="AT19" i="8" s="1"/>
  <c r="AC19" i="8"/>
  <c r="AB19" i="8"/>
  <c r="AW19" i="8" s="1"/>
  <c r="Z19" i="8"/>
  <c r="Y19" i="8"/>
  <c r="V19" i="8"/>
  <c r="U19" i="8"/>
  <c r="N19" i="8"/>
  <c r="M19" i="8"/>
  <c r="L19" i="8"/>
  <c r="X19" i="8" s="1"/>
  <c r="K19" i="8"/>
  <c r="W19" i="8" s="1"/>
  <c r="J19" i="8"/>
  <c r="I19" i="8"/>
  <c r="AS18" i="8"/>
  <c r="AR18" i="8"/>
  <c r="AQ18" i="8"/>
  <c r="AY18" i="8" s="1"/>
  <c r="AP18" i="8"/>
  <c r="AO18" i="8"/>
  <c r="AN18" i="8"/>
  <c r="AV18" i="8" s="1"/>
  <c r="AM18" i="8"/>
  <c r="AL18" i="8"/>
  <c r="AK18" i="8"/>
  <c r="AJ18" i="8"/>
  <c r="AI18" i="8"/>
  <c r="AU18" i="8" s="1"/>
  <c r="AH18" i="8"/>
  <c r="AX18" i="8" s="1"/>
  <c r="AG18" i="8"/>
  <c r="AF18" i="8"/>
  <c r="AE18" i="8"/>
  <c r="AD18" i="8"/>
  <c r="AC18" i="8"/>
  <c r="AB18" i="8"/>
  <c r="AW18" i="8" s="1"/>
  <c r="Z18" i="8"/>
  <c r="W18" i="8"/>
  <c r="V18" i="8"/>
  <c r="N18" i="8"/>
  <c r="M18" i="8"/>
  <c r="Y18" i="8" s="1"/>
  <c r="L18" i="8"/>
  <c r="X18" i="8" s="1"/>
  <c r="K18" i="8"/>
  <c r="J18" i="8"/>
  <c r="I18" i="8"/>
  <c r="U18" i="8" s="1"/>
  <c r="AA18" i="8" s="1"/>
  <c r="AS17" i="8"/>
  <c r="AR17" i="8"/>
  <c r="AQ17" i="8"/>
  <c r="AP17" i="8"/>
  <c r="AO17" i="8"/>
  <c r="AN17" i="8"/>
  <c r="AV17" i="8" s="1"/>
  <c r="AM17" i="8"/>
  <c r="AL17" i="8"/>
  <c r="AK17" i="8"/>
  <c r="AJ17" i="8"/>
  <c r="AI17" i="8"/>
  <c r="AH17" i="8"/>
  <c r="AX17" i="8" s="1"/>
  <c r="AG17" i="8"/>
  <c r="AF17" i="8"/>
  <c r="AE17" i="8"/>
  <c r="AD17" i="8"/>
  <c r="AC17" i="8"/>
  <c r="AB17" i="8"/>
  <c r="AT17" i="8" s="1"/>
  <c r="X17" i="8"/>
  <c r="W17" i="8"/>
  <c r="N17" i="8"/>
  <c r="Z17" i="8" s="1"/>
  <c r="M17" i="8"/>
  <c r="Y17" i="8" s="1"/>
  <c r="L17" i="8"/>
  <c r="K17" i="8"/>
  <c r="J17" i="8"/>
  <c r="V17" i="8" s="1"/>
  <c r="I17" i="8"/>
  <c r="U17" i="8" s="1"/>
  <c r="AA17" i="8" s="1"/>
  <c r="AS16" i="8"/>
  <c r="AR16" i="8"/>
  <c r="AQ16" i="8"/>
  <c r="AP16" i="8"/>
  <c r="AO16" i="8"/>
  <c r="AN16" i="8"/>
  <c r="AY16" i="8" s="1"/>
  <c r="AM16" i="8"/>
  <c r="AL16" i="8"/>
  <c r="AK16" i="8"/>
  <c r="AJ16" i="8"/>
  <c r="AI16" i="8"/>
  <c r="AH16" i="8"/>
  <c r="AU16" i="8" s="1"/>
  <c r="AG16" i="8"/>
  <c r="AF16" i="8"/>
  <c r="AE16" i="8"/>
  <c r="AD16" i="8"/>
  <c r="AC16" i="8"/>
  <c r="AW16" i="8" s="1"/>
  <c r="AB16" i="8"/>
  <c r="AT16" i="8" s="1"/>
  <c r="Y16" i="8"/>
  <c r="X16" i="8"/>
  <c r="U16" i="8"/>
  <c r="N16" i="8"/>
  <c r="Z16" i="8" s="1"/>
  <c r="M16" i="8"/>
  <c r="L16" i="8"/>
  <c r="K16" i="8"/>
  <c r="W16" i="8" s="1"/>
  <c r="J16" i="8"/>
  <c r="V16" i="8" s="1"/>
  <c r="I16" i="8"/>
  <c r="AS15" i="8"/>
  <c r="AR15" i="8"/>
  <c r="AQ15" i="8"/>
  <c r="AP15" i="8"/>
  <c r="AO15" i="8"/>
  <c r="AN15" i="8"/>
  <c r="AV15" i="8" s="1"/>
  <c r="AM15" i="8"/>
  <c r="AL15" i="8"/>
  <c r="AK15" i="8"/>
  <c r="AJ15" i="8"/>
  <c r="AI15" i="8"/>
  <c r="AH15" i="8"/>
  <c r="AU15" i="8" s="1"/>
  <c r="AG15" i="8"/>
  <c r="AF15" i="8"/>
  <c r="AE15" i="8"/>
  <c r="AD15" i="8"/>
  <c r="AT15" i="8" s="1"/>
  <c r="AC15" i="8"/>
  <c r="AB15" i="8"/>
  <c r="AW15" i="8" s="1"/>
  <c r="Z15" i="8"/>
  <c r="Y15" i="8"/>
  <c r="V15" i="8"/>
  <c r="U15" i="8"/>
  <c r="N15" i="8"/>
  <c r="M15" i="8"/>
  <c r="L15" i="8"/>
  <c r="X15" i="8" s="1"/>
  <c r="K15" i="8"/>
  <c r="W15" i="8" s="1"/>
  <c r="J15" i="8"/>
  <c r="I15" i="8"/>
  <c r="AS14" i="8"/>
  <c r="AR14" i="8"/>
  <c r="AQ14" i="8"/>
  <c r="AY14" i="8" s="1"/>
  <c r="AP14" i="8"/>
  <c r="AO14" i="8"/>
  <c r="AN14" i="8"/>
  <c r="AV14" i="8" s="1"/>
  <c r="AM14" i="8"/>
  <c r="AL14" i="8"/>
  <c r="AK14" i="8"/>
  <c r="AJ14" i="8"/>
  <c r="AI14" i="8"/>
  <c r="AU14" i="8" s="1"/>
  <c r="AH14" i="8"/>
  <c r="AX14" i="8" s="1"/>
  <c r="AG14" i="8"/>
  <c r="AF14" i="8"/>
  <c r="AE14" i="8"/>
  <c r="AD14" i="8"/>
  <c r="AC14" i="8"/>
  <c r="AB14" i="8"/>
  <c r="AW14" i="8" s="1"/>
  <c r="Z14" i="8"/>
  <c r="W14" i="8"/>
  <c r="V14" i="8"/>
  <c r="N14" i="8"/>
  <c r="M14" i="8"/>
  <c r="Y14" i="8" s="1"/>
  <c r="L14" i="8"/>
  <c r="X14" i="8" s="1"/>
  <c r="K14" i="8"/>
  <c r="J14" i="8"/>
  <c r="I14" i="8"/>
  <c r="U14" i="8" s="1"/>
  <c r="AA14" i="8" s="1"/>
  <c r="AS13" i="8"/>
  <c r="AR13" i="8"/>
  <c r="AQ13" i="8"/>
  <c r="AP13" i="8"/>
  <c r="AO13" i="8"/>
  <c r="AN13" i="8"/>
  <c r="AV13" i="8" s="1"/>
  <c r="AM13" i="8"/>
  <c r="AL13" i="8"/>
  <c r="AK13" i="8"/>
  <c r="AJ13" i="8"/>
  <c r="AI13" i="8"/>
  <c r="AH13" i="8"/>
  <c r="AX13" i="8" s="1"/>
  <c r="AG13" i="8"/>
  <c r="AF13" i="8"/>
  <c r="AE13" i="8"/>
  <c r="AD13" i="8"/>
  <c r="AC13" i="8"/>
  <c r="AB13" i="8"/>
  <c r="AT13" i="8" s="1"/>
  <c r="X13" i="8"/>
  <c r="W13" i="8"/>
  <c r="N13" i="8"/>
  <c r="Z13" i="8" s="1"/>
  <c r="M13" i="8"/>
  <c r="Y13" i="8" s="1"/>
  <c r="L13" i="8"/>
  <c r="K13" i="8"/>
  <c r="J13" i="8"/>
  <c r="V13" i="8" s="1"/>
  <c r="I13" i="8"/>
  <c r="U13" i="8" s="1"/>
  <c r="AA13" i="8" s="1"/>
  <c r="AS12" i="8"/>
  <c r="AR12" i="8"/>
  <c r="AQ12" i="8"/>
  <c r="AP12" i="8"/>
  <c r="AO12" i="8"/>
  <c r="AN12" i="8"/>
  <c r="AY12" i="8" s="1"/>
  <c r="AM12" i="8"/>
  <c r="AL12" i="8"/>
  <c r="AK12" i="8"/>
  <c r="AJ12" i="8"/>
  <c r="AI12" i="8"/>
  <c r="AH12" i="8"/>
  <c r="AU12" i="8" s="1"/>
  <c r="AG12" i="8"/>
  <c r="AF12" i="8"/>
  <c r="AE12" i="8"/>
  <c r="AD12" i="8"/>
  <c r="AC12" i="8"/>
  <c r="AW12" i="8" s="1"/>
  <c r="AB12" i="8"/>
  <c r="AT12" i="8" s="1"/>
  <c r="Y12" i="8"/>
  <c r="X12" i="8"/>
  <c r="U12" i="8"/>
  <c r="N12" i="8"/>
  <c r="Z12" i="8" s="1"/>
  <c r="M12" i="8"/>
  <c r="L12" i="8"/>
  <c r="K12" i="8"/>
  <c r="W12" i="8" s="1"/>
  <c r="J12" i="8"/>
  <c r="V12" i="8" s="1"/>
  <c r="I12" i="8"/>
  <c r="AS11" i="8"/>
  <c r="AR11" i="8"/>
  <c r="AQ11" i="8"/>
  <c r="AP11" i="8"/>
  <c r="AO11" i="8"/>
  <c r="AN11" i="8"/>
  <c r="AV11" i="8" s="1"/>
  <c r="AM11" i="8"/>
  <c r="AL11" i="8"/>
  <c r="AK11" i="8"/>
  <c r="AJ11" i="8"/>
  <c r="AI11" i="8"/>
  <c r="AH11" i="8"/>
  <c r="AU11" i="8" s="1"/>
  <c r="AG11" i="8"/>
  <c r="AF11" i="8"/>
  <c r="AE11" i="8"/>
  <c r="AD11" i="8"/>
  <c r="AT11" i="8" s="1"/>
  <c r="AC11" i="8"/>
  <c r="AB11" i="8"/>
  <c r="AW11" i="8" s="1"/>
  <c r="Z11" i="8"/>
  <c r="Y11" i="8"/>
  <c r="V11" i="8"/>
  <c r="U11" i="8"/>
  <c r="N11" i="8"/>
  <c r="M11" i="8"/>
  <c r="L11" i="8"/>
  <c r="X11" i="8" s="1"/>
  <c r="K11" i="8"/>
  <c r="W11" i="8" s="1"/>
  <c r="J11" i="8"/>
  <c r="I11" i="8"/>
  <c r="AS10" i="8"/>
  <c r="AR10" i="8"/>
  <c r="AQ10" i="8"/>
  <c r="AY10" i="8" s="1"/>
  <c r="AP10" i="8"/>
  <c r="AO10" i="8"/>
  <c r="AN10" i="8"/>
  <c r="AV10" i="8" s="1"/>
  <c r="AM10" i="8"/>
  <c r="AL10" i="8"/>
  <c r="AK10" i="8"/>
  <c r="AJ10" i="8"/>
  <c r="AI10" i="8"/>
  <c r="AU10" i="8" s="1"/>
  <c r="AH10" i="8"/>
  <c r="AX10" i="8" s="1"/>
  <c r="AG10" i="8"/>
  <c r="AF10" i="8"/>
  <c r="AE10" i="8"/>
  <c r="AD10" i="8"/>
  <c r="AC10" i="8"/>
  <c r="AB10" i="8"/>
  <c r="AW10" i="8" s="1"/>
  <c r="Z10" i="8"/>
  <c r="W10" i="8"/>
  <c r="V10" i="8"/>
  <c r="N10" i="8"/>
  <c r="M10" i="8"/>
  <c r="Y10" i="8" s="1"/>
  <c r="L10" i="8"/>
  <c r="X10" i="8" s="1"/>
  <c r="K10" i="8"/>
  <c r="J10" i="8"/>
  <c r="I10" i="8"/>
  <c r="U10" i="8" s="1"/>
  <c r="AA10" i="8" s="1"/>
  <c r="AS9" i="8"/>
  <c r="AR9" i="8"/>
  <c r="AQ9" i="8"/>
  <c r="AP9" i="8"/>
  <c r="AO9" i="8"/>
  <c r="AN9" i="8"/>
  <c r="AV9" i="8" s="1"/>
  <c r="AM9" i="8"/>
  <c r="AL9" i="8"/>
  <c r="AK9" i="8"/>
  <c r="AJ9" i="8"/>
  <c r="AI9" i="8"/>
  <c r="AH9" i="8"/>
  <c r="AX9" i="8" s="1"/>
  <c r="AG9" i="8"/>
  <c r="AF9" i="8"/>
  <c r="AE9" i="8"/>
  <c r="AD9" i="8"/>
  <c r="AC9" i="8"/>
  <c r="AB9" i="8"/>
  <c r="AT9" i="8" s="1"/>
  <c r="X9" i="8"/>
  <c r="W9" i="8"/>
  <c r="N9" i="8"/>
  <c r="Z9" i="8" s="1"/>
  <c r="M9" i="8"/>
  <c r="Y9" i="8" s="1"/>
  <c r="L9" i="8"/>
  <c r="K9" i="8"/>
  <c r="J9" i="8"/>
  <c r="V9" i="8" s="1"/>
  <c r="I9" i="8"/>
  <c r="U9" i="8" s="1"/>
  <c r="AA9" i="8" s="1"/>
  <c r="AS8" i="8"/>
  <c r="AR8" i="8"/>
  <c r="AQ8" i="8"/>
  <c r="AP8" i="8"/>
  <c r="AO8" i="8"/>
  <c r="AN8" i="8"/>
  <c r="AY8" i="8" s="1"/>
  <c r="AM8" i="8"/>
  <c r="AL8" i="8"/>
  <c r="AK8" i="8"/>
  <c r="AJ8" i="8"/>
  <c r="AI8" i="8"/>
  <c r="AH8" i="8"/>
  <c r="AU8" i="8" s="1"/>
  <c r="AG8" i="8"/>
  <c r="AF8" i="8"/>
  <c r="AE8" i="8"/>
  <c r="AD8" i="8"/>
  <c r="AC8" i="8"/>
  <c r="AW8" i="8" s="1"/>
  <c r="AB8" i="8"/>
  <c r="AT8" i="8" s="1"/>
  <c r="Y8" i="8"/>
  <c r="X8" i="8"/>
  <c r="U8" i="8"/>
  <c r="N8" i="8"/>
  <c r="Z8" i="8" s="1"/>
  <c r="M8" i="8"/>
  <c r="L8" i="8"/>
  <c r="K8" i="8"/>
  <c r="W8" i="8" s="1"/>
  <c r="J8" i="8"/>
  <c r="V8" i="8" s="1"/>
  <c r="I8" i="8"/>
  <c r="AS7" i="8"/>
  <c r="AR7" i="8"/>
  <c r="AQ7" i="8"/>
  <c r="AP7" i="8"/>
  <c r="AO7" i="8"/>
  <c r="AN7" i="8"/>
  <c r="AV7" i="8" s="1"/>
  <c r="AM7" i="8"/>
  <c r="AL7" i="8"/>
  <c r="AK7" i="8"/>
  <c r="AJ7" i="8"/>
  <c r="AI7" i="8"/>
  <c r="AH7" i="8"/>
  <c r="AU7" i="8" s="1"/>
  <c r="AG7" i="8"/>
  <c r="AF7" i="8"/>
  <c r="AE7" i="8"/>
  <c r="AD7" i="8"/>
  <c r="AT7" i="8" s="1"/>
  <c r="AC7" i="8"/>
  <c r="AB7" i="8"/>
  <c r="AW7" i="8" s="1"/>
  <c r="Z7" i="8"/>
  <c r="Y7" i="8"/>
  <c r="V7" i="8"/>
  <c r="U7" i="8"/>
  <c r="N7" i="8"/>
  <c r="M7" i="8"/>
  <c r="L7" i="8"/>
  <c r="X7" i="8" s="1"/>
  <c r="K7" i="8"/>
  <c r="W7" i="8" s="1"/>
  <c r="J7" i="8"/>
  <c r="I7" i="8"/>
  <c r="AS6" i="8"/>
  <c r="AR6" i="8"/>
  <c r="AQ6" i="8"/>
  <c r="AY6" i="8" s="1"/>
  <c r="AP6" i="8"/>
  <c r="AO6" i="8"/>
  <c r="AN6" i="8"/>
  <c r="AV6" i="8" s="1"/>
  <c r="AM6" i="8"/>
  <c r="AL6" i="8"/>
  <c r="AK6" i="8"/>
  <c r="AJ6" i="8"/>
  <c r="AI6" i="8"/>
  <c r="AU6" i="8" s="1"/>
  <c r="AH6" i="8"/>
  <c r="AX6" i="8" s="1"/>
  <c r="AG6" i="8"/>
  <c r="AF6" i="8"/>
  <c r="AE6" i="8"/>
  <c r="AD6" i="8"/>
  <c r="AC6" i="8"/>
  <c r="AB6" i="8"/>
  <c r="AW6" i="8" s="1"/>
  <c r="Z6" i="8"/>
  <c r="W6" i="8"/>
  <c r="V6" i="8"/>
  <c r="N6" i="8"/>
  <c r="M6" i="8"/>
  <c r="Y6" i="8" s="1"/>
  <c r="L6" i="8"/>
  <c r="X6" i="8" s="1"/>
  <c r="K6" i="8"/>
  <c r="J6" i="8"/>
  <c r="I6" i="8"/>
  <c r="U6" i="8" s="1"/>
  <c r="AA6" i="8" s="1"/>
  <c r="AS5" i="8"/>
  <c r="AR5" i="8"/>
  <c r="AQ5" i="8"/>
  <c r="AP5" i="8"/>
  <c r="AO5" i="8"/>
  <c r="AN5" i="8"/>
  <c r="AV5" i="8" s="1"/>
  <c r="AM5" i="8"/>
  <c r="AL5" i="8"/>
  <c r="AK5" i="8"/>
  <c r="AJ5" i="8"/>
  <c r="AI5" i="8"/>
  <c r="AH5" i="8"/>
  <c r="AX5" i="8" s="1"/>
  <c r="AG5" i="8"/>
  <c r="AF5" i="8"/>
  <c r="AE5" i="8"/>
  <c r="AD5" i="8"/>
  <c r="AC5" i="8"/>
  <c r="AB5" i="8"/>
  <c r="AT5" i="8" s="1"/>
  <c r="X5" i="8"/>
  <c r="W5" i="8"/>
  <c r="N5" i="8"/>
  <c r="Z5" i="8" s="1"/>
  <c r="M5" i="8"/>
  <c r="Y5" i="8" s="1"/>
  <c r="L5" i="8"/>
  <c r="K5" i="8"/>
  <c r="J5" i="8"/>
  <c r="V5" i="8" s="1"/>
  <c r="I5" i="8"/>
  <c r="U5" i="8" s="1"/>
  <c r="AA5" i="8" s="1"/>
  <c r="AS4" i="8"/>
  <c r="AR4" i="8"/>
  <c r="AQ4" i="8"/>
  <c r="AP4" i="8"/>
  <c r="AO4" i="8"/>
  <c r="AN4" i="8"/>
  <c r="AY4" i="8" s="1"/>
  <c r="AM4" i="8"/>
  <c r="AL4" i="8"/>
  <c r="AK4" i="8"/>
  <c r="AJ4" i="8"/>
  <c r="AI4" i="8"/>
  <c r="AU4" i="8" s="1"/>
  <c r="AH4" i="8"/>
  <c r="AX4" i="8" s="1"/>
  <c r="AG4" i="8"/>
  <c r="AF4" i="8"/>
  <c r="AE4" i="8"/>
  <c r="AD4" i="8"/>
  <c r="AC4" i="8"/>
  <c r="AW4" i="8" s="1"/>
  <c r="AB4" i="8"/>
  <c r="AT4" i="8" s="1"/>
  <c r="Y4" i="8"/>
  <c r="X4" i="8"/>
  <c r="U4" i="8"/>
  <c r="N4" i="8"/>
  <c r="Z4" i="8" s="1"/>
  <c r="M4" i="8"/>
  <c r="L4" i="8"/>
  <c r="K4" i="8"/>
  <c r="W4" i="8" s="1"/>
  <c r="J4" i="8"/>
  <c r="V4" i="8" s="1"/>
  <c r="I4" i="8"/>
  <c r="X168" i="7"/>
  <c r="W168" i="7"/>
  <c r="AA168" i="7" s="1"/>
  <c r="V168" i="7"/>
  <c r="AD168" i="7" s="1"/>
  <c r="U168" i="7"/>
  <c r="AC168" i="7" s="1"/>
  <c r="T168" i="7"/>
  <c r="S168" i="7"/>
  <c r="Z168" i="7" s="1"/>
  <c r="R168" i="7"/>
  <c r="Q168" i="7"/>
  <c r="Y168" i="7" s="1"/>
  <c r="P168" i="7"/>
  <c r="AB168" i="7" s="1"/>
  <c r="M168" i="7"/>
  <c r="H168" i="7"/>
  <c r="N168" i="7" s="1"/>
  <c r="G168" i="7"/>
  <c r="F168" i="7"/>
  <c r="L168" i="7" s="1"/>
  <c r="O168" i="7" s="1"/>
  <c r="X167" i="7"/>
  <c r="W167" i="7"/>
  <c r="AA167" i="7" s="1"/>
  <c r="V167" i="7"/>
  <c r="AD167" i="7" s="1"/>
  <c r="U167" i="7"/>
  <c r="T167" i="7"/>
  <c r="S167" i="7"/>
  <c r="AC167" i="7" s="1"/>
  <c r="R167" i="7"/>
  <c r="Q167" i="7"/>
  <c r="Y167" i="7" s="1"/>
  <c r="P167" i="7"/>
  <c r="AB167" i="7" s="1"/>
  <c r="H167" i="7"/>
  <c r="N167" i="7" s="1"/>
  <c r="G167" i="7"/>
  <c r="M167" i="7" s="1"/>
  <c r="F167" i="7"/>
  <c r="L167" i="7" s="1"/>
  <c r="O167" i="7" s="1"/>
  <c r="X166" i="7"/>
  <c r="W166" i="7"/>
  <c r="AA166" i="7" s="1"/>
  <c r="V166" i="7"/>
  <c r="AD166" i="7" s="1"/>
  <c r="U166" i="7"/>
  <c r="AC166" i="7" s="1"/>
  <c r="T166" i="7"/>
  <c r="S166" i="7"/>
  <c r="Z166" i="7" s="1"/>
  <c r="R166" i="7"/>
  <c r="Q166" i="7"/>
  <c r="Y166" i="7" s="1"/>
  <c r="P166" i="7"/>
  <c r="AB166" i="7" s="1"/>
  <c r="M166" i="7"/>
  <c r="H166" i="7"/>
  <c r="N166" i="7" s="1"/>
  <c r="G166" i="7"/>
  <c r="F166" i="7"/>
  <c r="L166" i="7" s="1"/>
  <c r="O166" i="7" s="1"/>
  <c r="X165" i="7"/>
  <c r="W165" i="7"/>
  <c r="AA165" i="7" s="1"/>
  <c r="V165" i="7"/>
  <c r="AD165" i="7" s="1"/>
  <c r="U165" i="7"/>
  <c r="T165" i="7"/>
  <c r="S165" i="7"/>
  <c r="AC165" i="7" s="1"/>
  <c r="R165" i="7"/>
  <c r="Q165" i="7"/>
  <c r="Y165" i="7" s="1"/>
  <c r="P165" i="7"/>
  <c r="AB165" i="7" s="1"/>
  <c r="H165" i="7"/>
  <c r="N165" i="7" s="1"/>
  <c r="G165" i="7"/>
  <c r="M165" i="7" s="1"/>
  <c r="F165" i="7"/>
  <c r="L165" i="7" s="1"/>
  <c r="O165" i="7" s="1"/>
  <c r="X164" i="7"/>
  <c r="W164" i="7"/>
  <c r="AA164" i="7" s="1"/>
  <c r="V164" i="7"/>
  <c r="AD164" i="7" s="1"/>
  <c r="U164" i="7"/>
  <c r="AC164" i="7" s="1"/>
  <c r="T164" i="7"/>
  <c r="S164" i="7"/>
  <c r="Z164" i="7" s="1"/>
  <c r="R164" i="7"/>
  <c r="Q164" i="7"/>
  <c r="Y164" i="7" s="1"/>
  <c r="P164" i="7"/>
  <c r="AB164" i="7" s="1"/>
  <c r="M164" i="7"/>
  <c r="H164" i="7"/>
  <c r="N164" i="7" s="1"/>
  <c r="G164" i="7"/>
  <c r="F164" i="7"/>
  <c r="L164" i="7" s="1"/>
  <c r="X163" i="7"/>
  <c r="W163" i="7"/>
  <c r="AA163" i="7" s="1"/>
  <c r="V163" i="7"/>
  <c r="AD163" i="7" s="1"/>
  <c r="U163" i="7"/>
  <c r="T163" i="7"/>
  <c r="S163" i="7"/>
  <c r="AC163" i="7" s="1"/>
  <c r="R163" i="7"/>
  <c r="Q163" i="7"/>
  <c r="Y163" i="7" s="1"/>
  <c r="P163" i="7"/>
  <c r="AB163" i="7" s="1"/>
  <c r="H163" i="7"/>
  <c r="N163" i="7" s="1"/>
  <c r="G163" i="7"/>
  <c r="M163" i="7" s="1"/>
  <c r="F163" i="7"/>
  <c r="L163" i="7" s="1"/>
  <c r="X162" i="7"/>
  <c r="W162" i="7"/>
  <c r="AA162" i="7" s="1"/>
  <c r="V162" i="7"/>
  <c r="AD162" i="7" s="1"/>
  <c r="U162" i="7"/>
  <c r="AC162" i="7" s="1"/>
  <c r="T162" i="7"/>
  <c r="S162" i="7"/>
  <c r="Z162" i="7" s="1"/>
  <c r="R162" i="7"/>
  <c r="Q162" i="7"/>
  <c r="Y162" i="7" s="1"/>
  <c r="P162" i="7"/>
  <c r="AB162" i="7" s="1"/>
  <c r="M162" i="7"/>
  <c r="H162" i="7"/>
  <c r="N162" i="7" s="1"/>
  <c r="G162" i="7"/>
  <c r="F162" i="7"/>
  <c r="L162" i="7" s="1"/>
  <c r="X161" i="7"/>
  <c r="W161" i="7"/>
  <c r="AA161" i="7" s="1"/>
  <c r="V161" i="7"/>
  <c r="AD161" i="7" s="1"/>
  <c r="U161" i="7"/>
  <c r="T161" i="7"/>
  <c r="S161" i="7"/>
  <c r="AC161" i="7" s="1"/>
  <c r="R161" i="7"/>
  <c r="Q161" i="7"/>
  <c r="Y161" i="7" s="1"/>
  <c r="P161" i="7"/>
  <c r="AB161" i="7" s="1"/>
  <c r="H161" i="7"/>
  <c r="N161" i="7" s="1"/>
  <c r="G161" i="7"/>
  <c r="M161" i="7" s="1"/>
  <c r="F161" i="7"/>
  <c r="L161" i="7" s="1"/>
  <c r="X160" i="7"/>
  <c r="W160" i="7"/>
  <c r="AA160" i="7" s="1"/>
  <c r="V160" i="7"/>
  <c r="AD160" i="7" s="1"/>
  <c r="U160" i="7"/>
  <c r="AC160" i="7" s="1"/>
  <c r="T160" i="7"/>
  <c r="S160" i="7"/>
  <c r="Z160" i="7" s="1"/>
  <c r="R160" i="7"/>
  <c r="Q160" i="7"/>
  <c r="Y160" i="7" s="1"/>
  <c r="P160" i="7"/>
  <c r="AB160" i="7" s="1"/>
  <c r="M160" i="7"/>
  <c r="H160" i="7"/>
  <c r="N160" i="7" s="1"/>
  <c r="G160" i="7"/>
  <c r="F160" i="7"/>
  <c r="L160" i="7" s="1"/>
  <c r="O160" i="7" s="1"/>
  <c r="X159" i="7"/>
  <c r="W159" i="7"/>
  <c r="AA159" i="7" s="1"/>
  <c r="V159" i="7"/>
  <c r="AD159" i="7" s="1"/>
  <c r="U159" i="7"/>
  <c r="T159" i="7"/>
  <c r="S159" i="7"/>
  <c r="AC159" i="7" s="1"/>
  <c r="R159" i="7"/>
  <c r="Q159" i="7"/>
  <c r="Y159" i="7" s="1"/>
  <c r="P159" i="7"/>
  <c r="AB159" i="7" s="1"/>
  <c r="H159" i="7"/>
  <c r="N159" i="7" s="1"/>
  <c r="G159" i="7"/>
  <c r="M159" i="7" s="1"/>
  <c r="F159" i="7"/>
  <c r="L159" i="7" s="1"/>
  <c r="O159" i="7" s="1"/>
  <c r="X158" i="7"/>
  <c r="W158" i="7"/>
  <c r="AA158" i="7" s="1"/>
  <c r="V158" i="7"/>
  <c r="AD158" i="7" s="1"/>
  <c r="U158" i="7"/>
  <c r="AC158" i="7" s="1"/>
  <c r="T158" i="7"/>
  <c r="S158" i="7"/>
  <c r="Z158" i="7" s="1"/>
  <c r="R158" i="7"/>
  <c r="Q158" i="7"/>
  <c r="Y158" i="7" s="1"/>
  <c r="P158" i="7"/>
  <c r="AB158" i="7" s="1"/>
  <c r="M158" i="7"/>
  <c r="H158" i="7"/>
  <c r="N158" i="7" s="1"/>
  <c r="G158" i="7"/>
  <c r="F158" i="7"/>
  <c r="L158" i="7" s="1"/>
  <c r="O158" i="7" s="1"/>
  <c r="X157" i="7"/>
  <c r="W157" i="7"/>
  <c r="AA157" i="7" s="1"/>
  <c r="V157" i="7"/>
  <c r="AD157" i="7" s="1"/>
  <c r="U157" i="7"/>
  <c r="T157" i="7"/>
  <c r="S157" i="7"/>
  <c r="AC157" i="7" s="1"/>
  <c r="R157" i="7"/>
  <c r="Q157" i="7"/>
  <c r="Y157" i="7" s="1"/>
  <c r="P157" i="7"/>
  <c r="AB157" i="7" s="1"/>
  <c r="H157" i="7"/>
  <c r="N157" i="7" s="1"/>
  <c r="G157" i="7"/>
  <c r="M157" i="7" s="1"/>
  <c r="F157" i="7"/>
  <c r="L157" i="7" s="1"/>
  <c r="O157" i="7" s="1"/>
  <c r="X156" i="7"/>
  <c r="W156" i="7"/>
  <c r="AA156" i="7" s="1"/>
  <c r="V156" i="7"/>
  <c r="AD156" i="7" s="1"/>
  <c r="U156" i="7"/>
  <c r="AC156" i="7" s="1"/>
  <c r="T156" i="7"/>
  <c r="S156" i="7"/>
  <c r="Z156" i="7" s="1"/>
  <c r="R156" i="7"/>
  <c r="Q156" i="7"/>
  <c r="Y156" i="7" s="1"/>
  <c r="P156" i="7"/>
  <c r="AB156" i="7" s="1"/>
  <c r="M156" i="7"/>
  <c r="H156" i="7"/>
  <c r="N156" i="7" s="1"/>
  <c r="G156" i="7"/>
  <c r="F156" i="7"/>
  <c r="L156" i="7" s="1"/>
  <c r="X155" i="7"/>
  <c r="W155" i="7"/>
  <c r="AA155" i="7" s="1"/>
  <c r="V155" i="7"/>
  <c r="AD155" i="7" s="1"/>
  <c r="U155" i="7"/>
  <c r="T155" i="7"/>
  <c r="S155" i="7"/>
  <c r="AC155" i="7" s="1"/>
  <c r="R155" i="7"/>
  <c r="Q155" i="7"/>
  <c r="Y155" i="7" s="1"/>
  <c r="P155" i="7"/>
  <c r="AB155" i="7" s="1"/>
  <c r="H155" i="7"/>
  <c r="N155" i="7" s="1"/>
  <c r="G155" i="7"/>
  <c r="M155" i="7" s="1"/>
  <c r="F155" i="7"/>
  <c r="L155" i="7" s="1"/>
  <c r="X154" i="7"/>
  <c r="W154" i="7"/>
  <c r="AA154" i="7" s="1"/>
  <c r="V154" i="7"/>
  <c r="AD154" i="7" s="1"/>
  <c r="U154" i="7"/>
  <c r="AC154" i="7" s="1"/>
  <c r="T154" i="7"/>
  <c r="S154" i="7"/>
  <c r="Z154" i="7" s="1"/>
  <c r="R154" i="7"/>
  <c r="Q154" i="7"/>
  <c r="Y154" i="7" s="1"/>
  <c r="P154" i="7"/>
  <c r="AB154" i="7" s="1"/>
  <c r="M154" i="7"/>
  <c r="H154" i="7"/>
  <c r="N154" i="7" s="1"/>
  <c r="G154" i="7"/>
  <c r="F154" i="7"/>
  <c r="L154" i="7" s="1"/>
  <c r="X153" i="7"/>
  <c r="W153" i="7"/>
  <c r="AA153" i="7" s="1"/>
  <c r="V153" i="7"/>
  <c r="AD153" i="7" s="1"/>
  <c r="U153" i="7"/>
  <c r="T153" i="7"/>
  <c r="S153" i="7"/>
  <c r="AC153" i="7" s="1"/>
  <c r="R153" i="7"/>
  <c r="Q153" i="7"/>
  <c r="Y153" i="7" s="1"/>
  <c r="P153" i="7"/>
  <c r="AB153" i="7" s="1"/>
  <c r="H153" i="7"/>
  <c r="N153" i="7" s="1"/>
  <c r="G153" i="7"/>
  <c r="M153" i="7" s="1"/>
  <c r="F153" i="7"/>
  <c r="L153" i="7" s="1"/>
  <c r="X152" i="7"/>
  <c r="W152" i="7"/>
  <c r="AA152" i="7" s="1"/>
  <c r="V152" i="7"/>
  <c r="AD152" i="7" s="1"/>
  <c r="U152" i="7"/>
  <c r="AC152" i="7" s="1"/>
  <c r="T152" i="7"/>
  <c r="S152" i="7"/>
  <c r="Z152" i="7" s="1"/>
  <c r="R152" i="7"/>
  <c r="Q152" i="7"/>
  <c r="Y152" i="7" s="1"/>
  <c r="P152" i="7"/>
  <c r="AB152" i="7" s="1"/>
  <c r="M152" i="7"/>
  <c r="H152" i="7"/>
  <c r="N152" i="7" s="1"/>
  <c r="G152" i="7"/>
  <c r="F152" i="7"/>
  <c r="L152" i="7" s="1"/>
  <c r="O152" i="7" s="1"/>
  <c r="X151" i="7"/>
  <c r="W151" i="7"/>
  <c r="AA151" i="7" s="1"/>
  <c r="V151" i="7"/>
  <c r="AD151" i="7" s="1"/>
  <c r="U151" i="7"/>
  <c r="T151" i="7"/>
  <c r="S151" i="7"/>
  <c r="AC151" i="7" s="1"/>
  <c r="R151" i="7"/>
  <c r="Q151" i="7"/>
  <c r="Y151" i="7" s="1"/>
  <c r="P151" i="7"/>
  <c r="AB151" i="7" s="1"/>
  <c r="H151" i="7"/>
  <c r="N151" i="7" s="1"/>
  <c r="G151" i="7"/>
  <c r="M151" i="7" s="1"/>
  <c r="F151" i="7"/>
  <c r="L151" i="7" s="1"/>
  <c r="O151" i="7" s="1"/>
  <c r="X150" i="7"/>
  <c r="W150" i="7"/>
  <c r="AA150" i="7" s="1"/>
  <c r="V150" i="7"/>
  <c r="AD150" i="7" s="1"/>
  <c r="U150" i="7"/>
  <c r="AC150" i="7" s="1"/>
  <c r="T150" i="7"/>
  <c r="S150" i="7"/>
  <c r="Z150" i="7" s="1"/>
  <c r="R150" i="7"/>
  <c r="Q150" i="7"/>
  <c r="Y150" i="7" s="1"/>
  <c r="P150" i="7"/>
  <c r="AB150" i="7" s="1"/>
  <c r="M150" i="7"/>
  <c r="H150" i="7"/>
  <c r="N150" i="7" s="1"/>
  <c r="G150" i="7"/>
  <c r="F150" i="7"/>
  <c r="L150" i="7" s="1"/>
  <c r="O150" i="7" s="1"/>
  <c r="X149" i="7"/>
  <c r="W149" i="7"/>
  <c r="AA149" i="7" s="1"/>
  <c r="V149" i="7"/>
  <c r="AD149" i="7" s="1"/>
  <c r="U149" i="7"/>
  <c r="T149" i="7"/>
  <c r="S149" i="7"/>
  <c r="AC149" i="7" s="1"/>
  <c r="R149" i="7"/>
  <c r="Q149" i="7"/>
  <c r="Y149" i="7" s="1"/>
  <c r="P149" i="7"/>
  <c r="AB149" i="7" s="1"/>
  <c r="H149" i="7"/>
  <c r="N149" i="7" s="1"/>
  <c r="G149" i="7"/>
  <c r="M149" i="7" s="1"/>
  <c r="F149" i="7"/>
  <c r="L149" i="7" s="1"/>
  <c r="O149" i="7" s="1"/>
  <c r="X148" i="7"/>
  <c r="W148" i="7"/>
  <c r="AA148" i="7" s="1"/>
  <c r="V148" i="7"/>
  <c r="AD148" i="7" s="1"/>
  <c r="U148" i="7"/>
  <c r="AC148" i="7" s="1"/>
  <c r="T148" i="7"/>
  <c r="S148" i="7"/>
  <c r="Z148" i="7" s="1"/>
  <c r="R148" i="7"/>
  <c r="Q148" i="7"/>
  <c r="Y148" i="7" s="1"/>
  <c r="P148" i="7"/>
  <c r="AB148" i="7" s="1"/>
  <c r="M148" i="7"/>
  <c r="H148" i="7"/>
  <c r="N148" i="7" s="1"/>
  <c r="G148" i="7"/>
  <c r="F148" i="7"/>
  <c r="L148" i="7" s="1"/>
  <c r="X147" i="7"/>
  <c r="W147" i="7"/>
  <c r="AA147" i="7" s="1"/>
  <c r="V147" i="7"/>
  <c r="AD147" i="7" s="1"/>
  <c r="U147" i="7"/>
  <c r="T147" i="7"/>
  <c r="S147" i="7"/>
  <c r="AC147" i="7" s="1"/>
  <c r="R147" i="7"/>
  <c r="Q147" i="7"/>
  <c r="Y147" i="7" s="1"/>
  <c r="P147" i="7"/>
  <c r="AB147" i="7" s="1"/>
  <c r="H147" i="7"/>
  <c r="N147" i="7" s="1"/>
  <c r="G147" i="7"/>
  <c r="M147" i="7" s="1"/>
  <c r="F147" i="7"/>
  <c r="L147" i="7" s="1"/>
  <c r="X146" i="7"/>
  <c r="W146" i="7"/>
  <c r="AA146" i="7" s="1"/>
  <c r="V146" i="7"/>
  <c r="AD146" i="7" s="1"/>
  <c r="U146" i="7"/>
  <c r="AC146" i="7" s="1"/>
  <c r="T146" i="7"/>
  <c r="S146" i="7"/>
  <c r="Z146" i="7" s="1"/>
  <c r="R146" i="7"/>
  <c r="Q146" i="7"/>
  <c r="Y146" i="7" s="1"/>
  <c r="P146" i="7"/>
  <c r="AB146" i="7" s="1"/>
  <c r="M146" i="7"/>
  <c r="H146" i="7"/>
  <c r="N146" i="7" s="1"/>
  <c r="G146" i="7"/>
  <c r="F146" i="7"/>
  <c r="L146" i="7" s="1"/>
  <c r="X145" i="7"/>
  <c r="W145" i="7"/>
  <c r="AA145" i="7" s="1"/>
  <c r="V145" i="7"/>
  <c r="AD145" i="7" s="1"/>
  <c r="U145" i="7"/>
  <c r="T145" i="7"/>
  <c r="S145" i="7"/>
  <c r="AC145" i="7" s="1"/>
  <c r="R145" i="7"/>
  <c r="Q145" i="7"/>
  <c r="Y145" i="7" s="1"/>
  <c r="P145" i="7"/>
  <c r="AB145" i="7" s="1"/>
  <c r="H145" i="7"/>
  <c r="N145" i="7" s="1"/>
  <c r="G145" i="7"/>
  <c r="M145" i="7" s="1"/>
  <c r="F145" i="7"/>
  <c r="L145" i="7" s="1"/>
  <c r="X144" i="7"/>
  <c r="W144" i="7"/>
  <c r="AA144" i="7" s="1"/>
  <c r="V144" i="7"/>
  <c r="AD144" i="7" s="1"/>
  <c r="U144" i="7"/>
  <c r="AC144" i="7" s="1"/>
  <c r="T144" i="7"/>
  <c r="S144" i="7"/>
  <c r="Z144" i="7" s="1"/>
  <c r="R144" i="7"/>
  <c r="Q144" i="7"/>
  <c r="Y144" i="7" s="1"/>
  <c r="P144" i="7"/>
  <c r="AB144" i="7" s="1"/>
  <c r="M144" i="7"/>
  <c r="H144" i="7"/>
  <c r="N144" i="7" s="1"/>
  <c r="G144" i="7"/>
  <c r="F144" i="7"/>
  <c r="L144" i="7" s="1"/>
  <c r="O144" i="7" s="1"/>
  <c r="X143" i="7"/>
  <c r="W143" i="7"/>
  <c r="AA143" i="7" s="1"/>
  <c r="V143" i="7"/>
  <c r="AD143" i="7" s="1"/>
  <c r="U143" i="7"/>
  <c r="T143" i="7"/>
  <c r="S143" i="7"/>
  <c r="AC143" i="7" s="1"/>
  <c r="R143" i="7"/>
  <c r="Q143" i="7"/>
  <c r="Y143" i="7" s="1"/>
  <c r="P143" i="7"/>
  <c r="AB143" i="7" s="1"/>
  <c r="M143" i="7"/>
  <c r="H143" i="7"/>
  <c r="N143" i="7" s="1"/>
  <c r="G143" i="7"/>
  <c r="F143" i="7"/>
  <c r="L143" i="7" s="1"/>
  <c r="O143" i="7" s="1"/>
  <c r="X142" i="7"/>
  <c r="W142" i="7"/>
  <c r="AA142" i="7" s="1"/>
  <c r="V142" i="7"/>
  <c r="AD142" i="7" s="1"/>
  <c r="U142" i="7"/>
  <c r="AC142" i="7" s="1"/>
  <c r="T142" i="7"/>
  <c r="S142" i="7"/>
  <c r="Z142" i="7" s="1"/>
  <c r="R142" i="7"/>
  <c r="Q142" i="7"/>
  <c r="Y142" i="7" s="1"/>
  <c r="P142" i="7"/>
  <c r="AB142" i="7" s="1"/>
  <c r="M142" i="7"/>
  <c r="H142" i="7"/>
  <c r="N142" i="7" s="1"/>
  <c r="G142" i="7"/>
  <c r="F142" i="7"/>
  <c r="L142" i="7" s="1"/>
  <c r="X141" i="7"/>
  <c r="W141" i="7"/>
  <c r="AA141" i="7" s="1"/>
  <c r="V141" i="7"/>
  <c r="AD141" i="7" s="1"/>
  <c r="U141" i="7"/>
  <c r="T141" i="7"/>
  <c r="S141" i="7"/>
  <c r="AC141" i="7" s="1"/>
  <c r="R141" i="7"/>
  <c r="Q141" i="7"/>
  <c r="Y141" i="7" s="1"/>
  <c r="P141" i="7"/>
  <c r="AB141" i="7" s="1"/>
  <c r="M141" i="7"/>
  <c r="H141" i="7"/>
  <c r="N141" i="7" s="1"/>
  <c r="G141" i="7"/>
  <c r="F141" i="7"/>
  <c r="L141" i="7" s="1"/>
  <c r="X140" i="7"/>
  <c r="W140" i="7"/>
  <c r="AA140" i="7" s="1"/>
  <c r="V140" i="7"/>
  <c r="AD140" i="7" s="1"/>
  <c r="U140" i="7"/>
  <c r="AC140" i="7" s="1"/>
  <c r="T140" i="7"/>
  <c r="S140" i="7"/>
  <c r="Z140" i="7" s="1"/>
  <c r="R140" i="7"/>
  <c r="Q140" i="7"/>
  <c r="Y140" i="7" s="1"/>
  <c r="P140" i="7"/>
  <c r="AB140" i="7" s="1"/>
  <c r="M140" i="7"/>
  <c r="H140" i="7"/>
  <c r="N140" i="7" s="1"/>
  <c r="G140" i="7"/>
  <c r="F140" i="7"/>
  <c r="L140" i="7" s="1"/>
  <c r="O140" i="7" s="1"/>
  <c r="X139" i="7"/>
  <c r="W139" i="7"/>
  <c r="AA139" i="7" s="1"/>
  <c r="V139" i="7"/>
  <c r="AD139" i="7" s="1"/>
  <c r="U139" i="7"/>
  <c r="T139" i="7"/>
  <c r="S139" i="7"/>
  <c r="AC139" i="7" s="1"/>
  <c r="R139" i="7"/>
  <c r="Q139" i="7"/>
  <c r="Y139" i="7" s="1"/>
  <c r="P139" i="7"/>
  <c r="AB139" i="7" s="1"/>
  <c r="M139" i="7"/>
  <c r="H139" i="7"/>
  <c r="N139" i="7" s="1"/>
  <c r="G139" i="7"/>
  <c r="F139" i="7"/>
  <c r="L139" i="7" s="1"/>
  <c r="O139" i="7" s="1"/>
  <c r="X138" i="7"/>
  <c r="W138" i="7"/>
  <c r="AA138" i="7" s="1"/>
  <c r="V138" i="7"/>
  <c r="AD138" i="7" s="1"/>
  <c r="U138" i="7"/>
  <c r="AC138" i="7" s="1"/>
  <c r="T138" i="7"/>
  <c r="S138" i="7"/>
  <c r="Z138" i="7" s="1"/>
  <c r="R138" i="7"/>
  <c r="Q138" i="7"/>
  <c r="Y138" i="7" s="1"/>
  <c r="P138" i="7"/>
  <c r="AB138" i="7" s="1"/>
  <c r="M138" i="7"/>
  <c r="H138" i="7"/>
  <c r="N138" i="7" s="1"/>
  <c r="G138" i="7"/>
  <c r="F138" i="7"/>
  <c r="L138" i="7" s="1"/>
  <c r="X137" i="7"/>
  <c r="W137" i="7"/>
  <c r="AA137" i="7" s="1"/>
  <c r="V137" i="7"/>
  <c r="AD137" i="7" s="1"/>
  <c r="U137" i="7"/>
  <c r="T137" i="7"/>
  <c r="S137" i="7"/>
  <c r="AC137" i="7" s="1"/>
  <c r="R137" i="7"/>
  <c r="Q137" i="7"/>
  <c r="Y137" i="7" s="1"/>
  <c r="P137" i="7"/>
  <c r="AB137" i="7" s="1"/>
  <c r="M137" i="7"/>
  <c r="H137" i="7"/>
  <c r="N137" i="7" s="1"/>
  <c r="G137" i="7"/>
  <c r="F137" i="7"/>
  <c r="L137" i="7" s="1"/>
  <c r="X136" i="7"/>
  <c r="W136" i="7"/>
  <c r="AA136" i="7" s="1"/>
  <c r="V136" i="7"/>
  <c r="AD136" i="7" s="1"/>
  <c r="U136" i="7"/>
  <c r="AC136" i="7" s="1"/>
  <c r="T136" i="7"/>
  <c r="S136" i="7"/>
  <c r="Z136" i="7" s="1"/>
  <c r="R136" i="7"/>
  <c r="Q136" i="7"/>
  <c r="Y136" i="7" s="1"/>
  <c r="P136" i="7"/>
  <c r="AB136" i="7" s="1"/>
  <c r="M136" i="7"/>
  <c r="H136" i="7"/>
  <c r="N136" i="7" s="1"/>
  <c r="G136" i="7"/>
  <c r="F136" i="7"/>
  <c r="L136" i="7" s="1"/>
  <c r="O136" i="7" s="1"/>
  <c r="X135" i="7"/>
  <c r="W135" i="7"/>
  <c r="AA135" i="7" s="1"/>
  <c r="V135" i="7"/>
  <c r="AD135" i="7" s="1"/>
  <c r="U135" i="7"/>
  <c r="T135" i="7"/>
  <c r="S135" i="7"/>
  <c r="AC135" i="7" s="1"/>
  <c r="R135" i="7"/>
  <c r="Q135" i="7"/>
  <c r="Y135" i="7" s="1"/>
  <c r="P135" i="7"/>
  <c r="AB135" i="7" s="1"/>
  <c r="M135" i="7"/>
  <c r="H135" i="7"/>
  <c r="N135" i="7" s="1"/>
  <c r="G135" i="7"/>
  <c r="F135" i="7"/>
  <c r="L135" i="7" s="1"/>
  <c r="O135" i="7" s="1"/>
  <c r="X134" i="7"/>
  <c r="W134" i="7"/>
  <c r="AA134" i="7" s="1"/>
  <c r="V134" i="7"/>
  <c r="AD134" i="7" s="1"/>
  <c r="U134" i="7"/>
  <c r="AC134" i="7" s="1"/>
  <c r="T134" i="7"/>
  <c r="S134" i="7"/>
  <c r="Z134" i="7" s="1"/>
  <c r="R134" i="7"/>
  <c r="Q134" i="7"/>
  <c r="Y134" i="7" s="1"/>
  <c r="P134" i="7"/>
  <c r="AB134" i="7" s="1"/>
  <c r="M134" i="7"/>
  <c r="H134" i="7"/>
  <c r="N134" i="7" s="1"/>
  <c r="G134" i="7"/>
  <c r="F134" i="7"/>
  <c r="L134" i="7" s="1"/>
  <c r="X133" i="7"/>
  <c r="W133" i="7"/>
  <c r="AA133" i="7" s="1"/>
  <c r="V133" i="7"/>
  <c r="AD133" i="7" s="1"/>
  <c r="U133" i="7"/>
  <c r="T133" i="7"/>
  <c r="S133" i="7"/>
  <c r="AC133" i="7" s="1"/>
  <c r="R133" i="7"/>
  <c r="Q133" i="7"/>
  <c r="Y133" i="7" s="1"/>
  <c r="P133" i="7"/>
  <c r="AB133" i="7" s="1"/>
  <c r="M133" i="7"/>
  <c r="H133" i="7"/>
  <c r="N133" i="7" s="1"/>
  <c r="G133" i="7"/>
  <c r="F133" i="7"/>
  <c r="L133" i="7" s="1"/>
  <c r="X132" i="7"/>
  <c r="W132" i="7"/>
  <c r="AA132" i="7" s="1"/>
  <c r="V132" i="7"/>
  <c r="AD132" i="7" s="1"/>
  <c r="U132" i="7"/>
  <c r="AC132" i="7" s="1"/>
  <c r="T132" i="7"/>
  <c r="S132" i="7"/>
  <c r="Z132" i="7" s="1"/>
  <c r="R132" i="7"/>
  <c r="Q132" i="7"/>
  <c r="Y132" i="7" s="1"/>
  <c r="P132" i="7"/>
  <c r="AB132" i="7" s="1"/>
  <c r="M132" i="7"/>
  <c r="H132" i="7"/>
  <c r="N132" i="7" s="1"/>
  <c r="G132" i="7"/>
  <c r="F132" i="7"/>
  <c r="L132" i="7" s="1"/>
  <c r="O132" i="7" s="1"/>
  <c r="X131" i="7"/>
  <c r="W131" i="7"/>
  <c r="AA131" i="7" s="1"/>
  <c r="V131" i="7"/>
  <c r="AD131" i="7" s="1"/>
  <c r="U131" i="7"/>
  <c r="T131" i="7"/>
  <c r="S131" i="7"/>
  <c r="AC131" i="7" s="1"/>
  <c r="R131" i="7"/>
  <c r="Q131" i="7"/>
  <c r="Y131" i="7" s="1"/>
  <c r="P131" i="7"/>
  <c r="AB131" i="7" s="1"/>
  <c r="M131" i="7"/>
  <c r="H131" i="7"/>
  <c r="N131" i="7" s="1"/>
  <c r="G131" i="7"/>
  <c r="F131" i="7"/>
  <c r="L131" i="7" s="1"/>
  <c r="O131" i="7" s="1"/>
  <c r="X130" i="7"/>
  <c r="W130" i="7"/>
  <c r="AA130" i="7" s="1"/>
  <c r="V130" i="7"/>
  <c r="AD130" i="7" s="1"/>
  <c r="U130" i="7"/>
  <c r="AC130" i="7" s="1"/>
  <c r="T130" i="7"/>
  <c r="S130" i="7"/>
  <c r="Z130" i="7" s="1"/>
  <c r="R130" i="7"/>
  <c r="Q130" i="7"/>
  <c r="Y130" i="7" s="1"/>
  <c r="P130" i="7"/>
  <c r="AB130" i="7" s="1"/>
  <c r="M130" i="7"/>
  <c r="H130" i="7"/>
  <c r="N130" i="7" s="1"/>
  <c r="G130" i="7"/>
  <c r="F130" i="7"/>
  <c r="L130" i="7" s="1"/>
  <c r="X129" i="7"/>
  <c r="W129" i="7"/>
  <c r="AA129" i="7" s="1"/>
  <c r="V129" i="7"/>
  <c r="AD129" i="7" s="1"/>
  <c r="U129" i="7"/>
  <c r="T129" i="7"/>
  <c r="S129" i="7"/>
  <c r="AC129" i="7" s="1"/>
  <c r="R129" i="7"/>
  <c r="Q129" i="7"/>
  <c r="Y129" i="7" s="1"/>
  <c r="P129" i="7"/>
  <c r="AB129" i="7" s="1"/>
  <c r="M129" i="7"/>
  <c r="H129" i="7"/>
  <c r="N129" i="7" s="1"/>
  <c r="G129" i="7"/>
  <c r="F129" i="7"/>
  <c r="L129" i="7" s="1"/>
  <c r="X128" i="7"/>
  <c r="W128" i="7"/>
  <c r="AA128" i="7" s="1"/>
  <c r="V128" i="7"/>
  <c r="AD128" i="7" s="1"/>
  <c r="U128" i="7"/>
  <c r="AC128" i="7" s="1"/>
  <c r="T128" i="7"/>
  <c r="S128" i="7"/>
  <c r="Z128" i="7" s="1"/>
  <c r="R128" i="7"/>
  <c r="Q128" i="7"/>
  <c r="Y128" i="7" s="1"/>
  <c r="P128" i="7"/>
  <c r="AB128" i="7" s="1"/>
  <c r="M128" i="7"/>
  <c r="H128" i="7"/>
  <c r="N128" i="7" s="1"/>
  <c r="G128" i="7"/>
  <c r="F128" i="7"/>
  <c r="L128" i="7" s="1"/>
  <c r="O128" i="7" s="1"/>
  <c r="X127" i="7"/>
  <c r="W127" i="7"/>
  <c r="AA127" i="7" s="1"/>
  <c r="V127" i="7"/>
  <c r="AD127" i="7" s="1"/>
  <c r="U127" i="7"/>
  <c r="T127" i="7"/>
  <c r="S127" i="7"/>
  <c r="AC127" i="7" s="1"/>
  <c r="R127" i="7"/>
  <c r="Q127" i="7"/>
  <c r="Y127" i="7" s="1"/>
  <c r="P127" i="7"/>
  <c r="AB127" i="7" s="1"/>
  <c r="M127" i="7"/>
  <c r="H127" i="7"/>
  <c r="N127" i="7" s="1"/>
  <c r="G127" i="7"/>
  <c r="F127" i="7"/>
  <c r="L127" i="7" s="1"/>
  <c r="O127" i="7" s="1"/>
  <c r="X126" i="7"/>
  <c r="W126" i="7"/>
  <c r="AA126" i="7" s="1"/>
  <c r="V126" i="7"/>
  <c r="AD126" i="7" s="1"/>
  <c r="U126" i="7"/>
  <c r="AC126" i="7" s="1"/>
  <c r="T126" i="7"/>
  <c r="S126" i="7"/>
  <c r="Z126" i="7" s="1"/>
  <c r="R126" i="7"/>
  <c r="Q126" i="7"/>
  <c r="Y126" i="7" s="1"/>
  <c r="P126" i="7"/>
  <c r="AB126" i="7" s="1"/>
  <c r="M126" i="7"/>
  <c r="H126" i="7"/>
  <c r="N126" i="7" s="1"/>
  <c r="G126" i="7"/>
  <c r="F126" i="7"/>
  <c r="L126" i="7" s="1"/>
  <c r="X125" i="7"/>
  <c r="W125" i="7"/>
  <c r="AA125" i="7" s="1"/>
  <c r="V125" i="7"/>
  <c r="AD125" i="7" s="1"/>
  <c r="U125" i="7"/>
  <c r="T125" i="7"/>
  <c r="S125" i="7"/>
  <c r="AC125" i="7" s="1"/>
  <c r="R125" i="7"/>
  <c r="Q125" i="7"/>
  <c r="Y125" i="7" s="1"/>
  <c r="P125" i="7"/>
  <c r="AB125" i="7" s="1"/>
  <c r="M125" i="7"/>
  <c r="H125" i="7"/>
  <c r="N125" i="7" s="1"/>
  <c r="G125" i="7"/>
  <c r="F125" i="7"/>
  <c r="L125" i="7" s="1"/>
  <c r="X124" i="7"/>
  <c r="W124" i="7"/>
  <c r="AA124" i="7" s="1"/>
  <c r="V124" i="7"/>
  <c r="AD124" i="7" s="1"/>
  <c r="U124" i="7"/>
  <c r="AC124" i="7" s="1"/>
  <c r="T124" i="7"/>
  <c r="S124" i="7"/>
  <c r="Z124" i="7" s="1"/>
  <c r="R124" i="7"/>
  <c r="Q124" i="7"/>
  <c r="Y124" i="7" s="1"/>
  <c r="P124" i="7"/>
  <c r="AB124" i="7" s="1"/>
  <c r="M124" i="7"/>
  <c r="H124" i="7"/>
  <c r="N124" i="7" s="1"/>
  <c r="G124" i="7"/>
  <c r="F124" i="7"/>
  <c r="L124" i="7" s="1"/>
  <c r="O124" i="7" s="1"/>
  <c r="X123" i="7"/>
  <c r="W123" i="7"/>
  <c r="AA123" i="7" s="1"/>
  <c r="V123" i="7"/>
  <c r="AD123" i="7" s="1"/>
  <c r="U123" i="7"/>
  <c r="T123" i="7"/>
  <c r="S123" i="7"/>
  <c r="AC123" i="7" s="1"/>
  <c r="R123" i="7"/>
  <c r="Q123" i="7"/>
  <c r="Y123" i="7" s="1"/>
  <c r="P123" i="7"/>
  <c r="AB123" i="7" s="1"/>
  <c r="M123" i="7"/>
  <c r="H123" i="7"/>
  <c r="N123" i="7" s="1"/>
  <c r="G123" i="7"/>
  <c r="F123" i="7"/>
  <c r="L123" i="7" s="1"/>
  <c r="O123" i="7" s="1"/>
  <c r="X122" i="7"/>
  <c r="W122" i="7"/>
  <c r="AA122" i="7" s="1"/>
  <c r="V122" i="7"/>
  <c r="AD122" i="7" s="1"/>
  <c r="U122" i="7"/>
  <c r="AC122" i="7" s="1"/>
  <c r="T122" i="7"/>
  <c r="S122" i="7"/>
  <c r="Z122" i="7" s="1"/>
  <c r="R122" i="7"/>
  <c r="Q122" i="7"/>
  <c r="Y122" i="7" s="1"/>
  <c r="P122" i="7"/>
  <c r="AB122" i="7" s="1"/>
  <c r="M122" i="7"/>
  <c r="H122" i="7"/>
  <c r="N122" i="7" s="1"/>
  <c r="G122" i="7"/>
  <c r="F122" i="7"/>
  <c r="L122" i="7" s="1"/>
  <c r="X121" i="7"/>
  <c r="W121" i="7"/>
  <c r="AA121" i="7" s="1"/>
  <c r="V121" i="7"/>
  <c r="AD121" i="7" s="1"/>
  <c r="U121" i="7"/>
  <c r="T121" i="7"/>
  <c r="S121" i="7"/>
  <c r="AC121" i="7" s="1"/>
  <c r="R121" i="7"/>
  <c r="Q121" i="7"/>
  <c r="Y121" i="7" s="1"/>
  <c r="P121" i="7"/>
  <c r="AB121" i="7" s="1"/>
  <c r="M121" i="7"/>
  <c r="H121" i="7"/>
  <c r="N121" i="7" s="1"/>
  <c r="G121" i="7"/>
  <c r="F121" i="7"/>
  <c r="L121" i="7" s="1"/>
  <c r="X120" i="7"/>
  <c r="W120" i="7"/>
  <c r="AA120" i="7" s="1"/>
  <c r="V120" i="7"/>
  <c r="AD120" i="7" s="1"/>
  <c r="U120" i="7"/>
  <c r="AC120" i="7" s="1"/>
  <c r="T120" i="7"/>
  <c r="S120" i="7"/>
  <c r="Z120" i="7" s="1"/>
  <c r="R120" i="7"/>
  <c r="Q120" i="7"/>
  <c r="Y120" i="7" s="1"/>
  <c r="P120" i="7"/>
  <c r="AB120" i="7" s="1"/>
  <c r="M120" i="7"/>
  <c r="H120" i="7"/>
  <c r="N120" i="7" s="1"/>
  <c r="G120" i="7"/>
  <c r="F120" i="7"/>
  <c r="L120" i="7" s="1"/>
  <c r="O120" i="7" s="1"/>
  <c r="X119" i="7"/>
  <c r="W119" i="7"/>
  <c r="AA119" i="7" s="1"/>
  <c r="V119" i="7"/>
  <c r="AD119" i="7" s="1"/>
  <c r="U119" i="7"/>
  <c r="T119" i="7"/>
  <c r="S119" i="7"/>
  <c r="AC119" i="7" s="1"/>
  <c r="R119" i="7"/>
  <c r="Q119" i="7"/>
  <c r="Y119" i="7" s="1"/>
  <c r="P119" i="7"/>
  <c r="AB119" i="7" s="1"/>
  <c r="M119" i="7"/>
  <c r="H119" i="7"/>
  <c r="N119" i="7" s="1"/>
  <c r="G119" i="7"/>
  <c r="F119" i="7"/>
  <c r="L119" i="7" s="1"/>
  <c r="O119" i="7" s="1"/>
  <c r="X118" i="7"/>
  <c r="W118" i="7"/>
  <c r="AA118" i="7" s="1"/>
  <c r="V118" i="7"/>
  <c r="AD118" i="7" s="1"/>
  <c r="U118" i="7"/>
  <c r="AC118" i="7" s="1"/>
  <c r="T118" i="7"/>
  <c r="S118" i="7"/>
  <c r="Z118" i="7" s="1"/>
  <c r="R118" i="7"/>
  <c r="Q118" i="7"/>
  <c r="Y118" i="7" s="1"/>
  <c r="P118" i="7"/>
  <c r="AB118" i="7" s="1"/>
  <c r="M118" i="7"/>
  <c r="H118" i="7"/>
  <c r="N118" i="7" s="1"/>
  <c r="G118" i="7"/>
  <c r="F118" i="7"/>
  <c r="L118" i="7" s="1"/>
  <c r="X117" i="7"/>
  <c r="W117" i="7"/>
  <c r="AA117" i="7" s="1"/>
  <c r="V117" i="7"/>
  <c r="AD117" i="7" s="1"/>
  <c r="U117" i="7"/>
  <c r="T117" i="7"/>
  <c r="S117" i="7"/>
  <c r="AC117" i="7" s="1"/>
  <c r="R117" i="7"/>
  <c r="Q117" i="7"/>
  <c r="Y117" i="7" s="1"/>
  <c r="P117" i="7"/>
  <c r="AB117" i="7" s="1"/>
  <c r="M117" i="7"/>
  <c r="H117" i="7"/>
  <c r="N117" i="7" s="1"/>
  <c r="G117" i="7"/>
  <c r="F117" i="7"/>
  <c r="L117" i="7" s="1"/>
  <c r="X116" i="7"/>
  <c r="W116" i="7"/>
  <c r="AA116" i="7" s="1"/>
  <c r="V116" i="7"/>
  <c r="AD116" i="7" s="1"/>
  <c r="U116" i="7"/>
  <c r="AC116" i="7" s="1"/>
  <c r="T116" i="7"/>
  <c r="S116" i="7"/>
  <c r="Z116" i="7" s="1"/>
  <c r="R116" i="7"/>
  <c r="Q116" i="7"/>
  <c r="Y116" i="7" s="1"/>
  <c r="P116" i="7"/>
  <c r="AB116" i="7" s="1"/>
  <c r="M116" i="7"/>
  <c r="H116" i="7"/>
  <c r="N116" i="7" s="1"/>
  <c r="G116" i="7"/>
  <c r="F116" i="7"/>
  <c r="L116" i="7" s="1"/>
  <c r="O116" i="7" s="1"/>
  <c r="X115" i="7"/>
  <c r="W115" i="7"/>
  <c r="AA115" i="7" s="1"/>
  <c r="V115" i="7"/>
  <c r="AD115" i="7" s="1"/>
  <c r="U115" i="7"/>
  <c r="T115" i="7"/>
  <c r="S115" i="7"/>
  <c r="AC115" i="7" s="1"/>
  <c r="R115" i="7"/>
  <c r="Q115" i="7"/>
  <c r="Y115" i="7" s="1"/>
  <c r="P115" i="7"/>
  <c r="AB115" i="7" s="1"/>
  <c r="M115" i="7"/>
  <c r="H115" i="7"/>
  <c r="N115" i="7" s="1"/>
  <c r="G115" i="7"/>
  <c r="F115" i="7"/>
  <c r="L115" i="7" s="1"/>
  <c r="O115" i="7" s="1"/>
  <c r="X114" i="7"/>
  <c r="W114" i="7"/>
  <c r="AA114" i="7" s="1"/>
  <c r="V114" i="7"/>
  <c r="AD114" i="7" s="1"/>
  <c r="U114" i="7"/>
  <c r="AC114" i="7" s="1"/>
  <c r="T114" i="7"/>
  <c r="S114" i="7"/>
  <c r="Z114" i="7" s="1"/>
  <c r="R114" i="7"/>
  <c r="Q114" i="7"/>
  <c r="Y114" i="7" s="1"/>
  <c r="P114" i="7"/>
  <c r="AB114" i="7" s="1"/>
  <c r="M114" i="7"/>
  <c r="H114" i="7"/>
  <c r="N114" i="7" s="1"/>
  <c r="G114" i="7"/>
  <c r="F114" i="7"/>
  <c r="L114" i="7" s="1"/>
  <c r="X113" i="7"/>
  <c r="W113" i="7"/>
  <c r="AA113" i="7" s="1"/>
  <c r="V113" i="7"/>
  <c r="AD113" i="7" s="1"/>
  <c r="U113" i="7"/>
  <c r="T113" i="7"/>
  <c r="S113" i="7"/>
  <c r="AC113" i="7" s="1"/>
  <c r="R113" i="7"/>
  <c r="Q113" i="7"/>
  <c r="Y113" i="7" s="1"/>
  <c r="P113" i="7"/>
  <c r="AB113" i="7" s="1"/>
  <c r="M113" i="7"/>
  <c r="H113" i="7"/>
  <c r="N113" i="7" s="1"/>
  <c r="G113" i="7"/>
  <c r="F113" i="7"/>
  <c r="L113" i="7" s="1"/>
  <c r="X112" i="7"/>
  <c r="W112" i="7"/>
  <c r="AA112" i="7" s="1"/>
  <c r="V112" i="7"/>
  <c r="AD112" i="7" s="1"/>
  <c r="U112" i="7"/>
  <c r="AC112" i="7" s="1"/>
  <c r="T112" i="7"/>
  <c r="S112" i="7"/>
  <c r="Z112" i="7" s="1"/>
  <c r="R112" i="7"/>
  <c r="Q112" i="7"/>
  <c r="Y112" i="7" s="1"/>
  <c r="P112" i="7"/>
  <c r="AB112" i="7" s="1"/>
  <c r="M112" i="7"/>
  <c r="H112" i="7"/>
  <c r="N112" i="7" s="1"/>
  <c r="G112" i="7"/>
  <c r="F112" i="7"/>
  <c r="L112" i="7" s="1"/>
  <c r="O112" i="7" s="1"/>
  <c r="X111" i="7"/>
  <c r="W111" i="7"/>
  <c r="AA111" i="7" s="1"/>
  <c r="V111" i="7"/>
  <c r="AD111" i="7" s="1"/>
  <c r="U111" i="7"/>
  <c r="T111" i="7"/>
  <c r="S111" i="7"/>
  <c r="AC111" i="7" s="1"/>
  <c r="R111" i="7"/>
  <c r="Q111" i="7"/>
  <c r="Y111" i="7" s="1"/>
  <c r="P111" i="7"/>
  <c r="AB111" i="7" s="1"/>
  <c r="M111" i="7"/>
  <c r="H111" i="7"/>
  <c r="N111" i="7" s="1"/>
  <c r="G111" i="7"/>
  <c r="F111" i="7"/>
  <c r="L111" i="7" s="1"/>
  <c r="O111" i="7" s="1"/>
  <c r="X110" i="7"/>
  <c r="W110" i="7"/>
  <c r="AA110" i="7" s="1"/>
  <c r="V110" i="7"/>
  <c r="AD110" i="7" s="1"/>
  <c r="U110" i="7"/>
  <c r="AC110" i="7" s="1"/>
  <c r="T110" i="7"/>
  <c r="S110" i="7"/>
  <c r="Z110" i="7" s="1"/>
  <c r="R110" i="7"/>
  <c r="Q110" i="7"/>
  <c r="Y110" i="7" s="1"/>
  <c r="P110" i="7"/>
  <c r="AB110" i="7" s="1"/>
  <c r="M110" i="7"/>
  <c r="H110" i="7"/>
  <c r="N110" i="7" s="1"/>
  <c r="G110" i="7"/>
  <c r="F110" i="7"/>
  <c r="L110" i="7" s="1"/>
  <c r="X109" i="7"/>
  <c r="W109" i="7"/>
  <c r="AA109" i="7" s="1"/>
  <c r="V109" i="7"/>
  <c r="AD109" i="7" s="1"/>
  <c r="U109" i="7"/>
  <c r="T109" i="7"/>
  <c r="S109" i="7"/>
  <c r="AC109" i="7" s="1"/>
  <c r="R109" i="7"/>
  <c r="Q109" i="7"/>
  <c r="Y109" i="7" s="1"/>
  <c r="P109" i="7"/>
  <c r="AB109" i="7" s="1"/>
  <c r="M109" i="7"/>
  <c r="H109" i="7"/>
  <c r="N109" i="7" s="1"/>
  <c r="G109" i="7"/>
  <c r="F109" i="7"/>
  <c r="L109" i="7" s="1"/>
  <c r="X108" i="7"/>
  <c r="W108" i="7"/>
  <c r="AA108" i="7" s="1"/>
  <c r="V108" i="7"/>
  <c r="AD108" i="7" s="1"/>
  <c r="U108" i="7"/>
  <c r="AC108" i="7" s="1"/>
  <c r="T108" i="7"/>
  <c r="S108" i="7"/>
  <c r="Z108" i="7" s="1"/>
  <c r="R108" i="7"/>
  <c r="Q108" i="7"/>
  <c r="Y108" i="7" s="1"/>
  <c r="P108" i="7"/>
  <c r="AB108" i="7" s="1"/>
  <c r="M108" i="7"/>
  <c r="H108" i="7"/>
  <c r="N108" i="7" s="1"/>
  <c r="G108" i="7"/>
  <c r="F108" i="7"/>
  <c r="L108" i="7" s="1"/>
  <c r="O108" i="7" s="1"/>
  <c r="X107" i="7"/>
  <c r="W107" i="7"/>
  <c r="AA107" i="7" s="1"/>
  <c r="V107" i="7"/>
  <c r="AD107" i="7" s="1"/>
  <c r="U107" i="7"/>
  <c r="T107" i="7"/>
  <c r="S107" i="7"/>
  <c r="AC107" i="7" s="1"/>
  <c r="R107" i="7"/>
  <c r="Q107" i="7"/>
  <c r="Y107" i="7" s="1"/>
  <c r="P107" i="7"/>
  <c r="AB107" i="7" s="1"/>
  <c r="M107" i="7"/>
  <c r="H107" i="7"/>
  <c r="N107" i="7" s="1"/>
  <c r="G107" i="7"/>
  <c r="F107" i="7"/>
  <c r="L107" i="7" s="1"/>
  <c r="O107" i="7" s="1"/>
  <c r="X106" i="7"/>
  <c r="W106" i="7"/>
  <c r="AA106" i="7" s="1"/>
  <c r="V106" i="7"/>
  <c r="AD106" i="7" s="1"/>
  <c r="U106" i="7"/>
  <c r="AC106" i="7" s="1"/>
  <c r="T106" i="7"/>
  <c r="S106" i="7"/>
  <c r="Z106" i="7" s="1"/>
  <c r="R106" i="7"/>
  <c r="Q106" i="7"/>
  <c r="Y106" i="7" s="1"/>
  <c r="P106" i="7"/>
  <c r="AB106" i="7" s="1"/>
  <c r="M106" i="7"/>
  <c r="H106" i="7"/>
  <c r="N106" i="7" s="1"/>
  <c r="G106" i="7"/>
  <c r="F106" i="7"/>
  <c r="L106" i="7" s="1"/>
  <c r="X105" i="7"/>
  <c r="W105" i="7"/>
  <c r="AA105" i="7" s="1"/>
  <c r="V105" i="7"/>
  <c r="AD105" i="7" s="1"/>
  <c r="U105" i="7"/>
  <c r="T105" i="7"/>
  <c r="S105" i="7"/>
  <c r="AC105" i="7" s="1"/>
  <c r="R105" i="7"/>
  <c r="Q105" i="7"/>
  <c r="Y105" i="7" s="1"/>
  <c r="P105" i="7"/>
  <c r="AB105" i="7" s="1"/>
  <c r="M105" i="7"/>
  <c r="H105" i="7"/>
  <c r="N105" i="7" s="1"/>
  <c r="G105" i="7"/>
  <c r="F105" i="7"/>
  <c r="L105" i="7" s="1"/>
  <c r="X104" i="7"/>
  <c r="W104" i="7"/>
  <c r="AA104" i="7" s="1"/>
  <c r="V104" i="7"/>
  <c r="AD104" i="7" s="1"/>
  <c r="U104" i="7"/>
  <c r="AC104" i="7" s="1"/>
  <c r="T104" i="7"/>
  <c r="S104" i="7"/>
  <c r="Z104" i="7" s="1"/>
  <c r="R104" i="7"/>
  <c r="Q104" i="7"/>
  <c r="Y104" i="7" s="1"/>
  <c r="P104" i="7"/>
  <c r="AB104" i="7" s="1"/>
  <c r="M104" i="7"/>
  <c r="H104" i="7"/>
  <c r="N104" i="7" s="1"/>
  <c r="G104" i="7"/>
  <c r="F104" i="7"/>
  <c r="L104" i="7" s="1"/>
  <c r="O104" i="7" s="1"/>
  <c r="X103" i="7"/>
  <c r="W103" i="7"/>
  <c r="AA103" i="7" s="1"/>
  <c r="V103" i="7"/>
  <c r="AD103" i="7" s="1"/>
  <c r="U103" i="7"/>
  <c r="T103" i="7"/>
  <c r="S103" i="7"/>
  <c r="AC103" i="7" s="1"/>
  <c r="R103" i="7"/>
  <c r="Q103" i="7"/>
  <c r="Y103" i="7" s="1"/>
  <c r="P103" i="7"/>
  <c r="AB103" i="7" s="1"/>
  <c r="M103" i="7"/>
  <c r="H103" i="7"/>
  <c r="N103" i="7" s="1"/>
  <c r="G103" i="7"/>
  <c r="F103" i="7"/>
  <c r="L103" i="7" s="1"/>
  <c r="O103" i="7" s="1"/>
  <c r="X102" i="7"/>
  <c r="W102" i="7"/>
  <c r="AA102" i="7" s="1"/>
  <c r="V102" i="7"/>
  <c r="AD102" i="7" s="1"/>
  <c r="U102" i="7"/>
  <c r="AC102" i="7" s="1"/>
  <c r="T102" i="7"/>
  <c r="S102" i="7"/>
  <c r="Z102" i="7" s="1"/>
  <c r="R102" i="7"/>
  <c r="Q102" i="7"/>
  <c r="Y102" i="7" s="1"/>
  <c r="P102" i="7"/>
  <c r="AB102" i="7" s="1"/>
  <c r="M102" i="7"/>
  <c r="H102" i="7"/>
  <c r="N102" i="7" s="1"/>
  <c r="G102" i="7"/>
  <c r="F102" i="7"/>
  <c r="L102" i="7" s="1"/>
  <c r="X101" i="7"/>
  <c r="W101" i="7"/>
  <c r="AA101" i="7" s="1"/>
  <c r="V101" i="7"/>
  <c r="AD101" i="7" s="1"/>
  <c r="U101" i="7"/>
  <c r="T101" i="7"/>
  <c r="S101" i="7"/>
  <c r="AC101" i="7" s="1"/>
  <c r="R101" i="7"/>
  <c r="Q101" i="7"/>
  <c r="Y101" i="7" s="1"/>
  <c r="P101" i="7"/>
  <c r="AB101" i="7" s="1"/>
  <c r="M101" i="7"/>
  <c r="H101" i="7"/>
  <c r="N101" i="7" s="1"/>
  <c r="G101" i="7"/>
  <c r="F101" i="7"/>
  <c r="L101" i="7" s="1"/>
  <c r="X100" i="7"/>
  <c r="W100" i="7"/>
  <c r="AA100" i="7" s="1"/>
  <c r="V100" i="7"/>
  <c r="AD100" i="7" s="1"/>
  <c r="U100" i="7"/>
  <c r="AC100" i="7" s="1"/>
  <c r="T100" i="7"/>
  <c r="S100" i="7"/>
  <c r="Z100" i="7" s="1"/>
  <c r="R100" i="7"/>
  <c r="Q100" i="7"/>
  <c r="Y100" i="7" s="1"/>
  <c r="P100" i="7"/>
  <c r="AB100" i="7" s="1"/>
  <c r="M100" i="7"/>
  <c r="H100" i="7"/>
  <c r="N100" i="7" s="1"/>
  <c r="G100" i="7"/>
  <c r="F100" i="7"/>
  <c r="L100" i="7" s="1"/>
  <c r="O100" i="7" s="1"/>
  <c r="X99" i="7"/>
  <c r="W99" i="7"/>
  <c r="AA99" i="7" s="1"/>
  <c r="V99" i="7"/>
  <c r="AD99" i="7" s="1"/>
  <c r="U99" i="7"/>
  <c r="T99" i="7"/>
  <c r="S99" i="7"/>
  <c r="AC99" i="7" s="1"/>
  <c r="R99" i="7"/>
  <c r="Q99" i="7"/>
  <c r="Y99" i="7" s="1"/>
  <c r="P99" i="7"/>
  <c r="AB99" i="7" s="1"/>
  <c r="M99" i="7"/>
  <c r="H99" i="7"/>
  <c r="N99" i="7" s="1"/>
  <c r="G99" i="7"/>
  <c r="F99" i="7"/>
  <c r="L99" i="7" s="1"/>
  <c r="O99" i="7" s="1"/>
  <c r="X98" i="7"/>
  <c r="W98" i="7"/>
  <c r="AA98" i="7" s="1"/>
  <c r="V98" i="7"/>
  <c r="AD98" i="7" s="1"/>
  <c r="U98" i="7"/>
  <c r="AC98" i="7" s="1"/>
  <c r="T98" i="7"/>
  <c r="S98" i="7"/>
  <c r="Z98" i="7" s="1"/>
  <c r="R98" i="7"/>
  <c r="Q98" i="7"/>
  <c r="Y98" i="7" s="1"/>
  <c r="P98" i="7"/>
  <c r="AB98" i="7" s="1"/>
  <c r="M98" i="7"/>
  <c r="H98" i="7"/>
  <c r="N98" i="7" s="1"/>
  <c r="G98" i="7"/>
  <c r="F98" i="7"/>
  <c r="L98" i="7" s="1"/>
  <c r="X97" i="7"/>
  <c r="W97" i="7"/>
  <c r="AA97" i="7" s="1"/>
  <c r="V97" i="7"/>
  <c r="AD97" i="7" s="1"/>
  <c r="U97" i="7"/>
  <c r="T97" i="7"/>
  <c r="S97" i="7"/>
  <c r="AC97" i="7" s="1"/>
  <c r="R97" i="7"/>
  <c r="Q97" i="7"/>
  <c r="Y97" i="7" s="1"/>
  <c r="P97" i="7"/>
  <c r="AB97" i="7" s="1"/>
  <c r="M97" i="7"/>
  <c r="H97" i="7"/>
  <c r="N97" i="7" s="1"/>
  <c r="G97" i="7"/>
  <c r="F97" i="7"/>
  <c r="L97" i="7" s="1"/>
  <c r="X96" i="7"/>
  <c r="W96" i="7"/>
  <c r="AA96" i="7" s="1"/>
  <c r="V96" i="7"/>
  <c r="AD96" i="7" s="1"/>
  <c r="U96" i="7"/>
  <c r="AC96" i="7" s="1"/>
  <c r="T96" i="7"/>
  <c r="S96" i="7"/>
  <c r="Z96" i="7" s="1"/>
  <c r="R96" i="7"/>
  <c r="Q96" i="7"/>
  <c r="Y96" i="7" s="1"/>
  <c r="P96" i="7"/>
  <c r="AB96" i="7" s="1"/>
  <c r="M96" i="7"/>
  <c r="H96" i="7"/>
  <c r="N96" i="7" s="1"/>
  <c r="G96" i="7"/>
  <c r="F96" i="7"/>
  <c r="L96" i="7" s="1"/>
  <c r="O96" i="7" s="1"/>
  <c r="X95" i="7"/>
  <c r="W95" i="7"/>
  <c r="AA95" i="7" s="1"/>
  <c r="V95" i="7"/>
  <c r="AD95" i="7" s="1"/>
  <c r="U95" i="7"/>
  <c r="T95" i="7"/>
  <c r="S95" i="7"/>
  <c r="AC95" i="7" s="1"/>
  <c r="R95" i="7"/>
  <c r="Q95" i="7"/>
  <c r="Y95" i="7" s="1"/>
  <c r="P95" i="7"/>
  <c r="AB95" i="7" s="1"/>
  <c r="M95" i="7"/>
  <c r="H95" i="7"/>
  <c r="N95" i="7" s="1"/>
  <c r="G95" i="7"/>
  <c r="F95" i="7"/>
  <c r="L95" i="7" s="1"/>
  <c r="O95" i="7" s="1"/>
  <c r="X94" i="7"/>
  <c r="W94" i="7"/>
  <c r="AA94" i="7" s="1"/>
  <c r="V94" i="7"/>
  <c r="AD94" i="7" s="1"/>
  <c r="U94" i="7"/>
  <c r="AC94" i="7" s="1"/>
  <c r="T94" i="7"/>
  <c r="S94" i="7"/>
  <c r="Z94" i="7" s="1"/>
  <c r="R94" i="7"/>
  <c r="Q94" i="7"/>
  <c r="Y94" i="7" s="1"/>
  <c r="P94" i="7"/>
  <c r="AB94" i="7" s="1"/>
  <c r="M94" i="7"/>
  <c r="H94" i="7"/>
  <c r="N94" i="7" s="1"/>
  <c r="G94" i="7"/>
  <c r="F94" i="7"/>
  <c r="L94" i="7" s="1"/>
  <c r="X93" i="7"/>
  <c r="W93" i="7"/>
  <c r="AA93" i="7" s="1"/>
  <c r="V93" i="7"/>
  <c r="AD93" i="7" s="1"/>
  <c r="U93" i="7"/>
  <c r="T93" i="7"/>
  <c r="S93" i="7"/>
  <c r="AC93" i="7" s="1"/>
  <c r="R93" i="7"/>
  <c r="Q93" i="7"/>
  <c r="Y93" i="7" s="1"/>
  <c r="P93" i="7"/>
  <c r="AB93" i="7" s="1"/>
  <c r="M93" i="7"/>
  <c r="H93" i="7"/>
  <c r="N93" i="7" s="1"/>
  <c r="G93" i="7"/>
  <c r="F93" i="7"/>
  <c r="L93" i="7" s="1"/>
  <c r="X92" i="7"/>
  <c r="W92" i="7"/>
  <c r="AA92" i="7" s="1"/>
  <c r="V92" i="7"/>
  <c r="AD92" i="7" s="1"/>
  <c r="U92" i="7"/>
  <c r="AC92" i="7" s="1"/>
  <c r="T92" i="7"/>
  <c r="S92" i="7"/>
  <c r="Z92" i="7" s="1"/>
  <c r="R92" i="7"/>
  <c r="Q92" i="7"/>
  <c r="Y92" i="7" s="1"/>
  <c r="P92" i="7"/>
  <c r="AB92" i="7" s="1"/>
  <c r="M92" i="7"/>
  <c r="H92" i="7"/>
  <c r="N92" i="7" s="1"/>
  <c r="G92" i="7"/>
  <c r="F92" i="7"/>
  <c r="L92" i="7" s="1"/>
  <c r="O92" i="7" s="1"/>
  <c r="X91" i="7"/>
  <c r="W91" i="7"/>
  <c r="AA91" i="7" s="1"/>
  <c r="V91" i="7"/>
  <c r="AD91" i="7" s="1"/>
  <c r="U91" i="7"/>
  <c r="T91" i="7"/>
  <c r="S91" i="7"/>
  <c r="AC91" i="7" s="1"/>
  <c r="R91" i="7"/>
  <c r="Q91" i="7"/>
  <c r="Y91" i="7" s="1"/>
  <c r="P91" i="7"/>
  <c r="AB91" i="7" s="1"/>
  <c r="M91" i="7"/>
  <c r="H91" i="7"/>
  <c r="N91" i="7" s="1"/>
  <c r="G91" i="7"/>
  <c r="F91" i="7"/>
  <c r="L91" i="7" s="1"/>
  <c r="O91" i="7" s="1"/>
  <c r="X90" i="7"/>
  <c r="W90" i="7"/>
  <c r="AA90" i="7" s="1"/>
  <c r="V90" i="7"/>
  <c r="AD90" i="7" s="1"/>
  <c r="U90" i="7"/>
  <c r="AC90" i="7" s="1"/>
  <c r="T90" i="7"/>
  <c r="S90" i="7"/>
  <c r="Z90" i="7" s="1"/>
  <c r="R90" i="7"/>
  <c r="Q90" i="7"/>
  <c r="Y90" i="7" s="1"/>
  <c r="P90" i="7"/>
  <c r="AB90" i="7" s="1"/>
  <c r="M90" i="7"/>
  <c r="H90" i="7"/>
  <c r="N90" i="7" s="1"/>
  <c r="G90" i="7"/>
  <c r="F90" i="7"/>
  <c r="L90" i="7" s="1"/>
  <c r="X89" i="7"/>
  <c r="W89" i="7"/>
  <c r="AA89" i="7" s="1"/>
  <c r="V89" i="7"/>
  <c r="AD89" i="7" s="1"/>
  <c r="U89" i="7"/>
  <c r="T89" i="7"/>
  <c r="S89" i="7"/>
  <c r="AC89" i="7" s="1"/>
  <c r="R89" i="7"/>
  <c r="Q89" i="7"/>
  <c r="Y89" i="7" s="1"/>
  <c r="P89" i="7"/>
  <c r="AB89" i="7" s="1"/>
  <c r="M89" i="7"/>
  <c r="H89" i="7"/>
  <c r="N89" i="7" s="1"/>
  <c r="G89" i="7"/>
  <c r="F89" i="7"/>
  <c r="L89" i="7" s="1"/>
  <c r="X88" i="7"/>
  <c r="W88" i="7"/>
  <c r="AA88" i="7" s="1"/>
  <c r="V88" i="7"/>
  <c r="AD88" i="7" s="1"/>
  <c r="U88" i="7"/>
  <c r="AC88" i="7" s="1"/>
  <c r="T88" i="7"/>
  <c r="S88" i="7"/>
  <c r="Z88" i="7" s="1"/>
  <c r="R88" i="7"/>
  <c r="Q88" i="7"/>
  <c r="Y88" i="7" s="1"/>
  <c r="P88" i="7"/>
  <c r="AB88" i="7" s="1"/>
  <c r="M88" i="7"/>
  <c r="H88" i="7"/>
  <c r="N88" i="7" s="1"/>
  <c r="G88" i="7"/>
  <c r="F88" i="7"/>
  <c r="L88" i="7" s="1"/>
  <c r="O88" i="7" s="1"/>
  <c r="X87" i="7"/>
  <c r="W87" i="7"/>
  <c r="AA87" i="7" s="1"/>
  <c r="V87" i="7"/>
  <c r="AD87" i="7" s="1"/>
  <c r="U87" i="7"/>
  <c r="T87" i="7"/>
  <c r="S87" i="7"/>
  <c r="AC87" i="7" s="1"/>
  <c r="R87" i="7"/>
  <c r="Q87" i="7"/>
  <c r="Y87" i="7" s="1"/>
  <c r="P87" i="7"/>
  <c r="AB87" i="7" s="1"/>
  <c r="M87" i="7"/>
  <c r="H87" i="7"/>
  <c r="N87" i="7" s="1"/>
  <c r="G87" i="7"/>
  <c r="F87" i="7"/>
  <c r="L87" i="7" s="1"/>
  <c r="O87" i="7" s="1"/>
  <c r="X86" i="7"/>
  <c r="W86" i="7"/>
  <c r="AA86" i="7" s="1"/>
  <c r="V86" i="7"/>
  <c r="AD86" i="7" s="1"/>
  <c r="U86" i="7"/>
  <c r="AC86" i="7" s="1"/>
  <c r="T86" i="7"/>
  <c r="S86" i="7"/>
  <c r="Z86" i="7" s="1"/>
  <c r="R86" i="7"/>
  <c r="Q86" i="7"/>
  <c r="Y86" i="7" s="1"/>
  <c r="P86" i="7"/>
  <c r="AB86" i="7" s="1"/>
  <c r="M86" i="7"/>
  <c r="H86" i="7"/>
  <c r="N86" i="7" s="1"/>
  <c r="G86" i="7"/>
  <c r="F86" i="7"/>
  <c r="L86" i="7" s="1"/>
  <c r="X85" i="7"/>
  <c r="W85" i="7"/>
  <c r="AA85" i="7" s="1"/>
  <c r="V85" i="7"/>
  <c r="AD85" i="7" s="1"/>
  <c r="U85" i="7"/>
  <c r="T85" i="7"/>
  <c r="S85" i="7"/>
  <c r="AC85" i="7" s="1"/>
  <c r="R85" i="7"/>
  <c r="Q85" i="7"/>
  <c r="Y85" i="7" s="1"/>
  <c r="P85" i="7"/>
  <c r="AB85" i="7" s="1"/>
  <c r="M85" i="7"/>
  <c r="H85" i="7"/>
  <c r="N85" i="7" s="1"/>
  <c r="G85" i="7"/>
  <c r="F85" i="7"/>
  <c r="L85" i="7" s="1"/>
  <c r="X84" i="7"/>
  <c r="W84" i="7"/>
  <c r="AA84" i="7" s="1"/>
  <c r="V84" i="7"/>
  <c r="AD84" i="7" s="1"/>
  <c r="U84" i="7"/>
  <c r="AC84" i="7" s="1"/>
  <c r="T84" i="7"/>
  <c r="S84" i="7"/>
  <c r="Z84" i="7" s="1"/>
  <c r="R84" i="7"/>
  <c r="Q84" i="7"/>
  <c r="Y84" i="7" s="1"/>
  <c r="P84" i="7"/>
  <c r="AB84" i="7" s="1"/>
  <c r="M84" i="7"/>
  <c r="H84" i="7"/>
  <c r="N84" i="7" s="1"/>
  <c r="G84" i="7"/>
  <c r="F84" i="7"/>
  <c r="L84" i="7" s="1"/>
  <c r="O84" i="7" s="1"/>
  <c r="X83" i="7"/>
  <c r="W83" i="7"/>
  <c r="AA83" i="7" s="1"/>
  <c r="V83" i="7"/>
  <c r="AD83" i="7" s="1"/>
  <c r="U83" i="7"/>
  <c r="T83" i="7"/>
  <c r="S83" i="7"/>
  <c r="AC83" i="7" s="1"/>
  <c r="R83" i="7"/>
  <c r="Q83" i="7"/>
  <c r="Y83" i="7" s="1"/>
  <c r="P83" i="7"/>
  <c r="AB83" i="7" s="1"/>
  <c r="M83" i="7"/>
  <c r="H83" i="7"/>
  <c r="N83" i="7" s="1"/>
  <c r="G83" i="7"/>
  <c r="F83" i="7"/>
  <c r="L83" i="7" s="1"/>
  <c r="O83" i="7" s="1"/>
  <c r="X82" i="7"/>
  <c r="W82" i="7"/>
  <c r="AA82" i="7" s="1"/>
  <c r="V82" i="7"/>
  <c r="AD82" i="7" s="1"/>
  <c r="U82" i="7"/>
  <c r="AC82" i="7" s="1"/>
  <c r="T82" i="7"/>
  <c r="S82" i="7"/>
  <c r="Z82" i="7" s="1"/>
  <c r="R82" i="7"/>
  <c r="Q82" i="7"/>
  <c r="Y82" i="7" s="1"/>
  <c r="P82" i="7"/>
  <c r="AB82" i="7" s="1"/>
  <c r="M82" i="7"/>
  <c r="H82" i="7"/>
  <c r="N82" i="7" s="1"/>
  <c r="G82" i="7"/>
  <c r="F82" i="7"/>
  <c r="L82" i="7" s="1"/>
  <c r="X81" i="7"/>
  <c r="W81" i="7"/>
  <c r="AA81" i="7" s="1"/>
  <c r="V81" i="7"/>
  <c r="AD81" i="7" s="1"/>
  <c r="U81" i="7"/>
  <c r="T81" i="7"/>
  <c r="S81" i="7"/>
  <c r="AC81" i="7" s="1"/>
  <c r="R81" i="7"/>
  <c r="Q81" i="7"/>
  <c r="Y81" i="7" s="1"/>
  <c r="P81" i="7"/>
  <c r="AB81" i="7" s="1"/>
  <c r="M81" i="7"/>
  <c r="H81" i="7"/>
  <c r="N81" i="7" s="1"/>
  <c r="G81" i="7"/>
  <c r="F81" i="7"/>
  <c r="L81" i="7" s="1"/>
  <c r="X80" i="7"/>
  <c r="W80" i="7"/>
  <c r="AA80" i="7" s="1"/>
  <c r="V80" i="7"/>
  <c r="AD80" i="7" s="1"/>
  <c r="U80" i="7"/>
  <c r="AC80" i="7" s="1"/>
  <c r="T80" i="7"/>
  <c r="S80" i="7"/>
  <c r="Z80" i="7" s="1"/>
  <c r="R80" i="7"/>
  <c r="Q80" i="7"/>
  <c r="Y80" i="7" s="1"/>
  <c r="P80" i="7"/>
  <c r="AB80" i="7" s="1"/>
  <c r="M80" i="7"/>
  <c r="H80" i="7"/>
  <c r="N80" i="7" s="1"/>
  <c r="G80" i="7"/>
  <c r="F80" i="7"/>
  <c r="L80" i="7" s="1"/>
  <c r="O80" i="7" s="1"/>
  <c r="X79" i="7"/>
  <c r="W79" i="7"/>
  <c r="AA79" i="7" s="1"/>
  <c r="V79" i="7"/>
  <c r="AD79" i="7" s="1"/>
  <c r="U79" i="7"/>
  <c r="T79" i="7"/>
  <c r="S79" i="7"/>
  <c r="AC79" i="7" s="1"/>
  <c r="R79" i="7"/>
  <c r="Q79" i="7"/>
  <c r="Y79" i="7" s="1"/>
  <c r="P79" i="7"/>
  <c r="AB79" i="7" s="1"/>
  <c r="M79" i="7"/>
  <c r="H79" i="7"/>
  <c r="N79" i="7" s="1"/>
  <c r="G79" i="7"/>
  <c r="F79" i="7"/>
  <c r="L79" i="7" s="1"/>
  <c r="O79" i="7" s="1"/>
  <c r="X78" i="7"/>
  <c r="W78" i="7"/>
  <c r="AA78" i="7" s="1"/>
  <c r="V78" i="7"/>
  <c r="AD78" i="7" s="1"/>
  <c r="U78" i="7"/>
  <c r="AC78" i="7" s="1"/>
  <c r="T78" i="7"/>
  <c r="S78" i="7"/>
  <c r="Z78" i="7" s="1"/>
  <c r="R78" i="7"/>
  <c r="Q78" i="7"/>
  <c r="Y78" i="7" s="1"/>
  <c r="P78" i="7"/>
  <c r="AB78" i="7" s="1"/>
  <c r="M78" i="7"/>
  <c r="H78" i="7"/>
  <c r="N78" i="7" s="1"/>
  <c r="G78" i="7"/>
  <c r="F78" i="7"/>
  <c r="L78" i="7" s="1"/>
  <c r="X77" i="7"/>
  <c r="W77" i="7"/>
  <c r="AA77" i="7" s="1"/>
  <c r="V77" i="7"/>
  <c r="AD77" i="7" s="1"/>
  <c r="U77" i="7"/>
  <c r="T77" i="7"/>
  <c r="S77" i="7"/>
  <c r="AC77" i="7" s="1"/>
  <c r="R77" i="7"/>
  <c r="Q77" i="7"/>
  <c r="Y77" i="7" s="1"/>
  <c r="P77" i="7"/>
  <c r="AB77" i="7" s="1"/>
  <c r="M77" i="7"/>
  <c r="H77" i="7"/>
  <c r="N77" i="7" s="1"/>
  <c r="G77" i="7"/>
  <c r="F77" i="7"/>
  <c r="L77" i="7" s="1"/>
  <c r="X76" i="7"/>
  <c r="W76" i="7"/>
  <c r="AA76" i="7" s="1"/>
  <c r="V76" i="7"/>
  <c r="AD76" i="7" s="1"/>
  <c r="U76" i="7"/>
  <c r="AC76" i="7" s="1"/>
  <c r="T76" i="7"/>
  <c r="S76" i="7"/>
  <c r="Z76" i="7" s="1"/>
  <c r="R76" i="7"/>
  <c r="Q76" i="7"/>
  <c r="Y76" i="7" s="1"/>
  <c r="P76" i="7"/>
  <c r="AB76" i="7" s="1"/>
  <c r="M76" i="7"/>
  <c r="H76" i="7"/>
  <c r="N76" i="7" s="1"/>
  <c r="G76" i="7"/>
  <c r="F76" i="7"/>
  <c r="L76" i="7" s="1"/>
  <c r="O76" i="7" s="1"/>
  <c r="X75" i="7"/>
  <c r="W75" i="7"/>
  <c r="AA75" i="7" s="1"/>
  <c r="V75" i="7"/>
  <c r="AD75" i="7" s="1"/>
  <c r="U75" i="7"/>
  <c r="T75" i="7"/>
  <c r="S75" i="7"/>
  <c r="AC75" i="7" s="1"/>
  <c r="R75" i="7"/>
  <c r="Q75" i="7"/>
  <c r="Y75" i="7" s="1"/>
  <c r="P75" i="7"/>
  <c r="AB75" i="7" s="1"/>
  <c r="M75" i="7"/>
  <c r="H75" i="7"/>
  <c r="N75" i="7" s="1"/>
  <c r="G75" i="7"/>
  <c r="F75" i="7"/>
  <c r="L75" i="7" s="1"/>
  <c r="O75" i="7" s="1"/>
  <c r="X74" i="7"/>
  <c r="W74" i="7"/>
  <c r="AA74" i="7" s="1"/>
  <c r="V74" i="7"/>
  <c r="AD74" i="7" s="1"/>
  <c r="U74" i="7"/>
  <c r="AC74" i="7" s="1"/>
  <c r="T74" i="7"/>
  <c r="S74" i="7"/>
  <c r="Z74" i="7" s="1"/>
  <c r="R74" i="7"/>
  <c r="Q74" i="7"/>
  <c r="Y74" i="7" s="1"/>
  <c r="P74" i="7"/>
  <c r="AB74" i="7" s="1"/>
  <c r="M74" i="7"/>
  <c r="H74" i="7"/>
  <c r="N74" i="7" s="1"/>
  <c r="G74" i="7"/>
  <c r="F74" i="7"/>
  <c r="L74" i="7" s="1"/>
  <c r="X73" i="7"/>
  <c r="W73" i="7"/>
  <c r="AA73" i="7" s="1"/>
  <c r="V73" i="7"/>
  <c r="AD73" i="7" s="1"/>
  <c r="U73" i="7"/>
  <c r="T73" i="7"/>
  <c r="S73" i="7"/>
  <c r="AC73" i="7" s="1"/>
  <c r="R73" i="7"/>
  <c r="Q73" i="7"/>
  <c r="Y73" i="7" s="1"/>
  <c r="P73" i="7"/>
  <c r="AB73" i="7" s="1"/>
  <c r="M73" i="7"/>
  <c r="H73" i="7"/>
  <c r="N73" i="7" s="1"/>
  <c r="G73" i="7"/>
  <c r="F73" i="7"/>
  <c r="L73" i="7" s="1"/>
  <c r="X72" i="7"/>
  <c r="W72" i="7"/>
  <c r="AA72" i="7" s="1"/>
  <c r="V72" i="7"/>
  <c r="AD72" i="7" s="1"/>
  <c r="U72" i="7"/>
  <c r="AC72" i="7" s="1"/>
  <c r="T72" i="7"/>
  <c r="S72" i="7"/>
  <c r="Z72" i="7" s="1"/>
  <c r="R72" i="7"/>
  <c r="Q72" i="7"/>
  <c r="Y72" i="7" s="1"/>
  <c r="P72" i="7"/>
  <c r="AB72" i="7" s="1"/>
  <c r="M72" i="7"/>
  <c r="H72" i="7"/>
  <c r="N72" i="7" s="1"/>
  <c r="G72" i="7"/>
  <c r="F72" i="7"/>
  <c r="L72" i="7" s="1"/>
  <c r="O72" i="7" s="1"/>
  <c r="X71" i="7"/>
  <c r="W71" i="7"/>
  <c r="AA71" i="7" s="1"/>
  <c r="V71" i="7"/>
  <c r="AD71" i="7" s="1"/>
  <c r="U71" i="7"/>
  <c r="T71" i="7"/>
  <c r="S71" i="7"/>
  <c r="AC71" i="7" s="1"/>
  <c r="R71" i="7"/>
  <c r="Q71" i="7"/>
  <c r="Y71" i="7" s="1"/>
  <c r="P71" i="7"/>
  <c r="AB71" i="7" s="1"/>
  <c r="M71" i="7"/>
  <c r="H71" i="7"/>
  <c r="N71" i="7" s="1"/>
  <c r="G71" i="7"/>
  <c r="F71" i="7"/>
  <c r="L71" i="7" s="1"/>
  <c r="O71" i="7" s="1"/>
  <c r="X70" i="7"/>
  <c r="W70" i="7"/>
  <c r="AA70" i="7" s="1"/>
  <c r="V70" i="7"/>
  <c r="AD70" i="7" s="1"/>
  <c r="U70" i="7"/>
  <c r="AC70" i="7" s="1"/>
  <c r="T70" i="7"/>
  <c r="S70" i="7"/>
  <c r="Z70" i="7" s="1"/>
  <c r="R70" i="7"/>
  <c r="Q70" i="7"/>
  <c r="Y70" i="7" s="1"/>
  <c r="P70" i="7"/>
  <c r="AB70" i="7" s="1"/>
  <c r="M70" i="7"/>
  <c r="H70" i="7"/>
  <c r="N70" i="7" s="1"/>
  <c r="G70" i="7"/>
  <c r="F70" i="7"/>
  <c r="L70" i="7" s="1"/>
  <c r="X69" i="7"/>
  <c r="W69" i="7"/>
  <c r="AA69" i="7" s="1"/>
  <c r="V69" i="7"/>
  <c r="AD69" i="7" s="1"/>
  <c r="U69" i="7"/>
  <c r="T69" i="7"/>
  <c r="S69" i="7"/>
  <c r="AC69" i="7" s="1"/>
  <c r="R69" i="7"/>
  <c r="Q69" i="7"/>
  <c r="Y69" i="7" s="1"/>
  <c r="P69" i="7"/>
  <c r="AB69" i="7" s="1"/>
  <c r="M69" i="7"/>
  <c r="H69" i="7"/>
  <c r="N69" i="7" s="1"/>
  <c r="G69" i="7"/>
  <c r="F69" i="7"/>
  <c r="L69" i="7" s="1"/>
  <c r="X68" i="7"/>
  <c r="W68" i="7"/>
  <c r="AA68" i="7" s="1"/>
  <c r="V68" i="7"/>
  <c r="AD68" i="7" s="1"/>
  <c r="U68" i="7"/>
  <c r="AC68" i="7" s="1"/>
  <c r="T68" i="7"/>
  <c r="S68" i="7"/>
  <c r="Z68" i="7" s="1"/>
  <c r="R68" i="7"/>
  <c r="Q68" i="7"/>
  <c r="Y68" i="7" s="1"/>
  <c r="P68" i="7"/>
  <c r="AB68" i="7" s="1"/>
  <c r="M68" i="7"/>
  <c r="H68" i="7"/>
  <c r="N68" i="7" s="1"/>
  <c r="G68" i="7"/>
  <c r="F68" i="7"/>
  <c r="L68" i="7" s="1"/>
  <c r="O68" i="7" s="1"/>
  <c r="X67" i="7"/>
  <c r="W67" i="7"/>
  <c r="AA67" i="7" s="1"/>
  <c r="V67" i="7"/>
  <c r="AD67" i="7" s="1"/>
  <c r="U67" i="7"/>
  <c r="T67" i="7"/>
  <c r="S67" i="7"/>
  <c r="AC67" i="7" s="1"/>
  <c r="R67" i="7"/>
  <c r="Q67" i="7"/>
  <c r="Y67" i="7" s="1"/>
  <c r="P67" i="7"/>
  <c r="AB67" i="7" s="1"/>
  <c r="M67" i="7"/>
  <c r="H67" i="7"/>
  <c r="N67" i="7" s="1"/>
  <c r="G67" i="7"/>
  <c r="F67" i="7"/>
  <c r="L67" i="7" s="1"/>
  <c r="O67" i="7" s="1"/>
  <c r="X66" i="7"/>
  <c r="W66" i="7"/>
  <c r="AA66" i="7" s="1"/>
  <c r="V66" i="7"/>
  <c r="AD66" i="7" s="1"/>
  <c r="U66" i="7"/>
  <c r="AC66" i="7" s="1"/>
  <c r="T66" i="7"/>
  <c r="S66" i="7"/>
  <c r="Z66" i="7" s="1"/>
  <c r="R66" i="7"/>
  <c r="Q66" i="7"/>
  <c r="Y66" i="7" s="1"/>
  <c r="P66" i="7"/>
  <c r="AB66" i="7" s="1"/>
  <c r="M66" i="7"/>
  <c r="H66" i="7"/>
  <c r="N66" i="7" s="1"/>
  <c r="G66" i="7"/>
  <c r="F66" i="7"/>
  <c r="L66" i="7" s="1"/>
  <c r="X65" i="7"/>
  <c r="W65" i="7"/>
  <c r="AA65" i="7" s="1"/>
  <c r="V65" i="7"/>
  <c r="AD65" i="7" s="1"/>
  <c r="U65" i="7"/>
  <c r="T65" i="7"/>
  <c r="S65" i="7"/>
  <c r="AC65" i="7" s="1"/>
  <c r="R65" i="7"/>
  <c r="Q65" i="7"/>
  <c r="Y65" i="7" s="1"/>
  <c r="P65" i="7"/>
  <c r="AB65" i="7" s="1"/>
  <c r="M65" i="7"/>
  <c r="H65" i="7"/>
  <c r="N65" i="7" s="1"/>
  <c r="G65" i="7"/>
  <c r="F65" i="7"/>
  <c r="L65" i="7" s="1"/>
  <c r="X64" i="7"/>
  <c r="W64" i="7"/>
  <c r="AA64" i="7" s="1"/>
  <c r="V64" i="7"/>
  <c r="AD64" i="7" s="1"/>
  <c r="U64" i="7"/>
  <c r="AC64" i="7" s="1"/>
  <c r="T64" i="7"/>
  <c r="S64" i="7"/>
  <c r="Z64" i="7" s="1"/>
  <c r="R64" i="7"/>
  <c r="Q64" i="7"/>
  <c r="Y64" i="7" s="1"/>
  <c r="P64" i="7"/>
  <c r="AB64" i="7" s="1"/>
  <c r="M64" i="7"/>
  <c r="H64" i="7"/>
  <c r="N64" i="7" s="1"/>
  <c r="G64" i="7"/>
  <c r="F64" i="7"/>
  <c r="L64" i="7" s="1"/>
  <c r="O64" i="7" s="1"/>
  <c r="X63" i="7"/>
  <c r="W63" i="7"/>
  <c r="AA63" i="7" s="1"/>
  <c r="V63" i="7"/>
  <c r="AD63" i="7" s="1"/>
  <c r="U63" i="7"/>
  <c r="T63" i="7"/>
  <c r="S63" i="7"/>
  <c r="AC63" i="7" s="1"/>
  <c r="R63" i="7"/>
  <c r="Q63" i="7"/>
  <c r="Y63" i="7" s="1"/>
  <c r="P63" i="7"/>
  <c r="AB63" i="7" s="1"/>
  <c r="M63" i="7"/>
  <c r="H63" i="7"/>
  <c r="N63" i="7" s="1"/>
  <c r="G63" i="7"/>
  <c r="F63" i="7"/>
  <c r="L63" i="7" s="1"/>
  <c r="O63" i="7" s="1"/>
  <c r="X62" i="7"/>
  <c r="W62" i="7"/>
  <c r="AA62" i="7" s="1"/>
  <c r="V62" i="7"/>
  <c r="AD62" i="7" s="1"/>
  <c r="U62" i="7"/>
  <c r="AC62" i="7" s="1"/>
  <c r="T62" i="7"/>
  <c r="S62" i="7"/>
  <c r="Z62" i="7" s="1"/>
  <c r="R62" i="7"/>
  <c r="Q62" i="7"/>
  <c r="Y62" i="7" s="1"/>
  <c r="P62" i="7"/>
  <c r="AB62" i="7" s="1"/>
  <c r="M62" i="7"/>
  <c r="H62" i="7"/>
  <c r="N62" i="7" s="1"/>
  <c r="G62" i="7"/>
  <c r="F62" i="7"/>
  <c r="L62" i="7" s="1"/>
  <c r="X61" i="7"/>
  <c r="W61" i="7"/>
  <c r="AA61" i="7" s="1"/>
  <c r="V61" i="7"/>
  <c r="AD61" i="7" s="1"/>
  <c r="U61" i="7"/>
  <c r="T61" i="7"/>
  <c r="S61" i="7"/>
  <c r="AC61" i="7" s="1"/>
  <c r="R61" i="7"/>
  <c r="Q61" i="7"/>
  <c r="Y61" i="7" s="1"/>
  <c r="P61" i="7"/>
  <c r="AB61" i="7" s="1"/>
  <c r="M61" i="7"/>
  <c r="H61" i="7"/>
  <c r="N61" i="7" s="1"/>
  <c r="G61" i="7"/>
  <c r="F61" i="7"/>
  <c r="L61" i="7" s="1"/>
  <c r="X60" i="7"/>
  <c r="W60" i="7"/>
  <c r="AA60" i="7" s="1"/>
  <c r="V60" i="7"/>
  <c r="AD60" i="7" s="1"/>
  <c r="U60" i="7"/>
  <c r="AC60" i="7" s="1"/>
  <c r="T60" i="7"/>
  <c r="S60" i="7"/>
  <c r="Z60" i="7" s="1"/>
  <c r="R60" i="7"/>
  <c r="Q60" i="7"/>
  <c r="Y60" i="7" s="1"/>
  <c r="P60" i="7"/>
  <c r="AB60" i="7" s="1"/>
  <c r="M60" i="7"/>
  <c r="H60" i="7"/>
  <c r="N60" i="7" s="1"/>
  <c r="G60" i="7"/>
  <c r="F60" i="7"/>
  <c r="L60" i="7" s="1"/>
  <c r="O60" i="7" s="1"/>
  <c r="X59" i="7"/>
  <c r="W59" i="7"/>
  <c r="AA59" i="7" s="1"/>
  <c r="V59" i="7"/>
  <c r="AD59" i="7" s="1"/>
  <c r="U59" i="7"/>
  <c r="T59" i="7"/>
  <c r="S59" i="7"/>
  <c r="AC59" i="7" s="1"/>
  <c r="R59" i="7"/>
  <c r="Q59" i="7"/>
  <c r="Y59" i="7" s="1"/>
  <c r="P59" i="7"/>
  <c r="AB59" i="7" s="1"/>
  <c r="M59" i="7"/>
  <c r="H59" i="7"/>
  <c r="N59" i="7" s="1"/>
  <c r="G59" i="7"/>
  <c r="F59" i="7"/>
  <c r="L59" i="7" s="1"/>
  <c r="O59" i="7" s="1"/>
  <c r="X58" i="7"/>
  <c r="W58" i="7"/>
  <c r="AA58" i="7" s="1"/>
  <c r="V58" i="7"/>
  <c r="AD58" i="7" s="1"/>
  <c r="U58" i="7"/>
  <c r="AC58" i="7" s="1"/>
  <c r="T58" i="7"/>
  <c r="S58" i="7"/>
  <c r="Z58" i="7" s="1"/>
  <c r="R58" i="7"/>
  <c r="Q58" i="7"/>
  <c r="Y58" i="7" s="1"/>
  <c r="P58" i="7"/>
  <c r="AB58" i="7" s="1"/>
  <c r="M58" i="7"/>
  <c r="H58" i="7"/>
  <c r="N58" i="7" s="1"/>
  <c r="G58" i="7"/>
  <c r="F58" i="7"/>
  <c r="L58" i="7" s="1"/>
  <c r="X57" i="7"/>
  <c r="W57" i="7"/>
  <c r="AA57" i="7" s="1"/>
  <c r="V57" i="7"/>
  <c r="AD57" i="7" s="1"/>
  <c r="U57" i="7"/>
  <c r="T57" i="7"/>
  <c r="S57" i="7"/>
  <c r="AC57" i="7" s="1"/>
  <c r="R57" i="7"/>
  <c r="Q57" i="7"/>
  <c r="Y57" i="7" s="1"/>
  <c r="P57" i="7"/>
  <c r="AB57" i="7" s="1"/>
  <c r="M57" i="7"/>
  <c r="H57" i="7"/>
  <c r="N57" i="7" s="1"/>
  <c r="G57" i="7"/>
  <c r="F57" i="7"/>
  <c r="L57" i="7" s="1"/>
  <c r="X56" i="7"/>
  <c r="W56" i="7"/>
  <c r="AA56" i="7" s="1"/>
  <c r="V56" i="7"/>
  <c r="AD56" i="7" s="1"/>
  <c r="U56" i="7"/>
  <c r="AC56" i="7" s="1"/>
  <c r="T56" i="7"/>
  <c r="S56" i="7"/>
  <c r="Z56" i="7" s="1"/>
  <c r="R56" i="7"/>
  <c r="Q56" i="7"/>
  <c r="Y56" i="7" s="1"/>
  <c r="P56" i="7"/>
  <c r="AB56" i="7" s="1"/>
  <c r="M56" i="7"/>
  <c r="H56" i="7"/>
  <c r="N56" i="7" s="1"/>
  <c r="G56" i="7"/>
  <c r="F56" i="7"/>
  <c r="L56" i="7" s="1"/>
  <c r="O56" i="7" s="1"/>
  <c r="X55" i="7"/>
  <c r="W55" i="7"/>
  <c r="AA55" i="7" s="1"/>
  <c r="V55" i="7"/>
  <c r="AD55" i="7" s="1"/>
  <c r="U55" i="7"/>
  <c r="T55" i="7"/>
  <c r="S55" i="7"/>
  <c r="AC55" i="7" s="1"/>
  <c r="R55" i="7"/>
  <c r="Q55" i="7"/>
  <c r="Y55" i="7" s="1"/>
  <c r="P55" i="7"/>
  <c r="AB55" i="7" s="1"/>
  <c r="M55" i="7"/>
  <c r="H55" i="7"/>
  <c r="N55" i="7" s="1"/>
  <c r="G55" i="7"/>
  <c r="F55" i="7"/>
  <c r="L55" i="7" s="1"/>
  <c r="O55" i="7" s="1"/>
  <c r="X54" i="7"/>
  <c r="W54" i="7"/>
  <c r="AA54" i="7" s="1"/>
  <c r="V54" i="7"/>
  <c r="AD54" i="7" s="1"/>
  <c r="U54" i="7"/>
  <c r="AC54" i="7" s="1"/>
  <c r="T54" i="7"/>
  <c r="S54" i="7"/>
  <c r="Z54" i="7" s="1"/>
  <c r="R54" i="7"/>
  <c r="Q54" i="7"/>
  <c r="Y54" i="7" s="1"/>
  <c r="P54" i="7"/>
  <c r="AB54" i="7" s="1"/>
  <c r="M54" i="7"/>
  <c r="H54" i="7"/>
  <c r="N54" i="7" s="1"/>
  <c r="G54" i="7"/>
  <c r="F54" i="7"/>
  <c r="L54" i="7" s="1"/>
  <c r="X53" i="7"/>
  <c r="W53" i="7"/>
  <c r="AA53" i="7" s="1"/>
  <c r="V53" i="7"/>
  <c r="AD53" i="7" s="1"/>
  <c r="U53" i="7"/>
  <c r="T53" i="7"/>
  <c r="S53" i="7"/>
  <c r="AC53" i="7" s="1"/>
  <c r="R53" i="7"/>
  <c r="Q53" i="7"/>
  <c r="Y53" i="7" s="1"/>
  <c r="P53" i="7"/>
  <c r="AB53" i="7" s="1"/>
  <c r="M53" i="7"/>
  <c r="H53" i="7"/>
  <c r="N53" i="7" s="1"/>
  <c r="G53" i="7"/>
  <c r="F53" i="7"/>
  <c r="L53" i="7" s="1"/>
  <c r="X52" i="7"/>
  <c r="W52" i="7"/>
  <c r="AA52" i="7" s="1"/>
  <c r="V52" i="7"/>
  <c r="AD52" i="7" s="1"/>
  <c r="U52" i="7"/>
  <c r="AC52" i="7" s="1"/>
  <c r="T52" i="7"/>
  <c r="S52" i="7"/>
  <c r="Z52" i="7" s="1"/>
  <c r="R52" i="7"/>
  <c r="Q52" i="7"/>
  <c r="Y52" i="7" s="1"/>
  <c r="P52" i="7"/>
  <c r="AB52" i="7" s="1"/>
  <c r="M52" i="7"/>
  <c r="H52" i="7"/>
  <c r="N52" i="7" s="1"/>
  <c r="G52" i="7"/>
  <c r="F52" i="7"/>
  <c r="L52" i="7" s="1"/>
  <c r="O52" i="7" s="1"/>
  <c r="X51" i="7"/>
  <c r="W51" i="7"/>
  <c r="AA51" i="7" s="1"/>
  <c r="V51" i="7"/>
  <c r="AD51" i="7" s="1"/>
  <c r="U51" i="7"/>
  <c r="T51" i="7"/>
  <c r="S51" i="7"/>
  <c r="AC51" i="7" s="1"/>
  <c r="R51" i="7"/>
  <c r="Q51" i="7"/>
  <c r="Y51" i="7" s="1"/>
  <c r="P51" i="7"/>
  <c r="AB51" i="7" s="1"/>
  <c r="M51" i="7"/>
  <c r="H51" i="7"/>
  <c r="N51" i="7" s="1"/>
  <c r="G51" i="7"/>
  <c r="F51" i="7"/>
  <c r="L51" i="7" s="1"/>
  <c r="O51" i="7" s="1"/>
  <c r="X50" i="7"/>
  <c r="W50" i="7"/>
  <c r="AA50" i="7" s="1"/>
  <c r="V50" i="7"/>
  <c r="AD50" i="7" s="1"/>
  <c r="U50" i="7"/>
  <c r="AC50" i="7" s="1"/>
  <c r="T50" i="7"/>
  <c r="S50" i="7"/>
  <c r="Z50" i="7" s="1"/>
  <c r="R50" i="7"/>
  <c r="Q50" i="7"/>
  <c r="Y50" i="7" s="1"/>
  <c r="P50" i="7"/>
  <c r="AB50" i="7" s="1"/>
  <c r="M50" i="7"/>
  <c r="H50" i="7"/>
  <c r="N50" i="7" s="1"/>
  <c r="G50" i="7"/>
  <c r="F50" i="7"/>
  <c r="L50" i="7" s="1"/>
  <c r="X49" i="7"/>
  <c r="W49" i="7"/>
  <c r="AA49" i="7" s="1"/>
  <c r="V49" i="7"/>
  <c r="AD49" i="7" s="1"/>
  <c r="U49" i="7"/>
  <c r="T49" i="7"/>
  <c r="S49" i="7"/>
  <c r="AC49" i="7" s="1"/>
  <c r="R49" i="7"/>
  <c r="Q49" i="7"/>
  <c r="Y49" i="7" s="1"/>
  <c r="P49" i="7"/>
  <c r="AB49" i="7" s="1"/>
  <c r="M49" i="7"/>
  <c r="H49" i="7"/>
  <c r="N49" i="7" s="1"/>
  <c r="G49" i="7"/>
  <c r="F49" i="7"/>
  <c r="L49" i="7" s="1"/>
  <c r="X48" i="7"/>
  <c r="W48" i="7"/>
  <c r="AA48" i="7" s="1"/>
  <c r="V48" i="7"/>
  <c r="AD48" i="7" s="1"/>
  <c r="U48" i="7"/>
  <c r="AC48" i="7" s="1"/>
  <c r="T48" i="7"/>
  <c r="S48" i="7"/>
  <c r="Z48" i="7" s="1"/>
  <c r="R48" i="7"/>
  <c r="Q48" i="7"/>
  <c r="Y48" i="7" s="1"/>
  <c r="P48" i="7"/>
  <c r="AB48" i="7" s="1"/>
  <c r="M48" i="7"/>
  <c r="H48" i="7"/>
  <c r="N48" i="7" s="1"/>
  <c r="G48" i="7"/>
  <c r="F48" i="7"/>
  <c r="L48" i="7" s="1"/>
  <c r="O48" i="7" s="1"/>
  <c r="X47" i="7"/>
  <c r="W47" i="7"/>
  <c r="AA47" i="7" s="1"/>
  <c r="V47" i="7"/>
  <c r="AD47" i="7" s="1"/>
  <c r="U47" i="7"/>
  <c r="T47" i="7"/>
  <c r="S47" i="7"/>
  <c r="AC47" i="7" s="1"/>
  <c r="R47" i="7"/>
  <c r="Q47" i="7"/>
  <c r="Y47" i="7" s="1"/>
  <c r="P47" i="7"/>
  <c r="AB47" i="7" s="1"/>
  <c r="M47" i="7"/>
  <c r="H47" i="7"/>
  <c r="N47" i="7" s="1"/>
  <c r="G47" i="7"/>
  <c r="F47" i="7"/>
  <c r="L47" i="7" s="1"/>
  <c r="O47" i="7" s="1"/>
  <c r="X46" i="7"/>
  <c r="W46" i="7"/>
  <c r="AA46" i="7" s="1"/>
  <c r="V46" i="7"/>
  <c r="AD46" i="7" s="1"/>
  <c r="U46" i="7"/>
  <c r="AC46" i="7" s="1"/>
  <c r="T46" i="7"/>
  <c r="S46" i="7"/>
  <c r="Z46" i="7" s="1"/>
  <c r="R46" i="7"/>
  <c r="Q46" i="7"/>
  <c r="Y46" i="7" s="1"/>
  <c r="P46" i="7"/>
  <c r="AB46" i="7" s="1"/>
  <c r="M46" i="7"/>
  <c r="H46" i="7"/>
  <c r="N46" i="7" s="1"/>
  <c r="G46" i="7"/>
  <c r="F46" i="7"/>
  <c r="L46" i="7" s="1"/>
  <c r="X45" i="7"/>
  <c r="W45" i="7"/>
  <c r="AA45" i="7" s="1"/>
  <c r="V45" i="7"/>
  <c r="AD45" i="7" s="1"/>
  <c r="U45" i="7"/>
  <c r="T45" i="7"/>
  <c r="S45" i="7"/>
  <c r="AC45" i="7" s="1"/>
  <c r="R45" i="7"/>
  <c r="Q45" i="7"/>
  <c r="Y45" i="7" s="1"/>
  <c r="P45" i="7"/>
  <c r="AB45" i="7" s="1"/>
  <c r="M45" i="7"/>
  <c r="H45" i="7"/>
  <c r="N45" i="7" s="1"/>
  <c r="G45" i="7"/>
  <c r="F45" i="7"/>
  <c r="L45" i="7" s="1"/>
  <c r="O45" i="7" s="1"/>
  <c r="AC44" i="7"/>
  <c r="X44" i="7"/>
  <c r="W44" i="7"/>
  <c r="AA44" i="7" s="1"/>
  <c r="V44" i="7"/>
  <c r="AD44" i="7" s="1"/>
  <c r="U44" i="7"/>
  <c r="T44" i="7"/>
  <c r="S44" i="7"/>
  <c r="Z44" i="7" s="1"/>
  <c r="R44" i="7"/>
  <c r="Q44" i="7"/>
  <c r="Y44" i="7" s="1"/>
  <c r="P44" i="7"/>
  <c r="M44" i="7"/>
  <c r="H44" i="7"/>
  <c r="N44" i="7" s="1"/>
  <c r="G44" i="7"/>
  <c r="F44" i="7"/>
  <c r="L44" i="7" s="1"/>
  <c r="AA43" i="7"/>
  <c r="X43" i="7"/>
  <c r="W43" i="7"/>
  <c r="V43" i="7"/>
  <c r="U43" i="7"/>
  <c r="T43" i="7"/>
  <c r="S43" i="7"/>
  <c r="R43" i="7"/>
  <c r="Q43" i="7"/>
  <c r="Y43" i="7" s="1"/>
  <c r="P43" i="7"/>
  <c r="AB43" i="7" s="1"/>
  <c r="M43" i="7"/>
  <c r="H43" i="7"/>
  <c r="N43" i="7" s="1"/>
  <c r="G43" i="7"/>
  <c r="F43" i="7"/>
  <c r="L43" i="7" s="1"/>
  <c r="O43" i="7" s="1"/>
  <c r="X42" i="7"/>
  <c r="W42" i="7"/>
  <c r="AA42" i="7" s="1"/>
  <c r="V42" i="7"/>
  <c r="AD42" i="7" s="1"/>
  <c r="U42" i="7"/>
  <c r="AC42" i="7" s="1"/>
  <c r="T42" i="7"/>
  <c r="S42" i="7"/>
  <c r="R42" i="7"/>
  <c r="Q42" i="7"/>
  <c r="Y42" i="7" s="1"/>
  <c r="P42" i="7"/>
  <c r="AB42" i="7" s="1"/>
  <c r="M42" i="7"/>
  <c r="H42" i="7"/>
  <c r="N42" i="7" s="1"/>
  <c r="G42" i="7"/>
  <c r="F42" i="7"/>
  <c r="L42" i="7" s="1"/>
  <c r="O42" i="7" s="1"/>
  <c r="X41" i="7"/>
  <c r="W41" i="7"/>
  <c r="AA41" i="7" s="1"/>
  <c r="V41" i="7"/>
  <c r="AD41" i="7" s="1"/>
  <c r="U41" i="7"/>
  <c r="T41" i="7"/>
  <c r="S41" i="7"/>
  <c r="R41" i="7"/>
  <c r="Q41" i="7"/>
  <c r="Y41" i="7" s="1"/>
  <c r="P41" i="7"/>
  <c r="AB41" i="7" s="1"/>
  <c r="M41" i="7"/>
  <c r="H41" i="7"/>
  <c r="N41" i="7" s="1"/>
  <c r="G41" i="7"/>
  <c r="F41" i="7"/>
  <c r="L41" i="7" s="1"/>
  <c r="O41" i="7" s="1"/>
  <c r="AC40" i="7"/>
  <c r="X40" i="7"/>
  <c r="W40" i="7"/>
  <c r="AA40" i="7" s="1"/>
  <c r="V40" i="7"/>
  <c r="AD40" i="7" s="1"/>
  <c r="U40" i="7"/>
  <c r="T40" i="7"/>
  <c r="S40" i="7"/>
  <c r="Z40" i="7" s="1"/>
  <c r="R40" i="7"/>
  <c r="Q40" i="7"/>
  <c r="Y40" i="7" s="1"/>
  <c r="P40" i="7"/>
  <c r="M40" i="7"/>
  <c r="H40" i="7"/>
  <c r="N40" i="7" s="1"/>
  <c r="G40" i="7"/>
  <c r="F40" i="7"/>
  <c r="L40" i="7" s="1"/>
  <c r="AA39" i="7"/>
  <c r="X39" i="7"/>
  <c r="W39" i="7"/>
  <c r="V39" i="7"/>
  <c r="U39" i="7"/>
  <c r="T39" i="7"/>
  <c r="S39" i="7"/>
  <c r="R39" i="7"/>
  <c r="Q39" i="7"/>
  <c r="Y39" i="7" s="1"/>
  <c r="P39" i="7"/>
  <c r="AB39" i="7" s="1"/>
  <c r="M39" i="7"/>
  <c r="H39" i="7"/>
  <c r="N39" i="7" s="1"/>
  <c r="G39" i="7"/>
  <c r="F39" i="7"/>
  <c r="L39" i="7" s="1"/>
  <c r="O39" i="7" s="1"/>
  <c r="X38" i="7"/>
  <c r="W38" i="7"/>
  <c r="AA38" i="7" s="1"/>
  <c r="V38" i="7"/>
  <c r="AD38" i="7" s="1"/>
  <c r="U38" i="7"/>
  <c r="AC38" i="7" s="1"/>
  <c r="T38" i="7"/>
  <c r="S38" i="7"/>
  <c r="R38" i="7"/>
  <c r="Q38" i="7"/>
  <c r="Y38" i="7" s="1"/>
  <c r="P38" i="7"/>
  <c r="AB38" i="7" s="1"/>
  <c r="M38" i="7"/>
  <c r="H38" i="7"/>
  <c r="N38" i="7" s="1"/>
  <c r="G38" i="7"/>
  <c r="F38" i="7"/>
  <c r="L38" i="7" s="1"/>
  <c r="O38" i="7" s="1"/>
  <c r="X37" i="7"/>
  <c r="W37" i="7"/>
  <c r="AA37" i="7" s="1"/>
  <c r="V37" i="7"/>
  <c r="AD37" i="7" s="1"/>
  <c r="U37" i="7"/>
  <c r="T37" i="7"/>
  <c r="S37" i="7"/>
  <c r="R37" i="7"/>
  <c r="Q37" i="7"/>
  <c r="Y37" i="7" s="1"/>
  <c r="P37" i="7"/>
  <c r="AB37" i="7" s="1"/>
  <c r="M37" i="7"/>
  <c r="H37" i="7"/>
  <c r="N37" i="7" s="1"/>
  <c r="G37" i="7"/>
  <c r="F37" i="7"/>
  <c r="L37" i="7" s="1"/>
  <c r="O37" i="7" s="1"/>
  <c r="AC36" i="7"/>
  <c r="X36" i="7"/>
  <c r="W36" i="7"/>
  <c r="AA36" i="7" s="1"/>
  <c r="V36" i="7"/>
  <c r="AD36" i="7" s="1"/>
  <c r="U36" i="7"/>
  <c r="T36" i="7"/>
  <c r="S36" i="7"/>
  <c r="Z36" i="7" s="1"/>
  <c r="R36" i="7"/>
  <c r="Q36" i="7"/>
  <c r="Y36" i="7" s="1"/>
  <c r="P36" i="7"/>
  <c r="M36" i="7"/>
  <c r="H36" i="7"/>
  <c r="N36" i="7" s="1"/>
  <c r="G36" i="7"/>
  <c r="F36" i="7"/>
  <c r="L36" i="7" s="1"/>
  <c r="AA35" i="7"/>
  <c r="X35" i="7"/>
  <c r="W35" i="7"/>
  <c r="V35" i="7"/>
  <c r="U35" i="7"/>
  <c r="T35" i="7"/>
  <c r="S35" i="7"/>
  <c r="R35" i="7"/>
  <c r="Q35" i="7"/>
  <c r="Y35" i="7" s="1"/>
  <c r="P35" i="7"/>
  <c r="AB35" i="7" s="1"/>
  <c r="M35" i="7"/>
  <c r="H35" i="7"/>
  <c r="N35" i="7" s="1"/>
  <c r="G35" i="7"/>
  <c r="F35" i="7"/>
  <c r="L35" i="7" s="1"/>
  <c r="O35" i="7" s="1"/>
  <c r="X34" i="7"/>
  <c r="W34" i="7"/>
  <c r="AA34" i="7" s="1"/>
  <c r="V34" i="7"/>
  <c r="AD34" i="7" s="1"/>
  <c r="U34" i="7"/>
  <c r="T34" i="7"/>
  <c r="S34" i="7"/>
  <c r="R34" i="7"/>
  <c r="Q34" i="7"/>
  <c r="Y34" i="7" s="1"/>
  <c r="P34" i="7"/>
  <c r="AB34" i="7" s="1"/>
  <c r="M34" i="7"/>
  <c r="H34" i="7"/>
  <c r="N34" i="7" s="1"/>
  <c r="G34" i="7"/>
  <c r="F34" i="7"/>
  <c r="L34" i="7" s="1"/>
  <c r="O34" i="7" s="1"/>
  <c r="AA33" i="7"/>
  <c r="X33" i="7"/>
  <c r="W33" i="7"/>
  <c r="V33" i="7"/>
  <c r="AD33" i="7" s="1"/>
  <c r="U33" i="7"/>
  <c r="T33" i="7"/>
  <c r="S33" i="7"/>
  <c r="R33" i="7"/>
  <c r="Q33" i="7"/>
  <c r="Y33" i="7" s="1"/>
  <c r="P33" i="7"/>
  <c r="M33" i="7"/>
  <c r="H33" i="7"/>
  <c r="N33" i="7" s="1"/>
  <c r="G33" i="7"/>
  <c r="F33" i="7"/>
  <c r="L33" i="7" s="1"/>
  <c r="O33" i="7" s="1"/>
  <c r="AA32" i="7"/>
  <c r="X32" i="7"/>
  <c r="W32" i="7"/>
  <c r="V32" i="7"/>
  <c r="AD32" i="7" s="1"/>
  <c r="U32" i="7"/>
  <c r="T32" i="7"/>
  <c r="S32" i="7"/>
  <c r="Z32" i="7" s="1"/>
  <c r="R32" i="7"/>
  <c r="Q32" i="7"/>
  <c r="Y32" i="7" s="1"/>
  <c r="P32" i="7"/>
  <c r="M32" i="7"/>
  <c r="H32" i="7"/>
  <c r="N32" i="7" s="1"/>
  <c r="G32" i="7"/>
  <c r="F32" i="7"/>
  <c r="L32" i="7" s="1"/>
  <c r="O32" i="7" s="1"/>
  <c r="X31" i="7"/>
  <c r="W31" i="7"/>
  <c r="AA31" i="7" s="1"/>
  <c r="V31" i="7"/>
  <c r="U31" i="7"/>
  <c r="T31" i="7"/>
  <c r="S31" i="7"/>
  <c r="Z31" i="7" s="1"/>
  <c r="R31" i="7"/>
  <c r="Q31" i="7"/>
  <c r="Y31" i="7" s="1"/>
  <c r="P31" i="7"/>
  <c r="AB31" i="7" s="1"/>
  <c r="H31" i="7"/>
  <c r="N31" i="7" s="1"/>
  <c r="G31" i="7"/>
  <c r="M31" i="7" s="1"/>
  <c r="O31" i="7" s="1"/>
  <c r="F31" i="7"/>
  <c r="L31" i="7" s="1"/>
  <c r="AB30" i="7"/>
  <c r="AA30" i="7"/>
  <c r="X30" i="7"/>
  <c r="W30" i="7"/>
  <c r="V30" i="7"/>
  <c r="AD30" i="7" s="1"/>
  <c r="U30" i="7"/>
  <c r="T30" i="7"/>
  <c r="S30" i="7"/>
  <c r="Z30" i="7" s="1"/>
  <c r="R30" i="7"/>
  <c r="Q30" i="7"/>
  <c r="Y30" i="7" s="1"/>
  <c r="P30" i="7"/>
  <c r="M30" i="7"/>
  <c r="H30" i="7"/>
  <c r="N30" i="7" s="1"/>
  <c r="G30" i="7"/>
  <c r="F30" i="7"/>
  <c r="L30" i="7" s="1"/>
  <c r="O30" i="7" s="1"/>
  <c r="Z29" i="7"/>
  <c r="X29" i="7"/>
  <c r="W29" i="7"/>
  <c r="V29" i="7"/>
  <c r="AA29" i="7" s="1"/>
  <c r="U29" i="7"/>
  <c r="T29" i="7"/>
  <c r="S29" i="7"/>
  <c r="AC29" i="7" s="1"/>
  <c r="R29" i="7"/>
  <c r="Q29" i="7"/>
  <c r="Y29" i="7" s="1"/>
  <c r="P29" i="7"/>
  <c r="N29" i="7"/>
  <c r="H29" i="7"/>
  <c r="G29" i="7"/>
  <c r="M29" i="7" s="1"/>
  <c r="F29" i="7"/>
  <c r="L29" i="7" s="1"/>
  <c r="X28" i="7"/>
  <c r="W28" i="7"/>
  <c r="AA28" i="7" s="1"/>
  <c r="V28" i="7"/>
  <c r="AD28" i="7" s="1"/>
  <c r="U28" i="7"/>
  <c r="T28" i="7"/>
  <c r="AC28" i="7" s="1"/>
  <c r="S28" i="7"/>
  <c r="Z28" i="7" s="1"/>
  <c r="R28" i="7"/>
  <c r="Q28" i="7"/>
  <c r="P28" i="7"/>
  <c r="Y28" i="7" s="1"/>
  <c r="M28" i="7"/>
  <c r="L28" i="7"/>
  <c r="O28" i="7" s="1"/>
  <c r="H28" i="7"/>
  <c r="N28" i="7" s="1"/>
  <c r="G28" i="7"/>
  <c r="F28" i="7"/>
  <c r="Z27" i="7"/>
  <c r="X27" i="7"/>
  <c r="W27" i="7"/>
  <c r="V27" i="7"/>
  <c r="AA27" i="7" s="1"/>
  <c r="U27" i="7"/>
  <c r="T27" i="7"/>
  <c r="S27" i="7"/>
  <c r="AC27" i="7" s="1"/>
  <c r="R27" i="7"/>
  <c r="Q27" i="7"/>
  <c r="Y27" i="7" s="1"/>
  <c r="P27" i="7"/>
  <c r="AB27" i="7" s="1"/>
  <c r="H199" i="5" s="1"/>
  <c r="N27" i="7"/>
  <c r="H27" i="7"/>
  <c r="G27" i="7"/>
  <c r="M27" i="7" s="1"/>
  <c r="F27" i="7"/>
  <c r="L27" i="7" s="1"/>
  <c r="X26" i="7"/>
  <c r="W26" i="7"/>
  <c r="AA26" i="7" s="1"/>
  <c r="V26" i="7"/>
  <c r="AD26" i="7" s="1"/>
  <c r="U26" i="7"/>
  <c r="T26" i="7"/>
  <c r="AC26" i="7" s="1"/>
  <c r="S26" i="7"/>
  <c r="Z26" i="7" s="1"/>
  <c r="R26" i="7"/>
  <c r="Q26" i="7"/>
  <c r="P26" i="7"/>
  <c r="Y26" i="7" s="1"/>
  <c r="M26" i="7"/>
  <c r="L26" i="7"/>
  <c r="O26" i="7" s="1"/>
  <c r="H26" i="7"/>
  <c r="N26" i="7" s="1"/>
  <c r="G26" i="7"/>
  <c r="F26" i="7"/>
  <c r="Z25" i="7"/>
  <c r="X25" i="7"/>
  <c r="W25" i="7"/>
  <c r="V25" i="7"/>
  <c r="AA25" i="7" s="1"/>
  <c r="U25" i="7"/>
  <c r="T25" i="7"/>
  <c r="S25" i="7"/>
  <c r="AC25" i="7" s="1"/>
  <c r="R25" i="7"/>
  <c r="Q25" i="7"/>
  <c r="Y25" i="7" s="1"/>
  <c r="P25" i="7"/>
  <c r="AB25" i="7" s="1"/>
  <c r="H197" i="5" s="1"/>
  <c r="N25" i="7"/>
  <c r="H25" i="7"/>
  <c r="G25" i="7"/>
  <c r="M25" i="7" s="1"/>
  <c r="F25" i="7"/>
  <c r="L25" i="7" s="1"/>
  <c r="X24" i="7"/>
  <c r="W24" i="7"/>
  <c r="AA24" i="7" s="1"/>
  <c r="V24" i="7"/>
  <c r="AD24" i="7" s="1"/>
  <c r="U24" i="7"/>
  <c r="T24" i="7"/>
  <c r="AC24" i="7" s="1"/>
  <c r="S24" i="7"/>
  <c r="Z24" i="7" s="1"/>
  <c r="R24" i="7"/>
  <c r="Q24" i="7"/>
  <c r="P24" i="7"/>
  <c r="Y24" i="7" s="1"/>
  <c r="M24" i="7"/>
  <c r="L24" i="7"/>
  <c r="O24" i="7" s="1"/>
  <c r="H24" i="7"/>
  <c r="N24" i="7" s="1"/>
  <c r="G24" i="7"/>
  <c r="F24" i="7"/>
  <c r="Z23" i="7"/>
  <c r="X23" i="7"/>
  <c r="W23" i="7"/>
  <c r="V23" i="7"/>
  <c r="AA23" i="7" s="1"/>
  <c r="U23" i="7"/>
  <c r="T23" i="7"/>
  <c r="S23" i="7"/>
  <c r="AC23" i="7" s="1"/>
  <c r="R23" i="7"/>
  <c r="Q23" i="7"/>
  <c r="Y23" i="7" s="1"/>
  <c r="P23" i="7"/>
  <c r="AB23" i="7" s="1"/>
  <c r="H195" i="5" s="1"/>
  <c r="N23" i="7"/>
  <c r="H23" i="7"/>
  <c r="G23" i="7"/>
  <c r="M23" i="7" s="1"/>
  <c r="F23" i="7"/>
  <c r="L23" i="7" s="1"/>
  <c r="X22" i="7"/>
  <c r="W22" i="7"/>
  <c r="AA22" i="7" s="1"/>
  <c r="V22" i="7"/>
  <c r="AD22" i="7" s="1"/>
  <c r="U22" i="7"/>
  <c r="T22" i="7"/>
  <c r="AC22" i="7" s="1"/>
  <c r="S22" i="7"/>
  <c r="Z22" i="7" s="1"/>
  <c r="R22" i="7"/>
  <c r="Q22" i="7"/>
  <c r="P22" i="7"/>
  <c r="Y22" i="7" s="1"/>
  <c r="M22" i="7"/>
  <c r="L22" i="7"/>
  <c r="O22" i="7" s="1"/>
  <c r="H22" i="7"/>
  <c r="N22" i="7" s="1"/>
  <c r="G22" i="7"/>
  <c r="F22" i="7"/>
  <c r="Z21" i="7"/>
  <c r="X21" i="7"/>
  <c r="W21" i="7"/>
  <c r="V21" i="7"/>
  <c r="AA21" i="7" s="1"/>
  <c r="U21" i="7"/>
  <c r="T21" i="7"/>
  <c r="S21" i="7"/>
  <c r="AC21" i="7" s="1"/>
  <c r="R21" i="7"/>
  <c r="Q21" i="7"/>
  <c r="Y21" i="7" s="1"/>
  <c r="P21" i="7"/>
  <c r="AB21" i="7" s="1"/>
  <c r="H193" i="5" s="1"/>
  <c r="N21" i="7"/>
  <c r="H21" i="7"/>
  <c r="G21" i="7"/>
  <c r="M21" i="7" s="1"/>
  <c r="F21" i="7"/>
  <c r="L21" i="7" s="1"/>
  <c r="X20" i="7"/>
  <c r="W20" i="7"/>
  <c r="AA20" i="7" s="1"/>
  <c r="V20" i="7"/>
  <c r="AD20" i="7" s="1"/>
  <c r="U20" i="7"/>
  <c r="T20" i="7"/>
  <c r="AC20" i="7" s="1"/>
  <c r="S20" i="7"/>
  <c r="Z20" i="7" s="1"/>
  <c r="R20" i="7"/>
  <c r="Q20" i="7"/>
  <c r="P20" i="7"/>
  <c r="Y20" i="7" s="1"/>
  <c r="M20" i="7"/>
  <c r="L20" i="7"/>
  <c r="O20" i="7" s="1"/>
  <c r="H20" i="7"/>
  <c r="N20" i="7" s="1"/>
  <c r="G20" i="7"/>
  <c r="F20" i="7"/>
  <c r="Z19" i="7"/>
  <c r="X19" i="7"/>
  <c r="W19" i="7"/>
  <c r="V19" i="7"/>
  <c r="AA19" i="7" s="1"/>
  <c r="U19" i="7"/>
  <c r="T19" i="7"/>
  <c r="S19" i="7"/>
  <c r="AC19" i="7" s="1"/>
  <c r="R19" i="7"/>
  <c r="Q19" i="7"/>
  <c r="Y19" i="7" s="1"/>
  <c r="P19" i="7"/>
  <c r="AB19" i="7" s="1"/>
  <c r="H191" i="5" s="1"/>
  <c r="N19" i="7"/>
  <c r="H19" i="7"/>
  <c r="G19" i="7"/>
  <c r="M19" i="7" s="1"/>
  <c r="F19" i="7"/>
  <c r="L19" i="7" s="1"/>
  <c r="X18" i="7"/>
  <c r="W18" i="7"/>
  <c r="AA18" i="7" s="1"/>
  <c r="V18" i="7"/>
  <c r="AD18" i="7" s="1"/>
  <c r="U18" i="7"/>
  <c r="T18" i="7"/>
  <c r="AC18" i="7" s="1"/>
  <c r="S18" i="7"/>
  <c r="Z18" i="7" s="1"/>
  <c r="R18" i="7"/>
  <c r="Q18" i="7"/>
  <c r="P18" i="7"/>
  <c r="Y18" i="7" s="1"/>
  <c r="M18" i="7"/>
  <c r="L18" i="7"/>
  <c r="O18" i="7" s="1"/>
  <c r="H18" i="7"/>
  <c r="N18" i="7" s="1"/>
  <c r="G18" i="7"/>
  <c r="F18" i="7"/>
  <c r="Z17" i="7"/>
  <c r="X17" i="7"/>
  <c r="W17" i="7"/>
  <c r="V17" i="7"/>
  <c r="AA17" i="7" s="1"/>
  <c r="U17" i="7"/>
  <c r="T17" i="7"/>
  <c r="S17" i="7"/>
  <c r="AC17" i="7" s="1"/>
  <c r="R17" i="7"/>
  <c r="Q17" i="7"/>
  <c r="Y17" i="7" s="1"/>
  <c r="P17" i="7"/>
  <c r="AB17" i="7" s="1"/>
  <c r="H189" i="5" s="1"/>
  <c r="N17" i="7"/>
  <c r="H17" i="7"/>
  <c r="G17" i="7"/>
  <c r="M17" i="7" s="1"/>
  <c r="F17" i="7"/>
  <c r="L17" i="7" s="1"/>
  <c r="X16" i="7"/>
  <c r="W16" i="7"/>
  <c r="AA16" i="7" s="1"/>
  <c r="V16" i="7"/>
  <c r="AD16" i="7" s="1"/>
  <c r="U16" i="7"/>
  <c r="T16" i="7"/>
  <c r="AC16" i="7" s="1"/>
  <c r="S16" i="7"/>
  <c r="Z16" i="7" s="1"/>
  <c r="R16" i="7"/>
  <c r="Q16" i="7"/>
  <c r="P16" i="7"/>
  <c r="Y16" i="7" s="1"/>
  <c r="M16" i="7"/>
  <c r="L16" i="7"/>
  <c r="O16" i="7" s="1"/>
  <c r="H16" i="7"/>
  <c r="N16" i="7" s="1"/>
  <c r="G16" i="7"/>
  <c r="F16" i="7"/>
  <c r="Z15" i="7"/>
  <c r="X15" i="7"/>
  <c r="W15" i="7"/>
  <c r="V15" i="7"/>
  <c r="AA15" i="7" s="1"/>
  <c r="U15" i="7"/>
  <c r="T15" i="7"/>
  <c r="S15" i="7"/>
  <c r="AC15" i="7" s="1"/>
  <c r="R15" i="7"/>
  <c r="Q15" i="7"/>
  <c r="Y15" i="7" s="1"/>
  <c r="P15" i="7"/>
  <c r="AB15" i="7" s="1"/>
  <c r="H187" i="5" s="1"/>
  <c r="N15" i="7"/>
  <c r="H15" i="7"/>
  <c r="G15" i="7"/>
  <c r="M15" i="7" s="1"/>
  <c r="F15" i="7"/>
  <c r="L15" i="7" s="1"/>
  <c r="X14" i="7"/>
  <c r="W14" i="7"/>
  <c r="AA14" i="7" s="1"/>
  <c r="V14" i="7"/>
  <c r="AD14" i="7" s="1"/>
  <c r="U14" i="7"/>
  <c r="T14" i="7"/>
  <c r="AC14" i="7" s="1"/>
  <c r="S14" i="7"/>
  <c r="Z14" i="7" s="1"/>
  <c r="R14" i="7"/>
  <c r="Q14" i="7"/>
  <c r="P14" i="7"/>
  <c r="Y14" i="7" s="1"/>
  <c r="M14" i="7"/>
  <c r="L14" i="7"/>
  <c r="O14" i="7" s="1"/>
  <c r="H14" i="7"/>
  <c r="N14" i="7" s="1"/>
  <c r="G14" i="7"/>
  <c r="F14" i="7"/>
  <c r="Z13" i="7"/>
  <c r="X13" i="7"/>
  <c r="W13" i="7"/>
  <c r="V13" i="7"/>
  <c r="AA13" i="7" s="1"/>
  <c r="U13" i="7"/>
  <c r="T13" i="7"/>
  <c r="S13" i="7"/>
  <c r="AC13" i="7" s="1"/>
  <c r="R13" i="7"/>
  <c r="Q13" i="7"/>
  <c r="Y13" i="7" s="1"/>
  <c r="P13" i="7"/>
  <c r="AB13" i="7" s="1"/>
  <c r="H185" i="5" s="1"/>
  <c r="N13" i="7"/>
  <c r="H13" i="7"/>
  <c r="G13" i="7"/>
  <c r="M13" i="7" s="1"/>
  <c r="F13" i="7"/>
  <c r="L13" i="7" s="1"/>
  <c r="X12" i="7"/>
  <c r="W12" i="7"/>
  <c r="AA12" i="7" s="1"/>
  <c r="V12" i="7"/>
  <c r="AD12" i="7" s="1"/>
  <c r="U12" i="7"/>
  <c r="T12" i="7"/>
  <c r="AC12" i="7" s="1"/>
  <c r="S12" i="7"/>
  <c r="Z12" i="7" s="1"/>
  <c r="R12" i="7"/>
  <c r="Q12" i="7"/>
  <c r="P12" i="7"/>
  <c r="Y12" i="7" s="1"/>
  <c r="M12" i="7"/>
  <c r="L12" i="7"/>
  <c r="O12" i="7" s="1"/>
  <c r="H12" i="7"/>
  <c r="N12" i="7" s="1"/>
  <c r="G12" i="7"/>
  <c r="F12" i="7"/>
  <c r="Z11" i="7"/>
  <c r="X11" i="7"/>
  <c r="W11" i="7"/>
  <c r="V11" i="7"/>
  <c r="AA11" i="7" s="1"/>
  <c r="U11" i="7"/>
  <c r="T11" i="7"/>
  <c r="S11" i="7"/>
  <c r="AC11" i="7" s="1"/>
  <c r="R11" i="7"/>
  <c r="Q11" i="7"/>
  <c r="Y11" i="7" s="1"/>
  <c r="P11" i="7"/>
  <c r="AB11" i="7" s="1"/>
  <c r="H183" i="5" s="1"/>
  <c r="N11" i="7"/>
  <c r="H11" i="7"/>
  <c r="G11" i="7"/>
  <c r="M11" i="7" s="1"/>
  <c r="F11" i="7"/>
  <c r="L11" i="7" s="1"/>
  <c r="X10" i="7"/>
  <c r="W10" i="7"/>
  <c r="AA10" i="7" s="1"/>
  <c r="V10" i="7"/>
  <c r="AD10" i="7" s="1"/>
  <c r="U10" i="7"/>
  <c r="T10" i="7"/>
  <c r="S10" i="7"/>
  <c r="Z10" i="7" s="1"/>
  <c r="R10" i="7"/>
  <c r="Q10" i="7"/>
  <c r="P10" i="7"/>
  <c r="Y10" i="7" s="1"/>
  <c r="M10" i="7"/>
  <c r="L10" i="7"/>
  <c r="H10" i="7"/>
  <c r="N10" i="7" s="1"/>
  <c r="O10" i="7" s="1"/>
  <c r="G10" i="7"/>
  <c r="F10" i="7"/>
  <c r="X9" i="7"/>
  <c r="W9" i="7"/>
  <c r="V9" i="7"/>
  <c r="AA9" i="7" s="1"/>
  <c r="U9" i="7"/>
  <c r="Z9" i="7" s="1"/>
  <c r="T9" i="7"/>
  <c r="S9" i="7"/>
  <c r="R9" i="7"/>
  <c r="Q9" i="7"/>
  <c r="Y9" i="7" s="1"/>
  <c r="P9" i="7"/>
  <c r="AB9" i="7" s="1"/>
  <c r="H181" i="5" s="1"/>
  <c r="N9" i="7"/>
  <c r="M9" i="7"/>
  <c r="H9" i="7"/>
  <c r="G9" i="7"/>
  <c r="F9" i="7"/>
  <c r="L9" i="7" s="1"/>
  <c r="O9" i="7" s="1"/>
  <c r="X8" i="7"/>
  <c r="W8" i="7"/>
  <c r="AA8" i="7" s="1"/>
  <c r="V8" i="7"/>
  <c r="AD8" i="7" s="1"/>
  <c r="U8" i="7"/>
  <c r="T8" i="7"/>
  <c r="S8" i="7"/>
  <c r="Z8" i="7" s="1"/>
  <c r="R8" i="7"/>
  <c r="Q8" i="7"/>
  <c r="P8" i="7"/>
  <c r="Y8" i="7" s="1"/>
  <c r="M8" i="7"/>
  <c r="L8" i="7"/>
  <c r="H8" i="7"/>
  <c r="N8" i="7" s="1"/>
  <c r="O8" i="7" s="1"/>
  <c r="G8" i="7"/>
  <c r="F8" i="7"/>
  <c r="X7" i="7"/>
  <c r="W7" i="7"/>
  <c r="V7" i="7"/>
  <c r="AA7" i="7" s="1"/>
  <c r="U7" i="7"/>
  <c r="Z7" i="7" s="1"/>
  <c r="T7" i="7"/>
  <c r="S7" i="7"/>
  <c r="R7" i="7"/>
  <c r="Q7" i="7"/>
  <c r="Y7" i="7" s="1"/>
  <c r="P7" i="7"/>
  <c r="AB7" i="7" s="1"/>
  <c r="H179" i="5" s="1"/>
  <c r="N7" i="7"/>
  <c r="M7" i="7"/>
  <c r="H7" i="7"/>
  <c r="G7" i="7"/>
  <c r="F7" i="7"/>
  <c r="L7" i="7" s="1"/>
  <c r="O7" i="7" s="1"/>
  <c r="X6" i="7"/>
  <c r="W6" i="7"/>
  <c r="AA6" i="7" s="1"/>
  <c r="V6" i="7"/>
  <c r="AD6" i="7" s="1"/>
  <c r="U6" i="7"/>
  <c r="T6" i="7"/>
  <c r="S6" i="7"/>
  <c r="Z6" i="7" s="1"/>
  <c r="R6" i="7"/>
  <c r="Q6" i="7"/>
  <c r="P6" i="7"/>
  <c r="Y6" i="7" s="1"/>
  <c r="M6" i="7"/>
  <c r="L6" i="7"/>
  <c r="H6" i="7"/>
  <c r="N6" i="7" s="1"/>
  <c r="O6" i="7" s="1"/>
  <c r="G6" i="7"/>
  <c r="F6" i="7"/>
  <c r="X5" i="7"/>
  <c r="W5" i="7"/>
  <c r="V5" i="7"/>
  <c r="AA5" i="7" s="1"/>
  <c r="U5" i="7"/>
  <c r="Z5" i="7" s="1"/>
  <c r="T5" i="7"/>
  <c r="S5" i="7"/>
  <c r="R5" i="7"/>
  <c r="Q5" i="7"/>
  <c r="Y5" i="7" s="1"/>
  <c r="P5" i="7"/>
  <c r="AB5" i="7" s="1"/>
  <c r="H177" i="5" s="1"/>
  <c r="N5" i="7"/>
  <c r="M5" i="7"/>
  <c r="H5" i="7"/>
  <c r="G5" i="7"/>
  <c r="F5" i="7"/>
  <c r="L5" i="7" s="1"/>
  <c r="O5" i="7" s="1"/>
  <c r="X4" i="7"/>
  <c r="W4" i="7"/>
  <c r="AA4" i="7" s="1"/>
  <c r="V4" i="7"/>
  <c r="AD4" i="7" s="1"/>
  <c r="U4" i="7"/>
  <c r="T4" i="7"/>
  <c r="S4" i="7"/>
  <c r="Z4" i="7" s="1"/>
  <c r="R4" i="7"/>
  <c r="Q4" i="7"/>
  <c r="P4" i="7"/>
  <c r="Y4" i="7" s="1"/>
  <c r="M4" i="7"/>
  <c r="L4" i="7"/>
  <c r="H4" i="7"/>
  <c r="N4" i="7" s="1"/>
  <c r="O4" i="7" s="1"/>
  <c r="G4" i="7"/>
  <c r="F4" i="7"/>
  <c r="W174" i="6"/>
  <c r="R174" i="6"/>
  <c r="Q174" i="6"/>
  <c r="P174" i="6"/>
  <c r="T174" i="6" s="1"/>
  <c r="O174" i="6"/>
  <c r="N174" i="6"/>
  <c r="S174" i="6" s="1"/>
  <c r="M174" i="6"/>
  <c r="L174" i="6"/>
  <c r="U174" i="6" s="1"/>
  <c r="H175" i="5" s="1"/>
  <c r="J174" i="6"/>
  <c r="F174" i="6"/>
  <c r="E174" i="6"/>
  <c r="I174" i="6" s="1"/>
  <c r="K174" i="6" s="1"/>
  <c r="W173" i="6"/>
  <c r="Q173" i="6"/>
  <c r="P173" i="6"/>
  <c r="T173" i="6" s="1"/>
  <c r="O173" i="6"/>
  <c r="S173" i="6" s="1"/>
  <c r="N173" i="6"/>
  <c r="V173" i="6" s="1"/>
  <c r="M173" i="6"/>
  <c r="L173" i="6"/>
  <c r="R173" i="6" s="1"/>
  <c r="F173" i="6"/>
  <c r="J173" i="6" s="1"/>
  <c r="E173" i="6"/>
  <c r="I173" i="6" s="1"/>
  <c r="K173" i="6" s="1"/>
  <c r="Q172" i="6"/>
  <c r="P172" i="6"/>
  <c r="W172" i="6" s="1"/>
  <c r="O172" i="6"/>
  <c r="N172" i="6"/>
  <c r="S172" i="6" s="1"/>
  <c r="M172" i="6"/>
  <c r="L172" i="6"/>
  <c r="R172" i="6" s="1"/>
  <c r="I172" i="6"/>
  <c r="F172" i="6"/>
  <c r="J172" i="6" s="1"/>
  <c r="E172" i="6"/>
  <c r="Q171" i="6"/>
  <c r="W171" i="6" s="1"/>
  <c r="P171" i="6"/>
  <c r="T171" i="6" s="1"/>
  <c r="O171" i="6"/>
  <c r="N171" i="6"/>
  <c r="S171" i="6" s="1"/>
  <c r="M171" i="6"/>
  <c r="R171" i="6" s="1"/>
  <c r="L171" i="6"/>
  <c r="J171" i="6"/>
  <c r="I171" i="6"/>
  <c r="K171" i="6" s="1"/>
  <c r="F171" i="6"/>
  <c r="E171" i="6"/>
  <c r="W170" i="6"/>
  <c r="R170" i="6"/>
  <c r="Q170" i="6"/>
  <c r="P170" i="6"/>
  <c r="T170" i="6" s="1"/>
  <c r="O170" i="6"/>
  <c r="N170" i="6"/>
  <c r="S170" i="6" s="1"/>
  <c r="M170" i="6"/>
  <c r="L170" i="6"/>
  <c r="U170" i="6" s="1"/>
  <c r="H171" i="5" s="1"/>
  <c r="J170" i="6"/>
  <c r="F170" i="6"/>
  <c r="E170" i="6"/>
  <c r="I170" i="6" s="1"/>
  <c r="K170" i="6" s="1"/>
  <c r="W169" i="6"/>
  <c r="Q169" i="6"/>
  <c r="P169" i="6"/>
  <c r="T169" i="6" s="1"/>
  <c r="O169" i="6"/>
  <c r="S169" i="6" s="1"/>
  <c r="N169" i="6"/>
  <c r="V169" i="6" s="1"/>
  <c r="M169" i="6"/>
  <c r="L169" i="6"/>
  <c r="R169" i="6" s="1"/>
  <c r="F169" i="6"/>
  <c r="J169" i="6" s="1"/>
  <c r="E169" i="6"/>
  <c r="I169" i="6" s="1"/>
  <c r="Q168" i="6"/>
  <c r="P168" i="6"/>
  <c r="W168" i="6" s="1"/>
  <c r="O168" i="6"/>
  <c r="N168" i="6"/>
  <c r="S168" i="6" s="1"/>
  <c r="M168" i="6"/>
  <c r="L168" i="6"/>
  <c r="R168" i="6" s="1"/>
  <c r="I168" i="6"/>
  <c r="K168" i="6" s="1"/>
  <c r="F168" i="6"/>
  <c r="J168" i="6" s="1"/>
  <c r="E168" i="6"/>
  <c r="Q167" i="6"/>
  <c r="W167" i="6" s="1"/>
  <c r="P167" i="6"/>
  <c r="T167" i="6" s="1"/>
  <c r="O167" i="6"/>
  <c r="N167" i="6"/>
  <c r="S167" i="6" s="1"/>
  <c r="M167" i="6"/>
  <c r="R167" i="6" s="1"/>
  <c r="L167" i="6"/>
  <c r="J167" i="6"/>
  <c r="I167" i="6"/>
  <c r="K167" i="6" s="1"/>
  <c r="F167" i="6"/>
  <c r="E167" i="6"/>
  <c r="W166" i="6"/>
  <c r="R166" i="6"/>
  <c r="Q166" i="6"/>
  <c r="P166" i="6"/>
  <c r="T166" i="6" s="1"/>
  <c r="O166" i="6"/>
  <c r="N166" i="6"/>
  <c r="S166" i="6" s="1"/>
  <c r="M166" i="6"/>
  <c r="L166" i="6"/>
  <c r="U166" i="6" s="1"/>
  <c r="H167" i="5" s="1"/>
  <c r="J166" i="6"/>
  <c r="F166" i="6"/>
  <c r="E166" i="6"/>
  <c r="I166" i="6" s="1"/>
  <c r="K166" i="6" s="1"/>
  <c r="W165" i="6"/>
  <c r="Q165" i="6"/>
  <c r="P165" i="6"/>
  <c r="T165" i="6" s="1"/>
  <c r="O165" i="6"/>
  <c r="S165" i="6" s="1"/>
  <c r="N165" i="6"/>
  <c r="V165" i="6" s="1"/>
  <c r="M165" i="6"/>
  <c r="L165" i="6"/>
  <c r="R165" i="6" s="1"/>
  <c r="F165" i="6"/>
  <c r="J165" i="6" s="1"/>
  <c r="E165" i="6"/>
  <c r="I165" i="6" s="1"/>
  <c r="Q164" i="6"/>
  <c r="P164" i="6"/>
  <c r="W164" i="6" s="1"/>
  <c r="O164" i="6"/>
  <c r="N164" i="6"/>
  <c r="S164" i="6" s="1"/>
  <c r="M164" i="6"/>
  <c r="L164" i="6"/>
  <c r="R164" i="6" s="1"/>
  <c r="I164" i="6"/>
  <c r="K164" i="6" s="1"/>
  <c r="F164" i="6"/>
  <c r="J164" i="6" s="1"/>
  <c r="E164" i="6"/>
  <c r="Q163" i="6"/>
  <c r="W163" i="6" s="1"/>
  <c r="P163" i="6"/>
  <c r="T163" i="6" s="1"/>
  <c r="O163" i="6"/>
  <c r="N163" i="6"/>
  <c r="S163" i="6" s="1"/>
  <c r="M163" i="6"/>
  <c r="R163" i="6" s="1"/>
  <c r="L163" i="6"/>
  <c r="J163" i="6"/>
  <c r="I163" i="6"/>
  <c r="K163" i="6" s="1"/>
  <c r="F163" i="6"/>
  <c r="E163" i="6"/>
  <c r="W162" i="6"/>
  <c r="R162" i="6"/>
  <c r="Q162" i="6"/>
  <c r="P162" i="6"/>
  <c r="T162" i="6" s="1"/>
  <c r="O162" i="6"/>
  <c r="N162" i="6"/>
  <c r="S162" i="6" s="1"/>
  <c r="M162" i="6"/>
  <c r="L162" i="6"/>
  <c r="U162" i="6" s="1"/>
  <c r="H163" i="5" s="1"/>
  <c r="J162" i="6"/>
  <c r="F162" i="6"/>
  <c r="E162" i="6"/>
  <c r="I162" i="6" s="1"/>
  <c r="K162" i="6" s="1"/>
  <c r="W161" i="6"/>
  <c r="Q161" i="6"/>
  <c r="P161" i="6"/>
  <c r="T161" i="6" s="1"/>
  <c r="O161" i="6"/>
  <c r="S161" i="6" s="1"/>
  <c r="N161" i="6"/>
  <c r="V161" i="6" s="1"/>
  <c r="M161" i="6"/>
  <c r="L161" i="6"/>
  <c r="R161" i="6" s="1"/>
  <c r="F161" i="6"/>
  <c r="J161" i="6" s="1"/>
  <c r="E161" i="6"/>
  <c r="I161" i="6" s="1"/>
  <c r="Q160" i="6"/>
  <c r="P160" i="6"/>
  <c r="W160" i="6" s="1"/>
  <c r="O160" i="6"/>
  <c r="N160" i="6"/>
  <c r="S160" i="6" s="1"/>
  <c r="M160" i="6"/>
  <c r="L160" i="6"/>
  <c r="R160" i="6" s="1"/>
  <c r="I160" i="6"/>
  <c r="K160" i="6" s="1"/>
  <c r="F160" i="6"/>
  <c r="J160" i="6" s="1"/>
  <c r="E160" i="6"/>
  <c r="Q159" i="6"/>
  <c r="W159" i="6" s="1"/>
  <c r="P159" i="6"/>
  <c r="T159" i="6" s="1"/>
  <c r="O159" i="6"/>
  <c r="N159" i="6"/>
  <c r="S159" i="6" s="1"/>
  <c r="M159" i="6"/>
  <c r="R159" i="6" s="1"/>
  <c r="L159" i="6"/>
  <c r="J159" i="6"/>
  <c r="I159" i="6"/>
  <c r="K159" i="6" s="1"/>
  <c r="F159" i="6"/>
  <c r="E159" i="6"/>
  <c r="W158" i="6"/>
  <c r="R158" i="6"/>
  <c r="Q158" i="6"/>
  <c r="P158" i="6"/>
  <c r="T158" i="6" s="1"/>
  <c r="O158" i="6"/>
  <c r="N158" i="6"/>
  <c r="S158" i="6" s="1"/>
  <c r="M158" i="6"/>
  <c r="L158" i="6"/>
  <c r="U158" i="6" s="1"/>
  <c r="H159" i="5" s="1"/>
  <c r="J158" i="6"/>
  <c r="F158" i="6"/>
  <c r="E158" i="6"/>
  <c r="I158" i="6" s="1"/>
  <c r="K158" i="6" s="1"/>
  <c r="W157" i="6"/>
  <c r="Q157" i="6"/>
  <c r="P157" i="6"/>
  <c r="T157" i="6" s="1"/>
  <c r="O157" i="6"/>
  <c r="S157" i="6" s="1"/>
  <c r="N157" i="6"/>
  <c r="V157" i="6" s="1"/>
  <c r="M157" i="6"/>
  <c r="L157" i="6"/>
  <c r="R157" i="6" s="1"/>
  <c r="F157" i="6"/>
  <c r="J157" i="6" s="1"/>
  <c r="E157" i="6"/>
  <c r="I157" i="6" s="1"/>
  <c r="K157" i="6" s="1"/>
  <c r="Q156" i="6"/>
  <c r="P156" i="6"/>
  <c r="W156" i="6" s="1"/>
  <c r="O156" i="6"/>
  <c r="N156" i="6"/>
  <c r="S156" i="6" s="1"/>
  <c r="M156" i="6"/>
  <c r="L156" i="6"/>
  <c r="R156" i="6" s="1"/>
  <c r="I156" i="6"/>
  <c r="F156" i="6"/>
  <c r="J156" i="6" s="1"/>
  <c r="E156" i="6"/>
  <c r="Q155" i="6"/>
  <c r="W155" i="6" s="1"/>
  <c r="P155" i="6"/>
  <c r="T155" i="6" s="1"/>
  <c r="O155" i="6"/>
  <c r="N155" i="6"/>
  <c r="S155" i="6" s="1"/>
  <c r="M155" i="6"/>
  <c r="R155" i="6" s="1"/>
  <c r="L155" i="6"/>
  <c r="J155" i="6"/>
  <c r="I155" i="6"/>
  <c r="K155" i="6" s="1"/>
  <c r="F155" i="6"/>
  <c r="E155" i="6"/>
  <c r="W154" i="6"/>
  <c r="R154" i="6"/>
  <c r="Q154" i="6"/>
  <c r="P154" i="6"/>
  <c r="T154" i="6" s="1"/>
  <c r="O154" i="6"/>
  <c r="N154" i="6"/>
  <c r="S154" i="6" s="1"/>
  <c r="M154" i="6"/>
  <c r="L154" i="6"/>
  <c r="U154" i="6" s="1"/>
  <c r="H155" i="5" s="1"/>
  <c r="J154" i="6"/>
  <c r="F154" i="6"/>
  <c r="E154" i="6"/>
  <c r="I154" i="6" s="1"/>
  <c r="K154" i="6" s="1"/>
  <c r="W153" i="6"/>
  <c r="Q153" i="6"/>
  <c r="P153" i="6"/>
  <c r="T153" i="6" s="1"/>
  <c r="O153" i="6"/>
  <c r="S153" i="6" s="1"/>
  <c r="N153" i="6"/>
  <c r="V153" i="6" s="1"/>
  <c r="M153" i="6"/>
  <c r="L153" i="6"/>
  <c r="R153" i="6" s="1"/>
  <c r="F153" i="6"/>
  <c r="J153" i="6" s="1"/>
  <c r="E153" i="6"/>
  <c r="I153" i="6" s="1"/>
  <c r="Q152" i="6"/>
  <c r="P152" i="6"/>
  <c r="W152" i="6" s="1"/>
  <c r="O152" i="6"/>
  <c r="N152" i="6"/>
  <c r="S152" i="6" s="1"/>
  <c r="M152" i="6"/>
  <c r="L152" i="6"/>
  <c r="R152" i="6" s="1"/>
  <c r="I152" i="6"/>
  <c r="K152" i="6" s="1"/>
  <c r="F152" i="6"/>
  <c r="J152" i="6" s="1"/>
  <c r="E152" i="6"/>
  <c r="Q151" i="6"/>
  <c r="W151" i="6" s="1"/>
  <c r="P151" i="6"/>
  <c r="T151" i="6" s="1"/>
  <c r="O151" i="6"/>
  <c r="N151" i="6"/>
  <c r="S151" i="6" s="1"/>
  <c r="M151" i="6"/>
  <c r="R151" i="6" s="1"/>
  <c r="L151" i="6"/>
  <c r="J151" i="6"/>
  <c r="I151" i="6"/>
  <c r="K151" i="6" s="1"/>
  <c r="F151" i="6"/>
  <c r="E151" i="6"/>
  <c r="W150" i="6"/>
  <c r="R150" i="6"/>
  <c r="Q150" i="6"/>
  <c r="P150" i="6"/>
  <c r="T150" i="6" s="1"/>
  <c r="O150" i="6"/>
  <c r="N150" i="6"/>
  <c r="S150" i="6" s="1"/>
  <c r="M150" i="6"/>
  <c r="L150" i="6"/>
  <c r="U150" i="6" s="1"/>
  <c r="H151" i="5" s="1"/>
  <c r="J150" i="6"/>
  <c r="F150" i="6"/>
  <c r="E150" i="6"/>
  <c r="I150" i="6" s="1"/>
  <c r="K150" i="6" s="1"/>
  <c r="W149" i="6"/>
  <c r="Q149" i="6"/>
  <c r="P149" i="6"/>
  <c r="T149" i="6" s="1"/>
  <c r="O149" i="6"/>
  <c r="S149" i="6" s="1"/>
  <c r="N149" i="6"/>
  <c r="V149" i="6" s="1"/>
  <c r="M149" i="6"/>
  <c r="L149" i="6"/>
  <c r="R149" i="6" s="1"/>
  <c r="F149" i="6"/>
  <c r="J149" i="6" s="1"/>
  <c r="E149" i="6"/>
  <c r="I149" i="6" s="1"/>
  <c r="Q148" i="6"/>
  <c r="P148" i="6"/>
  <c r="W148" i="6" s="1"/>
  <c r="O148" i="6"/>
  <c r="N148" i="6"/>
  <c r="S148" i="6" s="1"/>
  <c r="M148" i="6"/>
  <c r="L148" i="6"/>
  <c r="R148" i="6" s="1"/>
  <c r="I148" i="6"/>
  <c r="K148" i="6" s="1"/>
  <c r="F148" i="6"/>
  <c r="J148" i="6" s="1"/>
  <c r="E148" i="6"/>
  <c r="Q147" i="6"/>
  <c r="W147" i="6" s="1"/>
  <c r="P147" i="6"/>
  <c r="T147" i="6" s="1"/>
  <c r="O147" i="6"/>
  <c r="N147" i="6"/>
  <c r="S147" i="6" s="1"/>
  <c r="M147" i="6"/>
  <c r="R147" i="6" s="1"/>
  <c r="L147" i="6"/>
  <c r="J147" i="6"/>
  <c r="I147" i="6"/>
  <c r="K147" i="6" s="1"/>
  <c r="F147" i="6"/>
  <c r="E147" i="6"/>
  <c r="W146" i="6"/>
  <c r="R146" i="6"/>
  <c r="Q146" i="6"/>
  <c r="P146" i="6"/>
  <c r="T146" i="6" s="1"/>
  <c r="O146" i="6"/>
  <c r="N146" i="6"/>
  <c r="S146" i="6" s="1"/>
  <c r="M146" i="6"/>
  <c r="L146" i="6"/>
  <c r="U146" i="6" s="1"/>
  <c r="H147" i="5" s="1"/>
  <c r="J146" i="6"/>
  <c r="F146" i="6"/>
  <c r="E146" i="6"/>
  <c r="I146" i="6" s="1"/>
  <c r="K146" i="6" s="1"/>
  <c r="W145" i="6"/>
  <c r="Q145" i="6"/>
  <c r="P145" i="6"/>
  <c r="T145" i="6" s="1"/>
  <c r="O145" i="6"/>
  <c r="S145" i="6" s="1"/>
  <c r="N145" i="6"/>
  <c r="V145" i="6" s="1"/>
  <c r="M145" i="6"/>
  <c r="L145" i="6"/>
  <c r="R145" i="6" s="1"/>
  <c r="F145" i="6"/>
  <c r="J145" i="6" s="1"/>
  <c r="E145" i="6"/>
  <c r="I145" i="6" s="1"/>
  <c r="Q144" i="6"/>
  <c r="P144" i="6"/>
  <c r="W144" i="6" s="1"/>
  <c r="O144" i="6"/>
  <c r="N144" i="6"/>
  <c r="S144" i="6" s="1"/>
  <c r="M144" i="6"/>
  <c r="L144" i="6"/>
  <c r="R144" i="6" s="1"/>
  <c r="I144" i="6"/>
  <c r="K144" i="6" s="1"/>
  <c r="F144" i="6"/>
  <c r="J144" i="6" s="1"/>
  <c r="E144" i="6"/>
  <c r="Q143" i="6"/>
  <c r="W143" i="6" s="1"/>
  <c r="P143" i="6"/>
  <c r="T143" i="6" s="1"/>
  <c r="O143" i="6"/>
  <c r="N143" i="6"/>
  <c r="S143" i="6" s="1"/>
  <c r="M143" i="6"/>
  <c r="R143" i="6" s="1"/>
  <c r="L143" i="6"/>
  <c r="J143" i="6"/>
  <c r="I143" i="6"/>
  <c r="K143" i="6" s="1"/>
  <c r="F143" i="6"/>
  <c r="E143" i="6"/>
  <c r="W142" i="6"/>
  <c r="R142" i="6"/>
  <c r="Q142" i="6"/>
  <c r="P142" i="6"/>
  <c r="T142" i="6" s="1"/>
  <c r="O142" i="6"/>
  <c r="N142" i="6"/>
  <c r="S142" i="6" s="1"/>
  <c r="M142" i="6"/>
  <c r="L142" i="6"/>
  <c r="U142" i="6" s="1"/>
  <c r="H143" i="5" s="1"/>
  <c r="J142" i="6"/>
  <c r="F142" i="6"/>
  <c r="E142" i="6"/>
  <c r="I142" i="6" s="1"/>
  <c r="K142" i="6" s="1"/>
  <c r="W141" i="6"/>
  <c r="Q141" i="6"/>
  <c r="P141" i="6"/>
  <c r="T141" i="6" s="1"/>
  <c r="O141" i="6"/>
  <c r="S141" i="6" s="1"/>
  <c r="N141" i="6"/>
  <c r="V141" i="6" s="1"/>
  <c r="M141" i="6"/>
  <c r="L141" i="6"/>
  <c r="R141" i="6" s="1"/>
  <c r="F141" i="6"/>
  <c r="J141" i="6" s="1"/>
  <c r="E141" i="6"/>
  <c r="I141" i="6" s="1"/>
  <c r="K141" i="6" s="1"/>
  <c r="Q140" i="6"/>
  <c r="P140" i="6"/>
  <c r="W140" i="6" s="1"/>
  <c r="O140" i="6"/>
  <c r="N140" i="6"/>
  <c r="S140" i="6" s="1"/>
  <c r="M140" i="6"/>
  <c r="L140" i="6"/>
  <c r="R140" i="6" s="1"/>
  <c r="I140" i="6"/>
  <c r="F140" i="6"/>
  <c r="J140" i="6" s="1"/>
  <c r="E140" i="6"/>
  <c r="Q139" i="6"/>
  <c r="W139" i="6" s="1"/>
  <c r="P139" i="6"/>
  <c r="T139" i="6" s="1"/>
  <c r="O139" i="6"/>
  <c r="N139" i="6"/>
  <c r="S139" i="6" s="1"/>
  <c r="M139" i="6"/>
  <c r="R139" i="6" s="1"/>
  <c r="L139" i="6"/>
  <c r="J139" i="6"/>
  <c r="I139" i="6"/>
  <c r="K139" i="6" s="1"/>
  <c r="F139" i="6"/>
  <c r="E139" i="6"/>
  <c r="W138" i="6"/>
  <c r="R138" i="6"/>
  <c r="Q138" i="6"/>
  <c r="P138" i="6"/>
  <c r="T138" i="6" s="1"/>
  <c r="O138" i="6"/>
  <c r="N138" i="6"/>
  <c r="S138" i="6" s="1"/>
  <c r="M138" i="6"/>
  <c r="L138" i="6"/>
  <c r="U138" i="6" s="1"/>
  <c r="H139" i="5" s="1"/>
  <c r="J138" i="6"/>
  <c r="F138" i="6"/>
  <c r="E138" i="6"/>
  <c r="I138" i="6" s="1"/>
  <c r="K138" i="6" s="1"/>
  <c r="W137" i="6"/>
  <c r="Q137" i="6"/>
  <c r="P137" i="6"/>
  <c r="T137" i="6" s="1"/>
  <c r="O137" i="6"/>
  <c r="S137" i="6" s="1"/>
  <c r="N137" i="6"/>
  <c r="V137" i="6" s="1"/>
  <c r="M137" i="6"/>
  <c r="L137" i="6"/>
  <c r="R137" i="6" s="1"/>
  <c r="F137" i="6"/>
  <c r="J137" i="6" s="1"/>
  <c r="E137" i="6"/>
  <c r="I137" i="6" s="1"/>
  <c r="Q136" i="6"/>
  <c r="P136" i="6"/>
  <c r="W136" i="6" s="1"/>
  <c r="O136" i="6"/>
  <c r="N136" i="6"/>
  <c r="S136" i="6" s="1"/>
  <c r="M136" i="6"/>
  <c r="L136" i="6"/>
  <c r="R136" i="6" s="1"/>
  <c r="I136" i="6"/>
  <c r="K136" i="6" s="1"/>
  <c r="F136" i="6"/>
  <c r="J136" i="6" s="1"/>
  <c r="E136" i="6"/>
  <c r="Q135" i="6"/>
  <c r="W135" i="6" s="1"/>
  <c r="P135" i="6"/>
  <c r="T135" i="6" s="1"/>
  <c r="O135" i="6"/>
  <c r="N135" i="6"/>
  <c r="S135" i="6" s="1"/>
  <c r="M135" i="6"/>
  <c r="R135" i="6" s="1"/>
  <c r="L135" i="6"/>
  <c r="J135" i="6"/>
  <c r="I135" i="6"/>
  <c r="K135" i="6" s="1"/>
  <c r="F135" i="6"/>
  <c r="E135" i="6"/>
  <c r="W134" i="6"/>
  <c r="R134" i="6"/>
  <c r="Q134" i="6"/>
  <c r="P134" i="6"/>
  <c r="T134" i="6" s="1"/>
  <c r="O134" i="6"/>
  <c r="N134" i="6"/>
  <c r="S134" i="6" s="1"/>
  <c r="M134" i="6"/>
  <c r="L134" i="6"/>
  <c r="U134" i="6" s="1"/>
  <c r="H135" i="5" s="1"/>
  <c r="J134" i="6"/>
  <c r="F134" i="6"/>
  <c r="E134" i="6"/>
  <c r="I134" i="6" s="1"/>
  <c r="K134" i="6" s="1"/>
  <c r="W133" i="6"/>
  <c r="Q133" i="6"/>
  <c r="P133" i="6"/>
  <c r="T133" i="6" s="1"/>
  <c r="O133" i="6"/>
  <c r="S133" i="6" s="1"/>
  <c r="N133" i="6"/>
  <c r="V133" i="6" s="1"/>
  <c r="M133" i="6"/>
  <c r="L133" i="6"/>
  <c r="R133" i="6" s="1"/>
  <c r="F133" i="6"/>
  <c r="J133" i="6" s="1"/>
  <c r="E133" i="6"/>
  <c r="I133" i="6" s="1"/>
  <c r="Q132" i="6"/>
  <c r="P132" i="6"/>
  <c r="W132" i="6" s="1"/>
  <c r="O132" i="6"/>
  <c r="N132" i="6"/>
  <c r="S132" i="6" s="1"/>
  <c r="M132" i="6"/>
  <c r="L132" i="6"/>
  <c r="R132" i="6" s="1"/>
  <c r="I132" i="6"/>
  <c r="K132" i="6" s="1"/>
  <c r="F132" i="6"/>
  <c r="J132" i="6" s="1"/>
  <c r="E132" i="6"/>
  <c r="Q131" i="6"/>
  <c r="W131" i="6" s="1"/>
  <c r="P131" i="6"/>
  <c r="T131" i="6" s="1"/>
  <c r="O131" i="6"/>
  <c r="N131" i="6"/>
  <c r="S131" i="6" s="1"/>
  <c r="M131" i="6"/>
  <c r="R131" i="6" s="1"/>
  <c r="L131" i="6"/>
  <c r="J131" i="6"/>
  <c r="I131" i="6"/>
  <c r="K131" i="6" s="1"/>
  <c r="F131" i="6"/>
  <c r="E131" i="6"/>
  <c r="W130" i="6"/>
  <c r="R130" i="6"/>
  <c r="Q130" i="6"/>
  <c r="P130" i="6"/>
  <c r="T130" i="6" s="1"/>
  <c r="O130" i="6"/>
  <c r="N130" i="6"/>
  <c r="S130" i="6" s="1"/>
  <c r="M130" i="6"/>
  <c r="L130" i="6"/>
  <c r="U130" i="6" s="1"/>
  <c r="H131" i="5" s="1"/>
  <c r="J130" i="6"/>
  <c r="F130" i="6"/>
  <c r="E130" i="6"/>
  <c r="I130" i="6" s="1"/>
  <c r="K130" i="6" s="1"/>
  <c r="W129" i="6"/>
  <c r="Q129" i="6"/>
  <c r="P129" i="6"/>
  <c r="T129" i="6" s="1"/>
  <c r="O129" i="6"/>
  <c r="S129" i="6" s="1"/>
  <c r="N129" i="6"/>
  <c r="V129" i="6" s="1"/>
  <c r="M129" i="6"/>
  <c r="L129" i="6"/>
  <c r="R129" i="6" s="1"/>
  <c r="F129" i="6"/>
  <c r="J129" i="6" s="1"/>
  <c r="E129" i="6"/>
  <c r="I129" i="6" s="1"/>
  <c r="Q128" i="6"/>
  <c r="P128" i="6"/>
  <c r="W128" i="6" s="1"/>
  <c r="O128" i="6"/>
  <c r="N128" i="6"/>
  <c r="S128" i="6" s="1"/>
  <c r="M128" i="6"/>
  <c r="L128" i="6"/>
  <c r="R128" i="6" s="1"/>
  <c r="I128" i="6"/>
  <c r="K128" i="6" s="1"/>
  <c r="F128" i="6"/>
  <c r="J128" i="6" s="1"/>
  <c r="E128" i="6"/>
  <c r="Q127" i="6"/>
  <c r="W127" i="6" s="1"/>
  <c r="P127" i="6"/>
  <c r="T127" i="6" s="1"/>
  <c r="O127" i="6"/>
  <c r="N127" i="6"/>
  <c r="S127" i="6" s="1"/>
  <c r="M127" i="6"/>
  <c r="R127" i="6" s="1"/>
  <c r="L127" i="6"/>
  <c r="J127" i="6"/>
  <c r="I127" i="6"/>
  <c r="K127" i="6" s="1"/>
  <c r="F127" i="6"/>
  <c r="E127" i="6"/>
  <c r="W126" i="6"/>
  <c r="R126" i="6"/>
  <c r="Q126" i="6"/>
  <c r="P126" i="6"/>
  <c r="T126" i="6" s="1"/>
  <c r="O126" i="6"/>
  <c r="N126" i="6"/>
  <c r="S126" i="6" s="1"/>
  <c r="M126" i="6"/>
  <c r="L126" i="6"/>
  <c r="U126" i="6" s="1"/>
  <c r="H127" i="5" s="1"/>
  <c r="J126" i="6"/>
  <c r="F126" i="6"/>
  <c r="E126" i="6"/>
  <c r="I126" i="6" s="1"/>
  <c r="K126" i="6" s="1"/>
  <c r="W125" i="6"/>
  <c r="Q125" i="6"/>
  <c r="P125" i="6"/>
  <c r="T125" i="6" s="1"/>
  <c r="O125" i="6"/>
  <c r="S125" i="6" s="1"/>
  <c r="N125" i="6"/>
  <c r="V125" i="6" s="1"/>
  <c r="M125" i="6"/>
  <c r="L125" i="6"/>
  <c r="R125" i="6" s="1"/>
  <c r="F125" i="6"/>
  <c r="J125" i="6" s="1"/>
  <c r="E125" i="6"/>
  <c r="I125" i="6" s="1"/>
  <c r="K125" i="6" s="1"/>
  <c r="Q124" i="6"/>
  <c r="P124" i="6"/>
  <c r="W124" i="6" s="1"/>
  <c r="O124" i="6"/>
  <c r="N124" i="6"/>
  <c r="S124" i="6" s="1"/>
  <c r="M124" i="6"/>
  <c r="L124" i="6"/>
  <c r="R124" i="6" s="1"/>
  <c r="I124" i="6"/>
  <c r="F124" i="6"/>
  <c r="J124" i="6" s="1"/>
  <c r="E124" i="6"/>
  <c r="Q123" i="6"/>
  <c r="W123" i="6" s="1"/>
  <c r="P123" i="6"/>
  <c r="T123" i="6" s="1"/>
  <c r="O123" i="6"/>
  <c r="N123" i="6"/>
  <c r="S123" i="6" s="1"/>
  <c r="M123" i="6"/>
  <c r="R123" i="6" s="1"/>
  <c r="L123" i="6"/>
  <c r="J123" i="6"/>
  <c r="I123" i="6"/>
  <c r="K123" i="6" s="1"/>
  <c r="F123" i="6"/>
  <c r="E123" i="6"/>
  <c r="W122" i="6"/>
  <c r="R122" i="6"/>
  <c r="Q122" i="6"/>
  <c r="P122" i="6"/>
  <c r="T122" i="6" s="1"/>
  <c r="O122" i="6"/>
  <c r="N122" i="6"/>
  <c r="S122" i="6" s="1"/>
  <c r="M122" i="6"/>
  <c r="L122" i="6"/>
  <c r="U122" i="6" s="1"/>
  <c r="H123" i="5" s="1"/>
  <c r="J122" i="6"/>
  <c r="F122" i="6"/>
  <c r="E122" i="6"/>
  <c r="I122" i="6" s="1"/>
  <c r="K122" i="6" s="1"/>
  <c r="W121" i="6"/>
  <c r="Q121" i="6"/>
  <c r="P121" i="6"/>
  <c r="T121" i="6" s="1"/>
  <c r="O121" i="6"/>
  <c r="S121" i="6" s="1"/>
  <c r="N121" i="6"/>
  <c r="V121" i="6" s="1"/>
  <c r="M121" i="6"/>
  <c r="L121" i="6"/>
  <c r="R121" i="6" s="1"/>
  <c r="F121" i="6"/>
  <c r="J121" i="6" s="1"/>
  <c r="E121" i="6"/>
  <c r="I121" i="6" s="1"/>
  <c r="Q120" i="6"/>
  <c r="P120" i="6"/>
  <c r="W120" i="6" s="1"/>
  <c r="O120" i="6"/>
  <c r="N120" i="6"/>
  <c r="S120" i="6" s="1"/>
  <c r="M120" i="6"/>
  <c r="L120" i="6"/>
  <c r="R120" i="6" s="1"/>
  <c r="I120" i="6"/>
  <c r="K120" i="6" s="1"/>
  <c r="F120" i="6"/>
  <c r="J120" i="6" s="1"/>
  <c r="E120" i="6"/>
  <c r="Q119" i="6"/>
  <c r="W119" i="6" s="1"/>
  <c r="P119" i="6"/>
  <c r="T119" i="6" s="1"/>
  <c r="O119" i="6"/>
  <c r="N119" i="6"/>
  <c r="S119" i="6" s="1"/>
  <c r="M119" i="6"/>
  <c r="R119" i="6" s="1"/>
  <c r="L119" i="6"/>
  <c r="J119" i="6"/>
  <c r="I119" i="6"/>
  <c r="K119" i="6" s="1"/>
  <c r="F119" i="6"/>
  <c r="E119" i="6"/>
  <c r="W118" i="6"/>
  <c r="R118" i="6"/>
  <c r="Q118" i="6"/>
  <c r="P118" i="6"/>
  <c r="T118" i="6" s="1"/>
  <c r="O118" i="6"/>
  <c r="N118" i="6"/>
  <c r="S118" i="6" s="1"/>
  <c r="M118" i="6"/>
  <c r="L118" i="6"/>
  <c r="U118" i="6" s="1"/>
  <c r="H119" i="5" s="1"/>
  <c r="J118" i="6"/>
  <c r="F118" i="6"/>
  <c r="E118" i="6"/>
  <c r="I118" i="6" s="1"/>
  <c r="K118" i="6" s="1"/>
  <c r="W117" i="6"/>
  <c r="Q117" i="6"/>
  <c r="P117" i="6"/>
  <c r="T117" i="6" s="1"/>
  <c r="O117" i="6"/>
  <c r="S117" i="6" s="1"/>
  <c r="N117" i="6"/>
  <c r="V117" i="6" s="1"/>
  <c r="M117" i="6"/>
  <c r="L117" i="6"/>
  <c r="R117" i="6" s="1"/>
  <c r="F117" i="6"/>
  <c r="J117" i="6" s="1"/>
  <c r="E117" i="6"/>
  <c r="I117" i="6" s="1"/>
  <c r="Q116" i="6"/>
  <c r="P116" i="6"/>
  <c r="W116" i="6" s="1"/>
  <c r="O116" i="6"/>
  <c r="N116" i="6"/>
  <c r="S116" i="6" s="1"/>
  <c r="M116" i="6"/>
  <c r="L116" i="6"/>
  <c r="R116" i="6" s="1"/>
  <c r="I116" i="6"/>
  <c r="K116" i="6" s="1"/>
  <c r="F116" i="6"/>
  <c r="J116" i="6" s="1"/>
  <c r="E116" i="6"/>
  <c r="Q115" i="6"/>
  <c r="W115" i="6" s="1"/>
  <c r="P115" i="6"/>
  <c r="T115" i="6" s="1"/>
  <c r="O115" i="6"/>
  <c r="N115" i="6"/>
  <c r="S115" i="6" s="1"/>
  <c r="M115" i="6"/>
  <c r="R115" i="6" s="1"/>
  <c r="L115" i="6"/>
  <c r="J115" i="6"/>
  <c r="I115" i="6"/>
  <c r="K115" i="6" s="1"/>
  <c r="F115" i="6"/>
  <c r="E115" i="6"/>
  <c r="W114" i="6"/>
  <c r="R114" i="6"/>
  <c r="Q114" i="6"/>
  <c r="P114" i="6"/>
  <c r="T114" i="6" s="1"/>
  <c r="O114" i="6"/>
  <c r="N114" i="6"/>
  <c r="S114" i="6" s="1"/>
  <c r="M114" i="6"/>
  <c r="L114" i="6"/>
  <c r="U114" i="6" s="1"/>
  <c r="H115" i="5" s="1"/>
  <c r="J114" i="6"/>
  <c r="F114" i="6"/>
  <c r="E114" i="6"/>
  <c r="I114" i="6" s="1"/>
  <c r="K114" i="6" s="1"/>
  <c r="W113" i="6"/>
  <c r="Q113" i="6"/>
  <c r="P113" i="6"/>
  <c r="T113" i="6" s="1"/>
  <c r="O113" i="6"/>
  <c r="S113" i="6" s="1"/>
  <c r="N113" i="6"/>
  <c r="V113" i="6" s="1"/>
  <c r="M113" i="6"/>
  <c r="L113" i="6"/>
  <c r="R113" i="6" s="1"/>
  <c r="F113" i="6"/>
  <c r="J113" i="6" s="1"/>
  <c r="E113" i="6"/>
  <c r="I113" i="6" s="1"/>
  <c r="Q112" i="6"/>
  <c r="P112" i="6"/>
  <c r="W112" i="6" s="1"/>
  <c r="O112" i="6"/>
  <c r="N112" i="6"/>
  <c r="S112" i="6" s="1"/>
  <c r="M112" i="6"/>
  <c r="L112" i="6"/>
  <c r="R112" i="6" s="1"/>
  <c r="I112" i="6"/>
  <c r="K112" i="6" s="1"/>
  <c r="F112" i="6"/>
  <c r="J112" i="6" s="1"/>
  <c r="E112" i="6"/>
  <c r="Q111" i="6"/>
  <c r="W111" i="6" s="1"/>
  <c r="P111" i="6"/>
  <c r="T111" i="6" s="1"/>
  <c r="O111" i="6"/>
  <c r="N111" i="6"/>
  <c r="S111" i="6" s="1"/>
  <c r="M111" i="6"/>
  <c r="R111" i="6" s="1"/>
  <c r="L111" i="6"/>
  <c r="J111" i="6"/>
  <c r="I111" i="6"/>
  <c r="K111" i="6" s="1"/>
  <c r="F111" i="6"/>
  <c r="E111" i="6"/>
  <c r="W110" i="6"/>
  <c r="R110" i="6"/>
  <c r="Q110" i="6"/>
  <c r="P110" i="6"/>
  <c r="T110" i="6" s="1"/>
  <c r="O110" i="6"/>
  <c r="N110" i="6"/>
  <c r="S110" i="6" s="1"/>
  <c r="M110" i="6"/>
  <c r="L110" i="6"/>
  <c r="U110" i="6" s="1"/>
  <c r="H111" i="5" s="1"/>
  <c r="J110" i="6"/>
  <c r="F110" i="6"/>
  <c r="E110" i="6"/>
  <c r="I110" i="6" s="1"/>
  <c r="K110" i="6" s="1"/>
  <c r="W109" i="6"/>
  <c r="Q109" i="6"/>
  <c r="P109" i="6"/>
  <c r="T109" i="6" s="1"/>
  <c r="O109" i="6"/>
  <c r="S109" i="6" s="1"/>
  <c r="N109" i="6"/>
  <c r="V109" i="6" s="1"/>
  <c r="M109" i="6"/>
  <c r="L109" i="6"/>
  <c r="R109" i="6" s="1"/>
  <c r="F109" i="6"/>
  <c r="J109" i="6" s="1"/>
  <c r="E109" i="6"/>
  <c r="I109" i="6" s="1"/>
  <c r="K109" i="6" s="1"/>
  <c r="Q108" i="6"/>
  <c r="P108" i="6"/>
  <c r="W108" i="6" s="1"/>
  <c r="O108" i="6"/>
  <c r="N108" i="6"/>
  <c r="S108" i="6" s="1"/>
  <c r="M108" i="6"/>
  <c r="L108" i="6"/>
  <c r="R108" i="6" s="1"/>
  <c r="I108" i="6"/>
  <c r="F108" i="6"/>
  <c r="J108" i="6" s="1"/>
  <c r="E108" i="6"/>
  <c r="Q107" i="6"/>
  <c r="W107" i="6" s="1"/>
  <c r="P107" i="6"/>
  <c r="T107" i="6" s="1"/>
  <c r="O107" i="6"/>
  <c r="N107" i="6"/>
  <c r="S107" i="6" s="1"/>
  <c r="M107" i="6"/>
  <c r="R107" i="6" s="1"/>
  <c r="L107" i="6"/>
  <c r="J107" i="6"/>
  <c r="I107" i="6"/>
  <c r="K107" i="6" s="1"/>
  <c r="F107" i="6"/>
  <c r="E107" i="6"/>
  <c r="W106" i="6"/>
  <c r="R106" i="6"/>
  <c r="Q106" i="6"/>
  <c r="P106" i="6"/>
  <c r="T106" i="6" s="1"/>
  <c r="O106" i="6"/>
  <c r="N106" i="6"/>
  <c r="S106" i="6" s="1"/>
  <c r="M106" i="6"/>
  <c r="L106" i="6"/>
  <c r="U106" i="6" s="1"/>
  <c r="H107" i="5" s="1"/>
  <c r="J106" i="6"/>
  <c r="F106" i="6"/>
  <c r="E106" i="6"/>
  <c r="I106" i="6" s="1"/>
  <c r="K106" i="6" s="1"/>
  <c r="W105" i="6"/>
  <c r="Q105" i="6"/>
  <c r="P105" i="6"/>
  <c r="T105" i="6" s="1"/>
  <c r="O105" i="6"/>
  <c r="S105" i="6" s="1"/>
  <c r="N105" i="6"/>
  <c r="V105" i="6" s="1"/>
  <c r="M105" i="6"/>
  <c r="L105" i="6"/>
  <c r="R105" i="6" s="1"/>
  <c r="F105" i="6"/>
  <c r="J105" i="6" s="1"/>
  <c r="E105" i="6"/>
  <c r="I105" i="6" s="1"/>
  <c r="Q104" i="6"/>
  <c r="P104" i="6"/>
  <c r="W104" i="6" s="1"/>
  <c r="O104" i="6"/>
  <c r="N104" i="6"/>
  <c r="S104" i="6" s="1"/>
  <c r="M104" i="6"/>
  <c r="L104" i="6"/>
  <c r="R104" i="6" s="1"/>
  <c r="I104" i="6"/>
  <c r="K104" i="6" s="1"/>
  <c r="F104" i="6"/>
  <c r="J104" i="6" s="1"/>
  <c r="E104" i="6"/>
  <c r="Q103" i="6"/>
  <c r="W103" i="6" s="1"/>
  <c r="P103" i="6"/>
  <c r="T103" i="6" s="1"/>
  <c r="O103" i="6"/>
  <c r="N103" i="6"/>
  <c r="S103" i="6" s="1"/>
  <c r="M103" i="6"/>
  <c r="R103" i="6" s="1"/>
  <c r="L103" i="6"/>
  <c r="J103" i="6"/>
  <c r="I103" i="6"/>
  <c r="K103" i="6" s="1"/>
  <c r="F103" i="6"/>
  <c r="E103" i="6"/>
  <c r="W102" i="6"/>
  <c r="R102" i="6"/>
  <c r="Q102" i="6"/>
  <c r="P102" i="6"/>
  <c r="T102" i="6" s="1"/>
  <c r="O102" i="6"/>
  <c r="N102" i="6"/>
  <c r="S102" i="6" s="1"/>
  <c r="M102" i="6"/>
  <c r="L102" i="6"/>
  <c r="U102" i="6" s="1"/>
  <c r="H103" i="5" s="1"/>
  <c r="J102" i="6"/>
  <c r="F102" i="6"/>
  <c r="E102" i="6"/>
  <c r="I102" i="6" s="1"/>
  <c r="K102" i="6" s="1"/>
  <c r="W101" i="6"/>
  <c r="Q101" i="6"/>
  <c r="P101" i="6"/>
  <c r="T101" i="6" s="1"/>
  <c r="O101" i="6"/>
  <c r="S101" i="6" s="1"/>
  <c r="N101" i="6"/>
  <c r="V101" i="6" s="1"/>
  <c r="M101" i="6"/>
  <c r="L101" i="6"/>
  <c r="R101" i="6" s="1"/>
  <c r="F101" i="6"/>
  <c r="J101" i="6" s="1"/>
  <c r="E101" i="6"/>
  <c r="I101" i="6" s="1"/>
  <c r="Q100" i="6"/>
  <c r="P100" i="6"/>
  <c r="W100" i="6" s="1"/>
  <c r="O100" i="6"/>
  <c r="N100" i="6"/>
  <c r="S100" i="6" s="1"/>
  <c r="M100" i="6"/>
  <c r="L100" i="6"/>
  <c r="R100" i="6" s="1"/>
  <c r="I100" i="6"/>
  <c r="K100" i="6" s="1"/>
  <c r="F100" i="6"/>
  <c r="J100" i="6" s="1"/>
  <c r="E100" i="6"/>
  <c r="Q99" i="6"/>
  <c r="W99" i="6" s="1"/>
  <c r="P99" i="6"/>
  <c r="T99" i="6" s="1"/>
  <c r="O99" i="6"/>
  <c r="N99" i="6"/>
  <c r="S99" i="6" s="1"/>
  <c r="M99" i="6"/>
  <c r="R99" i="6" s="1"/>
  <c r="L99" i="6"/>
  <c r="J99" i="6"/>
  <c r="I99" i="6"/>
  <c r="K99" i="6" s="1"/>
  <c r="F99" i="6"/>
  <c r="E99" i="6"/>
  <c r="W98" i="6"/>
  <c r="R98" i="6"/>
  <c r="Q98" i="6"/>
  <c r="P98" i="6"/>
  <c r="T98" i="6" s="1"/>
  <c r="O98" i="6"/>
  <c r="N98" i="6"/>
  <c r="S98" i="6" s="1"/>
  <c r="M98" i="6"/>
  <c r="L98" i="6"/>
  <c r="U98" i="6" s="1"/>
  <c r="H99" i="5" s="1"/>
  <c r="J98" i="6"/>
  <c r="F98" i="6"/>
  <c r="E98" i="6"/>
  <c r="I98" i="6" s="1"/>
  <c r="K98" i="6" s="1"/>
  <c r="W97" i="6"/>
  <c r="Q97" i="6"/>
  <c r="P97" i="6"/>
  <c r="T97" i="6" s="1"/>
  <c r="O97" i="6"/>
  <c r="S97" i="6" s="1"/>
  <c r="N97" i="6"/>
  <c r="V97" i="6" s="1"/>
  <c r="M97" i="6"/>
  <c r="L97" i="6"/>
  <c r="R97" i="6" s="1"/>
  <c r="F97" i="6"/>
  <c r="J97" i="6" s="1"/>
  <c r="E97" i="6"/>
  <c r="I97" i="6" s="1"/>
  <c r="Q96" i="6"/>
  <c r="P96" i="6"/>
  <c r="W96" i="6" s="1"/>
  <c r="O96" i="6"/>
  <c r="N96" i="6"/>
  <c r="S96" i="6" s="1"/>
  <c r="M96" i="6"/>
  <c r="L96" i="6"/>
  <c r="R96" i="6" s="1"/>
  <c r="I96" i="6"/>
  <c r="K96" i="6" s="1"/>
  <c r="F96" i="6"/>
  <c r="J96" i="6" s="1"/>
  <c r="E96" i="6"/>
  <c r="Q95" i="6"/>
  <c r="W95" i="6" s="1"/>
  <c r="P95" i="6"/>
  <c r="T95" i="6" s="1"/>
  <c r="O95" i="6"/>
  <c r="N95" i="6"/>
  <c r="S95" i="6" s="1"/>
  <c r="M95" i="6"/>
  <c r="R95" i="6" s="1"/>
  <c r="L95" i="6"/>
  <c r="J95" i="6"/>
  <c r="I95" i="6"/>
  <c r="K95" i="6" s="1"/>
  <c r="F95" i="6"/>
  <c r="E95" i="6"/>
  <c r="W94" i="6"/>
  <c r="R94" i="6"/>
  <c r="Q94" i="6"/>
  <c r="P94" i="6"/>
  <c r="T94" i="6" s="1"/>
  <c r="O94" i="6"/>
  <c r="N94" i="6"/>
  <c r="S94" i="6" s="1"/>
  <c r="M94" i="6"/>
  <c r="L94" i="6"/>
  <c r="U94" i="6" s="1"/>
  <c r="H95" i="5" s="1"/>
  <c r="J94" i="6"/>
  <c r="F94" i="6"/>
  <c r="E94" i="6"/>
  <c r="I94" i="6" s="1"/>
  <c r="K94" i="6" s="1"/>
  <c r="W93" i="6"/>
  <c r="Q93" i="6"/>
  <c r="P93" i="6"/>
  <c r="T93" i="6" s="1"/>
  <c r="O93" i="6"/>
  <c r="S93" i="6" s="1"/>
  <c r="N93" i="6"/>
  <c r="V93" i="6" s="1"/>
  <c r="M93" i="6"/>
  <c r="L93" i="6"/>
  <c r="R93" i="6" s="1"/>
  <c r="F93" i="6"/>
  <c r="J93" i="6" s="1"/>
  <c r="E93" i="6"/>
  <c r="I93" i="6" s="1"/>
  <c r="K93" i="6" s="1"/>
  <c r="Q92" i="6"/>
  <c r="P92" i="6"/>
  <c r="W92" i="6" s="1"/>
  <c r="O92" i="6"/>
  <c r="N92" i="6"/>
  <c r="S92" i="6" s="1"/>
  <c r="M92" i="6"/>
  <c r="L92" i="6"/>
  <c r="R92" i="6" s="1"/>
  <c r="I92" i="6"/>
  <c r="F92" i="6"/>
  <c r="J92" i="6" s="1"/>
  <c r="E92" i="6"/>
  <c r="Q91" i="6"/>
  <c r="W91" i="6" s="1"/>
  <c r="P91" i="6"/>
  <c r="T91" i="6" s="1"/>
  <c r="O91" i="6"/>
  <c r="N91" i="6"/>
  <c r="S91" i="6" s="1"/>
  <c r="M91" i="6"/>
  <c r="R91" i="6" s="1"/>
  <c r="L91" i="6"/>
  <c r="J91" i="6"/>
  <c r="I91" i="6"/>
  <c r="K91" i="6" s="1"/>
  <c r="F91" i="6"/>
  <c r="E91" i="6"/>
  <c r="W90" i="6"/>
  <c r="R90" i="6"/>
  <c r="Q90" i="6"/>
  <c r="P90" i="6"/>
  <c r="T90" i="6" s="1"/>
  <c r="O90" i="6"/>
  <c r="N90" i="6"/>
  <c r="S90" i="6" s="1"/>
  <c r="M90" i="6"/>
  <c r="L90" i="6"/>
  <c r="U90" i="6" s="1"/>
  <c r="H91" i="5" s="1"/>
  <c r="J90" i="6"/>
  <c r="F90" i="6"/>
  <c r="E90" i="6"/>
  <c r="I90" i="6" s="1"/>
  <c r="K90" i="6" s="1"/>
  <c r="W89" i="6"/>
  <c r="Q89" i="6"/>
  <c r="P89" i="6"/>
  <c r="T89" i="6" s="1"/>
  <c r="O89" i="6"/>
  <c r="S89" i="6" s="1"/>
  <c r="N89" i="6"/>
  <c r="V89" i="6" s="1"/>
  <c r="M89" i="6"/>
  <c r="L89" i="6"/>
  <c r="R89" i="6" s="1"/>
  <c r="F89" i="6"/>
  <c r="J89" i="6" s="1"/>
  <c r="E89" i="6"/>
  <c r="I89" i="6" s="1"/>
  <c r="Q88" i="6"/>
  <c r="P88" i="6"/>
  <c r="W88" i="6" s="1"/>
  <c r="O88" i="6"/>
  <c r="N88" i="6"/>
  <c r="S88" i="6" s="1"/>
  <c r="M88" i="6"/>
  <c r="L88" i="6"/>
  <c r="R88" i="6" s="1"/>
  <c r="I88" i="6"/>
  <c r="K88" i="6" s="1"/>
  <c r="F88" i="6"/>
  <c r="J88" i="6" s="1"/>
  <c r="E88" i="6"/>
  <c r="Q87" i="6"/>
  <c r="W87" i="6" s="1"/>
  <c r="P87" i="6"/>
  <c r="T87" i="6" s="1"/>
  <c r="O87" i="6"/>
  <c r="N87" i="6"/>
  <c r="S87" i="6" s="1"/>
  <c r="M87" i="6"/>
  <c r="R87" i="6" s="1"/>
  <c r="L87" i="6"/>
  <c r="J87" i="6"/>
  <c r="I87" i="6"/>
  <c r="K87" i="6" s="1"/>
  <c r="F87" i="6"/>
  <c r="E87" i="6"/>
  <c r="W86" i="6"/>
  <c r="R86" i="6"/>
  <c r="Q86" i="6"/>
  <c r="P86" i="6"/>
  <c r="T86" i="6" s="1"/>
  <c r="O86" i="6"/>
  <c r="N86" i="6"/>
  <c r="S86" i="6" s="1"/>
  <c r="M86" i="6"/>
  <c r="L86" i="6"/>
  <c r="U86" i="6" s="1"/>
  <c r="H87" i="5" s="1"/>
  <c r="J86" i="6"/>
  <c r="F86" i="6"/>
  <c r="E86" i="6"/>
  <c r="I86" i="6" s="1"/>
  <c r="K86" i="6" s="1"/>
  <c r="Q85" i="6"/>
  <c r="P85" i="6"/>
  <c r="T85" i="6" s="1"/>
  <c r="O85" i="6"/>
  <c r="S85" i="6" s="1"/>
  <c r="N85" i="6"/>
  <c r="V85" i="6" s="1"/>
  <c r="M85" i="6"/>
  <c r="L85" i="6"/>
  <c r="R85" i="6" s="1"/>
  <c r="F85" i="6"/>
  <c r="J85" i="6" s="1"/>
  <c r="E85" i="6"/>
  <c r="I85" i="6" s="1"/>
  <c r="Q84" i="6"/>
  <c r="P84" i="6"/>
  <c r="W84" i="6" s="1"/>
  <c r="O84" i="6"/>
  <c r="N84" i="6"/>
  <c r="S84" i="6" s="1"/>
  <c r="M84" i="6"/>
  <c r="L84" i="6"/>
  <c r="R84" i="6" s="1"/>
  <c r="I84" i="6"/>
  <c r="K84" i="6" s="1"/>
  <c r="F84" i="6"/>
  <c r="J84" i="6" s="1"/>
  <c r="E84" i="6"/>
  <c r="Q83" i="6"/>
  <c r="W83" i="6" s="1"/>
  <c r="P83" i="6"/>
  <c r="T83" i="6" s="1"/>
  <c r="O83" i="6"/>
  <c r="N83" i="6"/>
  <c r="S83" i="6" s="1"/>
  <c r="M83" i="6"/>
  <c r="R83" i="6" s="1"/>
  <c r="L83" i="6"/>
  <c r="J83" i="6"/>
  <c r="I83" i="6"/>
  <c r="K83" i="6" s="1"/>
  <c r="F83" i="6"/>
  <c r="E83" i="6"/>
  <c r="W82" i="6"/>
  <c r="R82" i="6"/>
  <c r="Q82" i="6"/>
  <c r="P82" i="6"/>
  <c r="T82" i="6" s="1"/>
  <c r="O82" i="6"/>
  <c r="N82" i="6"/>
  <c r="S82" i="6" s="1"/>
  <c r="M82" i="6"/>
  <c r="L82" i="6"/>
  <c r="U82" i="6" s="1"/>
  <c r="H83" i="5" s="1"/>
  <c r="J82" i="6"/>
  <c r="F82" i="6"/>
  <c r="E82" i="6"/>
  <c r="I82" i="6" s="1"/>
  <c r="K82" i="6" s="1"/>
  <c r="Q81" i="6"/>
  <c r="P81" i="6"/>
  <c r="T81" i="6" s="1"/>
  <c r="O81" i="6"/>
  <c r="S81" i="6" s="1"/>
  <c r="N81" i="6"/>
  <c r="V81" i="6" s="1"/>
  <c r="M81" i="6"/>
  <c r="L81" i="6"/>
  <c r="R81" i="6" s="1"/>
  <c r="F81" i="6"/>
  <c r="J81" i="6" s="1"/>
  <c r="E81" i="6"/>
  <c r="I81" i="6" s="1"/>
  <c r="Q80" i="6"/>
  <c r="P80" i="6"/>
  <c r="W80" i="6" s="1"/>
  <c r="O80" i="6"/>
  <c r="N80" i="6"/>
  <c r="S80" i="6" s="1"/>
  <c r="M80" i="6"/>
  <c r="L80" i="6"/>
  <c r="R80" i="6" s="1"/>
  <c r="I80" i="6"/>
  <c r="K80" i="6" s="1"/>
  <c r="F80" i="6"/>
  <c r="J80" i="6" s="1"/>
  <c r="E80" i="6"/>
  <c r="Q79" i="6"/>
  <c r="W79" i="6" s="1"/>
  <c r="P79" i="6"/>
  <c r="T79" i="6" s="1"/>
  <c r="O79" i="6"/>
  <c r="N79" i="6"/>
  <c r="S79" i="6" s="1"/>
  <c r="M79" i="6"/>
  <c r="R79" i="6" s="1"/>
  <c r="L79" i="6"/>
  <c r="J79" i="6"/>
  <c r="I79" i="6"/>
  <c r="K79" i="6" s="1"/>
  <c r="F79" i="6"/>
  <c r="E79" i="6"/>
  <c r="W78" i="6"/>
  <c r="R78" i="6"/>
  <c r="Q78" i="6"/>
  <c r="P78" i="6"/>
  <c r="T78" i="6" s="1"/>
  <c r="O78" i="6"/>
  <c r="N78" i="6"/>
  <c r="S78" i="6" s="1"/>
  <c r="M78" i="6"/>
  <c r="L78" i="6"/>
  <c r="U78" i="6" s="1"/>
  <c r="H79" i="5" s="1"/>
  <c r="J78" i="6"/>
  <c r="F78" i="6"/>
  <c r="E78" i="6"/>
  <c r="I78" i="6" s="1"/>
  <c r="K78" i="6" s="1"/>
  <c r="Q77" i="6"/>
  <c r="P77" i="6"/>
  <c r="T77" i="6" s="1"/>
  <c r="O77" i="6"/>
  <c r="S77" i="6" s="1"/>
  <c r="N77" i="6"/>
  <c r="V77" i="6" s="1"/>
  <c r="M77" i="6"/>
  <c r="L77" i="6"/>
  <c r="R77" i="6" s="1"/>
  <c r="F77" i="6"/>
  <c r="J77" i="6" s="1"/>
  <c r="E77" i="6"/>
  <c r="I77" i="6" s="1"/>
  <c r="Q76" i="6"/>
  <c r="P76" i="6"/>
  <c r="W76" i="6" s="1"/>
  <c r="O76" i="6"/>
  <c r="N76" i="6"/>
  <c r="S76" i="6" s="1"/>
  <c r="M76" i="6"/>
  <c r="U76" i="6" s="1"/>
  <c r="H77" i="5" s="1"/>
  <c r="L76" i="6"/>
  <c r="R76" i="6" s="1"/>
  <c r="I76" i="6"/>
  <c r="K76" i="6" s="1"/>
  <c r="F76" i="6"/>
  <c r="J76" i="6" s="1"/>
  <c r="E76" i="6"/>
  <c r="R75" i="6"/>
  <c r="Q75" i="6"/>
  <c r="W75" i="6" s="1"/>
  <c r="P75" i="6"/>
  <c r="T75" i="6" s="1"/>
  <c r="O75" i="6"/>
  <c r="N75" i="6"/>
  <c r="S75" i="6" s="1"/>
  <c r="M75" i="6"/>
  <c r="U75" i="6" s="1"/>
  <c r="H76" i="5" s="1"/>
  <c r="L75" i="6"/>
  <c r="J75" i="6"/>
  <c r="I75" i="6"/>
  <c r="K75" i="6" s="1"/>
  <c r="F75" i="6"/>
  <c r="E75" i="6"/>
  <c r="W74" i="6"/>
  <c r="R74" i="6"/>
  <c r="Q74" i="6"/>
  <c r="P74" i="6"/>
  <c r="T74" i="6" s="1"/>
  <c r="O74" i="6"/>
  <c r="S74" i="6" s="1"/>
  <c r="N74" i="6"/>
  <c r="V74" i="6" s="1"/>
  <c r="M74" i="6"/>
  <c r="L74" i="6"/>
  <c r="U74" i="6" s="1"/>
  <c r="H75" i="5" s="1"/>
  <c r="J74" i="6"/>
  <c r="F74" i="6"/>
  <c r="E74" i="6"/>
  <c r="I74" i="6" s="1"/>
  <c r="K74" i="6" s="1"/>
  <c r="Q73" i="6"/>
  <c r="P73" i="6"/>
  <c r="T73" i="6" s="1"/>
  <c r="O73" i="6"/>
  <c r="S73" i="6" s="1"/>
  <c r="N73" i="6"/>
  <c r="V73" i="6" s="1"/>
  <c r="M73" i="6"/>
  <c r="L73" i="6"/>
  <c r="R73" i="6" s="1"/>
  <c r="F73" i="6"/>
  <c r="J73" i="6" s="1"/>
  <c r="E73" i="6"/>
  <c r="I73" i="6" s="1"/>
  <c r="K73" i="6" s="1"/>
  <c r="Q72" i="6"/>
  <c r="P72" i="6"/>
  <c r="W72" i="6" s="1"/>
  <c r="O72" i="6"/>
  <c r="N72" i="6"/>
  <c r="S72" i="6" s="1"/>
  <c r="M72" i="6"/>
  <c r="U72" i="6" s="1"/>
  <c r="H73" i="5" s="1"/>
  <c r="L72" i="6"/>
  <c r="R72" i="6" s="1"/>
  <c r="I72" i="6"/>
  <c r="F72" i="6"/>
  <c r="J72" i="6" s="1"/>
  <c r="E72" i="6"/>
  <c r="R71" i="6"/>
  <c r="Q71" i="6"/>
  <c r="W71" i="6" s="1"/>
  <c r="P71" i="6"/>
  <c r="T71" i="6" s="1"/>
  <c r="O71" i="6"/>
  <c r="N71" i="6"/>
  <c r="S71" i="6" s="1"/>
  <c r="M71" i="6"/>
  <c r="U71" i="6" s="1"/>
  <c r="H72" i="5" s="1"/>
  <c r="L71" i="6"/>
  <c r="J71" i="6"/>
  <c r="I71" i="6"/>
  <c r="K71" i="6" s="1"/>
  <c r="F71" i="6"/>
  <c r="E71" i="6"/>
  <c r="W70" i="6"/>
  <c r="R70" i="6"/>
  <c r="Q70" i="6"/>
  <c r="P70" i="6"/>
  <c r="T70" i="6" s="1"/>
  <c r="O70" i="6"/>
  <c r="S70" i="6" s="1"/>
  <c r="N70" i="6"/>
  <c r="V70" i="6" s="1"/>
  <c r="M70" i="6"/>
  <c r="L70" i="6"/>
  <c r="U70" i="6" s="1"/>
  <c r="H71" i="5" s="1"/>
  <c r="J70" i="6"/>
  <c r="F70" i="6"/>
  <c r="E70" i="6"/>
  <c r="I70" i="6" s="1"/>
  <c r="K70" i="6" s="1"/>
  <c r="Q69" i="6"/>
  <c r="P69" i="6"/>
  <c r="T69" i="6" s="1"/>
  <c r="O69" i="6"/>
  <c r="S69" i="6" s="1"/>
  <c r="N69" i="6"/>
  <c r="V69" i="6" s="1"/>
  <c r="M69" i="6"/>
  <c r="L69" i="6"/>
  <c r="R69" i="6" s="1"/>
  <c r="F69" i="6"/>
  <c r="J69" i="6" s="1"/>
  <c r="E69" i="6"/>
  <c r="I69" i="6" s="1"/>
  <c r="Q68" i="6"/>
  <c r="P68" i="6"/>
  <c r="W68" i="6" s="1"/>
  <c r="O68" i="6"/>
  <c r="N68" i="6"/>
  <c r="S68" i="6" s="1"/>
  <c r="M68" i="6"/>
  <c r="U68" i="6" s="1"/>
  <c r="H69" i="5" s="1"/>
  <c r="L68" i="6"/>
  <c r="R68" i="6" s="1"/>
  <c r="I68" i="6"/>
  <c r="K68" i="6" s="1"/>
  <c r="F68" i="6"/>
  <c r="J68" i="6" s="1"/>
  <c r="E68" i="6"/>
  <c r="R67" i="6"/>
  <c r="Q67" i="6"/>
  <c r="W67" i="6" s="1"/>
  <c r="P67" i="6"/>
  <c r="T67" i="6" s="1"/>
  <c r="O67" i="6"/>
  <c r="N67" i="6"/>
  <c r="S67" i="6" s="1"/>
  <c r="M67" i="6"/>
  <c r="U67" i="6" s="1"/>
  <c r="H68" i="5" s="1"/>
  <c r="L67" i="6"/>
  <c r="J67" i="6"/>
  <c r="I67" i="6"/>
  <c r="K67" i="6" s="1"/>
  <c r="F67" i="6"/>
  <c r="E67" i="6"/>
  <c r="W66" i="6"/>
  <c r="R66" i="6"/>
  <c r="Q66" i="6"/>
  <c r="P66" i="6"/>
  <c r="T66" i="6" s="1"/>
  <c r="O66" i="6"/>
  <c r="S66" i="6" s="1"/>
  <c r="N66" i="6"/>
  <c r="V66" i="6" s="1"/>
  <c r="M66" i="6"/>
  <c r="L66" i="6"/>
  <c r="U66" i="6" s="1"/>
  <c r="H67" i="5" s="1"/>
  <c r="J66" i="6"/>
  <c r="F66" i="6"/>
  <c r="E66" i="6"/>
  <c r="I66" i="6" s="1"/>
  <c r="K66" i="6" s="1"/>
  <c r="Q65" i="6"/>
  <c r="P65" i="6"/>
  <c r="T65" i="6" s="1"/>
  <c r="O65" i="6"/>
  <c r="S65" i="6" s="1"/>
  <c r="N65" i="6"/>
  <c r="V65" i="6" s="1"/>
  <c r="M65" i="6"/>
  <c r="L65" i="6"/>
  <c r="R65" i="6" s="1"/>
  <c r="F65" i="6"/>
  <c r="J65" i="6" s="1"/>
  <c r="E65" i="6"/>
  <c r="I65" i="6" s="1"/>
  <c r="Q64" i="6"/>
  <c r="P64" i="6"/>
  <c r="W64" i="6" s="1"/>
  <c r="O64" i="6"/>
  <c r="N64" i="6"/>
  <c r="S64" i="6" s="1"/>
  <c r="M64" i="6"/>
  <c r="U64" i="6" s="1"/>
  <c r="H65" i="5" s="1"/>
  <c r="L64" i="6"/>
  <c r="R64" i="6" s="1"/>
  <c r="I64" i="6"/>
  <c r="K64" i="6" s="1"/>
  <c r="F64" i="6"/>
  <c r="J64" i="6" s="1"/>
  <c r="E64" i="6"/>
  <c r="R63" i="6"/>
  <c r="Q63" i="6"/>
  <c r="W63" i="6" s="1"/>
  <c r="P63" i="6"/>
  <c r="T63" i="6" s="1"/>
  <c r="O63" i="6"/>
  <c r="N63" i="6"/>
  <c r="S63" i="6" s="1"/>
  <c r="M63" i="6"/>
  <c r="U63" i="6" s="1"/>
  <c r="H64" i="5" s="1"/>
  <c r="L63" i="6"/>
  <c r="J63" i="6"/>
  <c r="I63" i="6"/>
  <c r="K63" i="6" s="1"/>
  <c r="F63" i="6"/>
  <c r="E63" i="6"/>
  <c r="W62" i="6"/>
  <c r="R62" i="6"/>
  <c r="Q62" i="6"/>
  <c r="P62" i="6"/>
  <c r="T62" i="6" s="1"/>
  <c r="O62" i="6"/>
  <c r="S62" i="6" s="1"/>
  <c r="N62" i="6"/>
  <c r="V62" i="6" s="1"/>
  <c r="M62" i="6"/>
  <c r="L62" i="6"/>
  <c r="U62" i="6" s="1"/>
  <c r="H63" i="5" s="1"/>
  <c r="J62" i="6"/>
  <c r="F62" i="6"/>
  <c r="E62" i="6"/>
  <c r="I62" i="6" s="1"/>
  <c r="K62" i="6" s="1"/>
  <c r="Q61" i="6"/>
  <c r="P61" i="6"/>
  <c r="T61" i="6" s="1"/>
  <c r="O61" i="6"/>
  <c r="S61" i="6" s="1"/>
  <c r="N61" i="6"/>
  <c r="V61" i="6" s="1"/>
  <c r="M61" i="6"/>
  <c r="L61" i="6"/>
  <c r="R61" i="6" s="1"/>
  <c r="F61" i="6"/>
  <c r="J61" i="6" s="1"/>
  <c r="E61" i="6"/>
  <c r="I61" i="6" s="1"/>
  <c r="Q60" i="6"/>
  <c r="P60" i="6"/>
  <c r="W60" i="6" s="1"/>
  <c r="O60" i="6"/>
  <c r="N60" i="6"/>
  <c r="S60" i="6" s="1"/>
  <c r="M60" i="6"/>
  <c r="U60" i="6" s="1"/>
  <c r="H61" i="5" s="1"/>
  <c r="L60" i="6"/>
  <c r="R60" i="6" s="1"/>
  <c r="I60" i="6"/>
  <c r="K60" i="6" s="1"/>
  <c r="F60" i="6"/>
  <c r="J60" i="6" s="1"/>
  <c r="E60" i="6"/>
  <c r="R59" i="6"/>
  <c r="Q59" i="6"/>
  <c r="W59" i="6" s="1"/>
  <c r="P59" i="6"/>
  <c r="T59" i="6" s="1"/>
  <c r="O59" i="6"/>
  <c r="N59" i="6"/>
  <c r="S59" i="6" s="1"/>
  <c r="M59" i="6"/>
  <c r="U59" i="6" s="1"/>
  <c r="H60" i="5" s="1"/>
  <c r="L59" i="6"/>
  <c r="J59" i="6"/>
  <c r="I59" i="6"/>
  <c r="K59" i="6" s="1"/>
  <c r="F59" i="6"/>
  <c r="E59" i="6"/>
  <c r="W58" i="6"/>
  <c r="R58" i="6"/>
  <c r="Q58" i="6"/>
  <c r="P58" i="6"/>
  <c r="T58" i="6" s="1"/>
  <c r="O58" i="6"/>
  <c r="S58" i="6" s="1"/>
  <c r="N58" i="6"/>
  <c r="V58" i="6" s="1"/>
  <c r="M58" i="6"/>
  <c r="L58" i="6"/>
  <c r="U58" i="6" s="1"/>
  <c r="J58" i="6"/>
  <c r="F58" i="6"/>
  <c r="E58" i="6"/>
  <c r="I58" i="6" s="1"/>
  <c r="K58" i="6" s="1"/>
  <c r="Q57" i="6"/>
  <c r="P57" i="6"/>
  <c r="T57" i="6" s="1"/>
  <c r="O57" i="6"/>
  <c r="S57" i="6" s="1"/>
  <c r="N57" i="6"/>
  <c r="V57" i="6" s="1"/>
  <c r="M57" i="6"/>
  <c r="L57" i="6"/>
  <c r="R57" i="6" s="1"/>
  <c r="F57" i="6"/>
  <c r="J57" i="6" s="1"/>
  <c r="E57" i="6"/>
  <c r="I57" i="6" s="1"/>
  <c r="K57" i="6" s="1"/>
  <c r="Q56" i="6"/>
  <c r="P56" i="6"/>
  <c r="W56" i="6" s="1"/>
  <c r="O56" i="6"/>
  <c r="N56" i="6"/>
  <c r="S56" i="6" s="1"/>
  <c r="M56" i="6"/>
  <c r="U56" i="6" s="1"/>
  <c r="L56" i="6"/>
  <c r="R56" i="6" s="1"/>
  <c r="I56" i="6"/>
  <c r="F56" i="6"/>
  <c r="J56" i="6" s="1"/>
  <c r="E56" i="6"/>
  <c r="R55" i="6"/>
  <c r="Q55" i="6"/>
  <c r="W55" i="6" s="1"/>
  <c r="P55" i="6"/>
  <c r="T55" i="6" s="1"/>
  <c r="O55" i="6"/>
  <c r="N55" i="6"/>
  <c r="S55" i="6" s="1"/>
  <c r="M55" i="6"/>
  <c r="U55" i="6" s="1"/>
  <c r="L55" i="6"/>
  <c r="J55" i="6"/>
  <c r="I55" i="6"/>
  <c r="K55" i="6" s="1"/>
  <c r="F55" i="6"/>
  <c r="E55" i="6"/>
  <c r="W54" i="6"/>
  <c r="R54" i="6"/>
  <c r="Q54" i="6"/>
  <c r="P54" i="6"/>
  <c r="T54" i="6" s="1"/>
  <c r="O54" i="6"/>
  <c r="S54" i="6" s="1"/>
  <c r="N54" i="6"/>
  <c r="V54" i="6" s="1"/>
  <c r="M54" i="6"/>
  <c r="L54" i="6"/>
  <c r="U54" i="6" s="1"/>
  <c r="J54" i="6"/>
  <c r="F54" i="6"/>
  <c r="E54" i="6"/>
  <c r="I54" i="6" s="1"/>
  <c r="K54" i="6" s="1"/>
  <c r="Q53" i="6"/>
  <c r="P53" i="6"/>
  <c r="T53" i="6" s="1"/>
  <c r="O53" i="6"/>
  <c r="S53" i="6" s="1"/>
  <c r="N53" i="6"/>
  <c r="V53" i="6" s="1"/>
  <c r="M53" i="6"/>
  <c r="L53" i="6"/>
  <c r="R53" i="6" s="1"/>
  <c r="F53" i="6"/>
  <c r="J53" i="6" s="1"/>
  <c r="E53" i="6"/>
  <c r="I53" i="6" s="1"/>
  <c r="Q52" i="6"/>
  <c r="P52" i="6"/>
  <c r="W52" i="6" s="1"/>
  <c r="O52" i="6"/>
  <c r="N52" i="6"/>
  <c r="S52" i="6" s="1"/>
  <c r="M52" i="6"/>
  <c r="U52" i="6" s="1"/>
  <c r="L52" i="6"/>
  <c r="R52" i="6" s="1"/>
  <c r="I52" i="6"/>
  <c r="K52" i="6" s="1"/>
  <c r="F52" i="6"/>
  <c r="J52" i="6" s="1"/>
  <c r="E52" i="6"/>
  <c r="R51" i="6"/>
  <c r="Q51" i="6"/>
  <c r="W51" i="6" s="1"/>
  <c r="P51" i="6"/>
  <c r="T51" i="6" s="1"/>
  <c r="O51" i="6"/>
  <c r="N51" i="6"/>
  <c r="S51" i="6" s="1"/>
  <c r="M51" i="6"/>
  <c r="U51" i="6" s="1"/>
  <c r="L51" i="6"/>
  <c r="J51" i="6"/>
  <c r="I51" i="6"/>
  <c r="K51" i="6" s="1"/>
  <c r="F51" i="6"/>
  <c r="E51" i="6"/>
  <c r="W50" i="6"/>
  <c r="R50" i="6"/>
  <c r="Q50" i="6"/>
  <c r="P50" i="6"/>
  <c r="T50" i="6" s="1"/>
  <c r="O50" i="6"/>
  <c r="S50" i="6" s="1"/>
  <c r="N50" i="6"/>
  <c r="V50" i="6" s="1"/>
  <c r="M50" i="6"/>
  <c r="L50" i="6"/>
  <c r="U50" i="6" s="1"/>
  <c r="J50" i="6"/>
  <c r="F50" i="6"/>
  <c r="E50" i="6"/>
  <c r="I50" i="6" s="1"/>
  <c r="K50" i="6" s="1"/>
  <c r="Q49" i="6"/>
  <c r="P49" i="6"/>
  <c r="T49" i="6" s="1"/>
  <c r="O49" i="6"/>
  <c r="S49" i="6" s="1"/>
  <c r="N49" i="6"/>
  <c r="V49" i="6" s="1"/>
  <c r="M49" i="6"/>
  <c r="L49" i="6"/>
  <c r="R49" i="6" s="1"/>
  <c r="F49" i="6"/>
  <c r="J49" i="6" s="1"/>
  <c r="E49" i="6"/>
  <c r="I49" i="6" s="1"/>
  <c r="Q48" i="6"/>
  <c r="P48" i="6"/>
  <c r="W48" i="6" s="1"/>
  <c r="O48" i="6"/>
  <c r="N48" i="6"/>
  <c r="S48" i="6" s="1"/>
  <c r="M48" i="6"/>
  <c r="U48" i="6" s="1"/>
  <c r="L48" i="6"/>
  <c r="R48" i="6" s="1"/>
  <c r="I48" i="6"/>
  <c r="K48" i="6" s="1"/>
  <c r="F48" i="6"/>
  <c r="J48" i="6" s="1"/>
  <c r="E48" i="6"/>
  <c r="R47" i="6"/>
  <c r="Q47" i="6"/>
  <c r="W47" i="6" s="1"/>
  <c r="P47" i="6"/>
  <c r="T47" i="6" s="1"/>
  <c r="O47" i="6"/>
  <c r="N47" i="6"/>
  <c r="S47" i="6" s="1"/>
  <c r="M47" i="6"/>
  <c r="U47" i="6" s="1"/>
  <c r="L47" i="6"/>
  <c r="J47" i="6"/>
  <c r="I47" i="6"/>
  <c r="K47" i="6" s="1"/>
  <c r="F47" i="6"/>
  <c r="E47" i="6"/>
  <c r="W46" i="6"/>
  <c r="R46" i="6"/>
  <c r="Q46" i="6"/>
  <c r="P46" i="6"/>
  <c r="T46" i="6" s="1"/>
  <c r="O46" i="6"/>
  <c r="S46" i="6" s="1"/>
  <c r="N46" i="6"/>
  <c r="V46" i="6" s="1"/>
  <c r="M46" i="6"/>
  <c r="L46" i="6"/>
  <c r="U46" i="6" s="1"/>
  <c r="J46" i="6"/>
  <c r="F46" i="6"/>
  <c r="E46" i="6"/>
  <c r="I46" i="6" s="1"/>
  <c r="K46" i="6" s="1"/>
  <c r="Q45" i="6"/>
  <c r="P45" i="6"/>
  <c r="T45" i="6" s="1"/>
  <c r="O45" i="6"/>
  <c r="S45" i="6" s="1"/>
  <c r="N45" i="6"/>
  <c r="V45" i="6" s="1"/>
  <c r="M45" i="6"/>
  <c r="L45" i="6"/>
  <c r="R45" i="6" s="1"/>
  <c r="F45" i="6"/>
  <c r="J45" i="6" s="1"/>
  <c r="E45" i="6"/>
  <c r="I45" i="6" s="1"/>
  <c r="Q44" i="6"/>
  <c r="P44" i="6"/>
  <c r="W44" i="6" s="1"/>
  <c r="O44" i="6"/>
  <c r="N44" i="6"/>
  <c r="S44" i="6" s="1"/>
  <c r="M44" i="6"/>
  <c r="U44" i="6" s="1"/>
  <c r="L44" i="6"/>
  <c r="R44" i="6" s="1"/>
  <c r="I44" i="6"/>
  <c r="K44" i="6" s="1"/>
  <c r="F44" i="6"/>
  <c r="J44" i="6" s="1"/>
  <c r="E44" i="6"/>
  <c r="R43" i="6"/>
  <c r="Q43" i="6"/>
  <c r="W43" i="6" s="1"/>
  <c r="P43" i="6"/>
  <c r="T43" i="6" s="1"/>
  <c r="O43" i="6"/>
  <c r="N43" i="6"/>
  <c r="S43" i="6" s="1"/>
  <c r="M43" i="6"/>
  <c r="U43" i="6" s="1"/>
  <c r="L43" i="6"/>
  <c r="J43" i="6"/>
  <c r="I43" i="6"/>
  <c r="K43" i="6" s="1"/>
  <c r="F43" i="6"/>
  <c r="E43" i="6"/>
  <c r="W42" i="6"/>
  <c r="R42" i="6"/>
  <c r="Q42" i="6"/>
  <c r="P42" i="6"/>
  <c r="T42" i="6" s="1"/>
  <c r="O42" i="6"/>
  <c r="S42" i="6" s="1"/>
  <c r="N42" i="6"/>
  <c r="V42" i="6" s="1"/>
  <c r="M42" i="6"/>
  <c r="L42" i="6"/>
  <c r="U42" i="6" s="1"/>
  <c r="J42" i="6"/>
  <c r="F42" i="6"/>
  <c r="E42" i="6"/>
  <c r="I42" i="6" s="1"/>
  <c r="K42" i="6" s="1"/>
  <c r="K43" i="5" s="1"/>
  <c r="Q41" i="6"/>
  <c r="P41" i="6"/>
  <c r="T41" i="6" s="1"/>
  <c r="O41" i="6"/>
  <c r="S41" i="6" s="1"/>
  <c r="N41" i="6"/>
  <c r="V41" i="6" s="1"/>
  <c r="M41" i="6"/>
  <c r="L41" i="6"/>
  <c r="R41" i="6" s="1"/>
  <c r="F41" i="6"/>
  <c r="J41" i="6" s="1"/>
  <c r="E41" i="6"/>
  <c r="I41" i="6" s="1"/>
  <c r="K41" i="6" s="1"/>
  <c r="K42" i="5" s="1"/>
  <c r="Q40" i="6"/>
  <c r="P40" i="6"/>
  <c r="W40" i="6" s="1"/>
  <c r="O40" i="6"/>
  <c r="N40" i="6"/>
  <c r="S40" i="6" s="1"/>
  <c r="F41" i="5" s="1"/>
  <c r="M40" i="6"/>
  <c r="U40" i="6" s="1"/>
  <c r="L40" i="6"/>
  <c r="R40" i="6" s="1"/>
  <c r="I40" i="6"/>
  <c r="F40" i="6"/>
  <c r="J40" i="6" s="1"/>
  <c r="E40" i="6"/>
  <c r="R39" i="6"/>
  <c r="Q39" i="6"/>
  <c r="W39" i="6" s="1"/>
  <c r="P39" i="6"/>
  <c r="T39" i="6" s="1"/>
  <c r="G40" i="5" s="1"/>
  <c r="O39" i="6"/>
  <c r="N39" i="6"/>
  <c r="S39" i="6" s="1"/>
  <c r="M39" i="6"/>
  <c r="U39" i="6" s="1"/>
  <c r="L39" i="6"/>
  <c r="J39" i="6"/>
  <c r="I39" i="6"/>
  <c r="K39" i="6" s="1"/>
  <c r="F39" i="6"/>
  <c r="E39" i="6"/>
  <c r="W38" i="6"/>
  <c r="R38" i="6"/>
  <c r="Q38" i="6"/>
  <c r="P38" i="6"/>
  <c r="T38" i="6" s="1"/>
  <c r="G39" i="5" s="1"/>
  <c r="O38" i="6"/>
  <c r="S38" i="6" s="1"/>
  <c r="N38" i="6"/>
  <c r="V38" i="6" s="1"/>
  <c r="M38" i="6"/>
  <c r="L38" i="6"/>
  <c r="U38" i="6" s="1"/>
  <c r="J38" i="6"/>
  <c r="F38" i="6"/>
  <c r="E38" i="6"/>
  <c r="I38" i="6" s="1"/>
  <c r="K38" i="6" s="1"/>
  <c r="Q37" i="6"/>
  <c r="P37" i="6"/>
  <c r="T37" i="6" s="1"/>
  <c r="O37" i="6"/>
  <c r="S37" i="6" s="1"/>
  <c r="N37" i="6"/>
  <c r="V37" i="6" s="1"/>
  <c r="M37" i="6"/>
  <c r="L37" i="6"/>
  <c r="R37" i="6" s="1"/>
  <c r="F37" i="6"/>
  <c r="J37" i="6" s="1"/>
  <c r="E37" i="6"/>
  <c r="I37" i="6" s="1"/>
  <c r="Q36" i="6"/>
  <c r="P36" i="6"/>
  <c r="W36" i="6" s="1"/>
  <c r="O36" i="6"/>
  <c r="N36" i="6"/>
  <c r="S36" i="6" s="1"/>
  <c r="M36" i="6"/>
  <c r="U36" i="6" s="1"/>
  <c r="L36" i="6"/>
  <c r="R36" i="6" s="1"/>
  <c r="I36" i="6"/>
  <c r="K36" i="6" s="1"/>
  <c r="F36" i="6"/>
  <c r="J36" i="6" s="1"/>
  <c r="E36" i="6"/>
  <c r="R35" i="6"/>
  <c r="Q35" i="6"/>
  <c r="W35" i="6" s="1"/>
  <c r="P35" i="6"/>
  <c r="T35" i="6" s="1"/>
  <c r="O35" i="6"/>
  <c r="N35" i="6"/>
  <c r="S35" i="6" s="1"/>
  <c r="M35" i="6"/>
  <c r="U35" i="6" s="1"/>
  <c r="L35" i="6"/>
  <c r="J35" i="6"/>
  <c r="I35" i="6"/>
  <c r="F35" i="6"/>
  <c r="E35" i="6"/>
  <c r="W34" i="6"/>
  <c r="J35" i="5" s="1"/>
  <c r="R34" i="6"/>
  <c r="Q34" i="6"/>
  <c r="P34" i="6"/>
  <c r="T34" i="6" s="1"/>
  <c r="G35" i="5" s="1"/>
  <c r="O34" i="6"/>
  <c r="S34" i="6" s="1"/>
  <c r="F35" i="5" s="1"/>
  <c r="N34" i="6"/>
  <c r="M34" i="6"/>
  <c r="L34" i="6"/>
  <c r="U34" i="6" s="1"/>
  <c r="J34" i="6"/>
  <c r="F34" i="6"/>
  <c r="E34" i="6"/>
  <c r="I34" i="6" s="1"/>
  <c r="K34" i="6" s="1"/>
  <c r="T33" i="6"/>
  <c r="Q33" i="6"/>
  <c r="P33" i="6"/>
  <c r="W33" i="6" s="1"/>
  <c r="O33" i="6"/>
  <c r="S33" i="6" s="1"/>
  <c r="F34" i="5" s="1"/>
  <c r="N33" i="6"/>
  <c r="V33" i="6" s="1"/>
  <c r="M33" i="6"/>
  <c r="L33" i="6"/>
  <c r="F33" i="6"/>
  <c r="J33" i="6" s="1"/>
  <c r="E33" i="6"/>
  <c r="I33" i="6" s="1"/>
  <c r="Q32" i="6"/>
  <c r="P32" i="6"/>
  <c r="W32" i="6" s="1"/>
  <c r="J33" i="5" s="1"/>
  <c r="O32" i="6"/>
  <c r="N32" i="6"/>
  <c r="S32" i="6" s="1"/>
  <c r="M32" i="6"/>
  <c r="U32" i="6" s="1"/>
  <c r="H33" i="5" s="1"/>
  <c r="L32" i="6"/>
  <c r="R32" i="6" s="1"/>
  <c r="I32" i="6"/>
  <c r="K32" i="6" s="1"/>
  <c r="F32" i="6"/>
  <c r="J32" i="6" s="1"/>
  <c r="E32" i="6"/>
  <c r="V31" i="6"/>
  <c r="R31" i="6"/>
  <c r="Q31" i="6"/>
  <c r="W31" i="6" s="1"/>
  <c r="P31" i="6"/>
  <c r="T31" i="6" s="1"/>
  <c r="O31" i="6"/>
  <c r="N31" i="6"/>
  <c r="S31" i="6" s="1"/>
  <c r="M31" i="6"/>
  <c r="U31" i="6" s="1"/>
  <c r="L31" i="6"/>
  <c r="J31" i="6"/>
  <c r="I31" i="6"/>
  <c r="F31" i="6"/>
  <c r="E31" i="6"/>
  <c r="W30" i="6"/>
  <c r="J31" i="5" s="1"/>
  <c r="R30" i="6"/>
  <c r="Q30" i="6"/>
  <c r="P30" i="6"/>
  <c r="T30" i="6" s="1"/>
  <c r="G31" i="5" s="1"/>
  <c r="O30" i="6"/>
  <c r="S30" i="6" s="1"/>
  <c r="F31" i="5" s="1"/>
  <c r="N30" i="6"/>
  <c r="M30" i="6"/>
  <c r="L30" i="6"/>
  <c r="U30" i="6" s="1"/>
  <c r="J30" i="6"/>
  <c r="F30" i="6"/>
  <c r="E30" i="6"/>
  <c r="I30" i="6" s="1"/>
  <c r="K30" i="6" s="1"/>
  <c r="T29" i="6"/>
  <c r="Q29" i="6"/>
  <c r="P29" i="6"/>
  <c r="W29" i="6" s="1"/>
  <c r="O29" i="6"/>
  <c r="S29" i="6" s="1"/>
  <c r="F30" i="5" s="1"/>
  <c r="N29" i="6"/>
  <c r="V29" i="6" s="1"/>
  <c r="M29" i="6"/>
  <c r="L29" i="6"/>
  <c r="F29" i="6"/>
  <c r="J29" i="6" s="1"/>
  <c r="E29" i="6"/>
  <c r="I29" i="6" s="1"/>
  <c r="Q28" i="6"/>
  <c r="P28" i="6"/>
  <c r="W28" i="6" s="1"/>
  <c r="J29" i="5" s="1"/>
  <c r="O28" i="6"/>
  <c r="N28" i="6"/>
  <c r="S28" i="6" s="1"/>
  <c r="M28" i="6"/>
  <c r="L28" i="6"/>
  <c r="R28" i="6" s="1"/>
  <c r="I28" i="6"/>
  <c r="K28" i="6" s="1"/>
  <c r="F28" i="6"/>
  <c r="J28" i="6" s="1"/>
  <c r="E28" i="6"/>
  <c r="V27" i="6"/>
  <c r="U27" i="6"/>
  <c r="Q27" i="6"/>
  <c r="W27" i="6" s="1"/>
  <c r="P27" i="6"/>
  <c r="T27" i="6" s="1"/>
  <c r="G28" i="5" s="1"/>
  <c r="O27" i="6"/>
  <c r="N27" i="6"/>
  <c r="S27" i="6" s="1"/>
  <c r="M27" i="6"/>
  <c r="R27" i="6" s="1"/>
  <c r="E28" i="5" s="1"/>
  <c r="L27" i="6"/>
  <c r="J27" i="6"/>
  <c r="I27" i="6"/>
  <c r="F27" i="6"/>
  <c r="E27" i="6"/>
  <c r="W26" i="6"/>
  <c r="R26" i="6"/>
  <c r="Q26" i="6"/>
  <c r="P26" i="6"/>
  <c r="T26" i="6" s="1"/>
  <c r="O26" i="6"/>
  <c r="N26" i="6"/>
  <c r="V26" i="6" s="1"/>
  <c r="I27" i="5" s="1"/>
  <c r="M26" i="6"/>
  <c r="L26" i="6"/>
  <c r="U26" i="6" s="1"/>
  <c r="J26" i="6"/>
  <c r="K26" i="6" s="1"/>
  <c r="F26" i="6"/>
  <c r="E26" i="6"/>
  <c r="I26" i="6" s="1"/>
  <c r="T25" i="6"/>
  <c r="G26" i="5" s="1"/>
  <c r="Q25" i="6"/>
  <c r="P25" i="6"/>
  <c r="W25" i="6" s="1"/>
  <c r="J26" i="5" s="1"/>
  <c r="O25" i="6"/>
  <c r="S25" i="6" s="1"/>
  <c r="F26" i="5" s="1"/>
  <c r="N25" i="6"/>
  <c r="M25" i="6"/>
  <c r="L25" i="6"/>
  <c r="K25" i="6"/>
  <c r="K26" i="5" s="1"/>
  <c r="F25" i="6"/>
  <c r="J25" i="6" s="1"/>
  <c r="E25" i="6"/>
  <c r="I25" i="6" s="1"/>
  <c r="T24" i="6"/>
  <c r="G25" i="5" s="1"/>
  <c r="Q24" i="6"/>
  <c r="P24" i="6"/>
  <c r="O24" i="6"/>
  <c r="N24" i="6"/>
  <c r="S24" i="6" s="1"/>
  <c r="F25" i="5" s="1"/>
  <c r="M24" i="6"/>
  <c r="U24" i="6" s="1"/>
  <c r="H25" i="5" s="1"/>
  <c r="L24" i="6"/>
  <c r="I24" i="6"/>
  <c r="F24" i="6"/>
  <c r="J24" i="6" s="1"/>
  <c r="E24" i="6"/>
  <c r="R23" i="6"/>
  <c r="Q23" i="6"/>
  <c r="W23" i="6" s="1"/>
  <c r="P23" i="6"/>
  <c r="O23" i="6"/>
  <c r="N23" i="6"/>
  <c r="S23" i="6" s="1"/>
  <c r="F24" i="5" s="1"/>
  <c r="M23" i="6"/>
  <c r="U23" i="6" s="1"/>
  <c r="H24" i="5" s="1"/>
  <c r="L23" i="6"/>
  <c r="J23" i="6"/>
  <c r="I23" i="6"/>
  <c r="K23" i="6" s="1"/>
  <c r="K24" i="5" s="1"/>
  <c r="F23" i="6"/>
  <c r="E23" i="6"/>
  <c r="W22" i="6"/>
  <c r="V22" i="6"/>
  <c r="R22" i="6"/>
  <c r="Q22" i="6"/>
  <c r="P22" i="6"/>
  <c r="T22" i="6" s="1"/>
  <c r="G23" i="5" s="1"/>
  <c r="O22" i="6"/>
  <c r="S22" i="6" s="1"/>
  <c r="F23" i="5" s="1"/>
  <c r="N22" i="6"/>
  <c r="M22" i="6"/>
  <c r="L22" i="6"/>
  <c r="U22" i="6" s="1"/>
  <c r="J22" i="6"/>
  <c r="F22" i="6"/>
  <c r="E22" i="6"/>
  <c r="I22" i="6" s="1"/>
  <c r="K22" i="6" s="1"/>
  <c r="S21" i="6"/>
  <c r="Q21" i="6"/>
  <c r="P21" i="6"/>
  <c r="W21" i="6" s="1"/>
  <c r="J22" i="5" s="1"/>
  <c r="O21" i="6"/>
  <c r="N21" i="6"/>
  <c r="V21" i="6" s="1"/>
  <c r="M21" i="6"/>
  <c r="L21" i="6"/>
  <c r="F21" i="6"/>
  <c r="J21" i="6" s="1"/>
  <c r="E21" i="6"/>
  <c r="I21" i="6" s="1"/>
  <c r="K21" i="6" s="1"/>
  <c r="Q20" i="6"/>
  <c r="P20" i="6"/>
  <c r="W20" i="6" s="1"/>
  <c r="J21" i="5" s="1"/>
  <c r="O20" i="6"/>
  <c r="N20" i="6"/>
  <c r="S20" i="6" s="1"/>
  <c r="M20" i="6"/>
  <c r="L20" i="6"/>
  <c r="R20" i="6" s="1"/>
  <c r="I20" i="6"/>
  <c r="K20" i="6" s="1"/>
  <c r="F20" i="6"/>
  <c r="J20" i="6" s="1"/>
  <c r="E20" i="6"/>
  <c r="V19" i="6"/>
  <c r="U19" i="6"/>
  <c r="Q19" i="6"/>
  <c r="W19" i="6" s="1"/>
  <c r="P19" i="6"/>
  <c r="T19" i="6" s="1"/>
  <c r="G20" i="5" s="1"/>
  <c r="O19" i="6"/>
  <c r="N19" i="6"/>
  <c r="S19" i="6" s="1"/>
  <c r="M19" i="6"/>
  <c r="R19" i="6" s="1"/>
  <c r="E20" i="5" s="1"/>
  <c r="L19" i="6"/>
  <c r="J19" i="6"/>
  <c r="I19" i="6"/>
  <c r="F19" i="6"/>
  <c r="E19" i="6"/>
  <c r="W18" i="6"/>
  <c r="R18" i="6"/>
  <c r="Q18" i="6"/>
  <c r="P18" i="6"/>
  <c r="T18" i="6" s="1"/>
  <c r="O18" i="6"/>
  <c r="N18" i="6"/>
  <c r="V18" i="6" s="1"/>
  <c r="I19" i="5" s="1"/>
  <c r="M18" i="6"/>
  <c r="L18" i="6"/>
  <c r="U18" i="6" s="1"/>
  <c r="J18" i="6"/>
  <c r="K18" i="6" s="1"/>
  <c r="F18" i="6"/>
  <c r="E18" i="6"/>
  <c r="I18" i="6" s="1"/>
  <c r="T17" i="6"/>
  <c r="G18" i="5" s="1"/>
  <c r="Q17" i="6"/>
  <c r="P17" i="6"/>
  <c r="W17" i="6" s="1"/>
  <c r="J18" i="5" s="1"/>
  <c r="O17" i="6"/>
  <c r="S17" i="6" s="1"/>
  <c r="F18" i="5" s="1"/>
  <c r="N17" i="6"/>
  <c r="M17" i="6"/>
  <c r="L17" i="6"/>
  <c r="K17" i="6"/>
  <c r="K18" i="5" s="1"/>
  <c r="F17" i="6"/>
  <c r="J17" i="6" s="1"/>
  <c r="E17" i="6"/>
  <c r="I17" i="6" s="1"/>
  <c r="T16" i="6"/>
  <c r="G17" i="5" s="1"/>
  <c r="Q16" i="6"/>
  <c r="P16" i="6"/>
  <c r="O16" i="6"/>
  <c r="N16" i="6"/>
  <c r="S16" i="6" s="1"/>
  <c r="F17" i="5" s="1"/>
  <c r="M16" i="6"/>
  <c r="U16" i="6" s="1"/>
  <c r="H17" i="5" s="1"/>
  <c r="L16" i="6"/>
  <c r="I16" i="6"/>
  <c r="F16" i="6"/>
  <c r="J16" i="6" s="1"/>
  <c r="E16" i="6"/>
  <c r="R15" i="6"/>
  <c r="Q15" i="6"/>
  <c r="W15" i="6" s="1"/>
  <c r="P15" i="6"/>
  <c r="O15" i="6"/>
  <c r="N15" i="6"/>
  <c r="S15" i="6" s="1"/>
  <c r="F16" i="5" s="1"/>
  <c r="M15" i="6"/>
  <c r="U15" i="6" s="1"/>
  <c r="H16" i="5" s="1"/>
  <c r="L15" i="6"/>
  <c r="J15" i="6"/>
  <c r="I15" i="6"/>
  <c r="K15" i="6" s="1"/>
  <c r="K16" i="5" s="1"/>
  <c r="F15" i="6"/>
  <c r="E15" i="6"/>
  <c r="W14" i="6"/>
  <c r="V14" i="6"/>
  <c r="R14" i="6"/>
  <c r="Q14" i="6"/>
  <c r="P14" i="6"/>
  <c r="T14" i="6" s="1"/>
  <c r="G15" i="5" s="1"/>
  <c r="O14" i="6"/>
  <c r="S14" i="6" s="1"/>
  <c r="F15" i="5" s="1"/>
  <c r="N14" i="6"/>
  <c r="M14" i="6"/>
  <c r="L14" i="6"/>
  <c r="U14" i="6" s="1"/>
  <c r="J14" i="6"/>
  <c r="F14" i="6"/>
  <c r="E14" i="6"/>
  <c r="I14" i="6" s="1"/>
  <c r="K14" i="6" s="1"/>
  <c r="S13" i="6"/>
  <c r="Q13" i="6"/>
  <c r="P13" i="6"/>
  <c r="W13" i="6" s="1"/>
  <c r="J14" i="5" s="1"/>
  <c r="O13" i="6"/>
  <c r="N13" i="6"/>
  <c r="V13" i="6" s="1"/>
  <c r="M13" i="6"/>
  <c r="L13" i="6"/>
  <c r="F13" i="6"/>
  <c r="J13" i="6" s="1"/>
  <c r="E13" i="6"/>
  <c r="I13" i="6" s="1"/>
  <c r="K13" i="6" s="1"/>
  <c r="Q12" i="6"/>
  <c r="P12" i="6"/>
  <c r="W12" i="6" s="1"/>
  <c r="J13" i="5" s="1"/>
  <c r="O12" i="6"/>
  <c r="N12" i="6"/>
  <c r="S12" i="6" s="1"/>
  <c r="M12" i="6"/>
  <c r="L12" i="6"/>
  <c r="R12" i="6" s="1"/>
  <c r="I12" i="6"/>
  <c r="K12" i="6" s="1"/>
  <c r="F12" i="6"/>
  <c r="J12" i="6" s="1"/>
  <c r="E12" i="6"/>
  <c r="V11" i="6"/>
  <c r="U11" i="6"/>
  <c r="Q11" i="6"/>
  <c r="W11" i="6" s="1"/>
  <c r="P11" i="6"/>
  <c r="T11" i="6" s="1"/>
  <c r="G12" i="5" s="1"/>
  <c r="O11" i="6"/>
  <c r="N11" i="6"/>
  <c r="S11" i="6" s="1"/>
  <c r="M11" i="6"/>
  <c r="R11" i="6" s="1"/>
  <c r="E12" i="5" s="1"/>
  <c r="L11" i="6"/>
  <c r="J11" i="6"/>
  <c r="I11" i="6"/>
  <c r="F11" i="6"/>
  <c r="E11" i="6"/>
  <c r="W10" i="6"/>
  <c r="R10" i="6"/>
  <c r="Q10" i="6"/>
  <c r="P10" i="6"/>
  <c r="T10" i="6" s="1"/>
  <c r="O10" i="6"/>
  <c r="N10" i="6"/>
  <c r="V10" i="6" s="1"/>
  <c r="I11" i="5" s="1"/>
  <c r="M10" i="6"/>
  <c r="L10" i="6"/>
  <c r="U10" i="6" s="1"/>
  <c r="J10" i="6"/>
  <c r="K10" i="6" s="1"/>
  <c r="F10" i="6"/>
  <c r="E10" i="6"/>
  <c r="I10" i="6" s="1"/>
  <c r="T9" i="6"/>
  <c r="G10" i="5" s="1"/>
  <c r="Q9" i="6"/>
  <c r="P9" i="6"/>
  <c r="W9" i="6" s="1"/>
  <c r="J10" i="5" s="1"/>
  <c r="O9" i="6"/>
  <c r="S9" i="6" s="1"/>
  <c r="F10" i="5" s="1"/>
  <c r="N9" i="6"/>
  <c r="M9" i="6"/>
  <c r="L9" i="6"/>
  <c r="K9" i="6"/>
  <c r="K10" i="5" s="1"/>
  <c r="I9" i="6"/>
  <c r="F9" i="6"/>
  <c r="J9" i="6" s="1"/>
  <c r="E9" i="6"/>
  <c r="V8" i="6"/>
  <c r="Q8" i="6"/>
  <c r="P8" i="6"/>
  <c r="T8" i="6" s="1"/>
  <c r="G9" i="5" s="1"/>
  <c r="O8" i="6"/>
  <c r="N8" i="6"/>
  <c r="S8" i="6" s="1"/>
  <c r="M8" i="6"/>
  <c r="L8" i="6"/>
  <c r="U8" i="6" s="1"/>
  <c r="H9" i="5" s="1"/>
  <c r="I8" i="6"/>
  <c r="F8" i="6"/>
  <c r="J8" i="6" s="1"/>
  <c r="E8" i="6"/>
  <c r="U7" i="6"/>
  <c r="H8" i="5" s="1"/>
  <c r="Q7" i="6"/>
  <c r="W7" i="6" s="1"/>
  <c r="J8" i="5" s="1"/>
  <c r="P7" i="6"/>
  <c r="T7" i="6" s="1"/>
  <c r="G8" i="5" s="1"/>
  <c r="O7" i="6"/>
  <c r="S7" i="6" s="1"/>
  <c r="F8" i="5" s="1"/>
  <c r="N7" i="6"/>
  <c r="M7" i="6"/>
  <c r="R7" i="6" s="1"/>
  <c r="E8" i="5" s="1"/>
  <c r="L7" i="6"/>
  <c r="J7" i="6"/>
  <c r="F7" i="6"/>
  <c r="E7" i="6"/>
  <c r="I7" i="6" s="1"/>
  <c r="K7" i="6" s="1"/>
  <c r="Q6" i="6"/>
  <c r="P6" i="6"/>
  <c r="T6" i="6" s="1"/>
  <c r="G7" i="5" s="1"/>
  <c r="O6" i="6"/>
  <c r="S6" i="6" s="1"/>
  <c r="F7" i="5" s="1"/>
  <c r="N6" i="6"/>
  <c r="M6" i="6"/>
  <c r="L6" i="6"/>
  <c r="U6" i="6" s="1"/>
  <c r="H7" i="5" s="1"/>
  <c r="F6" i="6"/>
  <c r="J6" i="6" s="1"/>
  <c r="E6" i="6"/>
  <c r="I6" i="6" s="1"/>
  <c r="K6" i="6" s="1"/>
  <c r="S5" i="6"/>
  <c r="F6" i="5" s="1"/>
  <c r="Q5" i="6"/>
  <c r="W5" i="6" s="1"/>
  <c r="J6" i="5" s="1"/>
  <c r="P5" i="6"/>
  <c r="O5" i="6"/>
  <c r="N5" i="6"/>
  <c r="V5" i="6" s="1"/>
  <c r="M5" i="6"/>
  <c r="L5" i="6"/>
  <c r="I5" i="6"/>
  <c r="K5" i="6" s="1"/>
  <c r="F5" i="6"/>
  <c r="J5" i="6" s="1"/>
  <c r="E5" i="6"/>
  <c r="V4" i="6"/>
  <c r="Q4" i="6"/>
  <c r="P4" i="6"/>
  <c r="W4" i="6" s="1"/>
  <c r="J5" i="5" s="1"/>
  <c r="O4" i="6"/>
  <c r="N4" i="6"/>
  <c r="S4" i="6" s="1"/>
  <c r="M4" i="6"/>
  <c r="L4" i="6"/>
  <c r="U4" i="6" s="1"/>
  <c r="H5" i="5" s="1"/>
  <c r="J4" i="6"/>
  <c r="I4" i="6"/>
  <c r="F4" i="6"/>
  <c r="E4" i="6"/>
  <c r="K436" i="5"/>
  <c r="J436" i="5"/>
  <c r="I436" i="5"/>
  <c r="H436" i="5"/>
  <c r="G436" i="5"/>
  <c r="F436" i="5"/>
  <c r="E436" i="5"/>
  <c r="D436" i="5"/>
  <c r="K435" i="5"/>
  <c r="J435" i="5"/>
  <c r="I435" i="5"/>
  <c r="H435" i="5"/>
  <c r="G435" i="5"/>
  <c r="F435" i="5"/>
  <c r="E435" i="5"/>
  <c r="D435" i="5"/>
  <c r="K434" i="5"/>
  <c r="J434" i="5"/>
  <c r="I434" i="5"/>
  <c r="H434" i="5"/>
  <c r="G434" i="5"/>
  <c r="F434" i="5"/>
  <c r="E434" i="5"/>
  <c r="D434" i="5"/>
  <c r="K433" i="5"/>
  <c r="J433" i="5"/>
  <c r="I433" i="5"/>
  <c r="H433" i="5"/>
  <c r="G433" i="5"/>
  <c r="F433" i="5"/>
  <c r="E433" i="5"/>
  <c r="D433" i="5"/>
  <c r="K432" i="5"/>
  <c r="J432" i="5"/>
  <c r="I432" i="5"/>
  <c r="H432" i="5"/>
  <c r="G432" i="5"/>
  <c r="F432" i="5"/>
  <c r="E432" i="5"/>
  <c r="D432" i="5"/>
  <c r="K431" i="5"/>
  <c r="J431" i="5"/>
  <c r="I431" i="5"/>
  <c r="H431" i="5"/>
  <c r="G431" i="5"/>
  <c r="F431" i="5"/>
  <c r="E431" i="5"/>
  <c r="D431" i="5"/>
  <c r="K430" i="5"/>
  <c r="J430" i="5"/>
  <c r="I430" i="5"/>
  <c r="H430" i="5"/>
  <c r="G430" i="5"/>
  <c r="F430" i="5"/>
  <c r="E430" i="5"/>
  <c r="D430" i="5"/>
  <c r="K429" i="5"/>
  <c r="J429" i="5"/>
  <c r="I429" i="5"/>
  <c r="H429" i="5"/>
  <c r="G429" i="5"/>
  <c r="F429" i="5"/>
  <c r="E429" i="5"/>
  <c r="D429" i="5"/>
  <c r="K428" i="5"/>
  <c r="J428" i="5"/>
  <c r="I428" i="5"/>
  <c r="H428" i="5"/>
  <c r="G428" i="5"/>
  <c r="F428" i="5"/>
  <c r="E428" i="5"/>
  <c r="D428" i="5"/>
  <c r="K427" i="5"/>
  <c r="J427" i="5"/>
  <c r="I427" i="5"/>
  <c r="H427" i="5"/>
  <c r="G427" i="5"/>
  <c r="F427" i="5"/>
  <c r="E427" i="5"/>
  <c r="D427" i="5"/>
  <c r="K426" i="5"/>
  <c r="J426" i="5"/>
  <c r="I426" i="5"/>
  <c r="H426" i="5"/>
  <c r="G426" i="5"/>
  <c r="F426" i="5"/>
  <c r="E426" i="5"/>
  <c r="D426" i="5"/>
  <c r="K425" i="5"/>
  <c r="J425" i="5"/>
  <c r="I425" i="5"/>
  <c r="H425" i="5"/>
  <c r="G425" i="5"/>
  <c r="F425" i="5"/>
  <c r="E425" i="5"/>
  <c r="D425" i="5"/>
  <c r="G424" i="5"/>
  <c r="F424" i="5"/>
  <c r="E424" i="5"/>
  <c r="D424" i="5"/>
  <c r="J423" i="5"/>
  <c r="I423" i="5"/>
  <c r="H423" i="5"/>
  <c r="G423" i="5"/>
  <c r="F423" i="5"/>
  <c r="E423" i="5"/>
  <c r="D423" i="5"/>
  <c r="I422" i="5"/>
  <c r="G422" i="5"/>
  <c r="E422" i="5"/>
  <c r="D422" i="5"/>
  <c r="J421" i="5"/>
  <c r="I421" i="5"/>
  <c r="H421" i="5"/>
  <c r="G421" i="5"/>
  <c r="F421" i="5"/>
  <c r="E421" i="5"/>
  <c r="D421" i="5"/>
  <c r="K420" i="5"/>
  <c r="G420" i="5"/>
  <c r="F420" i="5"/>
  <c r="E420" i="5"/>
  <c r="D420" i="5"/>
  <c r="J419" i="5"/>
  <c r="I419" i="5"/>
  <c r="H419" i="5"/>
  <c r="G419" i="5"/>
  <c r="F419" i="5"/>
  <c r="E419" i="5"/>
  <c r="D419" i="5"/>
  <c r="I418" i="5"/>
  <c r="G418" i="5"/>
  <c r="E418" i="5"/>
  <c r="D418" i="5"/>
  <c r="J417" i="5"/>
  <c r="I417" i="5"/>
  <c r="H417" i="5"/>
  <c r="G417" i="5"/>
  <c r="F417" i="5"/>
  <c r="E417" i="5"/>
  <c r="D417" i="5"/>
  <c r="K416" i="5"/>
  <c r="G416" i="5"/>
  <c r="F416" i="5"/>
  <c r="E416" i="5"/>
  <c r="D416" i="5"/>
  <c r="J415" i="5"/>
  <c r="I415" i="5"/>
  <c r="H415" i="5"/>
  <c r="G415" i="5"/>
  <c r="F415" i="5"/>
  <c r="E415" i="5"/>
  <c r="D415" i="5"/>
  <c r="K414" i="5"/>
  <c r="I414" i="5"/>
  <c r="G414" i="5"/>
  <c r="E414" i="5"/>
  <c r="D414" i="5"/>
  <c r="J413" i="5"/>
  <c r="I413" i="5"/>
  <c r="H413" i="5"/>
  <c r="G413" i="5"/>
  <c r="F413" i="5"/>
  <c r="E413" i="5"/>
  <c r="D413" i="5"/>
  <c r="K412" i="5"/>
  <c r="H412" i="5"/>
  <c r="G412" i="5"/>
  <c r="F412" i="5"/>
  <c r="E412" i="5"/>
  <c r="D412" i="5"/>
  <c r="J411" i="5"/>
  <c r="I411" i="5"/>
  <c r="H411" i="5"/>
  <c r="G411" i="5"/>
  <c r="F411" i="5"/>
  <c r="E411" i="5"/>
  <c r="D411" i="5"/>
  <c r="K410" i="5"/>
  <c r="I410" i="5"/>
  <c r="G410" i="5"/>
  <c r="E410" i="5"/>
  <c r="D410" i="5"/>
  <c r="J409" i="5"/>
  <c r="I409" i="5"/>
  <c r="H409" i="5"/>
  <c r="G409" i="5"/>
  <c r="F409" i="5"/>
  <c r="E409" i="5"/>
  <c r="D409" i="5"/>
  <c r="H408" i="5"/>
  <c r="G408" i="5"/>
  <c r="F408" i="5"/>
  <c r="E408" i="5"/>
  <c r="D408" i="5"/>
  <c r="J407" i="5"/>
  <c r="I407" i="5"/>
  <c r="H407" i="5"/>
  <c r="G407" i="5"/>
  <c r="F407" i="5"/>
  <c r="E407" i="5"/>
  <c r="D407" i="5"/>
  <c r="K406" i="5"/>
  <c r="I406" i="5"/>
  <c r="G406" i="5"/>
  <c r="E406" i="5"/>
  <c r="D406" i="5"/>
  <c r="J405" i="5"/>
  <c r="I405" i="5"/>
  <c r="H405" i="5"/>
  <c r="G405" i="5"/>
  <c r="F405" i="5"/>
  <c r="E405" i="5"/>
  <c r="D405" i="5"/>
  <c r="H404" i="5"/>
  <c r="G404" i="5"/>
  <c r="F404" i="5"/>
  <c r="E404" i="5"/>
  <c r="D404" i="5"/>
  <c r="J403" i="5"/>
  <c r="I403" i="5"/>
  <c r="H403" i="5"/>
  <c r="G403" i="5"/>
  <c r="F403" i="5"/>
  <c r="E403" i="5"/>
  <c r="D403" i="5"/>
  <c r="K402" i="5"/>
  <c r="I402" i="5"/>
  <c r="G402" i="5"/>
  <c r="E402" i="5"/>
  <c r="D402" i="5"/>
  <c r="J401" i="5"/>
  <c r="I401" i="5"/>
  <c r="H401" i="5"/>
  <c r="G401" i="5"/>
  <c r="F401" i="5"/>
  <c r="E401" i="5"/>
  <c r="D401" i="5"/>
  <c r="H400" i="5"/>
  <c r="G400" i="5"/>
  <c r="F400" i="5"/>
  <c r="E400" i="5"/>
  <c r="D400" i="5"/>
  <c r="J399" i="5"/>
  <c r="I399" i="5"/>
  <c r="H399" i="5"/>
  <c r="G399" i="5"/>
  <c r="F399" i="5"/>
  <c r="E399" i="5"/>
  <c r="D399" i="5"/>
  <c r="K398" i="5"/>
  <c r="I398" i="5"/>
  <c r="G398" i="5"/>
  <c r="E398" i="5"/>
  <c r="D398" i="5"/>
  <c r="J397" i="5"/>
  <c r="I397" i="5"/>
  <c r="H397" i="5"/>
  <c r="G397" i="5"/>
  <c r="F397" i="5"/>
  <c r="E397" i="5"/>
  <c r="D397" i="5"/>
  <c r="H396" i="5"/>
  <c r="G396" i="5"/>
  <c r="F396" i="5"/>
  <c r="E396" i="5"/>
  <c r="D396" i="5"/>
  <c r="J395" i="5"/>
  <c r="I395" i="5"/>
  <c r="H395" i="5"/>
  <c r="G395" i="5"/>
  <c r="F395" i="5"/>
  <c r="E395" i="5"/>
  <c r="D395" i="5"/>
  <c r="K394" i="5"/>
  <c r="I394" i="5"/>
  <c r="G394" i="5"/>
  <c r="E394" i="5"/>
  <c r="D394" i="5"/>
  <c r="J393" i="5"/>
  <c r="I393" i="5"/>
  <c r="H393" i="5"/>
  <c r="G393" i="5"/>
  <c r="F393" i="5"/>
  <c r="E393" i="5"/>
  <c r="D393" i="5"/>
  <c r="H392" i="5"/>
  <c r="G392" i="5"/>
  <c r="F392" i="5"/>
  <c r="E392" i="5"/>
  <c r="D392" i="5"/>
  <c r="J391" i="5"/>
  <c r="I391" i="5"/>
  <c r="H391" i="5"/>
  <c r="G391" i="5"/>
  <c r="F391" i="5"/>
  <c r="E391" i="5"/>
  <c r="D391" i="5"/>
  <c r="I390" i="5"/>
  <c r="G390" i="5"/>
  <c r="E390" i="5"/>
  <c r="D390" i="5"/>
  <c r="J389" i="5"/>
  <c r="I389" i="5"/>
  <c r="H389" i="5"/>
  <c r="G389" i="5"/>
  <c r="F389" i="5"/>
  <c r="E389" i="5"/>
  <c r="D389" i="5"/>
  <c r="H388" i="5"/>
  <c r="G388" i="5"/>
  <c r="F388" i="5"/>
  <c r="E388" i="5"/>
  <c r="D388" i="5"/>
  <c r="J387" i="5"/>
  <c r="I387" i="5"/>
  <c r="H387" i="5"/>
  <c r="G387" i="5"/>
  <c r="F387" i="5"/>
  <c r="D387" i="5"/>
  <c r="K386" i="5"/>
  <c r="I386" i="5"/>
  <c r="G386" i="5"/>
  <c r="E386" i="5"/>
  <c r="D386" i="5"/>
  <c r="J385" i="5"/>
  <c r="H385" i="5"/>
  <c r="F385" i="5"/>
  <c r="E385" i="5"/>
  <c r="D385" i="5"/>
  <c r="H384" i="5"/>
  <c r="G384" i="5"/>
  <c r="F384" i="5"/>
  <c r="E384" i="5"/>
  <c r="D384" i="5"/>
  <c r="J383" i="5"/>
  <c r="I383" i="5"/>
  <c r="H383" i="5"/>
  <c r="G383" i="5"/>
  <c r="F383" i="5"/>
  <c r="D383" i="5"/>
  <c r="I382" i="5"/>
  <c r="G382" i="5"/>
  <c r="E382" i="5"/>
  <c r="D382" i="5"/>
  <c r="J381" i="5"/>
  <c r="H381" i="5"/>
  <c r="F381" i="5"/>
  <c r="E381" i="5"/>
  <c r="D381" i="5"/>
  <c r="H380" i="5"/>
  <c r="G380" i="5"/>
  <c r="F380" i="5"/>
  <c r="E380" i="5"/>
  <c r="D380" i="5"/>
  <c r="K379" i="5"/>
  <c r="J379" i="5"/>
  <c r="I379" i="5"/>
  <c r="H379" i="5"/>
  <c r="G379" i="5"/>
  <c r="F379" i="5"/>
  <c r="D379" i="5"/>
  <c r="I378" i="5"/>
  <c r="G378" i="5"/>
  <c r="E378" i="5"/>
  <c r="D378" i="5"/>
  <c r="J377" i="5"/>
  <c r="H377" i="5"/>
  <c r="F377" i="5"/>
  <c r="E377" i="5"/>
  <c r="D377" i="5"/>
  <c r="H376" i="5"/>
  <c r="G376" i="5"/>
  <c r="F376" i="5"/>
  <c r="E376" i="5"/>
  <c r="D376" i="5"/>
  <c r="J375" i="5"/>
  <c r="I375" i="5"/>
  <c r="H375" i="5"/>
  <c r="G375" i="5"/>
  <c r="F375" i="5"/>
  <c r="D375" i="5"/>
  <c r="I374" i="5"/>
  <c r="G374" i="5"/>
  <c r="E374" i="5"/>
  <c r="D374" i="5"/>
  <c r="J373" i="5"/>
  <c r="H373" i="5"/>
  <c r="F373" i="5"/>
  <c r="E373" i="5"/>
  <c r="D373" i="5"/>
  <c r="H372" i="5"/>
  <c r="G372" i="5"/>
  <c r="F372" i="5"/>
  <c r="E372" i="5"/>
  <c r="D372" i="5"/>
  <c r="K371" i="5"/>
  <c r="J371" i="5"/>
  <c r="I371" i="5"/>
  <c r="H371" i="5"/>
  <c r="G371" i="5"/>
  <c r="F371" i="5"/>
  <c r="D371" i="5"/>
  <c r="I370" i="5"/>
  <c r="G370" i="5"/>
  <c r="E370" i="5"/>
  <c r="D370" i="5"/>
  <c r="J369" i="5"/>
  <c r="H369" i="5"/>
  <c r="F369" i="5"/>
  <c r="E369" i="5"/>
  <c r="D369" i="5"/>
  <c r="H368" i="5"/>
  <c r="G368" i="5"/>
  <c r="F368" i="5"/>
  <c r="E368" i="5"/>
  <c r="D368" i="5"/>
  <c r="K367" i="5"/>
  <c r="J367" i="5"/>
  <c r="I367" i="5"/>
  <c r="H367" i="5"/>
  <c r="G367" i="5"/>
  <c r="F367" i="5"/>
  <c r="D367" i="5"/>
  <c r="I366" i="5"/>
  <c r="G366" i="5"/>
  <c r="E366" i="5"/>
  <c r="D366" i="5"/>
  <c r="J365" i="5"/>
  <c r="H365" i="5"/>
  <c r="F365" i="5"/>
  <c r="E365" i="5"/>
  <c r="D365" i="5"/>
  <c r="H364" i="5"/>
  <c r="G364" i="5"/>
  <c r="F364" i="5"/>
  <c r="E364" i="5"/>
  <c r="D364" i="5"/>
  <c r="J363" i="5"/>
  <c r="I363" i="5"/>
  <c r="H363" i="5"/>
  <c r="G363" i="5"/>
  <c r="F363" i="5"/>
  <c r="D363" i="5"/>
  <c r="K362" i="5"/>
  <c r="I362" i="5"/>
  <c r="G362" i="5"/>
  <c r="E362" i="5"/>
  <c r="D362" i="5"/>
  <c r="J361" i="5"/>
  <c r="H361" i="5"/>
  <c r="F361" i="5"/>
  <c r="E361" i="5"/>
  <c r="D361" i="5"/>
  <c r="H360" i="5"/>
  <c r="G360" i="5"/>
  <c r="F360" i="5"/>
  <c r="E360" i="5"/>
  <c r="D360" i="5"/>
  <c r="K359" i="5"/>
  <c r="J359" i="5"/>
  <c r="I359" i="5"/>
  <c r="H359" i="5"/>
  <c r="G359" i="5"/>
  <c r="F359" i="5"/>
  <c r="D359" i="5"/>
  <c r="K358" i="5"/>
  <c r="I358" i="5"/>
  <c r="G358" i="5"/>
  <c r="E358" i="5"/>
  <c r="D358" i="5"/>
  <c r="J357" i="5"/>
  <c r="H357" i="5"/>
  <c r="F357" i="5"/>
  <c r="E357" i="5"/>
  <c r="D357" i="5"/>
  <c r="H356" i="5"/>
  <c r="G356" i="5"/>
  <c r="F356" i="5"/>
  <c r="E356" i="5"/>
  <c r="D356" i="5"/>
  <c r="K355" i="5"/>
  <c r="J355" i="5"/>
  <c r="I355" i="5"/>
  <c r="H355" i="5"/>
  <c r="G355" i="5"/>
  <c r="F355" i="5"/>
  <c r="D355" i="5"/>
  <c r="K354" i="5"/>
  <c r="I354" i="5"/>
  <c r="G354" i="5"/>
  <c r="E354" i="5"/>
  <c r="D354" i="5"/>
  <c r="J353" i="5"/>
  <c r="H353" i="5"/>
  <c r="F353" i="5"/>
  <c r="E353" i="5"/>
  <c r="D353" i="5"/>
  <c r="H352" i="5"/>
  <c r="G352" i="5"/>
  <c r="F352" i="5"/>
  <c r="E352" i="5"/>
  <c r="D352" i="5"/>
  <c r="K351" i="5"/>
  <c r="J351" i="5"/>
  <c r="I351" i="5"/>
  <c r="H351" i="5"/>
  <c r="G351" i="5"/>
  <c r="F351" i="5"/>
  <c r="D351" i="5"/>
  <c r="K350" i="5"/>
  <c r="I350" i="5"/>
  <c r="G350" i="5"/>
  <c r="E350" i="5"/>
  <c r="D350" i="5"/>
  <c r="J349" i="5"/>
  <c r="H349" i="5"/>
  <c r="F349" i="5"/>
  <c r="E349" i="5"/>
  <c r="D349" i="5"/>
  <c r="H348" i="5"/>
  <c r="G348" i="5"/>
  <c r="F348" i="5"/>
  <c r="E348" i="5"/>
  <c r="D348" i="5"/>
  <c r="K347" i="5"/>
  <c r="J347" i="5"/>
  <c r="I347" i="5"/>
  <c r="H347" i="5"/>
  <c r="G347" i="5"/>
  <c r="F347" i="5"/>
  <c r="D347" i="5"/>
  <c r="K346" i="5"/>
  <c r="I346" i="5"/>
  <c r="G346" i="5"/>
  <c r="E346" i="5"/>
  <c r="D346" i="5"/>
  <c r="J345" i="5"/>
  <c r="H345" i="5"/>
  <c r="F345" i="5"/>
  <c r="E345" i="5"/>
  <c r="D345" i="5"/>
  <c r="H344" i="5"/>
  <c r="G344" i="5"/>
  <c r="F344" i="5"/>
  <c r="E344" i="5"/>
  <c r="D344" i="5"/>
  <c r="K343" i="5"/>
  <c r="J343" i="5"/>
  <c r="I343" i="5"/>
  <c r="H343" i="5"/>
  <c r="G343" i="5"/>
  <c r="F343" i="5"/>
  <c r="D343" i="5"/>
  <c r="K342" i="5"/>
  <c r="I342" i="5"/>
  <c r="G342" i="5"/>
  <c r="E342" i="5"/>
  <c r="D342" i="5"/>
  <c r="J341" i="5"/>
  <c r="I341" i="5"/>
  <c r="H341" i="5"/>
  <c r="F341" i="5"/>
  <c r="E341" i="5"/>
  <c r="D341" i="5"/>
  <c r="K340" i="5"/>
  <c r="J340" i="5"/>
  <c r="I340" i="5"/>
  <c r="H340" i="5"/>
  <c r="G340" i="5"/>
  <c r="F340" i="5"/>
  <c r="E340" i="5"/>
  <c r="D340" i="5"/>
  <c r="K339" i="5"/>
  <c r="J339" i="5"/>
  <c r="I339" i="5"/>
  <c r="H339" i="5"/>
  <c r="G339" i="5"/>
  <c r="E339" i="5"/>
  <c r="D339" i="5"/>
  <c r="K338" i="5"/>
  <c r="J338" i="5"/>
  <c r="I338" i="5"/>
  <c r="H338" i="5"/>
  <c r="G338" i="5"/>
  <c r="F338" i="5"/>
  <c r="E338" i="5"/>
  <c r="D338" i="5"/>
  <c r="K337" i="5"/>
  <c r="J337" i="5"/>
  <c r="I337" i="5"/>
  <c r="H337" i="5"/>
  <c r="G337" i="5"/>
  <c r="E337" i="5"/>
  <c r="D337" i="5"/>
  <c r="J336" i="5"/>
  <c r="I336" i="5"/>
  <c r="H336" i="5"/>
  <c r="G336" i="5"/>
  <c r="F336" i="5"/>
  <c r="E336" i="5"/>
  <c r="D336" i="5"/>
  <c r="J335" i="5"/>
  <c r="I335" i="5"/>
  <c r="H335" i="5"/>
  <c r="G335" i="5"/>
  <c r="E335" i="5"/>
  <c r="D335" i="5"/>
  <c r="J334" i="5"/>
  <c r="I334" i="5"/>
  <c r="H334" i="5"/>
  <c r="G334" i="5"/>
  <c r="F334" i="5"/>
  <c r="E334" i="5"/>
  <c r="D334" i="5"/>
  <c r="J333" i="5"/>
  <c r="I333" i="5"/>
  <c r="H333" i="5"/>
  <c r="G333" i="5"/>
  <c r="E333" i="5"/>
  <c r="D333" i="5"/>
  <c r="K332" i="5"/>
  <c r="J332" i="5"/>
  <c r="I332" i="5"/>
  <c r="H332" i="5"/>
  <c r="G332" i="5"/>
  <c r="F332" i="5"/>
  <c r="E332" i="5"/>
  <c r="D332" i="5"/>
  <c r="K331" i="5"/>
  <c r="J331" i="5"/>
  <c r="I331" i="5"/>
  <c r="H331" i="5"/>
  <c r="G331" i="5"/>
  <c r="E331" i="5"/>
  <c r="D331" i="5"/>
  <c r="K330" i="5"/>
  <c r="J330" i="5"/>
  <c r="I330" i="5"/>
  <c r="H330" i="5"/>
  <c r="G330" i="5"/>
  <c r="F330" i="5"/>
  <c r="E330" i="5"/>
  <c r="D330" i="5"/>
  <c r="K329" i="5"/>
  <c r="J329" i="5"/>
  <c r="I329" i="5"/>
  <c r="H329" i="5"/>
  <c r="G329" i="5"/>
  <c r="E329" i="5"/>
  <c r="D329" i="5"/>
  <c r="J328" i="5"/>
  <c r="I328" i="5"/>
  <c r="H328" i="5"/>
  <c r="G328" i="5"/>
  <c r="F328" i="5"/>
  <c r="E328" i="5"/>
  <c r="D328" i="5"/>
  <c r="J327" i="5"/>
  <c r="I327" i="5"/>
  <c r="H327" i="5"/>
  <c r="G327" i="5"/>
  <c r="E327" i="5"/>
  <c r="D327" i="5"/>
  <c r="J326" i="5"/>
  <c r="I326" i="5"/>
  <c r="H326" i="5"/>
  <c r="G326" i="5"/>
  <c r="F326" i="5"/>
  <c r="E326" i="5"/>
  <c r="D326" i="5"/>
  <c r="J325" i="5"/>
  <c r="I325" i="5"/>
  <c r="H325" i="5"/>
  <c r="G325" i="5"/>
  <c r="E325" i="5"/>
  <c r="D325" i="5"/>
  <c r="K324" i="5"/>
  <c r="J324" i="5"/>
  <c r="I324" i="5"/>
  <c r="H324" i="5"/>
  <c r="G324" i="5"/>
  <c r="F324" i="5"/>
  <c r="E324" i="5"/>
  <c r="D324" i="5"/>
  <c r="K323" i="5"/>
  <c r="J323" i="5"/>
  <c r="I323" i="5"/>
  <c r="H323" i="5"/>
  <c r="G323" i="5"/>
  <c r="E323" i="5"/>
  <c r="D323" i="5"/>
  <c r="K322" i="5"/>
  <c r="J322" i="5"/>
  <c r="I322" i="5"/>
  <c r="H322" i="5"/>
  <c r="G322" i="5"/>
  <c r="F322" i="5"/>
  <c r="E322" i="5"/>
  <c r="D322" i="5"/>
  <c r="K321" i="5"/>
  <c r="J321" i="5"/>
  <c r="I321" i="5"/>
  <c r="H321" i="5"/>
  <c r="G321" i="5"/>
  <c r="E321" i="5"/>
  <c r="D321" i="5"/>
  <c r="J320" i="5"/>
  <c r="I320" i="5"/>
  <c r="H320" i="5"/>
  <c r="G320" i="5"/>
  <c r="F320" i="5"/>
  <c r="E320" i="5"/>
  <c r="D320" i="5"/>
  <c r="J319" i="5"/>
  <c r="I319" i="5"/>
  <c r="H319" i="5"/>
  <c r="G319" i="5"/>
  <c r="E319" i="5"/>
  <c r="D319" i="5"/>
  <c r="J318" i="5"/>
  <c r="I318" i="5"/>
  <c r="H318" i="5"/>
  <c r="G318" i="5"/>
  <c r="F318" i="5"/>
  <c r="E318" i="5"/>
  <c r="D318" i="5"/>
  <c r="J317" i="5"/>
  <c r="I317" i="5"/>
  <c r="H317" i="5"/>
  <c r="G317" i="5"/>
  <c r="E317" i="5"/>
  <c r="D317" i="5"/>
  <c r="K316" i="5"/>
  <c r="J316" i="5"/>
  <c r="I316" i="5"/>
  <c r="H316" i="5"/>
  <c r="G316" i="5"/>
  <c r="F316" i="5"/>
  <c r="E316" i="5"/>
  <c r="D316" i="5"/>
  <c r="K315" i="5"/>
  <c r="J315" i="5"/>
  <c r="I315" i="5"/>
  <c r="H315" i="5"/>
  <c r="G315" i="5"/>
  <c r="E315" i="5"/>
  <c r="D315" i="5"/>
  <c r="J314" i="5"/>
  <c r="I314" i="5"/>
  <c r="H314" i="5"/>
  <c r="G314" i="5"/>
  <c r="F314" i="5"/>
  <c r="E314" i="5"/>
  <c r="D314" i="5"/>
  <c r="J313" i="5"/>
  <c r="I313" i="5"/>
  <c r="H313" i="5"/>
  <c r="G313" i="5"/>
  <c r="E313" i="5"/>
  <c r="D313" i="5"/>
  <c r="K312" i="5"/>
  <c r="J312" i="5"/>
  <c r="I312" i="5"/>
  <c r="H312" i="5"/>
  <c r="G312" i="5"/>
  <c r="F312" i="5"/>
  <c r="E312" i="5"/>
  <c r="D312" i="5"/>
  <c r="K311" i="5"/>
  <c r="J311" i="5"/>
  <c r="I311" i="5"/>
  <c r="H311" i="5"/>
  <c r="G311" i="5"/>
  <c r="E311" i="5"/>
  <c r="D311" i="5"/>
  <c r="J310" i="5"/>
  <c r="I310" i="5"/>
  <c r="H310" i="5"/>
  <c r="G310" i="5"/>
  <c r="F310" i="5"/>
  <c r="E310" i="5"/>
  <c r="D310" i="5"/>
  <c r="J309" i="5"/>
  <c r="I309" i="5"/>
  <c r="H309" i="5"/>
  <c r="G309" i="5"/>
  <c r="E309" i="5"/>
  <c r="D309" i="5"/>
  <c r="K308" i="5"/>
  <c r="J308" i="5"/>
  <c r="I308" i="5"/>
  <c r="H308" i="5"/>
  <c r="G308" i="5"/>
  <c r="F308" i="5"/>
  <c r="E308" i="5"/>
  <c r="D308" i="5"/>
  <c r="K307" i="5"/>
  <c r="J307" i="5"/>
  <c r="I307" i="5"/>
  <c r="H307" i="5"/>
  <c r="G307" i="5"/>
  <c r="E307" i="5"/>
  <c r="D307" i="5"/>
  <c r="J306" i="5"/>
  <c r="I306" i="5"/>
  <c r="H306" i="5"/>
  <c r="G306" i="5"/>
  <c r="F306" i="5"/>
  <c r="E306" i="5"/>
  <c r="D306" i="5"/>
  <c r="J305" i="5"/>
  <c r="I305" i="5"/>
  <c r="H305" i="5"/>
  <c r="G305" i="5"/>
  <c r="E305" i="5"/>
  <c r="D305" i="5"/>
  <c r="K304" i="5"/>
  <c r="J304" i="5"/>
  <c r="I304" i="5"/>
  <c r="H304" i="5"/>
  <c r="G304" i="5"/>
  <c r="F304" i="5"/>
  <c r="E304" i="5"/>
  <c r="D304" i="5"/>
  <c r="K303" i="5"/>
  <c r="J303" i="5"/>
  <c r="I303" i="5"/>
  <c r="H303" i="5"/>
  <c r="G303" i="5"/>
  <c r="E303" i="5"/>
  <c r="D303" i="5"/>
  <c r="J302" i="5"/>
  <c r="I302" i="5"/>
  <c r="H302" i="5"/>
  <c r="G302" i="5"/>
  <c r="F302" i="5"/>
  <c r="E302" i="5"/>
  <c r="D302" i="5"/>
  <c r="J301" i="5"/>
  <c r="I301" i="5"/>
  <c r="H301" i="5"/>
  <c r="G301" i="5"/>
  <c r="E301" i="5"/>
  <c r="D301" i="5"/>
  <c r="K300" i="5"/>
  <c r="J300" i="5"/>
  <c r="I300" i="5"/>
  <c r="H300" i="5"/>
  <c r="G300" i="5"/>
  <c r="F300" i="5"/>
  <c r="E300" i="5"/>
  <c r="D300" i="5"/>
  <c r="K299" i="5"/>
  <c r="J299" i="5"/>
  <c r="I299" i="5"/>
  <c r="H299" i="5"/>
  <c r="G299" i="5"/>
  <c r="E299" i="5"/>
  <c r="D299" i="5"/>
  <c r="J298" i="5"/>
  <c r="I298" i="5"/>
  <c r="H298" i="5"/>
  <c r="G298" i="5"/>
  <c r="F298" i="5"/>
  <c r="E298" i="5"/>
  <c r="D298" i="5"/>
  <c r="J297" i="5"/>
  <c r="I297" i="5"/>
  <c r="H297" i="5"/>
  <c r="G297" i="5"/>
  <c r="E297" i="5"/>
  <c r="D297" i="5"/>
  <c r="K296" i="5"/>
  <c r="J296" i="5"/>
  <c r="I296" i="5"/>
  <c r="H296" i="5"/>
  <c r="G296" i="5"/>
  <c r="F296" i="5"/>
  <c r="E296" i="5"/>
  <c r="D296" i="5"/>
  <c r="K295" i="5"/>
  <c r="J295" i="5"/>
  <c r="I295" i="5"/>
  <c r="H295" i="5"/>
  <c r="G295" i="5"/>
  <c r="E295" i="5"/>
  <c r="D295" i="5"/>
  <c r="J294" i="5"/>
  <c r="I294" i="5"/>
  <c r="H294" i="5"/>
  <c r="G294" i="5"/>
  <c r="F294" i="5"/>
  <c r="E294" i="5"/>
  <c r="D294" i="5"/>
  <c r="J293" i="5"/>
  <c r="I293" i="5"/>
  <c r="H293" i="5"/>
  <c r="G293" i="5"/>
  <c r="E293" i="5"/>
  <c r="D293" i="5"/>
  <c r="K292" i="5"/>
  <c r="J292" i="5"/>
  <c r="I292" i="5"/>
  <c r="H292" i="5"/>
  <c r="G292" i="5"/>
  <c r="F292" i="5"/>
  <c r="E292" i="5"/>
  <c r="D292" i="5"/>
  <c r="K291" i="5"/>
  <c r="J291" i="5"/>
  <c r="I291" i="5"/>
  <c r="H291" i="5"/>
  <c r="G291" i="5"/>
  <c r="E291" i="5"/>
  <c r="D291" i="5"/>
  <c r="J290" i="5"/>
  <c r="I290" i="5"/>
  <c r="H290" i="5"/>
  <c r="G290" i="5"/>
  <c r="F290" i="5"/>
  <c r="E290" i="5"/>
  <c r="D290" i="5"/>
  <c r="J289" i="5"/>
  <c r="I289" i="5"/>
  <c r="H289" i="5"/>
  <c r="G289" i="5"/>
  <c r="E289" i="5"/>
  <c r="D289" i="5"/>
  <c r="K288" i="5"/>
  <c r="J288" i="5"/>
  <c r="I288" i="5"/>
  <c r="H288" i="5"/>
  <c r="G288" i="5"/>
  <c r="F288" i="5"/>
  <c r="E288" i="5"/>
  <c r="D288" i="5"/>
  <c r="K287" i="5"/>
  <c r="J287" i="5"/>
  <c r="I287" i="5"/>
  <c r="H287" i="5"/>
  <c r="G287" i="5"/>
  <c r="E287" i="5"/>
  <c r="D287" i="5"/>
  <c r="J286" i="5"/>
  <c r="I286" i="5"/>
  <c r="H286" i="5"/>
  <c r="G286" i="5"/>
  <c r="F286" i="5"/>
  <c r="E286" i="5"/>
  <c r="D286" i="5"/>
  <c r="J285" i="5"/>
  <c r="I285" i="5"/>
  <c r="H285" i="5"/>
  <c r="G285" i="5"/>
  <c r="E285" i="5"/>
  <c r="D285" i="5"/>
  <c r="K284" i="5"/>
  <c r="J284" i="5"/>
  <c r="I284" i="5"/>
  <c r="H284" i="5"/>
  <c r="G284" i="5"/>
  <c r="F284" i="5"/>
  <c r="E284" i="5"/>
  <c r="D284" i="5"/>
  <c r="K283" i="5"/>
  <c r="J283" i="5"/>
  <c r="I283" i="5"/>
  <c r="H283" i="5"/>
  <c r="G283" i="5"/>
  <c r="E283" i="5"/>
  <c r="D283" i="5"/>
  <c r="J282" i="5"/>
  <c r="I282" i="5"/>
  <c r="H282" i="5"/>
  <c r="G282" i="5"/>
  <c r="F282" i="5"/>
  <c r="E282" i="5"/>
  <c r="D282" i="5"/>
  <c r="J281" i="5"/>
  <c r="I281" i="5"/>
  <c r="H281" i="5"/>
  <c r="G281" i="5"/>
  <c r="E281" i="5"/>
  <c r="D281" i="5"/>
  <c r="K280" i="5"/>
  <c r="J280" i="5"/>
  <c r="I280" i="5"/>
  <c r="H280" i="5"/>
  <c r="G280" i="5"/>
  <c r="F280" i="5"/>
  <c r="E280" i="5"/>
  <c r="D280" i="5"/>
  <c r="K279" i="5"/>
  <c r="J279" i="5"/>
  <c r="I279" i="5"/>
  <c r="H279" i="5"/>
  <c r="G279" i="5"/>
  <c r="E279" i="5"/>
  <c r="D279" i="5"/>
  <c r="J278" i="5"/>
  <c r="I278" i="5"/>
  <c r="H278" i="5"/>
  <c r="G278" i="5"/>
  <c r="F278" i="5"/>
  <c r="E278" i="5"/>
  <c r="D278" i="5"/>
  <c r="J277" i="5"/>
  <c r="I277" i="5"/>
  <c r="H277" i="5"/>
  <c r="G277" i="5"/>
  <c r="E277" i="5"/>
  <c r="D277" i="5"/>
  <c r="K276" i="5"/>
  <c r="J276" i="5"/>
  <c r="I276" i="5"/>
  <c r="H276" i="5"/>
  <c r="G276" i="5"/>
  <c r="F276" i="5"/>
  <c r="E276" i="5"/>
  <c r="D276" i="5"/>
  <c r="K275" i="5"/>
  <c r="J275" i="5"/>
  <c r="I275" i="5"/>
  <c r="H275" i="5"/>
  <c r="G275" i="5"/>
  <c r="E275" i="5"/>
  <c r="D275" i="5"/>
  <c r="J274" i="5"/>
  <c r="I274" i="5"/>
  <c r="H274" i="5"/>
  <c r="G274" i="5"/>
  <c r="F274" i="5"/>
  <c r="E274" i="5"/>
  <c r="D274" i="5"/>
  <c r="J273" i="5"/>
  <c r="I273" i="5"/>
  <c r="H273" i="5"/>
  <c r="G273" i="5"/>
  <c r="E273" i="5"/>
  <c r="D273" i="5"/>
  <c r="K272" i="5"/>
  <c r="J272" i="5"/>
  <c r="I272" i="5"/>
  <c r="H272" i="5"/>
  <c r="G272" i="5"/>
  <c r="F272" i="5"/>
  <c r="E272" i="5"/>
  <c r="D272" i="5"/>
  <c r="K271" i="5"/>
  <c r="J271" i="5"/>
  <c r="I271" i="5"/>
  <c r="H271" i="5"/>
  <c r="G271" i="5"/>
  <c r="E271" i="5"/>
  <c r="D271" i="5"/>
  <c r="J270" i="5"/>
  <c r="I270" i="5"/>
  <c r="H270" i="5"/>
  <c r="G270" i="5"/>
  <c r="F270" i="5"/>
  <c r="E270" i="5"/>
  <c r="D270" i="5"/>
  <c r="J269" i="5"/>
  <c r="I269" i="5"/>
  <c r="H269" i="5"/>
  <c r="G269" i="5"/>
  <c r="E269" i="5"/>
  <c r="D269" i="5"/>
  <c r="K268" i="5"/>
  <c r="J268" i="5"/>
  <c r="I268" i="5"/>
  <c r="H268" i="5"/>
  <c r="G268" i="5"/>
  <c r="F268" i="5"/>
  <c r="E268" i="5"/>
  <c r="D268" i="5"/>
  <c r="K267" i="5"/>
  <c r="J267" i="5"/>
  <c r="I267" i="5"/>
  <c r="H267" i="5"/>
  <c r="G267" i="5"/>
  <c r="E267" i="5"/>
  <c r="D267" i="5"/>
  <c r="J266" i="5"/>
  <c r="I266" i="5"/>
  <c r="H266" i="5"/>
  <c r="G266" i="5"/>
  <c r="F266" i="5"/>
  <c r="E266" i="5"/>
  <c r="D266" i="5"/>
  <c r="J265" i="5"/>
  <c r="I265" i="5"/>
  <c r="H265" i="5"/>
  <c r="G265" i="5"/>
  <c r="E265" i="5"/>
  <c r="D265" i="5"/>
  <c r="K264" i="5"/>
  <c r="J264" i="5"/>
  <c r="I264" i="5"/>
  <c r="H264" i="5"/>
  <c r="G264" i="5"/>
  <c r="F264" i="5"/>
  <c r="E264" i="5"/>
  <c r="D264" i="5"/>
  <c r="K263" i="5"/>
  <c r="J263" i="5"/>
  <c r="I263" i="5"/>
  <c r="H263" i="5"/>
  <c r="G263" i="5"/>
  <c r="E263" i="5"/>
  <c r="D263" i="5"/>
  <c r="J262" i="5"/>
  <c r="I262" i="5"/>
  <c r="H262" i="5"/>
  <c r="G262" i="5"/>
  <c r="F262" i="5"/>
  <c r="E262" i="5"/>
  <c r="D262" i="5"/>
  <c r="J261" i="5"/>
  <c r="I261" i="5"/>
  <c r="H261" i="5"/>
  <c r="G261" i="5"/>
  <c r="E261" i="5"/>
  <c r="D261" i="5"/>
  <c r="K260" i="5"/>
  <c r="J260" i="5"/>
  <c r="I260" i="5"/>
  <c r="H260" i="5"/>
  <c r="G260" i="5"/>
  <c r="F260" i="5"/>
  <c r="E260" i="5"/>
  <c r="D260" i="5"/>
  <c r="K259" i="5"/>
  <c r="J259" i="5"/>
  <c r="I259" i="5"/>
  <c r="H259" i="5"/>
  <c r="G259" i="5"/>
  <c r="E259" i="5"/>
  <c r="D259" i="5"/>
  <c r="J258" i="5"/>
  <c r="I258" i="5"/>
  <c r="H258" i="5"/>
  <c r="G258" i="5"/>
  <c r="F258" i="5"/>
  <c r="E258" i="5"/>
  <c r="D258" i="5"/>
  <c r="J257" i="5"/>
  <c r="I257" i="5"/>
  <c r="H257" i="5"/>
  <c r="G257" i="5"/>
  <c r="E257" i="5"/>
  <c r="D257" i="5"/>
  <c r="K256" i="5"/>
  <c r="J256" i="5"/>
  <c r="I256" i="5"/>
  <c r="H256" i="5"/>
  <c r="G256" i="5"/>
  <c r="F256" i="5"/>
  <c r="E256" i="5"/>
  <c r="D256" i="5"/>
  <c r="K255" i="5"/>
  <c r="J255" i="5"/>
  <c r="I255" i="5"/>
  <c r="H255" i="5"/>
  <c r="G255" i="5"/>
  <c r="E255" i="5"/>
  <c r="D255" i="5"/>
  <c r="J254" i="5"/>
  <c r="I254" i="5"/>
  <c r="H254" i="5"/>
  <c r="G254" i="5"/>
  <c r="F254" i="5"/>
  <c r="E254" i="5"/>
  <c r="D254" i="5"/>
  <c r="J253" i="5"/>
  <c r="I253" i="5"/>
  <c r="H253" i="5"/>
  <c r="G253" i="5"/>
  <c r="E253" i="5"/>
  <c r="D253" i="5"/>
  <c r="K252" i="5"/>
  <c r="J252" i="5"/>
  <c r="I252" i="5"/>
  <c r="H252" i="5"/>
  <c r="G252" i="5"/>
  <c r="F252" i="5"/>
  <c r="E252" i="5"/>
  <c r="D252" i="5"/>
  <c r="K251" i="5"/>
  <c r="J251" i="5"/>
  <c r="I251" i="5"/>
  <c r="H251" i="5"/>
  <c r="G251" i="5"/>
  <c r="E251" i="5"/>
  <c r="D251" i="5"/>
  <c r="J250" i="5"/>
  <c r="I250" i="5"/>
  <c r="H250" i="5"/>
  <c r="G250" i="5"/>
  <c r="F250" i="5"/>
  <c r="E250" i="5"/>
  <c r="D250" i="5"/>
  <c r="J249" i="5"/>
  <c r="I249" i="5"/>
  <c r="H249" i="5"/>
  <c r="G249" i="5"/>
  <c r="E249" i="5"/>
  <c r="D249" i="5"/>
  <c r="K248" i="5"/>
  <c r="J248" i="5"/>
  <c r="I248" i="5"/>
  <c r="H248" i="5"/>
  <c r="G248" i="5"/>
  <c r="F248" i="5"/>
  <c r="E248" i="5"/>
  <c r="D248" i="5"/>
  <c r="K247" i="5"/>
  <c r="J247" i="5"/>
  <c r="I247" i="5"/>
  <c r="H247" i="5"/>
  <c r="G247" i="5"/>
  <c r="E247" i="5"/>
  <c r="D247" i="5"/>
  <c r="J246" i="5"/>
  <c r="I246" i="5"/>
  <c r="H246" i="5"/>
  <c r="G246" i="5"/>
  <c r="F246" i="5"/>
  <c r="E246" i="5"/>
  <c r="D246" i="5"/>
  <c r="J245" i="5"/>
  <c r="I245" i="5"/>
  <c r="H245" i="5"/>
  <c r="G245" i="5"/>
  <c r="E245" i="5"/>
  <c r="D245" i="5"/>
  <c r="K244" i="5"/>
  <c r="J244" i="5"/>
  <c r="I244" i="5"/>
  <c r="H244" i="5"/>
  <c r="G244" i="5"/>
  <c r="F244" i="5"/>
  <c r="E244" i="5"/>
  <c r="D244" i="5"/>
  <c r="K243" i="5"/>
  <c r="J243" i="5"/>
  <c r="I243" i="5"/>
  <c r="H243" i="5"/>
  <c r="G243" i="5"/>
  <c r="E243" i="5"/>
  <c r="D243" i="5"/>
  <c r="J242" i="5"/>
  <c r="I242" i="5"/>
  <c r="H242" i="5"/>
  <c r="G242" i="5"/>
  <c r="F242" i="5"/>
  <c r="E242" i="5"/>
  <c r="D242" i="5"/>
  <c r="J241" i="5"/>
  <c r="I241" i="5"/>
  <c r="H241" i="5"/>
  <c r="G241" i="5"/>
  <c r="E241" i="5"/>
  <c r="D241" i="5"/>
  <c r="K240" i="5"/>
  <c r="J240" i="5"/>
  <c r="I240" i="5"/>
  <c r="H240" i="5"/>
  <c r="G240" i="5"/>
  <c r="F240" i="5"/>
  <c r="E240" i="5"/>
  <c r="D240" i="5"/>
  <c r="K239" i="5"/>
  <c r="J239" i="5"/>
  <c r="I239" i="5"/>
  <c r="H239" i="5"/>
  <c r="G239" i="5"/>
  <c r="E239" i="5"/>
  <c r="D239" i="5"/>
  <c r="J238" i="5"/>
  <c r="I238" i="5"/>
  <c r="H238" i="5"/>
  <c r="G238" i="5"/>
  <c r="F238" i="5"/>
  <c r="E238" i="5"/>
  <c r="D238" i="5"/>
  <c r="J237" i="5"/>
  <c r="I237" i="5"/>
  <c r="H237" i="5"/>
  <c r="G237" i="5"/>
  <c r="E237" i="5"/>
  <c r="D237" i="5"/>
  <c r="K236" i="5"/>
  <c r="J236" i="5"/>
  <c r="I236" i="5"/>
  <c r="H236" i="5"/>
  <c r="G236" i="5"/>
  <c r="F236" i="5"/>
  <c r="E236" i="5"/>
  <c r="D236" i="5"/>
  <c r="K235" i="5"/>
  <c r="J235" i="5"/>
  <c r="I235" i="5"/>
  <c r="H235" i="5"/>
  <c r="G235" i="5"/>
  <c r="E235" i="5"/>
  <c r="D235" i="5"/>
  <c r="J234" i="5"/>
  <c r="I234" i="5"/>
  <c r="H234" i="5"/>
  <c r="G234" i="5"/>
  <c r="F234" i="5"/>
  <c r="E234" i="5"/>
  <c r="D234" i="5"/>
  <c r="J233" i="5"/>
  <c r="I233" i="5"/>
  <c r="H233" i="5"/>
  <c r="G233" i="5"/>
  <c r="E233" i="5"/>
  <c r="D233" i="5"/>
  <c r="K232" i="5"/>
  <c r="J232" i="5"/>
  <c r="I232" i="5"/>
  <c r="H232" i="5"/>
  <c r="G232" i="5"/>
  <c r="F232" i="5"/>
  <c r="E232" i="5"/>
  <c r="D232" i="5"/>
  <c r="K231" i="5"/>
  <c r="J231" i="5"/>
  <c r="I231" i="5"/>
  <c r="H231" i="5"/>
  <c r="G231" i="5"/>
  <c r="E231" i="5"/>
  <c r="D231" i="5"/>
  <c r="J230" i="5"/>
  <c r="I230" i="5"/>
  <c r="H230" i="5"/>
  <c r="G230" i="5"/>
  <c r="F230" i="5"/>
  <c r="E230" i="5"/>
  <c r="D230" i="5"/>
  <c r="J229" i="5"/>
  <c r="I229" i="5"/>
  <c r="H229" i="5"/>
  <c r="G229" i="5"/>
  <c r="E229" i="5"/>
  <c r="D229" i="5"/>
  <c r="K228" i="5"/>
  <c r="J228" i="5"/>
  <c r="I228" i="5"/>
  <c r="H228" i="5"/>
  <c r="G228" i="5"/>
  <c r="F228" i="5"/>
  <c r="E228" i="5"/>
  <c r="D228" i="5"/>
  <c r="K227" i="5"/>
  <c r="J227" i="5"/>
  <c r="I227" i="5"/>
  <c r="H227" i="5"/>
  <c r="G227" i="5"/>
  <c r="E227" i="5"/>
  <c r="D227" i="5"/>
  <c r="J226" i="5"/>
  <c r="I226" i="5"/>
  <c r="H226" i="5"/>
  <c r="G226" i="5"/>
  <c r="F226" i="5"/>
  <c r="E226" i="5"/>
  <c r="D226" i="5"/>
  <c r="J225" i="5"/>
  <c r="I225" i="5"/>
  <c r="H225" i="5"/>
  <c r="G225" i="5"/>
  <c r="E225" i="5"/>
  <c r="D225" i="5"/>
  <c r="K224" i="5"/>
  <c r="J224" i="5"/>
  <c r="I224" i="5"/>
  <c r="H224" i="5"/>
  <c r="G224" i="5"/>
  <c r="F224" i="5"/>
  <c r="E224" i="5"/>
  <c r="D224" i="5"/>
  <c r="K223" i="5"/>
  <c r="J223" i="5"/>
  <c r="I223" i="5"/>
  <c r="H223" i="5"/>
  <c r="G223" i="5"/>
  <c r="E223" i="5"/>
  <c r="D223" i="5"/>
  <c r="J222" i="5"/>
  <c r="I222" i="5"/>
  <c r="H222" i="5"/>
  <c r="G222" i="5"/>
  <c r="F222" i="5"/>
  <c r="E222" i="5"/>
  <c r="D222" i="5"/>
  <c r="J221" i="5"/>
  <c r="I221" i="5"/>
  <c r="H221" i="5"/>
  <c r="G221" i="5"/>
  <c r="E221" i="5"/>
  <c r="D221" i="5"/>
  <c r="K220" i="5"/>
  <c r="J220" i="5"/>
  <c r="I220" i="5"/>
  <c r="H220" i="5"/>
  <c r="G220" i="5"/>
  <c r="F220" i="5"/>
  <c r="E220" i="5"/>
  <c r="D220" i="5"/>
  <c r="K219" i="5"/>
  <c r="J219" i="5"/>
  <c r="I219" i="5"/>
  <c r="H219" i="5"/>
  <c r="G219" i="5"/>
  <c r="E219" i="5"/>
  <c r="D219" i="5"/>
  <c r="J218" i="5"/>
  <c r="I218" i="5"/>
  <c r="H218" i="5"/>
  <c r="G218" i="5"/>
  <c r="F218" i="5"/>
  <c r="E218" i="5"/>
  <c r="D218" i="5"/>
  <c r="K217" i="5"/>
  <c r="J217" i="5"/>
  <c r="I217" i="5"/>
  <c r="H217" i="5"/>
  <c r="G217" i="5"/>
  <c r="E217" i="5"/>
  <c r="D217" i="5"/>
  <c r="J216" i="5"/>
  <c r="I216" i="5"/>
  <c r="G216" i="5"/>
  <c r="F216" i="5"/>
  <c r="E216" i="5"/>
  <c r="D216" i="5"/>
  <c r="K215" i="5"/>
  <c r="H215" i="5"/>
  <c r="G215" i="5"/>
  <c r="E215" i="5"/>
  <c r="D215" i="5"/>
  <c r="K214" i="5"/>
  <c r="J214" i="5"/>
  <c r="I214" i="5"/>
  <c r="H214" i="5"/>
  <c r="G214" i="5"/>
  <c r="E214" i="5"/>
  <c r="D214" i="5"/>
  <c r="K213" i="5"/>
  <c r="J213" i="5"/>
  <c r="H213" i="5"/>
  <c r="G213" i="5"/>
  <c r="E213" i="5"/>
  <c r="D213" i="5"/>
  <c r="J212" i="5"/>
  <c r="I212" i="5"/>
  <c r="G212" i="5"/>
  <c r="F212" i="5"/>
  <c r="E212" i="5"/>
  <c r="D212" i="5"/>
  <c r="K211" i="5"/>
  <c r="H211" i="5"/>
  <c r="G211" i="5"/>
  <c r="E211" i="5"/>
  <c r="D211" i="5"/>
  <c r="K210" i="5"/>
  <c r="J210" i="5"/>
  <c r="I210" i="5"/>
  <c r="H210" i="5"/>
  <c r="G210" i="5"/>
  <c r="E210" i="5"/>
  <c r="D210" i="5"/>
  <c r="K209" i="5"/>
  <c r="J209" i="5"/>
  <c r="H209" i="5"/>
  <c r="G209" i="5"/>
  <c r="E209" i="5"/>
  <c r="D209" i="5"/>
  <c r="J208" i="5"/>
  <c r="I208" i="5"/>
  <c r="G208" i="5"/>
  <c r="F208" i="5"/>
  <c r="E208" i="5"/>
  <c r="D208" i="5"/>
  <c r="K207" i="5"/>
  <c r="H207" i="5"/>
  <c r="G207" i="5"/>
  <c r="E207" i="5"/>
  <c r="D207" i="5"/>
  <c r="K206" i="5"/>
  <c r="J206" i="5"/>
  <c r="H206" i="5"/>
  <c r="G206" i="5"/>
  <c r="E206" i="5"/>
  <c r="D206" i="5"/>
  <c r="K205" i="5"/>
  <c r="J205" i="5"/>
  <c r="G205" i="5"/>
  <c r="E205" i="5"/>
  <c r="D205" i="5"/>
  <c r="K204" i="5"/>
  <c r="J204" i="5"/>
  <c r="G204" i="5"/>
  <c r="F204" i="5"/>
  <c r="E204" i="5"/>
  <c r="D204" i="5"/>
  <c r="K203" i="5"/>
  <c r="H203" i="5"/>
  <c r="G203" i="5"/>
  <c r="F203" i="5"/>
  <c r="E203" i="5"/>
  <c r="D203" i="5"/>
  <c r="K202" i="5"/>
  <c r="J202" i="5"/>
  <c r="H202" i="5"/>
  <c r="G202" i="5"/>
  <c r="F202" i="5"/>
  <c r="E202" i="5"/>
  <c r="D202" i="5"/>
  <c r="I201" i="5"/>
  <c r="G201" i="5"/>
  <c r="F201" i="5"/>
  <c r="E201" i="5"/>
  <c r="D201" i="5"/>
  <c r="K200" i="5"/>
  <c r="J200" i="5"/>
  <c r="I200" i="5"/>
  <c r="G200" i="5"/>
  <c r="F200" i="5"/>
  <c r="E200" i="5"/>
  <c r="D200" i="5"/>
  <c r="I199" i="5"/>
  <c r="G199" i="5"/>
  <c r="F199" i="5"/>
  <c r="E199" i="5"/>
  <c r="D199" i="5"/>
  <c r="K198" i="5"/>
  <c r="J198" i="5"/>
  <c r="I198" i="5"/>
  <c r="G198" i="5"/>
  <c r="F198" i="5"/>
  <c r="E198" i="5"/>
  <c r="D198" i="5"/>
  <c r="I197" i="5"/>
  <c r="G197" i="5"/>
  <c r="F197" i="5"/>
  <c r="E197" i="5"/>
  <c r="D197" i="5"/>
  <c r="K196" i="5"/>
  <c r="J196" i="5"/>
  <c r="I196" i="5"/>
  <c r="G196" i="5"/>
  <c r="F196" i="5"/>
  <c r="E196" i="5"/>
  <c r="D196" i="5"/>
  <c r="I195" i="5"/>
  <c r="G195" i="5"/>
  <c r="F195" i="5"/>
  <c r="E195" i="5"/>
  <c r="D195" i="5"/>
  <c r="K194" i="5"/>
  <c r="J194" i="5"/>
  <c r="I194" i="5"/>
  <c r="G194" i="5"/>
  <c r="F194" i="5"/>
  <c r="E194" i="5"/>
  <c r="D194" i="5"/>
  <c r="I193" i="5"/>
  <c r="G193" i="5"/>
  <c r="F193" i="5"/>
  <c r="E193" i="5"/>
  <c r="D193" i="5"/>
  <c r="K192" i="5"/>
  <c r="J192" i="5"/>
  <c r="I192" i="5"/>
  <c r="G192" i="5"/>
  <c r="F192" i="5"/>
  <c r="E192" i="5"/>
  <c r="D192" i="5"/>
  <c r="I191" i="5"/>
  <c r="G191" i="5"/>
  <c r="F191" i="5"/>
  <c r="E191" i="5"/>
  <c r="D191" i="5"/>
  <c r="K190" i="5"/>
  <c r="J190" i="5"/>
  <c r="I190" i="5"/>
  <c r="G190" i="5"/>
  <c r="F190" i="5"/>
  <c r="E190" i="5"/>
  <c r="D190" i="5"/>
  <c r="I189" i="5"/>
  <c r="G189" i="5"/>
  <c r="F189" i="5"/>
  <c r="E189" i="5"/>
  <c r="D189" i="5"/>
  <c r="K188" i="5"/>
  <c r="J188" i="5"/>
  <c r="I188" i="5"/>
  <c r="G188" i="5"/>
  <c r="F188" i="5"/>
  <c r="E188" i="5"/>
  <c r="D188" i="5"/>
  <c r="I187" i="5"/>
  <c r="G187" i="5"/>
  <c r="F187" i="5"/>
  <c r="E187" i="5"/>
  <c r="D187" i="5"/>
  <c r="K186" i="5"/>
  <c r="J186" i="5"/>
  <c r="I186" i="5"/>
  <c r="G186" i="5"/>
  <c r="F186" i="5"/>
  <c r="E186" i="5"/>
  <c r="D186" i="5"/>
  <c r="I185" i="5"/>
  <c r="G185" i="5"/>
  <c r="F185" i="5"/>
  <c r="E185" i="5"/>
  <c r="D185" i="5"/>
  <c r="K184" i="5"/>
  <c r="J184" i="5"/>
  <c r="I184" i="5"/>
  <c r="G184" i="5"/>
  <c r="F184" i="5"/>
  <c r="E184" i="5"/>
  <c r="D184" i="5"/>
  <c r="I183" i="5"/>
  <c r="G183" i="5"/>
  <c r="F183" i="5"/>
  <c r="E183" i="5"/>
  <c r="D183" i="5"/>
  <c r="K182" i="5"/>
  <c r="J182" i="5"/>
  <c r="G182" i="5"/>
  <c r="F182" i="5"/>
  <c r="E182" i="5"/>
  <c r="D182" i="5"/>
  <c r="K181" i="5"/>
  <c r="G181" i="5"/>
  <c r="F181" i="5"/>
  <c r="E181" i="5"/>
  <c r="D181" i="5"/>
  <c r="K180" i="5"/>
  <c r="J180" i="5"/>
  <c r="G180" i="5"/>
  <c r="F180" i="5"/>
  <c r="E180" i="5"/>
  <c r="D180" i="5"/>
  <c r="K179" i="5"/>
  <c r="G179" i="5"/>
  <c r="F179" i="5"/>
  <c r="E179" i="5"/>
  <c r="D179" i="5"/>
  <c r="K178" i="5"/>
  <c r="J178" i="5"/>
  <c r="G178" i="5"/>
  <c r="F178" i="5"/>
  <c r="E178" i="5"/>
  <c r="D178" i="5"/>
  <c r="K177" i="5"/>
  <c r="G177" i="5"/>
  <c r="F177" i="5"/>
  <c r="E177" i="5"/>
  <c r="D177" i="5"/>
  <c r="K176" i="5"/>
  <c r="J176" i="5"/>
  <c r="G176" i="5"/>
  <c r="F176" i="5"/>
  <c r="E176" i="5"/>
  <c r="D176" i="5"/>
  <c r="K175" i="5"/>
  <c r="J175" i="5"/>
  <c r="G175" i="5"/>
  <c r="F175" i="5"/>
  <c r="E175" i="5"/>
  <c r="D175" i="5"/>
  <c r="K174" i="5"/>
  <c r="J174" i="5"/>
  <c r="I174" i="5"/>
  <c r="G174" i="5"/>
  <c r="F174" i="5"/>
  <c r="E174" i="5"/>
  <c r="D174" i="5"/>
  <c r="J173" i="5"/>
  <c r="F173" i="5"/>
  <c r="E173" i="5"/>
  <c r="D173" i="5"/>
  <c r="K172" i="5"/>
  <c r="J172" i="5"/>
  <c r="G172" i="5"/>
  <c r="F172" i="5"/>
  <c r="E172" i="5"/>
  <c r="D172" i="5"/>
  <c r="K171" i="5"/>
  <c r="J171" i="5"/>
  <c r="G171" i="5"/>
  <c r="F171" i="5"/>
  <c r="E171" i="5"/>
  <c r="D171" i="5"/>
  <c r="J170" i="5"/>
  <c r="I170" i="5"/>
  <c r="G170" i="5"/>
  <c r="F170" i="5"/>
  <c r="E170" i="5"/>
  <c r="D170" i="5"/>
  <c r="K169" i="5"/>
  <c r="J169" i="5"/>
  <c r="F169" i="5"/>
  <c r="E169" i="5"/>
  <c r="D169" i="5"/>
  <c r="K168" i="5"/>
  <c r="J168" i="5"/>
  <c r="G168" i="5"/>
  <c r="F168" i="5"/>
  <c r="E168" i="5"/>
  <c r="D168" i="5"/>
  <c r="K167" i="5"/>
  <c r="J167" i="5"/>
  <c r="G167" i="5"/>
  <c r="F167" i="5"/>
  <c r="E167" i="5"/>
  <c r="D167" i="5"/>
  <c r="J166" i="5"/>
  <c r="I166" i="5"/>
  <c r="G166" i="5"/>
  <c r="F166" i="5"/>
  <c r="E166" i="5"/>
  <c r="D166" i="5"/>
  <c r="K165" i="5"/>
  <c r="J165" i="5"/>
  <c r="F165" i="5"/>
  <c r="E165" i="5"/>
  <c r="D165" i="5"/>
  <c r="K164" i="5"/>
  <c r="J164" i="5"/>
  <c r="G164" i="5"/>
  <c r="F164" i="5"/>
  <c r="E164" i="5"/>
  <c r="D164" i="5"/>
  <c r="K163" i="5"/>
  <c r="J163" i="5"/>
  <c r="G163" i="5"/>
  <c r="F163" i="5"/>
  <c r="E163" i="5"/>
  <c r="D163" i="5"/>
  <c r="J162" i="5"/>
  <c r="I162" i="5"/>
  <c r="G162" i="5"/>
  <c r="F162" i="5"/>
  <c r="E162" i="5"/>
  <c r="D162" i="5"/>
  <c r="K161" i="5"/>
  <c r="J161" i="5"/>
  <c r="F161" i="5"/>
  <c r="E161" i="5"/>
  <c r="D161" i="5"/>
  <c r="K160" i="5"/>
  <c r="J160" i="5"/>
  <c r="G160" i="5"/>
  <c r="F160" i="5"/>
  <c r="E160" i="5"/>
  <c r="D160" i="5"/>
  <c r="K159" i="5"/>
  <c r="J159" i="5"/>
  <c r="G159" i="5"/>
  <c r="F159" i="5"/>
  <c r="E159" i="5"/>
  <c r="D159" i="5"/>
  <c r="K158" i="5"/>
  <c r="J158" i="5"/>
  <c r="I158" i="5"/>
  <c r="G158" i="5"/>
  <c r="F158" i="5"/>
  <c r="E158" i="5"/>
  <c r="D158" i="5"/>
  <c r="J157" i="5"/>
  <c r="F157" i="5"/>
  <c r="E157" i="5"/>
  <c r="D157" i="5"/>
  <c r="K156" i="5"/>
  <c r="J156" i="5"/>
  <c r="G156" i="5"/>
  <c r="F156" i="5"/>
  <c r="E156" i="5"/>
  <c r="D156" i="5"/>
  <c r="K155" i="5"/>
  <c r="J155" i="5"/>
  <c r="G155" i="5"/>
  <c r="F155" i="5"/>
  <c r="E155" i="5"/>
  <c r="D155" i="5"/>
  <c r="J154" i="5"/>
  <c r="I154" i="5"/>
  <c r="G154" i="5"/>
  <c r="F154" i="5"/>
  <c r="E154" i="5"/>
  <c r="D154" i="5"/>
  <c r="K153" i="5"/>
  <c r="J153" i="5"/>
  <c r="F153" i="5"/>
  <c r="E153" i="5"/>
  <c r="D153" i="5"/>
  <c r="K152" i="5"/>
  <c r="J152" i="5"/>
  <c r="G152" i="5"/>
  <c r="F152" i="5"/>
  <c r="E152" i="5"/>
  <c r="D152" i="5"/>
  <c r="K151" i="5"/>
  <c r="J151" i="5"/>
  <c r="G151" i="5"/>
  <c r="F151" i="5"/>
  <c r="E151" i="5"/>
  <c r="D151" i="5"/>
  <c r="J150" i="5"/>
  <c r="I150" i="5"/>
  <c r="G150" i="5"/>
  <c r="F150" i="5"/>
  <c r="E150" i="5"/>
  <c r="D150" i="5"/>
  <c r="K149" i="5"/>
  <c r="J149" i="5"/>
  <c r="F149" i="5"/>
  <c r="E149" i="5"/>
  <c r="D149" i="5"/>
  <c r="K148" i="5"/>
  <c r="J148" i="5"/>
  <c r="G148" i="5"/>
  <c r="F148" i="5"/>
  <c r="E148" i="5"/>
  <c r="D148" i="5"/>
  <c r="K147" i="5"/>
  <c r="J147" i="5"/>
  <c r="G147" i="5"/>
  <c r="F147" i="5"/>
  <c r="E147" i="5"/>
  <c r="D147" i="5"/>
  <c r="J146" i="5"/>
  <c r="I146" i="5"/>
  <c r="G146" i="5"/>
  <c r="F146" i="5"/>
  <c r="E146" i="5"/>
  <c r="D146" i="5"/>
  <c r="K145" i="5"/>
  <c r="J145" i="5"/>
  <c r="F145" i="5"/>
  <c r="E145" i="5"/>
  <c r="D145" i="5"/>
  <c r="K144" i="5"/>
  <c r="J144" i="5"/>
  <c r="G144" i="5"/>
  <c r="F144" i="5"/>
  <c r="E144" i="5"/>
  <c r="D144" i="5"/>
  <c r="K143" i="5"/>
  <c r="J143" i="5"/>
  <c r="G143" i="5"/>
  <c r="F143" i="5"/>
  <c r="E143" i="5"/>
  <c r="D143" i="5"/>
  <c r="K142" i="5"/>
  <c r="J142" i="5"/>
  <c r="I142" i="5"/>
  <c r="G142" i="5"/>
  <c r="F142" i="5"/>
  <c r="E142" i="5"/>
  <c r="D142" i="5"/>
  <c r="J141" i="5"/>
  <c r="F141" i="5"/>
  <c r="E141" i="5"/>
  <c r="D141" i="5"/>
  <c r="K140" i="5"/>
  <c r="J140" i="5"/>
  <c r="G140" i="5"/>
  <c r="F140" i="5"/>
  <c r="E140" i="5"/>
  <c r="D140" i="5"/>
  <c r="K139" i="5"/>
  <c r="J139" i="5"/>
  <c r="G139" i="5"/>
  <c r="F139" i="5"/>
  <c r="E139" i="5"/>
  <c r="D139" i="5"/>
  <c r="J138" i="5"/>
  <c r="I138" i="5"/>
  <c r="G138" i="5"/>
  <c r="F138" i="5"/>
  <c r="E138" i="5"/>
  <c r="D138" i="5"/>
  <c r="K137" i="5"/>
  <c r="J137" i="5"/>
  <c r="F137" i="5"/>
  <c r="E137" i="5"/>
  <c r="D137" i="5"/>
  <c r="K136" i="5"/>
  <c r="J136" i="5"/>
  <c r="G136" i="5"/>
  <c r="F136" i="5"/>
  <c r="E136" i="5"/>
  <c r="D136" i="5"/>
  <c r="K135" i="5"/>
  <c r="J135" i="5"/>
  <c r="G135" i="5"/>
  <c r="F135" i="5"/>
  <c r="E135" i="5"/>
  <c r="D135" i="5"/>
  <c r="J134" i="5"/>
  <c r="I134" i="5"/>
  <c r="G134" i="5"/>
  <c r="F134" i="5"/>
  <c r="E134" i="5"/>
  <c r="D134" i="5"/>
  <c r="K133" i="5"/>
  <c r="J133" i="5"/>
  <c r="F133" i="5"/>
  <c r="E133" i="5"/>
  <c r="D133" i="5"/>
  <c r="K132" i="5"/>
  <c r="J132" i="5"/>
  <c r="G132" i="5"/>
  <c r="F132" i="5"/>
  <c r="E132" i="5"/>
  <c r="D132" i="5"/>
  <c r="K131" i="5"/>
  <c r="J131" i="5"/>
  <c r="G131" i="5"/>
  <c r="F131" i="5"/>
  <c r="E131" i="5"/>
  <c r="D131" i="5"/>
  <c r="J130" i="5"/>
  <c r="I130" i="5"/>
  <c r="G130" i="5"/>
  <c r="F130" i="5"/>
  <c r="E130" i="5"/>
  <c r="D130" i="5"/>
  <c r="K129" i="5"/>
  <c r="J129" i="5"/>
  <c r="F129" i="5"/>
  <c r="E129" i="5"/>
  <c r="D129" i="5"/>
  <c r="K128" i="5"/>
  <c r="J128" i="5"/>
  <c r="G128" i="5"/>
  <c r="F128" i="5"/>
  <c r="E128" i="5"/>
  <c r="D128" i="5"/>
  <c r="K127" i="5"/>
  <c r="J127" i="5"/>
  <c r="G127" i="5"/>
  <c r="F127" i="5"/>
  <c r="E127" i="5"/>
  <c r="D127" i="5"/>
  <c r="K126" i="5"/>
  <c r="J126" i="5"/>
  <c r="I126" i="5"/>
  <c r="G126" i="5"/>
  <c r="F126" i="5"/>
  <c r="E126" i="5"/>
  <c r="D126" i="5"/>
  <c r="J125" i="5"/>
  <c r="F125" i="5"/>
  <c r="E125" i="5"/>
  <c r="D125" i="5"/>
  <c r="K124" i="5"/>
  <c r="J124" i="5"/>
  <c r="G124" i="5"/>
  <c r="F124" i="5"/>
  <c r="E124" i="5"/>
  <c r="D124" i="5"/>
  <c r="K123" i="5"/>
  <c r="J123" i="5"/>
  <c r="G123" i="5"/>
  <c r="F123" i="5"/>
  <c r="E123" i="5"/>
  <c r="D123" i="5"/>
  <c r="J122" i="5"/>
  <c r="I122" i="5"/>
  <c r="G122" i="5"/>
  <c r="F122" i="5"/>
  <c r="E122" i="5"/>
  <c r="D122" i="5"/>
  <c r="K121" i="5"/>
  <c r="J121" i="5"/>
  <c r="F121" i="5"/>
  <c r="E121" i="5"/>
  <c r="D121" i="5"/>
  <c r="K120" i="5"/>
  <c r="J120" i="5"/>
  <c r="G120" i="5"/>
  <c r="F120" i="5"/>
  <c r="E120" i="5"/>
  <c r="D120" i="5"/>
  <c r="K119" i="5"/>
  <c r="J119" i="5"/>
  <c r="G119" i="5"/>
  <c r="F119" i="5"/>
  <c r="E119" i="5"/>
  <c r="D119" i="5"/>
  <c r="J118" i="5"/>
  <c r="I118" i="5"/>
  <c r="G118" i="5"/>
  <c r="F118" i="5"/>
  <c r="E118" i="5"/>
  <c r="D118" i="5"/>
  <c r="K117" i="5"/>
  <c r="J117" i="5"/>
  <c r="F117" i="5"/>
  <c r="E117" i="5"/>
  <c r="D117" i="5"/>
  <c r="K116" i="5"/>
  <c r="J116" i="5"/>
  <c r="G116" i="5"/>
  <c r="F116" i="5"/>
  <c r="E116" i="5"/>
  <c r="D116" i="5"/>
  <c r="K115" i="5"/>
  <c r="J115" i="5"/>
  <c r="G115" i="5"/>
  <c r="F115" i="5"/>
  <c r="E115" i="5"/>
  <c r="D115" i="5"/>
  <c r="J114" i="5"/>
  <c r="I114" i="5"/>
  <c r="G114" i="5"/>
  <c r="F114" i="5"/>
  <c r="E114" i="5"/>
  <c r="D114" i="5"/>
  <c r="K113" i="5"/>
  <c r="J113" i="5"/>
  <c r="F113" i="5"/>
  <c r="E113" i="5"/>
  <c r="D113" i="5"/>
  <c r="K112" i="5"/>
  <c r="J112" i="5"/>
  <c r="G112" i="5"/>
  <c r="F112" i="5"/>
  <c r="E112" i="5"/>
  <c r="D112" i="5"/>
  <c r="K111" i="5"/>
  <c r="J111" i="5"/>
  <c r="G111" i="5"/>
  <c r="F111" i="5"/>
  <c r="E111" i="5"/>
  <c r="D111" i="5"/>
  <c r="K110" i="5"/>
  <c r="J110" i="5"/>
  <c r="I110" i="5"/>
  <c r="G110" i="5"/>
  <c r="F110" i="5"/>
  <c r="E110" i="5"/>
  <c r="D110" i="5"/>
  <c r="J109" i="5"/>
  <c r="F109" i="5"/>
  <c r="E109" i="5"/>
  <c r="D109" i="5"/>
  <c r="K108" i="5"/>
  <c r="J108" i="5"/>
  <c r="G108" i="5"/>
  <c r="F108" i="5"/>
  <c r="E108" i="5"/>
  <c r="D108" i="5"/>
  <c r="K107" i="5"/>
  <c r="J107" i="5"/>
  <c r="G107" i="5"/>
  <c r="F107" i="5"/>
  <c r="E107" i="5"/>
  <c r="D107" i="5"/>
  <c r="J106" i="5"/>
  <c r="I106" i="5"/>
  <c r="G106" i="5"/>
  <c r="F106" i="5"/>
  <c r="E106" i="5"/>
  <c r="D106" i="5"/>
  <c r="K105" i="5"/>
  <c r="J105" i="5"/>
  <c r="F105" i="5"/>
  <c r="E105" i="5"/>
  <c r="D105" i="5"/>
  <c r="K104" i="5"/>
  <c r="J104" i="5"/>
  <c r="G104" i="5"/>
  <c r="F104" i="5"/>
  <c r="E104" i="5"/>
  <c r="D104" i="5"/>
  <c r="K103" i="5"/>
  <c r="J103" i="5"/>
  <c r="G103" i="5"/>
  <c r="F103" i="5"/>
  <c r="E103" i="5"/>
  <c r="D103" i="5"/>
  <c r="J102" i="5"/>
  <c r="I102" i="5"/>
  <c r="G102" i="5"/>
  <c r="F102" i="5"/>
  <c r="E102" i="5"/>
  <c r="D102" i="5"/>
  <c r="K101" i="5"/>
  <c r="J101" i="5"/>
  <c r="F101" i="5"/>
  <c r="E101" i="5"/>
  <c r="D101" i="5"/>
  <c r="K100" i="5"/>
  <c r="J100" i="5"/>
  <c r="G100" i="5"/>
  <c r="F100" i="5"/>
  <c r="E100" i="5"/>
  <c r="D100" i="5"/>
  <c r="K99" i="5"/>
  <c r="J99" i="5"/>
  <c r="G99" i="5"/>
  <c r="F99" i="5"/>
  <c r="E99" i="5"/>
  <c r="D99" i="5"/>
  <c r="J98" i="5"/>
  <c r="I98" i="5"/>
  <c r="G98" i="5"/>
  <c r="F98" i="5"/>
  <c r="E98" i="5"/>
  <c r="D98" i="5"/>
  <c r="K97" i="5"/>
  <c r="J97" i="5"/>
  <c r="F97" i="5"/>
  <c r="E97" i="5"/>
  <c r="D97" i="5"/>
  <c r="K96" i="5"/>
  <c r="J96" i="5"/>
  <c r="G96" i="5"/>
  <c r="F96" i="5"/>
  <c r="E96" i="5"/>
  <c r="D96" i="5"/>
  <c r="K95" i="5"/>
  <c r="J95" i="5"/>
  <c r="G95" i="5"/>
  <c r="F95" i="5"/>
  <c r="E95" i="5"/>
  <c r="D95" i="5"/>
  <c r="K94" i="5"/>
  <c r="J94" i="5"/>
  <c r="I94" i="5"/>
  <c r="G94" i="5"/>
  <c r="F94" i="5"/>
  <c r="E94" i="5"/>
  <c r="D94" i="5"/>
  <c r="J93" i="5"/>
  <c r="F93" i="5"/>
  <c r="E93" i="5"/>
  <c r="D93" i="5"/>
  <c r="K92" i="5"/>
  <c r="J92" i="5"/>
  <c r="G92" i="5"/>
  <c r="F92" i="5"/>
  <c r="E92" i="5"/>
  <c r="D92" i="5"/>
  <c r="K91" i="5"/>
  <c r="J91" i="5"/>
  <c r="G91" i="5"/>
  <c r="F91" i="5"/>
  <c r="E91" i="5"/>
  <c r="D91" i="5"/>
  <c r="J90" i="5"/>
  <c r="I90" i="5"/>
  <c r="G90" i="5"/>
  <c r="F90" i="5"/>
  <c r="E90" i="5"/>
  <c r="D90" i="5"/>
  <c r="K89" i="5"/>
  <c r="J89" i="5"/>
  <c r="F89" i="5"/>
  <c r="E89" i="5"/>
  <c r="D89" i="5"/>
  <c r="K88" i="5"/>
  <c r="J88" i="5"/>
  <c r="G88" i="5"/>
  <c r="F88" i="5"/>
  <c r="E88" i="5"/>
  <c r="D88" i="5"/>
  <c r="K87" i="5"/>
  <c r="J87" i="5"/>
  <c r="G87" i="5"/>
  <c r="F87" i="5"/>
  <c r="E87" i="5"/>
  <c r="D87" i="5"/>
  <c r="I86" i="5"/>
  <c r="G86" i="5"/>
  <c r="F86" i="5"/>
  <c r="E86" i="5"/>
  <c r="D86" i="5"/>
  <c r="K85" i="5"/>
  <c r="J85" i="5"/>
  <c r="F85" i="5"/>
  <c r="E85" i="5"/>
  <c r="D85" i="5"/>
  <c r="K84" i="5"/>
  <c r="J84" i="5"/>
  <c r="G84" i="5"/>
  <c r="F84" i="5"/>
  <c r="E84" i="5"/>
  <c r="D84" i="5"/>
  <c r="K83" i="5"/>
  <c r="J83" i="5"/>
  <c r="G83" i="5"/>
  <c r="F83" i="5"/>
  <c r="E83" i="5"/>
  <c r="D83" i="5"/>
  <c r="I82" i="5"/>
  <c r="G82" i="5"/>
  <c r="F82" i="5"/>
  <c r="E82" i="5"/>
  <c r="D82" i="5"/>
  <c r="K81" i="5"/>
  <c r="J81" i="5"/>
  <c r="F81" i="5"/>
  <c r="E81" i="5"/>
  <c r="D81" i="5"/>
  <c r="K80" i="5"/>
  <c r="J80" i="5"/>
  <c r="G80" i="5"/>
  <c r="F80" i="5"/>
  <c r="E80" i="5"/>
  <c r="D80" i="5"/>
  <c r="K79" i="5"/>
  <c r="J79" i="5"/>
  <c r="G79" i="5"/>
  <c r="F79" i="5"/>
  <c r="E79" i="5"/>
  <c r="D79" i="5"/>
  <c r="I78" i="5"/>
  <c r="G78" i="5"/>
  <c r="F78" i="5"/>
  <c r="E78" i="5"/>
  <c r="D78" i="5"/>
  <c r="K77" i="5"/>
  <c r="J77" i="5"/>
  <c r="F77" i="5"/>
  <c r="E77" i="5"/>
  <c r="D77" i="5"/>
  <c r="K76" i="5"/>
  <c r="J76" i="5"/>
  <c r="G76" i="5"/>
  <c r="F76" i="5"/>
  <c r="E76" i="5"/>
  <c r="D76" i="5"/>
  <c r="K75" i="5"/>
  <c r="J75" i="5"/>
  <c r="I75" i="5"/>
  <c r="G75" i="5"/>
  <c r="F75" i="5"/>
  <c r="E75" i="5"/>
  <c r="D75" i="5"/>
  <c r="K74" i="5"/>
  <c r="I74" i="5"/>
  <c r="G74" i="5"/>
  <c r="F74" i="5"/>
  <c r="E74" i="5"/>
  <c r="D74" i="5"/>
  <c r="J73" i="5"/>
  <c r="F73" i="5"/>
  <c r="E73" i="5"/>
  <c r="D73" i="5"/>
  <c r="K72" i="5"/>
  <c r="J72" i="5"/>
  <c r="G72" i="5"/>
  <c r="F72" i="5"/>
  <c r="E72" i="5"/>
  <c r="D72" i="5"/>
  <c r="K71" i="5"/>
  <c r="J71" i="5"/>
  <c r="I71" i="5"/>
  <c r="G71" i="5"/>
  <c r="F71" i="5"/>
  <c r="E71" i="5"/>
  <c r="D71" i="5"/>
  <c r="I70" i="5"/>
  <c r="G70" i="5"/>
  <c r="F70" i="5"/>
  <c r="E70" i="5"/>
  <c r="D70" i="5"/>
  <c r="K69" i="5"/>
  <c r="J69" i="5"/>
  <c r="F69" i="5"/>
  <c r="E69" i="5"/>
  <c r="D69" i="5"/>
  <c r="K68" i="5"/>
  <c r="J68" i="5"/>
  <c r="G68" i="5"/>
  <c r="F68" i="5"/>
  <c r="E68" i="5"/>
  <c r="D68" i="5"/>
  <c r="K67" i="5"/>
  <c r="J67" i="5"/>
  <c r="I67" i="5"/>
  <c r="G67" i="5"/>
  <c r="F67" i="5"/>
  <c r="E67" i="5"/>
  <c r="D67" i="5"/>
  <c r="I66" i="5"/>
  <c r="G66" i="5"/>
  <c r="F66" i="5"/>
  <c r="E66" i="5"/>
  <c r="D66" i="5"/>
  <c r="K65" i="5"/>
  <c r="J65" i="5"/>
  <c r="F65" i="5"/>
  <c r="E65" i="5"/>
  <c r="D65" i="5"/>
  <c r="K64" i="5"/>
  <c r="J64" i="5"/>
  <c r="G64" i="5"/>
  <c r="F64" i="5"/>
  <c r="E64" i="5"/>
  <c r="D64" i="5"/>
  <c r="K63" i="5"/>
  <c r="J63" i="5"/>
  <c r="I63" i="5"/>
  <c r="G63" i="5"/>
  <c r="F63" i="5"/>
  <c r="E63" i="5"/>
  <c r="D63" i="5"/>
  <c r="I62" i="5"/>
  <c r="G62" i="5"/>
  <c r="F62" i="5"/>
  <c r="E62" i="5"/>
  <c r="D62" i="5"/>
  <c r="K61" i="5"/>
  <c r="J61" i="5"/>
  <c r="F61" i="5"/>
  <c r="E61" i="5"/>
  <c r="D61" i="5"/>
  <c r="K60" i="5"/>
  <c r="J60" i="5"/>
  <c r="G60" i="5"/>
  <c r="F60" i="5"/>
  <c r="E60" i="5"/>
  <c r="D60" i="5"/>
  <c r="K59" i="5"/>
  <c r="J59" i="5"/>
  <c r="I59" i="5"/>
  <c r="H59" i="5"/>
  <c r="G59" i="5"/>
  <c r="F59" i="5"/>
  <c r="E59" i="5"/>
  <c r="D59" i="5"/>
  <c r="K58" i="5"/>
  <c r="I58" i="5"/>
  <c r="G58" i="5"/>
  <c r="F58" i="5"/>
  <c r="E58" i="5"/>
  <c r="D58" i="5"/>
  <c r="J57" i="5"/>
  <c r="H57" i="5"/>
  <c r="F57" i="5"/>
  <c r="E57" i="5"/>
  <c r="D57" i="5"/>
  <c r="K56" i="5"/>
  <c r="J56" i="5"/>
  <c r="H56" i="5"/>
  <c r="G56" i="5"/>
  <c r="F56" i="5"/>
  <c r="E56" i="5"/>
  <c r="D56" i="5"/>
  <c r="K55" i="5"/>
  <c r="J55" i="5"/>
  <c r="I55" i="5"/>
  <c r="H55" i="5"/>
  <c r="G55" i="5"/>
  <c r="F55" i="5"/>
  <c r="E55" i="5"/>
  <c r="D55" i="5"/>
  <c r="I54" i="5"/>
  <c r="G54" i="5"/>
  <c r="F54" i="5"/>
  <c r="E54" i="5"/>
  <c r="D54" i="5"/>
  <c r="K53" i="5"/>
  <c r="J53" i="5"/>
  <c r="H53" i="5"/>
  <c r="F53" i="5"/>
  <c r="E53" i="5"/>
  <c r="D53" i="5"/>
  <c r="K52" i="5"/>
  <c r="J52" i="5"/>
  <c r="H52" i="5"/>
  <c r="G52" i="5"/>
  <c r="F52" i="5"/>
  <c r="E52" i="5"/>
  <c r="D52" i="5"/>
  <c r="K51" i="5"/>
  <c r="J51" i="5"/>
  <c r="I51" i="5"/>
  <c r="H51" i="5"/>
  <c r="G51" i="5"/>
  <c r="F51" i="5"/>
  <c r="E51" i="5"/>
  <c r="D51" i="5"/>
  <c r="I50" i="5"/>
  <c r="G50" i="5"/>
  <c r="F50" i="5"/>
  <c r="E50" i="5"/>
  <c r="D50" i="5"/>
  <c r="K49" i="5"/>
  <c r="J49" i="5"/>
  <c r="H49" i="5"/>
  <c r="F49" i="5"/>
  <c r="E49" i="5"/>
  <c r="D49" i="5"/>
  <c r="K48" i="5"/>
  <c r="J48" i="5"/>
  <c r="H48" i="5"/>
  <c r="G48" i="5"/>
  <c r="F48" i="5"/>
  <c r="E48" i="5"/>
  <c r="D48" i="5"/>
  <c r="K47" i="5"/>
  <c r="J47" i="5"/>
  <c r="I47" i="5"/>
  <c r="H47" i="5"/>
  <c r="G47" i="5"/>
  <c r="F47" i="5"/>
  <c r="E47" i="5"/>
  <c r="D47" i="5"/>
  <c r="I46" i="5"/>
  <c r="G46" i="5"/>
  <c r="F46" i="5"/>
  <c r="E46" i="5"/>
  <c r="D46" i="5"/>
  <c r="K45" i="5"/>
  <c r="J45" i="5"/>
  <c r="H45" i="5"/>
  <c r="F45" i="5"/>
  <c r="E45" i="5"/>
  <c r="D45" i="5"/>
  <c r="K44" i="5"/>
  <c r="J44" i="5"/>
  <c r="H44" i="5"/>
  <c r="G44" i="5"/>
  <c r="F44" i="5"/>
  <c r="E44" i="5"/>
  <c r="D44" i="5"/>
  <c r="J43" i="5"/>
  <c r="I43" i="5"/>
  <c r="H43" i="5"/>
  <c r="G43" i="5"/>
  <c r="F43" i="5"/>
  <c r="E43" i="5"/>
  <c r="D43" i="5"/>
  <c r="I42" i="5"/>
  <c r="G42" i="5"/>
  <c r="F42" i="5"/>
  <c r="E42" i="5"/>
  <c r="D42" i="5"/>
  <c r="J41" i="5"/>
  <c r="H41" i="5"/>
  <c r="E41" i="5"/>
  <c r="D41" i="5"/>
  <c r="K40" i="5"/>
  <c r="J40" i="5"/>
  <c r="H40" i="5"/>
  <c r="F40" i="5"/>
  <c r="E40" i="5"/>
  <c r="D40" i="5"/>
  <c r="K39" i="5"/>
  <c r="J39" i="5"/>
  <c r="I39" i="5"/>
  <c r="H39" i="5"/>
  <c r="F39" i="5"/>
  <c r="E39" i="5"/>
  <c r="D39" i="5"/>
  <c r="I38" i="5"/>
  <c r="G38" i="5"/>
  <c r="F38" i="5"/>
  <c r="E38" i="5"/>
  <c r="D38" i="5"/>
  <c r="K37" i="5"/>
  <c r="J37" i="5"/>
  <c r="H37" i="5"/>
  <c r="F37" i="5"/>
  <c r="E37" i="5"/>
  <c r="D37" i="5"/>
  <c r="J36" i="5"/>
  <c r="H36" i="5"/>
  <c r="G36" i="5"/>
  <c r="F36" i="5"/>
  <c r="E36" i="5"/>
  <c r="D36" i="5"/>
  <c r="H35" i="5"/>
  <c r="E35" i="5"/>
  <c r="D35" i="5"/>
  <c r="J34" i="5"/>
  <c r="I34" i="5"/>
  <c r="G34" i="5"/>
  <c r="D34" i="5"/>
  <c r="K33" i="5"/>
  <c r="F33" i="5"/>
  <c r="E33" i="5"/>
  <c r="D33" i="5"/>
  <c r="J32" i="5"/>
  <c r="I32" i="5"/>
  <c r="H32" i="5"/>
  <c r="G32" i="5"/>
  <c r="F32" i="5"/>
  <c r="E32" i="5"/>
  <c r="D32" i="5"/>
  <c r="H31" i="5"/>
  <c r="E31" i="5"/>
  <c r="D31" i="5"/>
  <c r="J30" i="5"/>
  <c r="I30" i="5"/>
  <c r="G30" i="5"/>
  <c r="D30" i="5"/>
  <c r="K29" i="5"/>
  <c r="F29" i="5"/>
  <c r="E29" i="5"/>
  <c r="D29" i="5"/>
  <c r="J28" i="5"/>
  <c r="I28" i="5"/>
  <c r="H28" i="5"/>
  <c r="F28" i="5"/>
  <c r="D28" i="5"/>
  <c r="J27" i="5"/>
  <c r="H27" i="5"/>
  <c r="G27" i="5"/>
  <c r="E27" i="5"/>
  <c r="D27" i="5"/>
  <c r="D26" i="5"/>
  <c r="D25" i="5"/>
  <c r="J24" i="5"/>
  <c r="E24" i="5"/>
  <c r="D24" i="5"/>
  <c r="J23" i="5"/>
  <c r="I23" i="5"/>
  <c r="H23" i="5"/>
  <c r="E23" i="5"/>
  <c r="D23" i="5"/>
  <c r="I22" i="5"/>
  <c r="F22" i="5"/>
  <c r="D22" i="5"/>
  <c r="K21" i="5"/>
  <c r="F21" i="5"/>
  <c r="E21" i="5"/>
  <c r="D21" i="5"/>
  <c r="J20" i="5"/>
  <c r="I20" i="5"/>
  <c r="H20" i="5"/>
  <c r="F20" i="5"/>
  <c r="D20" i="5"/>
  <c r="J19" i="5"/>
  <c r="H19" i="5"/>
  <c r="G19" i="5"/>
  <c r="E19" i="5"/>
  <c r="D19" i="5"/>
  <c r="D18" i="5"/>
  <c r="D17" i="5"/>
  <c r="J16" i="5"/>
  <c r="E16" i="5"/>
  <c r="D16" i="5"/>
  <c r="J15" i="5"/>
  <c r="I15" i="5"/>
  <c r="H15" i="5"/>
  <c r="E15" i="5"/>
  <c r="D15" i="5"/>
  <c r="I14" i="5"/>
  <c r="F14" i="5"/>
  <c r="D14" i="5"/>
  <c r="K13" i="5"/>
  <c r="F13" i="5"/>
  <c r="E13" i="5"/>
  <c r="D13" i="5"/>
  <c r="J12" i="5"/>
  <c r="I12" i="5"/>
  <c r="H12" i="5"/>
  <c r="F12" i="5"/>
  <c r="D12" i="5"/>
  <c r="J11" i="5"/>
  <c r="H11" i="5"/>
  <c r="G11" i="5"/>
  <c r="E11" i="5"/>
  <c r="D11" i="5"/>
  <c r="D10" i="5"/>
  <c r="I9" i="5"/>
  <c r="F9" i="5"/>
  <c r="D9" i="5"/>
  <c r="D8" i="5"/>
  <c r="D7" i="5"/>
  <c r="I6" i="5"/>
  <c r="D6" i="5"/>
  <c r="I5" i="5"/>
  <c r="F5" i="5"/>
  <c r="D5" i="5"/>
  <c r="AL30" i="4"/>
  <c r="AJ30" i="4"/>
  <c r="AI30" i="4"/>
  <c r="AG30" i="4"/>
  <c r="AF30" i="4"/>
  <c r="AE30" i="4"/>
  <c r="AD30" i="4"/>
  <c r="AC30" i="4"/>
  <c r="AA30" i="4"/>
  <c r="Z30" i="4"/>
  <c r="X30" i="4"/>
  <c r="W30" i="4"/>
  <c r="U30" i="4"/>
  <c r="T30" i="4"/>
  <c r="S30" i="4"/>
  <c r="R30" i="4"/>
  <c r="Q30" i="4"/>
  <c r="O30" i="4"/>
  <c r="N30" i="4"/>
  <c r="L30" i="4"/>
  <c r="K30" i="4"/>
  <c r="I30" i="4"/>
  <c r="H30" i="4"/>
  <c r="G30" i="4"/>
  <c r="F30" i="4"/>
  <c r="E30" i="4"/>
  <c r="C30" i="4"/>
  <c r="AL29" i="4"/>
  <c r="AJ29" i="4"/>
  <c r="AI29" i="4"/>
  <c r="AG29" i="4"/>
  <c r="AF29" i="4"/>
  <c r="AE29" i="4"/>
  <c r="AD29" i="4"/>
  <c r="AC29" i="4"/>
  <c r="AA29" i="4"/>
  <c r="Z29" i="4"/>
  <c r="X29" i="4"/>
  <c r="W29" i="4"/>
  <c r="U29" i="4"/>
  <c r="T29" i="4"/>
  <c r="S29" i="4"/>
  <c r="R29" i="4"/>
  <c r="Q29" i="4"/>
  <c r="O29" i="4"/>
  <c r="N29" i="4"/>
  <c r="L29" i="4"/>
  <c r="K29" i="4"/>
  <c r="I29" i="4"/>
  <c r="H29" i="4"/>
  <c r="G29" i="4"/>
  <c r="F29" i="4"/>
  <c r="E29" i="4"/>
  <c r="D29" i="4"/>
  <c r="AL28" i="4"/>
  <c r="AJ28" i="4"/>
  <c r="AI28" i="4"/>
  <c r="AG28" i="4"/>
  <c r="AF28" i="4"/>
  <c r="AE28" i="4"/>
  <c r="AD28" i="4"/>
  <c r="AC28" i="4"/>
  <c r="AA28" i="4"/>
  <c r="Z28" i="4"/>
  <c r="X28" i="4"/>
  <c r="W28" i="4"/>
  <c r="U28" i="4"/>
  <c r="T28" i="4"/>
  <c r="S28" i="4"/>
  <c r="R28" i="4"/>
  <c r="Q28" i="4"/>
  <c r="O28" i="4"/>
  <c r="N28" i="4"/>
  <c r="L28" i="4"/>
  <c r="K28" i="4"/>
  <c r="I28" i="4"/>
  <c r="H28" i="4"/>
  <c r="G28" i="4"/>
  <c r="F28" i="4"/>
  <c r="E28" i="4"/>
  <c r="D28" i="4"/>
  <c r="AL27" i="4"/>
  <c r="AJ27" i="4"/>
  <c r="AI27" i="4"/>
  <c r="AG27" i="4"/>
  <c r="AF27" i="4"/>
  <c r="AE27" i="4"/>
  <c r="AD27" i="4"/>
  <c r="AC27" i="4"/>
  <c r="AA27" i="4"/>
  <c r="Z27" i="4"/>
  <c r="X27" i="4"/>
  <c r="W27" i="4"/>
  <c r="U27" i="4"/>
  <c r="T27" i="4"/>
  <c r="S27" i="4"/>
  <c r="R27" i="4"/>
  <c r="Q27" i="4"/>
  <c r="O27" i="4"/>
  <c r="N27" i="4"/>
  <c r="L27" i="4"/>
  <c r="K27" i="4"/>
  <c r="J27" i="4"/>
  <c r="H27" i="4"/>
  <c r="G27" i="4"/>
  <c r="F27" i="4"/>
  <c r="E27" i="4"/>
  <c r="D27" i="4"/>
  <c r="AM26" i="4"/>
  <c r="AL26" i="4"/>
  <c r="AJ26" i="4"/>
  <c r="AI26" i="4"/>
  <c r="AG26" i="4"/>
  <c r="AF26" i="4"/>
  <c r="AE26" i="4"/>
  <c r="AD26" i="4"/>
  <c r="AC26" i="4"/>
  <c r="AA26" i="4"/>
  <c r="Z26" i="4"/>
  <c r="X26" i="4"/>
  <c r="W26" i="4"/>
  <c r="U26" i="4"/>
  <c r="T26" i="4"/>
  <c r="S26" i="4"/>
  <c r="R26" i="4"/>
  <c r="Q26" i="4"/>
  <c r="O26" i="4"/>
  <c r="N26" i="4"/>
  <c r="M26" i="4"/>
  <c r="K26" i="4"/>
  <c r="J26" i="4"/>
  <c r="H26" i="4"/>
  <c r="G26" i="4"/>
  <c r="F26" i="4"/>
  <c r="E26" i="4"/>
  <c r="D26" i="4"/>
  <c r="AL25" i="4"/>
  <c r="AJ25" i="4"/>
  <c r="AI25" i="4"/>
  <c r="AH25" i="4"/>
  <c r="AG25" i="4"/>
  <c r="AF25" i="4"/>
  <c r="AE25" i="4"/>
  <c r="AD25" i="4"/>
  <c r="AC25" i="4"/>
  <c r="AA25" i="4"/>
  <c r="Z25" i="4"/>
  <c r="X25" i="4"/>
  <c r="W25" i="4"/>
  <c r="V25" i="4"/>
  <c r="U25" i="4"/>
  <c r="T25" i="4"/>
  <c r="S25" i="4"/>
  <c r="R25" i="4"/>
  <c r="Q25" i="4"/>
  <c r="P25" i="4"/>
  <c r="N25" i="4"/>
  <c r="M25" i="4"/>
  <c r="K25" i="4"/>
  <c r="J25" i="4"/>
  <c r="I25" i="4"/>
  <c r="H25" i="4"/>
  <c r="G25" i="4"/>
  <c r="F25" i="4"/>
  <c r="E25" i="4"/>
  <c r="D25" i="4"/>
  <c r="AL24" i="4"/>
  <c r="AJ24" i="4"/>
  <c r="AI24" i="4"/>
  <c r="AH24" i="4"/>
  <c r="AG24" i="4"/>
  <c r="AF24" i="4"/>
  <c r="AE24" i="4"/>
  <c r="AD24" i="4"/>
  <c r="AC24" i="4"/>
  <c r="AA24" i="4"/>
  <c r="Z24" i="4"/>
  <c r="X24" i="4"/>
  <c r="W24" i="4"/>
  <c r="V24" i="4"/>
  <c r="U24" i="4"/>
  <c r="T24" i="4"/>
  <c r="S24" i="4"/>
  <c r="R24" i="4"/>
  <c r="Q24" i="4"/>
  <c r="P24" i="4"/>
  <c r="N24" i="4"/>
  <c r="M24" i="4"/>
  <c r="K24" i="4"/>
  <c r="J24" i="4"/>
  <c r="I24" i="4"/>
  <c r="H24" i="4"/>
  <c r="G24" i="4"/>
  <c r="F24" i="4"/>
  <c r="E24" i="4"/>
  <c r="D24" i="4"/>
  <c r="AM23" i="4"/>
  <c r="AL23" i="4"/>
  <c r="AK23" i="4"/>
  <c r="AJ23" i="4"/>
  <c r="AI23" i="4"/>
  <c r="AH23" i="4"/>
  <c r="AG23" i="4"/>
  <c r="AF23" i="4"/>
  <c r="AE23" i="4"/>
  <c r="AD23" i="4"/>
  <c r="AC23" i="4"/>
  <c r="AA23" i="4"/>
  <c r="Z23" i="4"/>
  <c r="Y23" i="4"/>
  <c r="X23" i="4"/>
  <c r="W23" i="4"/>
  <c r="V23" i="4"/>
  <c r="U23" i="4"/>
  <c r="T23" i="4"/>
  <c r="S23" i="4"/>
  <c r="R23" i="4"/>
  <c r="Q23" i="4"/>
  <c r="P23" i="4"/>
  <c r="N23" i="4"/>
  <c r="M23" i="4"/>
  <c r="L23" i="4"/>
  <c r="K23" i="4"/>
  <c r="J23" i="4"/>
  <c r="I23" i="4"/>
  <c r="H23" i="4"/>
  <c r="G23" i="4"/>
  <c r="F23" i="4"/>
  <c r="E23" i="4"/>
  <c r="D23" i="4"/>
  <c r="AL22" i="4"/>
  <c r="AK22" i="4"/>
  <c r="AJ22" i="4"/>
  <c r="AI22" i="4"/>
  <c r="AH22" i="4"/>
  <c r="AG22" i="4"/>
  <c r="AF22" i="4"/>
  <c r="AE22" i="4"/>
  <c r="AD22" i="4"/>
  <c r="AC22" i="4"/>
  <c r="AA22" i="4"/>
  <c r="Z22" i="4"/>
  <c r="Y22" i="4"/>
  <c r="X22" i="4"/>
  <c r="W22" i="4"/>
  <c r="V22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C22" i="4"/>
  <c r="AL21" i="4"/>
  <c r="AK21" i="4"/>
  <c r="AJ21" i="4"/>
  <c r="AI21" i="4"/>
  <c r="AH21" i="4"/>
  <c r="AG21" i="4"/>
  <c r="AF21" i="4"/>
  <c r="AE21" i="4"/>
  <c r="AD21" i="4"/>
  <c r="AC21" i="4"/>
  <c r="AB21" i="4"/>
  <c r="AA21" i="4"/>
  <c r="Z21" i="4"/>
  <c r="Y21" i="4"/>
  <c r="X21" i="4"/>
  <c r="W21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C21" i="4"/>
  <c r="AL20" i="4"/>
  <c r="AK20" i="4"/>
  <c r="AJ20" i="4"/>
  <c r="AI20" i="4"/>
  <c r="AH20" i="4"/>
  <c r="AG20" i="4"/>
  <c r="AF20" i="4"/>
  <c r="AE20" i="4"/>
  <c r="AD20" i="4"/>
  <c r="AC20" i="4"/>
  <c r="AB20" i="4"/>
  <c r="AA20" i="4"/>
  <c r="Z20" i="4"/>
  <c r="Y20" i="4"/>
  <c r="X20" i="4"/>
  <c r="W20" i="4"/>
  <c r="V20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AL19" i="4"/>
  <c r="AK19" i="4"/>
  <c r="AJ19" i="4"/>
  <c r="AI19" i="4"/>
  <c r="AH19" i="4"/>
  <c r="AG19" i="4"/>
  <c r="AF19" i="4"/>
  <c r="AE19" i="4"/>
  <c r="AD19" i="4"/>
  <c r="AC19" i="4"/>
  <c r="AB19" i="4"/>
  <c r="AA19" i="4"/>
  <c r="Z19" i="4"/>
  <c r="Y19" i="4"/>
  <c r="X19" i="4"/>
  <c r="W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AL18" i="4"/>
  <c r="AK18" i="4"/>
  <c r="AJ18" i="4"/>
  <c r="AI18" i="4"/>
  <c r="AH18" i="4"/>
  <c r="AG18" i="4"/>
  <c r="AF18" i="4"/>
  <c r="AE18" i="4"/>
  <c r="AD18" i="4"/>
  <c r="AC18" i="4"/>
  <c r="AB18" i="4"/>
  <c r="AA18" i="4"/>
  <c r="Z18" i="4"/>
  <c r="Y18" i="4"/>
  <c r="X18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AM17" i="4"/>
  <c r="AL17" i="4"/>
  <c r="AK17" i="4"/>
  <c r="AJ17" i="4"/>
  <c r="AI17" i="4"/>
  <c r="AH17" i="4"/>
  <c r="AG17" i="4"/>
  <c r="AF17" i="4"/>
  <c r="AE17" i="4"/>
  <c r="AD17" i="4"/>
  <c r="AC17" i="4"/>
  <c r="AB17" i="4"/>
  <c r="AA17" i="4"/>
  <c r="Z17" i="4"/>
  <c r="Y17" i="4"/>
  <c r="X17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AM16" i="4"/>
  <c r="AL16" i="4"/>
  <c r="AK16" i="4"/>
  <c r="AJ16" i="4"/>
  <c r="AI16" i="4"/>
  <c r="AH16" i="4"/>
  <c r="AG16" i="4"/>
  <c r="AF16" i="4"/>
  <c r="AE16" i="4"/>
  <c r="AD16" i="4"/>
  <c r="AC16" i="4"/>
  <c r="AB16" i="4"/>
  <c r="AA16" i="4"/>
  <c r="Z16" i="4"/>
  <c r="Y16" i="4"/>
  <c r="X16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AM15" i="4"/>
  <c r="AL15" i="4"/>
  <c r="AK15" i="4"/>
  <c r="AJ15" i="4"/>
  <c r="AI15" i="4"/>
  <c r="AH15" i="4"/>
  <c r="AG15" i="4"/>
  <c r="AF15" i="4"/>
  <c r="AE15" i="4"/>
  <c r="AD15" i="4"/>
  <c r="AC15" i="4"/>
  <c r="AB15" i="4"/>
  <c r="AA15" i="4"/>
  <c r="Z15" i="4"/>
  <c r="Y15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M14" i="4"/>
  <c r="AL14" i="4"/>
  <c r="AK14" i="4"/>
  <c r="AJ14" i="4"/>
  <c r="AI14" i="4"/>
  <c r="AH14" i="4"/>
  <c r="AG14" i="4"/>
  <c r="AF14" i="4"/>
  <c r="AE14" i="4"/>
  <c r="AD14" i="4"/>
  <c r="AC14" i="4"/>
  <c r="AB14" i="4"/>
  <c r="AA14" i="4"/>
  <c r="Z14" i="4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AM13" i="4"/>
  <c r="AL13" i="4"/>
  <c r="AK13" i="4"/>
  <c r="AJ13" i="4"/>
  <c r="AI13" i="4"/>
  <c r="AH13" i="4"/>
  <c r="AG13" i="4"/>
  <c r="AF13" i="4"/>
  <c r="AE13" i="4"/>
  <c r="AD13" i="4"/>
  <c r="AC13" i="4"/>
  <c r="AB13" i="4"/>
  <c r="AA13" i="4"/>
  <c r="Z13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AM12" i="4"/>
  <c r="AL12" i="4"/>
  <c r="AK12" i="4"/>
  <c r="AJ12" i="4"/>
  <c r="AI12" i="4"/>
  <c r="AH12" i="4"/>
  <c r="AG12" i="4"/>
  <c r="AF12" i="4"/>
  <c r="AE12" i="4"/>
  <c r="AD12" i="4"/>
  <c r="AC12" i="4"/>
  <c r="AB12" i="4"/>
  <c r="AA12" i="4"/>
  <c r="Z12" i="4"/>
  <c r="Y12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AM11" i="4"/>
  <c r="AL11" i="4"/>
  <c r="AK11" i="4"/>
  <c r="AJ11" i="4"/>
  <c r="AI11" i="4"/>
  <c r="AH11" i="4"/>
  <c r="AG11" i="4"/>
  <c r="AF11" i="4"/>
  <c r="AE11" i="4"/>
  <c r="AD11" i="4"/>
  <c r="AC11" i="4"/>
  <c r="AB11" i="4"/>
  <c r="AA11" i="4"/>
  <c r="Z11" i="4"/>
  <c r="Y11" i="4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AM10" i="4"/>
  <c r="AL10" i="4"/>
  <c r="AK10" i="4"/>
  <c r="AJ10" i="4"/>
  <c r="AI10" i="4"/>
  <c r="AH10" i="4"/>
  <c r="AG10" i="4"/>
  <c r="AF10" i="4"/>
  <c r="AE10" i="4"/>
  <c r="AD10" i="4"/>
  <c r="AC10" i="4"/>
  <c r="AB10" i="4"/>
  <c r="AA10" i="4"/>
  <c r="Z10" i="4"/>
  <c r="Y10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AM9" i="4"/>
  <c r="AL9" i="4"/>
  <c r="AK9" i="4"/>
  <c r="AJ9" i="4"/>
  <c r="AI9" i="4"/>
  <c r="AH9" i="4"/>
  <c r="AG9" i="4"/>
  <c r="AF9" i="4"/>
  <c r="AE9" i="4"/>
  <c r="AD9" i="4"/>
  <c r="AC9" i="4"/>
  <c r="AB9" i="4"/>
  <c r="AA9" i="4"/>
  <c r="Z9" i="4"/>
  <c r="Y9" i="4"/>
  <c r="X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AM8" i="4"/>
  <c r="AL8" i="4"/>
  <c r="AK8" i="4"/>
  <c r="AJ8" i="4"/>
  <c r="AI8" i="4"/>
  <c r="AH8" i="4"/>
  <c r="AG8" i="4"/>
  <c r="AF8" i="4"/>
  <c r="AE8" i="4"/>
  <c r="AD8" i="4"/>
  <c r="AC8" i="4"/>
  <c r="AB8" i="4"/>
  <c r="AA8" i="4"/>
  <c r="Z8" i="4"/>
  <c r="Y8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AM7" i="4"/>
  <c r="AL7" i="4"/>
  <c r="AK7" i="4"/>
  <c r="AJ7" i="4"/>
  <c r="AI7" i="4"/>
  <c r="AH7" i="4"/>
  <c r="AG7" i="4"/>
  <c r="AF7" i="4"/>
  <c r="AE7" i="4"/>
  <c r="AD7" i="4"/>
  <c r="AC7" i="4"/>
  <c r="AB7" i="4"/>
  <c r="AA7" i="4"/>
  <c r="Z7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AM6" i="4"/>
  <c r="AL6" i="4"/>
  <c r="AK6" i="4"/>
  <c r="AJ6" i="4"/>
  <c r="AI6" i="4"/>
  <c r="AH6" i="4"/>
  <c r="AG6" i="4"/>
  <c r="AF6" i="4"/>
  <c r="AE6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AM5" i="4"/>
  <c r="AL5" i="4"/>
  <c r="AK5" i="4"/>
  <c r="AJ5" i="4"/>
  <c r="AI5" i="4"/>
  <c r="AH5" i="4"/>
  <c r="AG5" i="4"/>
  <c r="AF5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T295" i="3"/>
  <c r="S295" i="3"/>
  <c r="R295" i="3"/>
  <c r="Q295" i="3"/>
  <c r="P295" i="3"/>
  <c r="O295" i="3"/>
  <c r="N295" i="3"/>
  <c r="M295" i="3"/>
  <c r="L295" i="3"/>
  <c r="K295" i="3"/>
  <c r="J295" i="3"/>
  <c r="I295" i="3"/>
  <c r="H295" i="3"/>
  <c r="G295" i="3"/>
  <c r="F295" i="3"/>
  <c r="E295" i="3"/>
  <c r="D295" i="3"/>
  <c r="C295" i="3"/>
  <c r="B295" i="3"/>
  <c r="T294" i="3"/>
  <c r="S294" i="3"/>
  <c r="R294" i="3"/>
  <c r="Q294" i="3"/>
  <c r="P294" i="3"/>
  <c r="O294" i="3"/>
  <c r="N294" i="3"/>
  <c r="M294" i="3"/>
  <c r="L294" i="3"/>
  <c r="K294" i="3"/>
  <c r="J294" i="3"/>
  <c r="I294" i="3"/>
  <c r="H294" i="3"/>
  <c r="G294" i="3"/>
  <c r="F294" i="3"/>
  <c r="E294" i="3"/>
  <c r="D294" i="3"/>
  <c r="C294" i="3"/>
  <c r="B294" i="3"/>
  <c r="S293" i="3"/>
  <c r="R293" i="3"/>
  <c r="Q293" i="3"/>
  <c r="P293" i="3"/>
  <c r="O293" i="3"/>
  <c r="N293" i="3"/>
  <c r="M293" i="3"/>
  <c r="L293" i="3"/>
  <c r="K293" i="3"/>
  <c r="J293" i="3"/>
  <c r="I293" i="3"/>
  <c r="H293" i="3"/>
  <c r="G293" i="3"/>
  <c r="F293" i="3"/>
  <c r="E293" i="3"/>
  <c r="D293" i="3"/>
  <c r="C293" i="3"/>
  <c r="B293" i="3"/>
  <c r="S292" i="3"/>
  <c r="R292" i="3"/>
  <c r="Q292" i="3"/>
  <c r="P292" i="3"/>
  <c r="O292" i="3"/>
  <c r="N292" i="3"/>
  <c r="M292" i="3"/>
  <c r="L292" i="3"/>
  <c r="K292" i="3"/>
  <c r="J292" i="3"/>
  <c r="I292" i="3"/>
  <c r="H292" i="3"/>
  <c r="G292" i="3"/>
  <c r="F292" i="3"/>
  <c r="E292" i="3"/>
  <c r="D292" i="3"/>
  <c r="C292" i="3"/>
  <c r="B292" i="3"/>
  <c r="T291" i="3"/>
  <c r="S291" i="3"/>
  <c r="R291" i="3"/>
  <c r="Q291" i="3"/>
  <c r="P291" i="3"/>
  <c r="O291" i="3"/>
  <c r="N291" i="3"/>
  <c r="M291" i="3"/>
  <c r="L291" i="3"/>
  <c r="K291" i="3"/>
  <c r="J291" i="3"/>
  <c r="I291" i="3"/>
  <c r="H291" i="3"/>
  <c r="G291" i="3"/>
  <c r="F291" i="3"/>
  <c r="E291" i="3"/>
  <c r="D291" i="3"/>
  <c r="C291" i="3"/>
  <c r="B291" i="3"/>
  <c r="S290" i="3"/>
  <c r="R290" i="3"/>
  <c r="Q290" i="3"/>
  <c r="P290" i="3"/>
  <c r="O290" i="3"/>
  <c r="N290" i="3"/>
  <c r="M290" i="3"/>
  <c r="L290" i="3"/>
  <c r="K290" i="3"/>
  <c r="J290" i="3"/>
  <c r="I290" i="3"/>
  <c r="H290" i="3"/>
  <c r="G290" i="3"/>
  <c r="F290" i="3"/>
  <c r="E290" i="3"/>
  <c r="D290" i="3"/>
  <c r="C290" i="3"/>
  <c r="B290" i="3"/>
  <c r="S289" i="3"/>
  <c r="R289" i="3"/>
  <c r="Q289" i="3"/>
  <c r="P289" i="3"/>
  <c r="O289" i="3"/>
  <c r="N289" i="3"/>
  <c r="M289" i="3"/>
  <c r="L289" i="3"/>
  <c r="K289" i="3"/>
  <c r="J289" i="3"/>
  <c r="I289" i="3"/>
  <c r="H289" i="3"/>
  <c r="G289" i="3"/>
  <c r="F289" i="3"/>
  <c r="E289" i="3"/>
  <c r="D289" i="3"/>
  <c r="C289" i="3"/>
  <c r="B289" i="3"/>
  <c r="S288" i="3"/>
  <c r="R288" i="3"/>
  <c r="Q288" i="3"/>
  <c r="P288" i="3"/>
  <c r="O288" i="3"/>
  <c r="N288" i="3"/>
  <c r="M288" i="3"/>
  <c r="L288" i="3"/>
  <c r="K288" i="3"/>
  <c r="J288" i="3"/>
  <c r="I288" i="3"/>
  <c r="H288" i="3"/>
  <c r="G288" i="3"/>
  <c r="F288" i="3"/>
  <c r="E288" i="3"/>
  <c r="D288" i="3"/>
  <c r="C288" i="3"/>
  <c r="B288" i="3"/>
  <c r="S287" i="3"/>
  <c r="R287" i="3"/>
  <c r="Q287" i="3"/>
  <c r="P287" i="3"/>
  <c r="O287" i="3"/>
  <c r="N287" i="3"/>
  <c r="M287" i="3"/>
  <c r="L287" i="3"/>
  <c r="K287" i="3"/>
  <c r="J287" i="3"/>
  <c r="I287" i="3"/>
  <c r="H287" i="3"/>
  <c r="G287" i="3"/>
  <c r="F287" i="3"/>
  <c r="E287" i="3"/>
  <c r="D287" i="3"/>
  <c r="C287" i="3"/>
  <c r="B287" i="3"/>
  <c r="T286" i="3"/>
  <c r="S286" i="3"/>
  <c r="R286" i="3"/>
  <c r="Q286" i="3"/>
  <c r="P286" i="3"/>
  <c r="O286" i="3"/>
  <c r="N286" i="3"/>
  <c r="M286" i="3"/>
  <c r="L286" i="3"/>
  <c r="K286" i="3"/>
  <c r="J286" i="3"/>
  <c r="I286" i="3"/>
  <c r="H286" i="3"/>
  <c r="G286" i="3"/>
  <c r="F286" i="3"/>
  <c r="E286" i="3"/>
  <c r="D286" i="3"/>
  <c r="C286" i="3"/>
  <c r="B286" i="3"/>
  <c r="S285" i="3"/>
  <c r="R285" i="3"/>
  <c r="Q285" i="3"/>
  <c r="P285" i="3"/>
  <c r="O285" i="3"/>
  <c r="N285" i="3"/>
  <c r="M285" i="3"/>
  <c r="L285" i="3"/>
  <c r="K285" i="3"/>
  <c r="J285" i="3"/>
  <c r="I285" i="3"/>
  <c r="H285" i="3"/>
  <c r="G285" i="3"/>
  <c r="F285" i="3"/>
  <c r="E285" i="3"/>
  <c r="D285" i="3"/>
  <c r="C285" i="3"/>
  <c r="B285" i="3"/>
  <c r="T284" i="3"/>
  <c r="S284" i="3"/>
  <c r="R284" i="3"/>
  <c r="Q284" i="3"/>
  <c r="P284" i="3"/>
  <c r="O284" i="3"/>
  <c r="N284" i="3"/>
  <c r="M284" i="3"/>
  <c r="L284" i="3"/>
  <c r="K284" i="3"/>
  <c r="J284" i="3"/>
  <c r="I284" i="3"/>
  <c r="H284" i="3"/>
  <c r="G284" i="3"/>
  <c r="F284" i="3"/>
  <c r="E284" i="3"/>
  <c r="D284" i="3"/>
  <c r="C284" i="3"/>
  <c r="B284" i="3"/>
  <c r="S283" i="3"/>
  <c r="R283" i="3"/>
  <c r="Q283" i="3"/>
  <c r="P283" i="3"/>
  <c r="O283" i="3"/>
  <c r="N283" i="3"/>
  <c r="M283" i="3"/>
  <c r="L283" i="3"/>
  <c r="K283" i="3"/>
  <c r="J283" i="3"/>
  <c r="I283" i="3"/>
  <c r="H283" i="3"/>
  <c r="G283" i="3"/>
  <c r="F283" i="3"/>
  <c r="E283" i="3"/>
  <c r="D283" i="3"/>
  <c r="C283" i="3"/>
  <c r="B283" i="3"/>
  <c r="T282" i="3"/>
  <c r="S282" i="3"/>
  <c r="R282" i="3"/>
  <c r="Q282" i="3"/>
  <c r="P282" i="3"/>
  <c r="O282" i="3"/>
  <c r="N282" i="3"/>
  <c r="M282" i="3"/>
  <c r="L282" i="3"/>
  <c r="K282" i="3"/>
  <c r="J282" i="3"/>
  <c r="I282" i="3"/>
  <c r="H282" i="3"/>
  <c r="G282" i="3"/>
  <c r="F282" i="3"/>
  <c r="E282" i="3"/>
  <c r="D282" i="3"/>
  <c r="C282" i="3"/>
  <c r="B282" i="3"/>
  <c r="S281" i="3"/>
  <c r="R281" i="3"/>
  <c r="Q281" i="3"/>
  <c r="P281" i="3"/>
  <c r="O281" i="3"/>
  <c r="N281" i="3"/>
  <c r="M281" i="3"/>
  <c r="L281" i="3"/>
  <c r="K281" i="3"/>
  <c r="J281" i="3"/>
  <c r="I281" i="3"/>
  <c r="H281" i="3"/>
  <c r="G281" i="3"/>
  <c r="F281" i="3"/>
  <c r="E281" i="3"/>
  <c r="D281" i="3"/>
  <c r="C281" i="3"/>
  <c r="B281" i="3"/>
  <c r="S280" i="3"/>
  <c r="R280" i="3"/>
  <c r="Q280" i="3"/>
  <c r="P280" i="3"/>
  <c r="O280" i="3"/>
  <c r="N280" i="3"/>
  <c r="M280" i="3"/>
  <c r="L280" i="3"/>
  <c r="K280" i="3"/>
  <c r="J280" i="3"/>
  <c r="I280" i="3"/>
  <c r="H280" i="3"/>
  <c r="G280" i="3"/>
  <c r="F280" i="3"/>
  <c r="E280" i="3"/>
  <c r="D280" i="3"/>
  <c r="C280" i="3"/>
  <c r="B280" i="3"/>
  <c r="S279" i="3"/>
  <c r="R279" i="3"/>
  <c r="Q279" i="3"/>
  <c r="P279" i="3"/>
  <c r="O279" i="3"/>
  <c r="N279" i="3"/>
  <c r="M279" i="3"/>
  <c r="L279" i="3"/>
  <c r="K279" i="3"/>
  <c r="J279" i="3"/>
  <c r="I279" i="3"/>
  <c r="H279" i="3"/>
  <c r="G279" i="3"/>
  <c r="F279" i="3"/>
  <c r="E279" i="3"/>
  <c r="D279" i="3"/>
  <c r="C279" i="3"/>
  <c r="B279" i="3"/>
  <c r="S278" i="3"/>
  <c r="R278" i="3"/>
  <c r="Q278" i="3"/>
  <c r="P278" i="3"/>
  <c r="O278" i="3"/>
  <c r="N278" i="3"/>
  <c r="M278" i="3"/>
  <c r="L278" i="3"/>
  <c r="K278" i="3"/>
  <c r="J278" i="3"/>
  <c r="I278" i="3"/>
  <c r="H278" i="3"/>
  <c r="G278" i="3"/>
  <c r="F278" i="3"/>
  <c r="E278" i="3"/>
  <c r="D278" i="3"/>
  <c r="C278" i="3"/>
  <c r="B278" i="3"/>
  <c r="S277" i="3"/>
  <c r="R277" i="3"/>
  <c r="Q277" i="3"/>
  <c r="P277" i="3"/>
  <c r="O277" i="3"/>
  <c r="N277" i="3"/>
  <c r="M277" i="3"/>
  <c r="L277" i="3"/>
  <c r="K277" i="3"/>
  <c r="J277" i="3"/>
  <c r="I277" i="3"/>
  <c r="H277" i="3"/>
  <c r="G277" i="3"/>
  <c r="F277" i="3"/>
  <c r="E277" i="3"/>
  <c r="D277" i="3"/>
  <c r="C277" i="3"/>
  <c r="B277" i="3"/>
  <c r="S276" i="3"/>
  <c r="R276" i="3"/>
  <c r="Q276" i="3"/>
  <c r="P276" i="3"/>
  <c r="O276" i="3"/>
  <c r="N276" i="3"/>
  <c r="M276" i="3"/>
  <c r="L276" i="3"/>
  <c r="K276" i="3"/>
  <c r="J276" i="3"/>
  <c r="I276" i="3"/>
  <c r="H276" i="3"/>
  <c r="G276" i="3"/>
  <c r="F276" i="3"/>
  <c r="E276" i="3"/>
  <c r="D276" i="3"/>
  <c r="C276" i="3"/>
  <c r="B276" i="3"/>
  <c r="S275" i="3"/>
  <c r="R275" i="3"/>
  <c r="Q275" i="3"/>
  <c r="P275" i="3"/>
  <c r="O275" i="3"/>
  <c r="N275" i="3"/>
  <c r="M275" i="3"/>
  <c r="L275" i="3"/>
  <c r="K275" i="3"/>
  <c r="J275" i="3"/>
  <c r="I275" i="3"/>
  <c r="H275" i="3"/>
  <c r="G275" i="3"/>
  <c r="F275" i="3"/>
  <c r="E275" i="3"/>
  <c r="D275" i="3"/>
  <c r="C275" i="3"/>
  <c r="B275" i="3"/>
  <c r="S274" i="3"/>
  <c r="R274" i="3"/>
  <c r="Q274" i="3"/>
  <c r="P274" i="3"/>
  <c r="O274" i="3"/>
  <c r="N274" i="3"/>
  <c r="M274" i="3"/>
  <c r="L274" i="3"/>
  <c r="K274" i="3"/>
  <c r="J274" i="3"/>
  <c r="I274" i="3"/>
  <c r="H274" i="3"/>
  <c r="G274" i="3"/>
  <c r="F274" i="3"/>
  <c r="E274" i="3"/>
  <c r="D274" i="3"/>
  <c r="C274" i="3"/>
  <c r="B274" i="3"/>
  <c r="S273" i="3"/>
  <c r="R273" i="3"/>
  <c r="Q273" i="3"/>
  <c r="P273" i="3"/>
  <c r="O273" i="3"/>
  <c r="N273" i="3"/>
  <c r="M273" i="3"/>
  <c r="L273" i="3"/>
  <c r="K273" i="3"/>
  <c r="J273" i="3"/>
  <c r="I273" i="3"/>
  <c r="H273" i="3"/>
  <c r="G273" i="3"/>
  <c r="F273" i="3"/>
  <c r="E273" i="3"/>
  <c r="D273" i="3"/>
  <c r="C273" i="3"/>
  <c r="B273" i="3"/>
  <c r="S272" i="3"/>
  <c r="R272" i="3"/>
  <c r="Q272" i="3"/>
  <c r="P272" i="3"/>
  <c r="O272" i="3"/>
  <c r="N272" i="3"/>
  <c r="M272" i="3"/>
  <c r="L272" i="3"/>
  <c r="K272" i="3"/>
  <c r="J272" i="3"/>
  <c r="I272" i="3"/>
  <c r="H272" i="3"/>
  <c r="G272" i="3"/>
  <c r="F272" i="3"/>
  <c r="E272" i="3"/>
  <c r="D272" i="3"/>
  <c r="C272" i="3"/>
  <c r="B272" i="3"/>
  <c r="S271" i="3"/>
  <c r="R271" i="3"/>
  <c r="Q271" i="3"/>
  <c r="P271" i="3"/>
  <c r="O271" i="3"/>
  <c r="N271" i="3"/>
  <c r="M271" i="3"/>
  <c r="L271" i="3"/>
  <c r="K271" i="3"/>
  <c r="J271" i="3"/>
  <c r="I271" i="3"/>
  <c r="H271" i="3"/>
  <c r="G271" i="3"/>
  <c r="F271" i="3"/>
  <c r="E271" i="3"/>
  <c r="D271" i="3"/>
  <c r="C271" i="3"/>
  <c r="B271" i="3"/>
  <c r="S270" i="3"/>
  <c r="R270" i="3"/>
  <c r="Q270" i="3"/>
  <c r="P270" i="3"/>
  <c r="O270" i="3"/>
  <c r="N270" i="3"/>
  <c r="M270" i="3"/>
  <c r="L270" i="3"/>
  <c r="K270" i="3"/>
  <c r="J270" i="3"/>
  <c r="I270" i="3"/>
  <c r="H270" i="3"/>
  <c r="G270" i="3"/>
  <c r="F270" i="3"/>
  <c r="E270" i="3"/>
  <c r="D270" i="3"/>
  <c r="C270" i="3"/>
  <c r="B270" i="3"/>
  <c r="S269" i="3"/>
  <c r="R269" i="3"/>
  <c r="Q269" i="3"/>
  <c r="P269" i="3"/>
  <c r="O269" i="3"/>
  <c r="N269" i="3"/>
  <c r="M269" i="3"/>
  <c r="L269" i="3"/>
  <c r="K269" i="3"/>
  <c r="J269" i="3"/>
  <c r="I269" i="3"/>
  <c r="H269" i="3"/>
  <c r="G269" i="3"/>
  <c r="F269" i="3"/>
  <c r="E269" i="3"/>
  <c r="D269" i="3"/>
  <c r="C269" i="3"/>
  <c r="B269" i="3"/>
  <c r="S268" i="3"/>
  <c r="R268" i="3"/>
  <c r="Q268" i="3"/>
  <c r="P268" i="3"/>
  <c r="O268" i="3"/>
  <c r="N268" i="3"/>
  <c r="M268" i="3"/>
  <c r="L268" i="3"/>
  <c r="K268" i="3"/>
  <c r="J268" i="3"/>
  <c r="I268" i="3"/>
  <c r="H268" i="3"/>
  <c r="G268" i="3"/>
  <c r="F268" i="3"/>
  <c r="E268" i="3"/>
  <c r="D268" i="3"/>
  <c r="C268" i="3"/>
  <c r="B268" i="3"/>
  <c r="S267" i="3"/>
  <c r="R267" i="3"/>
  <c r="Q267" i="3"/>
  <c r="P267" i="3"/>
  <c r="O267" i="3"/>
  <c r="N267" i="3"/>
  <c r="M267" i="3"/>
  <c r="L267" i="3"/>
  <c r="K267" i="3"/>
  <c r="J267" i="3"/>
  <c r="I267" i="3"/>
  <c r="H267" i="3"/>
  <c r="G267" i="3"/>
  <c r="F267" i="3"/>
  <c r="E267" i="3"/>
  <c r="D267" i="3"/>
  <c r="C267" i="3"/>
  <c r="B267" i="3"/>
  <c r="S266" i="3"/>
  <c r="R266" i="3"/>
  <c r="Q266" i="3"/>
  <c r="P266" i="3"/>
  <c r="O266" i="3"/>
  <c r="N266" i="3"/>
  <c r="M266" i="3"/>
  <c r="L266" i="3"/>
  <c r="K266" i="3"/>
  <c r="J266" i="3"/>
  <c r="I266" i="3"/>
  <c r="H266" i="3"/>
  <c r="G266" i="3"/>
  <c r="F266" i="3"/>
  <c r="E266" i="3"/>
  <c r="D266" i="3"/>
  <c r="C266" i="3"/>
  <c r="B266" i="3"/>
  <c r="S265" i="3"/>
  <c r="R265" i="3"/>
  <c r="Q265" i="3"/>
  <c r="P265" i="3"/>
  <c r="O265" i="3"/>
  <c r="N265" i="3"/>
  <c r="M265" i="3"/>
  <c r="L265" i="3"/>
  <c r="K265" i="3"/>
  <c r="J265" i="3"/>
  <c r="I265" i="3"/>
  <c r="H265" i="3"/>
  <c r="G265" i="3"/>
  <c r="F265" i="3"/>
  <c r="E265" i="3"/>
  <c r="D265" i="3"/>
  <c r="C265" i="3"/>
  <c r="B265" i="3"/>
  <c r="T264" i="3"/>
  <c r="S264" i="3"/>
  <c r="R264" i="3"/>
  <c r="Q264" i="3"/>
  <c r="P264" i="3"/>
  <c r="O264" i="3"/>
  <c r="N264" i="3"/>
  <c r="M264" i="3"/>
  <c r="L264" i="3"/>
  <c r="K264" i="3"/>
  <c r="J264" i="3"/>
  <c r="I264" i="3"/>
  <c r="H264" i="3"/>
  <c r="G264" i="3"/>
  <c r="F264" i="3"/>
  <c r="E264" i="3"/>
  <c r="D264" i="3"/>
  <c r="C264" i="3"/>
  <c r="B264" i="3"/>
  <c r="T263" i="3"/>
  <c r="S263" i="3"/>
  <c r="R263" i="3"/>
  <c r="Q263" i="3"/>
  <c r="P263" i="3"/>
  <c r="O263" i="3"/>
  <c r="N263" i="3"/>
  <c r="M263" i="3"/>
  <c r="L263" i="3"/>
  <c r="K263" i="3"/>
  <c r="J263" i="3"/>
  <c r="I263" i="3"/>
  <c r="H263" i="3"/>
  <c r="G263" i="3"/>
  <c r="F263" i="3"/>
  <c r="E263" i="3"/>
  <c r="D263" i="3"/>
  <c r="C263" i="3"/>
  <c r="B263" i="3"/>
  <c r="S262" i="3"/>
  <c r="R262" i="3"/>
  <c r="Q262" i="3"/>
  <c r="P262" i="3"/>
  <c r="O262" i="3"/>
  <c r="N262" i="3"/>
  <c r="M262" i="3"/>
  <c r="L262" i="3"/>
  <c r="K262" i="3"/>
  <c r="J262" i="3"/>
  <c r="I262" i="3"/>
  <c r="H262" i="3"/>
  <c r="G262" i="3"/>
  <c r="F262" i="3"/>
  <c r="E262" i="3"/>
  <c r="D262" i="3"/>
  <c r="C262" i="3"/>
  <c r="B262" i="3"/>
  <c r="S261" i="3"/>
  <c r="R261" i="3"/>
  <c r="Q261" i="3"/>
  <c r="P261" i="3"/>
  <c r="O261" i="3"/>
  <c r="N261" i="3"/>
  <c r="M261" i="3"/>
  <c r="L261" i="3"/>
  <c r="K261" i="3"/>
  <c r="J261" i="3"/>
  <c r="I261" i="3"/>
  <c r="H261" i="3"/>
  <c r="G261" i="3"/>
  <c r="F261" i="3"/>
  <c r="E261" i="3"/>
  <c r="D261" i="3"/>
  <c r="C261" i="3"/>
  <c r="B261" i="3"/>
  <c r="S260" i="3"/>
  <c r="R260" i="3"/>
  <c r="Q260" i="3"/>
  <c r="P260" i="3"/>
  <c r="O260" i="3"/>
  <c r="N260" i="3"/>
  <c r="M260" i="3"/>
  <c r="L260" i="3"/>
  <c r="K260" i="3"/>
  <c r="J260" i="3"/>
  <c r="I260" i="3"/>
  <c r="H260" i="3"/>
  <c r="G260" i="3"/>
  <c r="F260" i="3"/>
  <c r="E260" i="3"/>
  <c r="D260" i="3"/>
  <c r="C260" i="3"/>
  <c r="B260" i="3"/>
  <c r="T259" i="3"/>
  <c r="S259" i="3"/>
  <c r="R259" i="3"/>
  <c r="Q259" i="3"/>
  <c r="P259" i="3"/>
  <c r="O259" i="3"/>
  <c r="N259" i="3"/>
  <c r="M259" i="3"/>
  <c r="L259" i="3"/>
  <c r="K259" i="3"/>
  <c r="J259" i="3"/>
  <c r="I259" i="3"/>
  <c r="H259" i="3"/>
  <c r="G259" i="3"/>
  <c r="F259" i="3"/>
  <c r="E259" i="3"/>
  <c r="D259" i="3"/>
  <c r="C259" i="3"/>
  <c r="B259" i="3"/>
  <c r="S258" i="3"/>
  <c r="R258" i="3"/>
  <c r="Q258" i="3"/>
  <c r="P258" i="3"/>
  <c r="O258" i="3"/>
  <c r="N258" i="3"/>
  <c r="M258" i="3"/>
  <c r="L258" i="3"/>
  <c r="K258" i="3"/>
  <c r="J258" i="3"/>
  <c r="I258" i="3"/>
  <c r="H258" i="3"/>
  <c r="G258" i="3"/>
  <c r="F258" i="3"/>
  <c r="E258" i="3"/>
  <c r="D258" i="3"/>
  <c r="C258" i="3"/>
  <c r="B258" i="3"/>
  <c r="S257" i="3"/>
  <c r="R257" i="3"/>
  <c r="Q257" i="3"/>
  <c r="P257" i="3"/>
  <c r="O257" i="3"/>
  <c r="N257" i="3"/>
  <c r="M257" i="3"/>
  <c r="L257" i="3"/>
  <c r="K257" i="3"/>
  <c r="J257" i="3"/>
  <c r="I257" i="3"/>
  <c r="H257" i="3"/>
  <c r="G257" i="3"/>
  <c r="F257" i="3"/>
  <c r="E257" i="3"/>
  <c r="D257" i="3"/>
  <c r="C257" i="3"/>
  <c r="B257" i="3"/>
  <c r="S256" i="3"/>
  <c r="R256" i="3"/>
  <c r="Q256" i="3"/>
  <c r="P256" i="3"/>
  <c r="O256" i="3"/>
  <c r="N256" i="3"/>
  <c r="M256" i="3"/>
  <c r="L256" i="3"/>
  <c r="K256" i="3"/>
  <c r="J256" i="3"/>
  <c r="I256" i="3"/>
  <c r="H256" i="3"/>
  <c r="G256" i="3"/>
  <c r="F256" i="3"/>
  <c r="E256" i="3"/>
  <c r="D256" i="3"/>
  <c r="C256" i="3"/>
  <c r="B256" i="3"/>
  <c r="T255" i="3"/>
  <c r="S255" i="3"/>
  <c r="R255" i="3"/>
  <c r="Q255" i="3"/>
  <c r="P255" i="3"/>
  <c r="O255" i="3"/>
  <c r="N255" i="3"/>
  <c r="M255" i="3"/>
  <c r="L255" i="3"/>
  <c r="K255" i="3"/>
  <c r="J255" i="3"/>
  <c r="I255" i="3"/>
  <c r="H255" i="3"/>
  <c r="G255" i="3"/>
  <c r="F255" i="3"/>
  <c r="E255" i="3"/>
  <c r="D255" i="3"/>
  <c r="C255" i="3"/>
  <c r="B255" i="3"/>
  <c r="S254" i="3"/>
  <c r="R254" i="3"/>
  <c r="Q254" i="3"/>
  <c r="P254" i="3"/>
  <c r="O254" i="3"/>
  <c r="N254" i="3"/>
  <c r="M254" i="3"/>
  <c r="L254" i="3"/>
  <c r="K254" i="3"/>
  <c r="J254" i="3"/>
  <c r="I254" i="3"/>
  <c r="H254" i="3"/>
  <c r="G254" i="3"/>
  <c r="F254" i="3"/>
  <c r="E254" i="3"/>
  <c r="D254" i="3"/>
  <c r="C254" i="3"/>
  <c r="B254" i="3"/>
  <c r="S253" i="3"/>
  <c r="R253" i="3"/>
  <c r="Q253" i="3"/>
  <c r="P253" i="3"/>
  <c r="O253" i="3"/>
  <c r="N253" i="3"/>
  <c r="M253" i="3"/>
  <c r="L253" i="3"/>
  <c r="K253" i="3"/>
  <c r="J253" i="3"/>
  <c r="I253" i="3"/>
  <c r="H253" i="3"/>
  <c r="G253" i="3"/>
  <c r="F253" i="3"/>
  <c r="E253" i="3"/>
  <c r="D253" i="3"/>
  <c r="C253" i="3"/>
  <c r="B253" i="3"/>
  <c r="S252" i="3"/>
  <c r="R252" i="3"/>
  <c r="Q252" i="3"/>
  <c r="P252" i="3"/>
  <c r="O252" i="3"/>
  <c r="N252" i="3"/>
  <c r="M252" i="3"/>
  <c r="L252" i="3"/>
  <c r="K252" i="3"/>
  <c r="J252" i="3"/>
  <c r="I252" i="3"/>
  <c r="H252" i="3"/>
  <c r="G252" i="3"/>
  <c r="F252" i="3"/>
  <c r="E252" i="3"/>
  <c r="D252" i="3"/>
  <c r="C252" i="3"/>
  <c r="B252" i="3"/>
  <c r="T251" i="3"/>
  <c r="S251" i="3"/>
  <c r="R251" i="3"/>
  <c r="Q251" i="3"/>
  <c r="P251" i="3"/>
  <c r="O251" i="3"/>
  <c r="N251" i="3"/>
  <c r="M251" i="3"/>
  <c r="L251" i="3"/>
  <c r="K251" i="3"/>
  <c r="J251" i="3"/>
  <c r="I251" i="3"/>
  <c r="H251" i="3"/>
  <c r="G251" i="3"/>
  <c r="F251" i="3"/>
  <c r="E251" i="3"/>
  <c r="D251" i="3"/>
  <c r="C251" i="3"/>
  <c r="B251" i="3"/>
  <c r="S250" i="3"/>
  <c r="R250" i="3"/>
  <c r="Q250" i="3"/>
  <c r="P250" i="3"/>
  <c r="O250" i="3"/>
  <c r="N250" i="3"/>
  <c r="M250" i="3"/>
  <c r="L250" i="3"/>
  <c r="K250" i="3"/>
  <c r="J250" i="3"/>
  <c r="I250" i="3"/>
  <c r="H250" i="3"/>
  <c r="G250" i="3"/>
  <c r="F250" i="3"/>
  <c r="E250" i="3"/>
  <c r="D250" i="3"/>
  <c r="C250" i="3"/>
  <c r="B250" i="3"/>
  <c r="S249" i="3"/>
  <c r="R249" i="3"/>
  <c r="Q249" i="3"/>
  <c r="P249" i="3"/>
  <c r="O249" i="3"/>
  <c r="N249" i="3"/>
  <c r="M249" i="3"/>
  <c r="L249" i="3"/>
  <c r="K249" i="3"/>
  <c r="J249" i="3"/>
  <c r="I249" i="3"/>
  <c r="H249" i="3"/>
  <c r="G249" i="3"/>
  <c r="F249" i="3"/>
  <c r="E249" i="3"/>
  <c r="D249" i="3"/>
  <c r="C249" i="3"/>
  <c r="B249" i="3"/>
  <c r="T248" i="3"/>
  <c r="S248" i="3"/>
  <c r="R248" i="3"/>
  <c r="Q248" i="3"/>
  <c r="P248" i="3"/>
  <c r="O248" i="3"/>
  <c r="N248" i="3"/>
  <c r="M248" i="3"/>
  <c r="L248" i="3"/>
  <c r="K248" i="3"/>
  <c r="J248" i="3"/>
  <c r="I248" i="3"/>
  <c r="H248" i="3"/>
  <c r="G248" i="3"/>
  <c r="F248" i="3"/>
  <c r="E248" i="3"/>
  <c r="D248" i="3"/>
  <c r="C248" i="3"/>
  <c r="B248" i="3"/>
  <c r="T247" i="3"/>
  <c r="S247" i="3"/>
  <c r="R247" i="3"/>
  <c r="Q247" i="3"/>
  <c r="P247" i="3"/>
  <c r="O247" i="3"/>
  <c r="N247" i="3"/>
  <c r="M247" i="3"/>
  <c r="L247" i="3"/>
  <c r="K247" i="3"/>
  <c r="J247" i="3"/>
  <c r="I247" i="3"/>
  <c r="H247" i="3"/>
  <c r="G247" i="3"/>
  <c r="F247" i="3"/>
  <c r="E247" i="3"/>
  <c r="D247" i="3"/>
  <c r="C247" i="3"/>
  <c r="B247" i="3"/>
  <c r="S246" i="3"/>
  <c r="R246" i="3"/>
  <c r="Q246" i="3"/>
  <c r="P246" i="3"/>
  <c r="O246" i="3"/>
  <c r="N246" i="3"/>
  <c r="M246" i="3"/>
  <c r="L246" i="3"/>
  <c r="K246" i="3"/>
  <c r="J246" i="3"/>
  <c r="I246" i="3"/>
  <c r="H246" i="3"/>
  <c r="G246" i="3"/>
  <c r="F246" i="3"/>
  <c r="E246" i="3"/>
  <c r="D246" i="3"/>
  <c r="C246" i="3"/>
  <c r="B246" i="3"/>
  <c r="S245" i="3"/>
  <c r="R245" i="3"/>
  <c r="Q245" i="3"/>
  <c r="P245" i="3"/>
  <c r="O245" i="3"/>
  <c r="N245" i="3"/>
  <c r="M245" i="3"/>
  <c r="L245" i="3"/>
  <c r="K245" i="3"/>
  <c r="J245" i="3"/>
  <c r="I245" i="3"/>
  <c r="H245" i="3"/>
  <c r="G245" i="3"/>
  <c r="F245" i="3"/>
  <c r="E245" i="3"/>
  <c r="D245" i="3"/>
  <c r="C245" i="3"/>
  <c r="B245" i="3"/>
  <c r="T244" i="3"/>
  <c r="S244" i="3"/>
  <c r="R244" i="3"/>
  <c r="Q244" i="3"/>
  <c r="P244" i="3"/>
  <c r="O244" i="3"/>
  <c r="N244" i="3"/>
  <c r="M244" i="3"/>
  <c r="L244" i="3"/>
  <c r="K244" i="3"/>
  <c r="J244" i="3"/>
  <c r="I244" i="3"/>
  <c r="H244" i="3"/>
  <c r="G244" i="3"/>
  <c r="F244" i="3"/>
  <c r="E244" i="3"/>
  <c r="D244" i="3"/>
  <c r="C244" i="3"/>
  <c r="B244" i="3"/>
  <c r="T243" i="3"/>
  <c r="S243" i="3"/>
  <c r="R243" i="3"/>
  <c r="Q243" i="3"/>
  <c r="P243" i="3"/>
  <c r="O243" i="3"/>
  <c r="N243" i="3"/>
  <c r="M243" i="3"/>
  <c r="L243" i="3"/>
  <c r="K243" i="3"/>
  <c r="J243" i="3"/>
  <c r="I243" i="3"/>
  <c r="H243" i="3"/>
  <c r="G243" i="3"/>
  <c r="F243" i="3"/>
  <c r="E243" i="3"/>
  <c r="D243" i="3"/>
  <c r="C243" i="3"/>
  <c r="B243" i="3"/>
  <c r="S242" i="3"/>
  <c r="R242" i="3"/>
  <c r="Q242" i="3"/>
  <c r="P242" i="3"/>
  <c r="O242" i="3"/>
  <c r="N242" i="3"/>
  <c r="M242" i="3"/>
  <c r="L242" i="3"/>
  <c r="K242" i="3"/>
  <c r="J242" i="3"/>
  <c r="I242" i="3"/>
  <c r="H242" i="3"/>
  <c r="G242" i="3"/>
  <c r="F242" i="3"/>
  <c r="E242" i="3"/>
  <c r="D242" i="3"/>
  <c r="C242" i="3"/>
  <c r="B242" i="3"/>
  <c r="S241" i="3"/>
  <c r="R241" i="3"/>
  <c r="Q241" i="3"/>
  <c r="P241" i="3"/>
  <c r="O241" i="3"/>
  <c r="N241" i="3"/>
  <c r="M241" i="3"/>
  <c r="L241" i="3"/>
  <c r="K241" i="3"/>
  <c r="J241" i="3"/>
  <c r="I241" i="3"/>
  <c r="H241" i="3"/>
  <c r="G241" i="3"/>
  <c r="F241" i="3"/>
  <c r="E241" i="3"/>
  <c r="D241" i="3"/>
  <c r="C241" i="3"/>
  <c r="B241" i="3"/>
  <c r="T240" i="3"/>
  <c r="S240" i="3"/>
  <c r="R240" i="3"/>
  <c r="Q240" i="3"/>
  <c r="P240" i="3"/>
  <c r="O240" i="3"/>
  <c r="N240" i="3"/>
  <c r="M240" i="3"/>
  <c r="L240" i="3"/>
  <c r="K240" i="3"/>
  <c r="J240" i="3"/>
  <c r="I240" i="3"/>
  <c r="H240" i="3"/>
  <c r="G240" i="3"/>
  <c r="F240" i="3"/>
  <c r="E240" i="3"/>
  <c r="D240" i="3"/>
  <c r="C240" i="3"/>
  <c r="B240" i="3"/>
  <c r="T239" i="3"/>
  <c r="S239" i="3"/>
  <c r="R239" i="3"/>
  <c r="Q239" i="3"/>
  <c r="P239" i="3"/>
  <c r="O239" i="3"/>
  <c r="N239" i="3"/>
  <c r="M239" i="3"/>
  <c r="L239" i="3"/>
  <c r="K239" i="3"/>
  <c r="J239" i="3"/>
  <c r="I239" i="3"/>
  <c r="H239" i="3"/>
  <c r="G239" i="3"/>
  <c r="F239" i="3"/>
  <c r="E239" i="3"/>
  <c r="D239" i="3"/>
  <c r="C239" i="3"/>
  <c r="B239" i="3"/>
  <c r="S238" i="3"/>
  <c r="R238" i="3"/>
  <c r="Q238" i="3"/>
  <c r="P238" i="3"/>
  <c r="O238" i="3"/>
  <c r="N238" i="3"/>
  <c r="M238" i="3"/>
  <c r="L238" i="3"/>
  <c r="K238" i="3"/>
  <c r="J238" i="3"/>
  <c r="I238" i="3"/>
  <c r="H238" i="3"/>
  <c r="G238" i="3"/>
  <c r="F238" i="3"/>
  <c r="E238" i="3"/>
  <c r="D238" i="3"/>
  <c r="C238" i="3"/>
  <c r="B238" i="3"/>
  <c r="S237" i="3"/>
  <c r="R237" i="3"/>
  <c r="Q237" i="3"/>
  <c r="P237" i="3"/>
  <c r="O237" i="3"/>
  <c r="N237" i="3"/>
  <c r="M237" i="3"/>
  <c r="L237" i="3"/>
  <c r="K237" i="3"/>
  <c r="J237" i="3"/>
  <c r="I237" i="3"/>
  <c r="H237" i="3"/>
  <c r="G237" i="3"/>
  <c r="F237" i="3"/>
  <c r="E237" i="3"/>
  <c r="D237" i="3"/>
  <c r="C237" i="3"/>
  <c r="B237" i="3"/>
  <c r="T236" i="3"/>
  <c r="S236" i="3"/>
  <c r="R236" i="3"/>
  <c r="Q236" i="3"/>
  <c r="P236" i="3"/>
  <c r="O236" i="3"/>
  <c r="N236" i="3"/>
  <c r="M236" i="3"/>
  <c r="L236" i="3"/>
  <c r="K236" i="3"/>
  <c r="J236" i="3"/>
  <c r="I236" i="3"/>
  <c r="H236" i="3"/>
  <c r="G236" i="3"/>
  <c r="F236" i="3"/>
  <c r="E236" i="3"/>
  <c r="D236" i="3"/>
  <c r="C236" i="3"/>
  <c r="B236" i="3"/>
  <c r="T235" i="3"/>
  <c r="S235" i="3"/>
  <c r="R235" i="3"/>
  <c r="Q235" i="3"/>
  <c r="P235" i="3"/>
  <c r="O235" i="3"/>
  <c r="N235" i="3"/>
  <c r="M235" i="3"/>
  <c r="L235" i="3"/>
  <c r="K235" i="3"/>
  <c r="J235" i="3"/>
  <c r="I235" i="3"/>
  <c r="H235" i="3"/>
  <c r="G235" i="3"/>
  <c r="F235" i="3"/>
  <c r="E235" i="3"/>
  <c r="D235" i="3"/>
  <c r="C235" i="3"/>
  <c r="B235" i="3"/>
  <c r="S234" i="3"/>
  <c r="R234" i="3"/>
  <c r="Q234" i="3"/>
  <c r="P234" i="3"/>
  <c r="O234" i="3"/>
  <c r="N234" i="3"/>
  <c r="M234" i="3"/>
  <c r="L234" i="3"/>
  <c r="K234" i="3"/>
  <c r="J234" i="3"/>
  <c r="I234" i="3"/>
  <c r="H234" i="3"/>
  <c r="G234" i="3"/>
  <c r="F234" i="3"/>
  <c r="E234" i="3"/>
  <c r="D234" i="3"/>
  <c r="C234" i="3"/>
  <c r="B234" i="3"/>
  <c r="S233" i="3"/>
  <c r="R233" i="3"/>
  <c r="Q233" i="3"/>
  <c r="P233" i="3"/>
  <c r="O233" i="3"/>
  <c r="N233" i="3"/>
  <c r="M233" i="3"/>
  <c r="L233" i="3"/>
  <c r="K233" i="3"/>
  <c r="J233" i="3"/>
  <c r="I233" i="3"/>
  <c r="H233" i="3"/>
  <c r="G233" i="3"/>
  <c r="F233" i="3"/>
  <c r="E233" i="3"/>
  <c r="D233" i="3"/>
  <c r="C233" i="3"/>
  <c r="B233" i="3"/>
  <c r="T232" i="3"/>
  <c r="S232" i="3"/>
  <c r="R232" i="3"/>
  <c r="Q232" i="3"/>
  <c r="P232" i="3"/>
  <c r="O232" i="3"/>
  <c r="N232" i="3"/>
  <c r="M232" i="3"/>
  <c r="L232" i="3"/>
  <c r="K232" i="3"/>
  <c r="J232" i="3"/>
  <c r="I232" i="3"/>
  <c r="H232" i="3"/>
  <c r="G232" i="3"/>
  <c r="F232" i="3"/>
  <c r="E232" i="3"/>
  <c r="D232" i="3"/>
  <c r="C232" i="3"/>
  <c r="B232" i="3"/>
  <c r="T231" i="3"/>
  <c r="S231" i="3"/>
  <c r="R231" i="3"/>
  <c r="Q231" i="3"/>
  <c r="P231" i="3"/>
  <c r="O231" i="3"/>
  <c r="N231" i="3"/>
  <c r="M231" i="3"/>
  <c r="L231" i="3"/>
  <c r="K231" i="3"/>
  <c r="J231" i="3"/>
  <c r="I231" i="3"/>
  <c r="H231" i="3"/>
  <c r="G231" i="3"/>
  <c r="F231" i="3"/>
  <c r="E231" i="3"/>
  <c r="D231" i="3"/>
  <c r="C231" i="3"/>
  <c r="B231" i="3"/>
  <c r="T230" i="3"/>
  <c r="S230" i="3"/>
  <c r="R230" i="3"/>
  <c r="Q230" i="3"/>
  <c r="P230" i="3"/>
  <c r="O230" i="3"/>
  <c r="N230" i="3"/>
  <c r="M230" i="3"/>
  <c r="L230" i="3"/>
  <c r="K230" i="3"/>
  <c r="J230" i="3"/>
  <c r="I230" i="3"/>
  <c r="H230" i="3"/>
  <c r="G230" i="3"/>
  <c r="F230" i="3"/>
  <c r="E230" i="3"/>
  <c r="D230" i="3"/>
  <c r="C230" i="3"/>
  <c r="B230" i="3"/>
  <c r="S229" i="3"/>
  <c r="R229" i="3"/>
  <c r="Q229" i="3"/>
  <c r="P229" i="3"/>
  <c r="O229" i="3"/>
  <c r="N229" i="3"/>
  <c r="M229" i="3"/>
  <c r="L229" i="3"/>
  <c r="K229" i="3"/>
  <c r="J229" i="3"/>
  <c r="I229" i="3"/>
  <c r="H229" i="3"/>
  <c r="G229" i="3"/>
  <c r="F229" i="3"/>
  <c r="E229" i="3"/>
  <c r="D229" i="3"/>
  <c r="C229" i="3"/>
  <c r="B229" i="3"/>
  <c r="S228" i="3"/>
  <c r="R228" i="3"/>
  <c r="Q228" i="3"/>
  <c r="P228" i="3"/>
  <c r="O228" i="3"/>
  <c r="N228" i="3"/>
  <c r="M228" i="3"/>
  <c r="L228" i="3"/>
  <c r="K228" i="3"/>
  <c r="J228" i="3"/>
  <c r="I228" i="3"/>
  <c r="H228" i="3"/>
  <c r="G228" i="3"/>
  <c r="F228" i="3"/>
  <c r="E228" i="3"/>
  <c r="D228" i="3"/>
  <c r="C228" i="3"/>
  <c r="B228" i="3"/>
  <c r="T227" i="3"/>
  <c r="S227" i="3"/>
  <c r="R227" i="3"/>
  <c r="Q227" i="3"/>
  <c r="P227" i="3"/>
  <c r="O227" i="3"/>
  <c r="N227" i="3"/>
  <c r="M227" i="3"/>
  <c r="L227" i="3"/>
  <c r="K227" i="3"/>
  <c r="J227" i="3"/>
  <c r="I227" i="3"/>
  <c r="H227" i="3"/>
  <c r="G227" i="3"/>
  <c r="F227" i="3"/>
  <c r="E227" i="3"/>
  <c r="D227" i="3"/>
  <c r="C227" i="3"/>
  <c r="B227" i="3"/>
  <c r="S226" i="3"/>
  <c r="R226" i="3"/>
  <c r="Q226" i="3"/>
  <c r="P226" i="3"/>
  <c r="O226" i="3"/>
  <c r="N226" i="3"/>
  <c r="M226" i="3"/>
  <c r="L226" i="3"/>
  <c r="K226" i="3"/>
  <c r="J226" i="3"/>
  <c r="I226" i="3"/>
  <c r="H226" i="3"/>
  <c r="G226" i="3"/>
  <c r="F226" i="3"/>
  <c r="E226" i="3"/>
  <c r="D226" i="3"/>
  <c r="C226" i="3"/>
  <c r="B226" i="3"/>
  <c r="S225" i="3"/>
  <c r="R225" i="3"/>
  <c r="Q225" i="3"/>
  <c r="P225" i="3"/>
  <c r="O225" i="3"/>
  <c r="N225" i="3"/>
  <c r="M225" i="3"/>
  <c r="L225" i="3"/>
  <c r="K225" i="3"/>
  <c r="J225" i="3"/>
  <c r="I225" i="3"/>
  <c r="H225" i="3"/>
  <c r="G225" i="3"/>
  <c r="F225" i="3"/>
  <c r="E225" i="3"/>
  <c r="D225" i="3"/>
  <c r="C225" i="3"/>
  <c r="B225" i="3"/>
  <c r="S224" i="3"/>
  <c r="R224" i="3"/>
  <c r="Q224" i="3"/>
  <c r="P224" i="3"/>
  <c r="O224" i="3"/>
  <c r="N224" i="3"/>
  <c r="M224" i="3"/>
  <c r="L224" i="3"/>
  <c r="K224" i="3"/>
  <c r="J224" i="3"/>
  <c r="I224" i="3"/>
  <c r="H224" i="3"/>
  <c r="G224" i="3"/>
  <c r="F224" i="3"/>
  <c r="E224" i="3"/>
  <c r="D224" i="3"/>
  <c r="C224" i="3"/>
  <c r="B224" i="3"/>
  <c r="T223" i="3"/>
  <c r="S223" i="3"/>
  <c r="R223" i="3"/>
  <c r="Q223" i="3"/>
  <c r="P223" i="3"/>
  <c r="O223" i="3"/>
  <c r="N223" i="3"/>
  <c r="M223" i="3"/>
  <c r="L223" i="3"/>
  <c r="K223" i="3"/>
  <c r="J223" i="3"/>
  <c r="I223" i="3"/>
  <c r="H223" i="3"/>
  <c r="G223" i="3"/>
  <c r="F223" i="3"/>
  <c r="E223" i="3"/>
  <c r="D223" i="3"/>
  <c r="C223" i="3"/>
  <c r="B223" i="3"/>
  <c r="T222" i="3"/>
  <c r="S222" i="3"/>
  <c r="R222" i="3"/>
  <c r="Q222" i="3"/>
  <c r="P222" i="3"/>
  <c r="O222" i="3"/>
  <c r="N222" i="3"/>
  <c r="M222" i="3"/>
  <c r="L222" i="3"/>
  <c r="K222" i="3"/>
  <c r="J222" i="3"/>
  <c r="I222" i="3"/>
  <c r="H222" i="3"/>
  <c r="G222" i="3"/>
  <c r="F222" i="3"/>
  <c r="E222" i="3"/>
  <c r="D222" i="3"/>
  <c r="C222" i="3"/>
  <c r="B222" i="3"/>
  <c r="S221" i="3"/>
  <c r="R221" i="3"/>
  <c r="Q221" i="3"/>
  <c r="P221" i="3"/>
  <c r="O221" i="3"/>
  <c r="N221" i="3"/>
  <c r="M221" i="3"/>
  <c r="L221" i="3"/>
  <c r="K221" i="3"/>
  <c r="J221" i="3"/>
  <c r="I221" i="3"/>
  <c r="H221" i="3"/>
  <c r="G221" i="3"/>
  <c r="F221" i="3"/>
  <c r="E221" i="3"/>
  <c r="D221" i="3"/>
  <c r="C221" i="3"/>
  <c r="B221" i="3"/>
  <c r="S220" i="3"/>
  <c r="R220" i="3"/>
  <c r="Q220" i="3"/>
  <c r="P220" i="3"/>
  <c r="O220" i="3"/>
  <c r="N220" i="3"/>
  <c r="M220" i="3"/>
  <c r="L220" i="3"/>
  <c r="K220" i="3"/>
  <c r="J220" i="3"/>
  <c r="I220" i="3"/>
  <c r="H220" i="3"/>
  <c r="G220" i="3"/>
  <c r="F220" i="3"/>
  <c r="E220" i="3"/>
  <c r="D220" i="3"/>
  <c r="C220" i="3"/>
  <c r="B220" i="3"/>
  <c r="T219" i="3"/>
  <c r="S219" i="3"/>
  <c r="R219" i="3"/>
  <c r="Q219" i="3"/>
  <c r="P219" i="3"/>
  <c r="O219" i="3"/>
  <c r="N219" i="3"/>
  <c r="M219" i="3"/>
  <c r="L219" i="3"/>
  <c r="K219" i="3"/>
  <c r="J219" i="3"/>
  <c r="I219" i="3"/>
  <c r="H219" i="3"/>
  <c r="G219" i="3"/>
  <c r="F219" i="3"/>
  <c r="E219" i="3"/>
  <c r="D219" i="3"/>
  <c r="C219" i="3"/>
  <c r="B219" i="3"/>
  <c r="T218" i="3"/>
  <c r="S218" i="3"/>
  <c r="R218" i="3"/>
  <c r="Q218" i="3"/>
  <c r="P218" i="3"/>
  <c r="O218" i="3"/>
  <c r="N218" i="3"/>
  <c r="M218" i="3"/>
  <c r="L218" i="3"/>
  <c r="K218" i="3"/>
  <c r="J218" i="3"/>
  <c r="I218" i="3"/>
  <c r="H218" i="3"/>
  <c r="G218" i="3"/>
  <c r="F218" i="3"/>
  <c r="E218" i="3"/>
  <c r="D218" i="3"/>
  <c r="C218" i="3"/>
  <c r="B218" i="3"/>
  <c r="S217" i="3"/>
  <c r="R217" i="3"/>
  <c r="Q217" i="3"/>
  <c r="P217" i="3"/>
  <c r="O217" i="3"/>
  <c r="N217" i="3"/>
  <c r="M217" i="3"/>
  <c r="L217" i="3"/>
  <c r="K217" i="3"/>
  <c r="J217" i="3"/>
  <c r="I217" i="3"/>
  <c r="H217" i="3"/>
  <c r="G217" i="3"/>
  <c r="F217" i="3"/>
  <c r="E217" i="3"/>
  <c r="D217" i="3"/>
  <c r="C217" i="3"/>
  <c r="B217" i="3"/>
  <c r="S216" i="3"/>
  <c r="R216" i="3"/>
  <c r="Q216" i="3"/>
  <c r="P216" i="3"/>
  <c r="O216" i="3"/>
  <c r="N216" i="3"/>
  <c r="M216" i="3"/>
  <c r="L216" i="3"/>
  <c r="K216" i="3"/>
  <c r="J216" i="3"/>
  <c r="I216" i="3"/>
  <c r="H216" i="3"/>
  <c r="G216" i="3"/>
  <c r="F216" i="3"/>
  <c r="E216" i="3"/>
  <c r="D216" i="3"/>
  <c r="C216" i="3"/>
  <c r="B216" i="3"/>
  <c r="T215" i="3"/>
  <c r="S215" i="3"/>
  <c r="R215" i="3"/>
  <c r="Q215" i="3"/>
  <c r="P215" i="3"/>
  <c r="O215" i="3"/>
  <c r="N215" i="3"/>
  <c r="M215" i="3"/>
  <c r="L215" i="3"/>
  <c r="K215" i="3"/>
  <c r="J215" i="3"/>
  <c r="I215" i="3"/>
  <c r="H215" i="3"/>
  <c r="G215" i="3"/>
  <c r="F215" i="3"/>
  <c r="E215" i="3"/>
  <c r="D215" i="3"/>
  <c r="C215" i="3"/>
  <c r="B215" i="3"/>
  <c r="T214" i="3"/>
  <c r="S214" i="3"/>
  <c r="R214" i="3"/>
  <c r="Q214" i="3"/>
  <c r="P214" i="3"/>
  <c r="O214" i="3"/>
  <c r="N214" i="3"/>
  <c r="M214" i="3"/>
  <c r="L214" i="3"/>
  <c r="K214" i="3"/>
  <c r="J214" i="3"/>
  <c r="I214" i="3"/>
  <c r="H214" i="3"/>
  <c r="G214" i="3"/>
  <c r="F214" i="3"/>
  <c r="E214" i="3"/>
  <c r="D214" i="3"/>
  <c r="C214" i="3"/>
  <c r="B214" i="3"/>
  <c r="S213" i="3"/>
  <c r="R213" i="3"/>
  <c r="Q213" i="3"/>
  <c r="P213" i="3"/>
  <c r="O213" i="3"/>
  <c r="N213" i="3"/>
  <c r="M213" i="3"/>
  <c r="L213" i="3"/>
  <c r="K213" i="3"/>
  <c r="J213" i="3"/>
  <c r="I213" i="3"/>
  <c r="H213" i="3"/>
  <c r="G213" i="3"/>
  <c r="F213" i="3"/>
  <c r="E213" i="3"/>
  <c r="D213" i="3"/>
  <c r="C213" i="3"/>
  <c r="B213" i="3"/>
  <c r="S212" i="3"/>
  <c r="R212" i="3"/>
  <c r="Q212" i="3"/>
  <c r="P212" i="3"/>
  <c r="O212" i="3"/>
  <c r="N212" i="3"/>
  <c r="M212" i="3"/>
  <c r="L212" i="3"/>
  <c r="K212" i="3"/>
  <c r="J212" i="3"/>
  <c r="I212" i="3"/>
  <c r="H212" i="3"/>
  <c r="G212" i="3"/>
  <c r="F212" i="3"/>
  <c r="E212" i="3"/>
  <c r="D212" i="3"/>
  <c r="C212" i="3"/>
  <c r="B212" i="3"/>
  <c r="T211" i="3"/>
  <c r="S211" i="3"/>
  <c r="R211" i="3"/>
  <c r="Q211" i="3"/>
  <c r="P211" i="3"/>
  <c r="O211" i="3"/>
  <c r="N211" i="3"/>
  <c r="M211" i="3"/>
  <c r="L211" i="3"/>
  <c r="K211" i="3"/>
  <c r="J211" i="3"/>
  <c r="I211" i="3"/>
  <c r="H211" i="3"/>
  <c r="G211" i="3"/>
  <c r="F211" i="3"/>
  <c r="E211" i="3"/>
  <c r="D211" i="3"/>
  <c r="C211" i="3"/>
  <c r="B211" i="3"/>
  <c r="S210" i="3"/>
  <c r="R210" i="3"/>
  <c r="Q210" i="3"/>
  <c r="P210" i="3"/>
  <c r="O210" i="3"/>
  <c r="N210" i="3"/>
  <c r="M210" i="3"/>
  <c r="L210" i="3"/>
  <c r="K210" i="3"/>
  <c r="J210" i="3"/>
  <c r="I210" i="3"/>
  <c r="H210" i="3"/>
  <c r="G210" i="3"/>
  <c r="F210" i="3"/>
  <c r="E210" i="3"/>
  <c r="D210" i="3"/>
  <c r="C210" i="3"/>
  <c r="B210" i="3"/>
  <c r="S209" i="3"/>
  <c r="R209" i="3"/>
  <c r="Q209" i="3"/>
  <c r="P209" i="3"/>
  <c r="O209" i="3"/>
  <c r="N209" i="3"/>
  <c r="M209" i="3"/>
  <c r="L209" i="3"/>
  <c r="K209" i="3"/>
  <c r="J209" i="3"/>
  <c r="I209" i="3"/>
  <c r="H209" i="3"/>
  <c r="G209" i="3"/>
  <c r="F209" i="3"/>
  <c r="E209" i="3"/>
  <c r="D209" i="3"/>
  <c r="C209" i="3"/>
  <c r="B209" i="3"/>
  <c r="S208" i="3"/>
  <c r="R208" i="3"/>
  <c r="Q208" i="3"/>
  <c r="P208" i="3"/>
  <c r="O208" i="3"/>
  <c r="N208" i="3"/>
  <c r="M208" i="3"/>
  <c r="L208" i="3"/>
  <c r="K208" i="3"/>
  <c r="J208" i="3"/>
  <c r="I208" i="3"/>
  <c r="H208" i="3"/>
  <c r="G208" i="3"/>
  <c r="F208" i="3"/>
  <c r="E208" i="3"/>
  <c r="D208" i="3"/>
  <c r="C208" i="3"/>
  <c r="B208" i="3"/>
  <c r="T207" i="3"/>
  <c r="S207" i="3"/>
  <c r="R207" i="3"/>
  <c r="Q207" i="3"/>
  <c r="P207" i="3"/>
  <c r="O207" i="3"/>
  <c r="N207" i="3"/>
  <c r="M207" i="3"/>
  <c r="L207" i="3"/>
  <c r="K207" i="3"/>
  <c r="J207" i="3"/>
  <c r="I207" i="3"/>
  <c r="H207" i="3"/>
  <c r="G207" i="3"/>
  <c r="F207" i="3"/>
  <c r="E207" i="3"/>
  <c r="D207" i="3"/>
  <c r="C207" i="3"/>
  <c r="B207" i="3"/>
  <c r="S206" i="3"/>
  <c r="R206" i="3"/>
  <c r="Q206" i="3"/>
  <c r="P206" i="3"/>
  <c r="O206" i="3"/>
  <c r="N206" i="3"/>
  <c r="M206" i="3"/>
  <c r="L206" i="3"/>
  <c r="K206" i="3"/>
  <c r="J206" i="3"/>
  <c r="I206" i="3"/>
  <c r="H206" i="3"/>
  <c r="G206" i="3"/>
  <c r="F206" i="3"/>
  <c r="E206" i="3"/>
  <c r="D206" i="3"/>
  <c r="C206" i="3"/>
  <c r="B206" i="3"/>
  <c r="S205" i="3"/>
  <c r="R205" i="3"/>
  <c r="Q205" i="3"/>
  <c r="P205" i="3"/>
  <c r="O205" i="3"/>
  <c r="N205" i="3"/>
  <c r="M205" i="3"/>
  <c r="L205" i="3"/>
  <c r="K205" i="3"/>
  <c r="J205" i="3"/>
  <c r="I205" i="3"/>
  <c r="H205" i="3"/>
  <c r="G205" i="3"/>
  <c r="F205" i="3"/>
  <c r="E205" i="3"/>
  <c r="D205" i="3"/>
  <c r="C205" i="3"/>
  <c r="B205" i="3"/>
  <c r="S204" i="3"/>
  <c r="R204" i="3"/>
  <c r="Q204" i="3"/>
  <c r="P204" i="3"/>
  <c r="O204" i="3"/>
  <c r="N204" i="3"/>
  <c r="M204" i="3"/>
  <c r="L204" i="3"/>
  <c r="K204" i="3"/>
  <c r="J204" i="3"/>
  <c r="I204" i="3"/>
  <c r="H204" i="3"/>
  <c r="G204" i="3"/>
  <c r="F204" i="3"/>
  <c r="E204" i="3"/>
  <c r="D204" i="3"/>
  <c r="C204" i="3"/>
  <c r="B204" i="3"/>
  <c r="S203" i="3"/>
  <c r="R203" i="3"/>
  <c r="Q203" i="3"/>
  <c r="P203" i="3"/>
  <c r="O203" i="3"/>
  <c r="N203" i="3"/>
  <c r="M203" i="3"/>
  <c r="L203" i="3"/>
  <c r="K203" i="3"/>
  <c r="J203" i="3"/>
  <c r="I203" i="3"/>
  <c r="H203" i="3"/>
  <c r="G203" i="3"/>
  <c r="F203" i="3"/>
  <c r="E203" i="3"/>
  <c r="D203" i="3"/>
  <c r="C203" i="3"/>
  <c r="B203" i="3"/>
  <c r="S202" i="3"/>
  <c r="R202" i="3"/>
  <c r="Q202" i="3"/>
  <c r="P202" i="3"/>
  <c r="O202" i="3"/>
  <c r="N202" i="3"/>
  <c r="M202" i="3"/>
  <c r="L202" i="3"/>
  <c r="K202" i="3"/>
  <c r="J202" i="3"/>
  <c r="I202" i="3"/>
  <c r="H202" i="3"/>
  <c r="G202" i="3"/>
  <c r="F202" i="3"/>
  <c r="E202" i="3"/>
  <c r="D202" i="3"/>
  <c r="C202" i="3"/>
  <c r="B202" i="3"/>
  <c r="S201" i="3"/>
  <c r="R201" i="3"/>
  <c r="Q201" i="3"/>
  <c r="P201" i="3"/>
  <c r="O201" i="3"/>
  <c r="N201" i="3"/>
  <c r="M201" i="3"/>
  <c r="L201" i="3"/>
  <c r="K201" i="3"/>
  <c r="J201" i="3"/>
  <c r="I201" i="3"/>
  <c r="H201" i="3"/>
  <c r="G201" i="3"/>
  <c r="F201" i="3"/>
  <c r="E201" i="3"/>
  <c r="D201" i="3"/>
  <c r="C201" i="3"/>
  <c r="B201" i="3"/>
  <c r="T200" i="3"/>
  <c r="S200" i="3"/>
  <c r="R200" i="3"/>
  <c r="Q200" i="3"/>
  <c r="P200" i="3"/>
  <c r="O200" i="3"/>
  <c r="N200" i="3"/>
  <c r="M200" i="3"/>
  <c r="L200" i="3"/>
  <c r="K200" i="3"/>
  <c r="J200" i="3"/>
  <c r="I200" i="3"/>
  <c r="H200" i="3"/>
  <c r="G200" i="3"/>
  <c r="F200" i="3"/>
  <c r="E200" i="3"/>
  <c r="D200" i="3"/>
  <c r="C200" i="3"/>
  <c r="B200" i="3"/>
  <c r="S199" i="3"/>
  <c r="R199" i="3"/>
  <c r="Q199" i="3"/>
  <c r="P199" i="3"/>
  <c r="O199" i="3"/>
  <c r="N199" i="3"/>
  <c r="M199" i="3"/>
  <c r="L199" i="3"/>
  <c r="K199" i="3"/>
  <c r="J199" i="3"/>
  <c r="I199" i="3"/>
  <c r="H199" i="3"/>
  <c r="G199" i="3"/>
  <c r="F199" i="3"/>
  <c r="E199" i="3"/>
  <c r="D199" i="3"/>
  <c r="C199" i="3"/>
  <c r="B199" i="3"/>
  <c r="S198" i="3"/>
  <c r="R198" i="3"/>
  <c r="Q198" i="3"/>
  <c r="P198" i="3"/>
  <c r="O198" i="3"/>
  <c r="N198" i="3"/>
  <c r="M198" i="3"/>
  <c r="L198" i="3"/>
  <c r="K198" i="3"/>
  <c r="J198" i="3"/>
  <c r="I198" i="3"/>
  <c r="H198" i="3"/>
  <c r="G198" i="3"/>
  <c r="F198" i="3"/>
  <c r="E198" i="3"/>
  <c r="D198" i="3"/>
  <c r="C198" i="3"/>
  <c r="B198" i="3"/>
  <c r="S197" i="3"/>
  <c r="R197" i="3"/>
  <c r="Q197" i="3"/>
  <c r="P197" i="3"/>
  <c r="O197" i="3"/>
  <c r="N197" i="3"/>
  <c r="M197" i="3"/>
  <c r="L197" i="3"/>
  <c r="K197" i="3"/>
  <c r="J197" i="3"/>
  <c r="I197" i="3"/>
  <c r="H197" i="3"/>
  <c r="G197" i="3"/>
  <c r="F197" i="3"/>
  <c r="E197" i="3"/>
  <c r="D197" i="3"/>
  <c r="C197" i="3"/>
  <c r="B197" i="3"/>
  <c r="S196" i="3"/>
  <c r="R196" i="3"/>
  <c r="Q196" i="3"/>
  <c r="P196" i="3"/>
  <c r="O196" i="3"/>
  <c r="N196" i="3"/>
  <c r="M196" i="3"/>
  <c r="L196" i="3"/>
  <c r="K196" i="3"/>
  <c r="J196" i="3"/>
  <c r="I196" i="3"/>
  <c r="H196" i="3"/>
  <c r="G196" i="3"/>
  <c r="F196" i="3"/>
  <c r="E196" i="3"/>
  <c r="D196" i="3"/>
  <c r="C196" i="3"/>
  <c r="B196" i="3"/>
  <c r="T195" i="3"/>
  <c r="S195" i="3"/>
  <c r="R195" i="3"/>
  <c r="Q195" i="3"/>
  <c r="P195" i="3"/>
  <c r="O195" i="3"/>
  <c r="N195" i="3"/>
  <c r="M195" i="3"/>
  <c r="L195" i="3"/>
  <c r="K195" i="3"/>
  <c r="J195" i="3"/>
  <c r="I195" i="3"/>
  <c r="H195" i="3"/>
  <c r="G195" i="3"/>
  <c r="F195" i="3"/>
  <c r="E195" i="3"/>
  <c r="D195" i="3"/>
  <c r="C195" i="3"/>
  <c r="B195" i="3"/>
  <c r="S194" i="3"/>
  <c r="R194" i="3"/>
  <c r="Q194" i="3"/>
  <c r="P194" i="3"/>
  <c r="O194" i="3"/>
  <c r="N194" i="3"/>
  <c r="M194" i="3"/>
  <c r="L194" i="3"/>
  <c r="K194" i="3"/>
  <c r="J194" i="3"/>
  <c r="I194" i="3"/>
  <c r="H194" i="3"/>
  <c r="G194" i="3"/>
  <c r="F194" i="3"/>
  <c r="E194" i="3"/>
  <c r="D194" i="3"/>
  <c r="C194" i="3"/>
  <c r="B194" i="3"/>
  <c r="S193" i="3"/>
  <c r="R193" i="3"/>
  <c r="Q193" i="3"/>
  <c r="P193" i="3"/>
  <c r="O193" i="3"/>
  <c r="N193" i="3"/>
  <c r="M193" i="3"/>
  <c r="L193" i="3"/>
  <c r="K193" i="3"/>
  <c r="J193" i="3"/>
  <c r="I193" i="3"/>
  <c r="H193" i="3"/>
  <c r="G193" i="3"/>
  <c r="F193" i="3"/>
  <c r="E193" i="3"/>
  <c r="D193" i="3"/>
  <c r="C193" i="3"/>
  <c r="B193" i="3"/>
  <c r="S192" i="3"/>
  <c r="R192" i="3"/>
  <c r="Q192" i="3"/>
  <c r="P192" i="3"/>
  <c r="O192" i="3"/>
  <c r="N192" i="3"/>
  <c r="M192" i="3"/>
  <c r="L192" i="3"/>
  <c r="K192" i="3"/>
  <c r="J192" i="3"/>
  <c r="I192" i="3"/>
  <c r="H192" i="3"/>
  <c r="G192" i="3"/>
  <c r="F192" i="3"/>
  <c r="E192" i="3"/>
  <c r="D192" i="3"/>
  <c r="C192" i="3"/>
  <c r="B192" i="3"/>
  <c r="T191" i="3"/>
  <c r="S191" i="3"/>
  <c r="R191" i="3"/>
  <c r="Q191" i="3"/>
  <c r="P191" i="3"/>
  <c r="O191" i="3"/>
  <c r="N191" i="3"/>
  <c r="M191" i="3"/>
  <c r="L191" i="3"/>
  <c r="K191" i="3"/>
  <c r="J191" i="3"/>
  <c r="I191" i="3"/>
  <c r="H191" i="3"/>
  <c r="G191" i="3"/>
  <c r="F191" i="3"/>
  <c r="E191" i="3"/>
  <c r="D191" i="3"/>
  <c r="C191" i="3"/>
  <c r="B191" i="3"/>
  <c r="S190" i="3"/>
  <c r="R190" i="3"/>
  <c r="Q190" i="3"/>
  <c r="P190" i="3"/>
  <c r="O190" i="3"/>
  <c r="N190" i="3"/>
  <c r="M190" i="3"/>
  <c r="L190" i="3"/>
  <c r="K190" i="3"/>
  <c r="J190" i="3"/>
  <c r="I190" i="3"/>
  <c r="H190" i="3"/>
  <c r="G190" i="3"/>
  <c r="F190" i="3"/>
  <c r="E190" i="3"/>
  <c r="D190" i="3"/>
  <c r="C190" i="3"/>
  <c r="B190" i="3"/>
  <c r="S189" i="3"/>
  <c r="R189" i="3"/>
  <c r="Q189" i="3"/>
  <c r="P189" i="3"/>
  <c r="O189" i="3"/>
  <c r="N189" i="3"/>
  <c r="M189" i="3"/>
  <c r="L189" i="3"/>
  <c r="K189" i="3"/>
  <c r="J189" i="3"/>
  <c r="I189" i="3"/>
  <c r="H189" i="3"/>
  <c r="G189" i="3"/>
  <c r="F189" i="3"/>
  <c r="E189" i="3"/>
  <c r="D189" i="3"/>
  <c r="C189" i="3"/>
  <c r="B189" i="3"/>
  <c r="S188" i="3"/>
  <c r="R188" i="3"/>
  <c r="Q188" i="3"/>
  <c r="P188" i="3"/>
  <c r="O188" i="3"/>
  <c r="N188" i="3"/>
  <c r="M188" i="3"/>
  <c r="L188" i="3"/>
  <c r="K188" i="3"/>
  <c r="J188" i="3"/>
  <c r="I188" i="3"/>
  <c r="H188" i="3"/>
  <c r="G188" i="3"/>
  <c r="F188" i="3"/>
  <c r="E188" i="3"/>
  <c r="D188" i="3"/>
  <c r="C188" i="3"/>
  <c r="B188" i="3"/>
  <c r="T187" i="3"/>
  <c r="S187" i="3"/>
  <c r="R187" i="3"/>
  <c r="Q187" i="3"/>
  <c r="P187" i="3"/>
  <c r="O187" i="3"/>
  <c r="N187" i="3"/>
  <c r="M187" i="3"/>
  <c r="L187" i="3"/>
  <c r="K187" i="3"/>
  <c r="J187" i="3"/>
  <c r="I187" i="3"/>
  <c r="H187" i="3"/>
  <c r="G187" i="3"/>
  <c r="F187" i="3"/>
  <c r="E187" i="3"/>
  <c r="D187" i="3"/>
  <c r="C187" i="3"/>
  <c r="B187" i="3"/>
  <c r="T186" i="3"/>
  <c r="S186" i="3"/>
  <c r="R186" i="3"/>
  <c r="Q186" i="3"/>
  <c r="P186" i="3"/>
  <c r="O186" i="3"/>
  <c r="N186" i="3"/>
  <c r="M186" i="3"/>
  <c r="L186" i="3"/>
  <c r="K186" i="3"/>
  <c r="J186" i="3"/>
  <c r="I186" i="3"/>
  <c r="H186" i="3"/>
  <c r="G186" i="3"/>
  <c r="F186" i="3"/>
  <c r="E186" i="3"/>
  <c r="D186" i="3"/>
  <c r="C186" i="3"/>
  <c r="B186" i="3"/>
  <c r="S185" i="3"/>
  <c r="R185" i="3"/>
  <c r="Q185" i="3"/>
  <c r="P185" i="3"/>
  <c r="O185" i="3"/>
  <c r="N185" i="3"/>
  <c r="M185" i="3"/>
  <c r="L185" i="3"/>
  <c r="K185" i="3"/>
  <c r="J185" i="3"/>
  <c r="I185" i="3"/>
  <c r="H185" i="3"/>
  <c r="G185" i="3"/>
  <c r="F185" i="3"/>
  <c r="E185" i="3"/>
  <c r="D185" i="3"/>
  <c r="C185" i="3"/>
  <c r="B185" i="3"/>
  <c r="T184" i="3"/>
  <c r="S184" i="3"/>
  <c r="R184" i="3"/>
  <c r="Q184" i="3"/>
  <c r="P184" i="3"/>
  <c r="O184" i="3"/>
  <c r="N184" i="3"/>
  <c r="M184" i="3"/>
  <c r="L184" i="3"/>
  <c r="K184" i="3"/>
  <c r="J184" i="3"/>
  <c r="I184" i="3"/>
  <c r="H184" i="3"/>
  <c r="G184" i="3"/>
  <c r="F184" i="3"/>
  <c r="E184" i="3"/>
  <c r="D184" i="3"/>
  <c r="C184" i="3"/>
  <c r="B184" i="3"/>
  <c r="S183" i="3"/>
  <c r="R183" i="3"/>
  <c r="Q183" i="3"/>
  <c r="P183" i="3"/>
  <c r="O183" i="3"/>
  <c r="N183" i="3"/>
  <c r="M183" i="3"/>
  <c r="L183" i="3"/>
  <c r="K183" i="3"/>
  <c r="J183" i="3"/>
  <c r="I183" i="3"/>
  <c r="H183" i="3"/>
  <c r="G183" i="3"/>
  <c r="F183" i="3"/>
  <c r="E183" i="3"/>
  <c r="D183" i="3"/>
  <c r="C183" i="3"/>
  <c r="B183" i="3"/>
  <c r="S182" i="3"/>
  <c r="R182" i="3"/>
  <c r="Q182" i="3"/>
  <c r="P182" i="3"/>
  <c r="O182" i="3"/>
  <c r="N182" i="3"/>
  <c r="M182" i="3"/>
  <c r="L182" i="3"/>
  <c r="K182" i="3"/>
  <c r="J182" i="3"/>
  <c r="I182" i="3"/>
  <c r="H182" i="3"/>
  <c r="G182" i="3"/>
  <c r="F182" i="3"/>
  <c r="E182" i="3"/>
  <c r="D182" i="3"/>
  <c r="C182" i="3"/>
  <c r="B182" i="3"/>
  <c r="S181" i="3"/>
  <c r="R181" i="3"/>
  <c r="Q181" i="3"/>
  <c r="P181" i="3"/>
  <c r="O181" i="3"/>
  <c r="N181" i="3"/>
  <c r="M181" i="3"/>
  <c r="L181" i="3"/>
  <c r="K181" i="3"/>
  <c r="J181" i="3"/>
  <c r="I181" i="3"/>
  <c r="H181" i="3"/>
  <c r="G181" i="3"/>
  <c r="F181" i="3"/>
  <c r="E181" i="3"/>
  <c r="D181" i="3"/>
  <c r="C181" i="3"/>
  <c r="B181" i="3"/>
  <c r="S180" i="3"/>
  <c r="R180" i="3"/>
  <c r="Q180" i="3"/>
  <c r="P180" i="3"/>
  <c r="O180" i="3"/>
  <c r="N180" i="3"/>
  <c r="M180" i="3"/>
  <c r="L180" i="3"/>
  <c r="K180" i="3"/>
  <c r="J180" i="3"/>
  <c r="I180" i="3"/>
  <c r="H180" i="3"/>
  <c r="G180" i="3"/>
  <c r="F180" i="3"/>
  <c r="E180" i="3"/>
  <c r="D180" i="3"/>
  <c r="C180" i="3"/>
  <c r="B180" i="3"/>
  <c r="T179" i="3"/>
  <c r="S179" i="3"/>
  <c r="R179" i="3"/>
  <c r="Q179" i="3"/>
  <c r="P179" i="3"/>
  <c r="O179" i="3"/>
  <c r="N179" i="3"/>
  <c r="M179" i="3"/>
  <c r="L179" i="3"/>
  <c r="K179" i="3"/>
  <c r="J179" i="3"/>
  <c r="I179" i="3"/>
  <c r="H179" i="3"/>
  <c r="G179" i="3"/>
  <c r="F179" i="3"/>
  <c r="E179" i="3"/>
  <c r="D179" i="3"/>
  <c r="C179" i="3"/>
  <c r="B179" i="3"/>
  <c r="S178" i="3"/>
  <c r="R178" i="3"/>
  <c r="Q178" i="3"/>
  <c r="P178" i="3"/>
  <c r="O178" i="3"/>
  <c r="N178" i="3"/>
  <c r="M178" i="3"/>
  <c r="L178" i="3"/>
  <c r="K178" i="3"/>
  <c r="J178" i="3"/>
  <c r="I178" i="3"/>
  <c r="H178" i="3"/>
  <c r="G178" i="3"/>
  <c r="F178" i="3"/>
  <c r="E178" i="3"/>
  <c r="D178" i="3"/>
  <c r="C178" i="3"/>
  <c r="B178" i="3"/>
  <c r="S177" i="3"/>
  <c r="R177" i="3"/>
  <c r="Q177" i="3"/>
  <c r="P177" i="3"/>
  <c r="O177" i="3"/>
  <c r="N177" i="3"/>
  <c r="M177" i="3"/>
  <c r="L177" i="3"/>
  <c r="K177" i="3"/>
  <c r="J177" i="3"/>
  <c r="I177" i="3"/>
  <c r="H177" i="3"/>
  <c r="G177" i="3"/>
  <c r="F177" i="3"/>
  <c r="E177" i="3"/>
  <c r="D177" i="3"/>
  <c r="C177" i="3"/>
  <c r="B177" i="3"/>
  <c r="S176" i="3"/>
  <c r="R176" i="3"/>
  <c r="Q176" i="3"/>
  <c r="P176" i="3"/>
  <c r="O176" i="3"/>
  <c r="N176" i="3"/>
  <c r="M176" i="3"/>
  <c r="L176" i="3"/>
  <c r="K176" i="3"/>
  <c r="J176" i="3"/>
  <c r="I176" i="3"/>
  <c r="H176" i="3"/>
  <c r="G176" i="3"/>
  <c r="F176" i="3"/>
  <c r="E176" i="3"/>
  <c r="D176" i="3"/>
  <c r="C176" i="3"/>
  <c r="B176" i="3"/>
  <c r="T175" i="3"/>
  <c r="S175" i="3"/>
  <c r="R175" i="3"/>
  <c r="Q175" i="3"/>
  <c r="P175" i="3"/>
  <c r="O175" i="3"/>
  <c r="N175" i="3"/>
  <c r="M175" i="3"/>
  <c r="L175" i="3"/>
  <c r="K175" i="3"/>
  <c r="J175" i="3"/>
  <c r="I175" i="3"/>
  <c r="H175" i="3"/>
  <c r="G175" i="3"/>
  <c r="F175" i="3"/>
  <c r="E175" i="3"/>
  <c r="D175" i="3"/>
  <c r="C175" i="3"/>
  <c r="B175" i="3"/>
  <c r="S174" i="3"/>
  <c r="R174" i="3"/>
  <c r="Q174" i="3"/>
  <c r="P174" i="3"/>
  <c r="O174" i="3"/>
  <c r="N174" i="3"/>
  <c r="M174" i="3"/>
  <c r="L174" i="3"/>
  <c r="K174" i="3"/>
  <c r="J174" i="3"/>
  <c r="I174" i="3"/>
  <c r="H174" i="3"/>
  <c r="G174" i="3"/>
  <c r="F174" i="3"/>
  <c r="E174" i="3"/>
  <c r="D174" i="3"/>
  <c r="C174" i="3"/>
  <c r="B174" i="3"/>
  <c r="S173" i="3"/>
  <c r="R173" i="3"/>
  <c r="Q173" i="3"/>
  <c r="P173" i="3"/>
  <c r="O173" i="3"/>
  <c r="N173" i="3"/>
  <c r="M173" i="3"/>
  <c r="L173" i="3"/>
  <c r="K173" i="3"/>
  <c r="J173" i="3"/>
  <c r="I173" i="3"/>
  <c r="H173" i="3"/>
  <c r="G173" i="3"/>
  <c r="F173" i="3"/>
  <c r="E173" i="3"/>
  <c r="D173" i="3"/>
  <c r="C173" i="3"/>
  <c r="B173" i="3"/>
  <c r="S172" i="3"/>
  <c r="R172" i="3"/>
  <c r="Q172" i="3"/>
  <c r="P172" i="3"/>
  <c r="O172" i="3"/>
  <c r="N172" i="3"/>
  <c r="M172" i="3"/>
  <c r="L172" i="3"/>
  <c r="K172" i="3"/>
  <c r="J172" i="3"/>
  <c r="I172" i="3"/>
  <c r="H172" i="3"/>
  <c r="G172" i="3"/>
  <c r="F172" i="3"/>
  <c r="E172" i="3"/>
  <c r="D172" i="3"/>
  <c r="C172" i="3"/>
  <c r="B172" i="3"/>
  <c r="T171" i="3"/>
  <c r="S171" i="3"/>
  <c r="R171" i="3"/>
  <c r="Q171" i="3"/>
  <c r="P171" i="3"/>
  <c r="O171" i="3"/>
  <c r="N171" i="3"/>
  <c r="M171" i="3"/>
  <c r="L171" i="3"/>
  <c r="K171" i="3"/>
  <c r="J171" i="3"/>
  <c r="I171" i="3"/>
  <c r="H171" i="3"/>
  <c r="G171" i="3"/>
  <c r="F171" i="3"/>
  <c r="E171" i="3"/>
  <c r="D171" i="3"/>
  <c r="C171" i="3"/>
  <c r="B171" i="3"/>
  <c r="S170" i="3"/>
  <c r="R170" i="3"/>
  <c r="Q170" i="3"/>
  <c r="P170" i="3"/>
  <c r="O170" i="3"/>
  <c r="N170" i="3"/>
  <c r="M170" i="3"/>
  <c r="L170" i="3"/>
  <c r="K170" i="3"/>
  <c r="J170" i="3"/>
  <c r="I170" i="3"/>
  <c r="H170" i="3"/>
  <c r="G170" i="3"/>
  <c r="F170" i="3"/>
  <c r="E170" i="3"/>
  <c r="D170" i="3"/>
  <c r="C170" i="3"/>
  <c r="B170" i="3"/>
  <c r="S169" i="3"/>
  <c r="R169" i="3"/>
  <c r="Q169" i="3"/>
  <c r="P169" i="3"/>
  <c r="O169" i="3"/>
  <c r="N169" i="3"/>
  <c r="M169" i="3"/>
  <c r="L169" i="3"/>
  <c r="K169" i="3"/>
  <c r="J169" i="3"/>
  <c r="I169" i="3"/>
  <c r="H169" i="3"/>
  <c r="G169" i="3"/>
  <c r="F169" i="3"/>
  <c r="E169" i="3"/>
  <c r="D169" i="3"/>
  <c r="C169" i="3"/>
  <c r="B169" i="3"/>
  <c r="T168" i="3"/>
  <c r="S168" i="3"/>
  <c r="R168" i="3"/>
  <c r="Q168" i="3"/>
  <c r="P168" i="3"/>
  <c r="O168" i="3"/>
  <c r="N168" i="3"/>
  <c r="M168" i="3"/>
  <c r="L168" i="3"/>
  <c r="K168" i="3"/>
  <c r="J168" i="3"/>
  <c r="I168" i="3"/>
  <c r="H168" i="3"/>
  <c r="G168" i="3"/>
  <c r="F168" i="3"/>
  <c r="E168" i="3"/>
  <c r="D168" i="3"/>
  <c r="C168" i="3"/>
  <c r="B168" i="3"/>
  <c r="T167" i="3"/>
  <c r="S167" i="3"/>
  <c r="R167" i="3"/>
  <c r="Q167" i="3"/>
  <c r="P167" i="3"/>
  <c r="O167" i="3"/>
  <c r="N167" i="3"/>
  <c r="M167" i="3"/>
  <c r="L167" i="3"/>
  <c r="K167" i="3"/>
  <c r="J167" i="3"/>
  <c r="I167" i="3"/>
  <c r="H167" i="3"/>
  <c r="G167" i="3"/>
  <c r="F167" i="3"/>
  <c r="E167" i="3"/>
  <c r="D167" i="3"/>
  <c r="C167" i="3"/>
  <c r="B167" i="3"/>
  <c r="S166" i="3"/>
  <c r="R166" i="3"/>
  <c r="Q166" i="3"/>
  <c r="P166" i="3"/>
  <c r="O166" i="3"/>
  <c r="N166" i="3"/>
  <c r="M166" i="3"/>
  <c r="L166" i="3"/>
  <c r="K166" i="3"/>
  <c r="J166" i="3"/>
  <c r="I166" i="3"/>
  <c r="H166" i="3"/>
  <c r="G166" i="3"/>
  <c r="F166" i="3"/>
  <c r="E166" i="3"/>
  <c r="D166" i="3"/>
  <c r="C166" i="3"/>
  <c r="B166" i="3"/>
  <c r="S165" i="3"/>
  <c r="R165" i="3"/>
  <c r="Q165" i="3"/>
  <c r="P165" i="3"/>
  <c r="O165" i="3"/>
  <c r="N165" i="3"/>
  <c r="M165" i="3"/>
  <c r="L165" i="3"/>
  <c r="K165" i="3"/>
  <c r="J165" i="3"/>
  <c r="I165" i="3"/>
  <c r="H165" i="3"/>
  <c r="G165" i="3"/>
  <c r="F165" i="3"/>
  <c r="E165" i="3"/>
  <c r="D165" i="3"/>
  <c r="C165" i="3"/>
  <c r="B165" i="3"/>
  <c r="T164" i="3"/>
  <c r="S164" i="3"/>
  <c r="R164" i="3"/>
  <c r="Q164" i="3"/>
  <c r="P164" i="3"/>
  <c r="O164" i="3"/>
  <c r="N164" i="3"/>
  <c r="M164" i="3"/>
  <c r="L164" i="3"/>
  <c r="K164" i="3"/>
  <c r="J164" i="3"/>
  <c r="I164" i="3"/>
  <c r="H164" i="3"/>
  <c r="G164" i="3"/>
  <c r="F164" i="3"/>
  <c r="E164" i="3"/>
  <c r="D164" i="3"/>
  <c r="C164" i="3"/>
  <c r="B164" i="3"/>
  <c r="T163" i="3"/>
  <c r="S163" i="3"/>
  <c r="R163" i="3"/>
  <c r="Q163" i="3"/>
  <c r="P163" i="3"/>
  <c r="O163" i="3"/>
  <c r="N163" i="3"/>
  <c r="M163" i="3"/>
  <c r="L163" i="3"/>
  <c r="K163" i="3"/>
  <c r="J163" i="3"/>
  <c r="I163" i="3"/>
  <c r="H163" i="3"/>
  <c r="G163" i="3"/>
  <c r="F163" i="3"/>
  <c r="E163" i="3"/>
  <c r="D163" i="3"/>
  <c r="C163" i="3"/>
  <c r="B163" i="3"/>
  <c r="S162" i="3"/>
  <c r="R162" i="3"/>
  <c r="Q162" i="3"/>
  <c r="P162" i="3"/>
  <c r="O162" i="3"/>
  <c r="N162" i="3"/>
  <c r="M162" i="3"/>
  <c r="L162" i="3"/>
  <c r="K162" i="3"/>
  <c r="J162" i="3"/>
  <c r="I162" i="3"/>
  <c r="H162" i="3"/>
  <c r="G162" i="3"/>
  <c r="F162" i="3"/>
  <c r="E162" i="3"/>
  <c r="D162" i="3"/>
  <c r="C162" i="3"/>
  <c r="B162" i="3"/>
  <c r="S161" i="3"/>
  <c r="R161" i="3"/>
  <c r="Q161" i="3"/>
  <c r="P161" i="3"/>
  <c r="O161" i="3"/>
  <c r="N161" i="3"/>
  <c r="M161" i="3"/>
  <c r="L161" i="3"/>
  <c r="K161" i="3"/>
  <c r="J161" i="3"/>
  <c r="I161" i="3"/>
  <c r="H161" i="3"/>
  <c r="G161" i="3"/>
  <c r="F161" i="3"/>
  <c r="E161" i="3"/>
  <c r="D161" i="3"/>
  <c r="C161" i="3"/>
  <c r="B161" i="3"/>
  <c r="T160" i="3"/>
  <c r="S160" i="3"/>
  <c r="R160" i="3"/>
  <c r="Q160" i="3"/>
  <c r="P160" i="3"/>
  <c r="O160" i="3"/>
  <c r="N160" i="3"/>
  <c r="M160" i="3"/>
  <c r="L160" i="3"/>
  <c r="K160" i="3"/>
  <c r="J160" i="3"/>
  <c r="I160" i="3"/>
  <c r="H160" i="3"/>
  <c r="G160" i="3"/>
  <c r="F160" i="3"/>
  <c r="E160" i="3"/>
  <c r="D160" i="3"/>
  <c r="C160" i="3"/>
  <c r="B160" i="3"/>
  <c r="T159" i="3"/>
  <c r="S159" i="3"/>
  <c r="R159" i="3"/>
  <c r="Q159" i="3"/>
  <c r="P159" i="3"/>
  <c r="O159" i="3"/>
  <c r="N159" i="3"/>
  <c r="M159" i="3"/>
  <c r="L159" i="3"/>
  <c r="K159" i="3"/>
  <c r="J159" i="3"/>
  <c r="I159" i="3"/>
  <c r="H159" i="3"/>
  <c r="G159" i="3"/>
  <c r="F159" i="3"/>
  <c r="E159" i="3"/>
  <c r="D159" i="3"/>
  <c r="C159" i="3"/>
  <c r="B159" i="3"/>
  <c r="S158" i="3"/>
  <c r="R158" i="3"/>
  <c r="Q158" i="3"/>
  <c r="P158" i="3"/>
  <c r="O158" i="3"/>
  <c r="N158" i="3"/>
  <c r="M158" i="3"/>
  <c r="L158" i="3"/>
  <c r="K158" i="3"/>
  <c r="J158" i="3"/>
  <c r="I158" i="3"/>
  <c r="H158" i="3"/>
  <c r="G158" i="3"/>
  <c r="F158" i="3"/>
  <c r="E158" i="3"/>
  <c r="D158" i="3"/>
  <c r="C158" i="3"/>
  <c r="B158" i="3"/>
  <c r="S157" i="3"/>
  <c r="R157" i="3"/>
  <c r="Q157" i="3"/>
  <c r="P157" i="3"/>
  <c r="O157" i="3"/>
  <c r="N157" i="3"/>
  <c r="M157" i="3"/>
  <c r="L157" i="3"/>
  <c r="K157" i="3"/>
  <c r="J157" i="3"/>
  <c r="I157" i="3"/>
  <c r="H157" i="3"/>
  <c r="G157" i="3"/>
  <c r="F157" i="3"/>
  <c r="E157" i="3"/>
  <c r="D157" i="3"/>
  <c r="C157" i="3"/>
  <c r="B157" i="3"/>
  <c r="T156" i="3"/>
  <c r="S156" i="3"/>
  <c r="R156" i="3"/>
  <c r="Q156" i="3"/>
  <c r="P156" i="3"/>
  <c r="O156" i="3"/>
  <c r="N156" i="3"/>
  <c r="M156" i="3"/>
  <c r="L156" i="3"/>
  <c r="K156" i="3"/>
  <c r="J156" i="3"/>
  <c r="I156" i="3"/>
  <c r="H156" i="3"/>
  <c r="G156" i="3"/>
  <c r="F156" i="3"/>
  <c r="E156" i="3"/>
  <c r="D156" i="3"/>
  <c r="C156" i="3"/>
  <c r="B156" i="3"/>
  <c r="T155" i="3"/>
  <c r="S155" i="3"/>
  <c r="R155" i="3"/>
  <c r="Q155" i="3"/>
  <c r="P155" i="3"/>
  <c r="O155" i="3"/>
  <c r="N155" i="3"/>
  <c r="M155" i="3"/>
  <c r="L155" i="3"/>
  <c r="K155" i="3"/>
  <c r="J155" i="3"/>
  <c r="I155" i="3"/>
  <c r="H155" i="3"/>
  <c r="G155" i="3"/>
  <c r="F155" i="3"/>
  <c r="E155" i="3"/>
  <c r="D155" i="3"/>
  <c r="C155" i="3"/>
  <c r="B155" i="3"/>
  <c r="S154" i="3"/>
  <c r="R154" i="3"/>
  <c r="Q154" i="3"/>
  <c r="P154" i="3"/>
  <c r="O154" i="3"/>
  <c r="N154" i="3"/>
  <c r="M154" i="3"/>
  <c r="L154" i="3"/>
  <c r="K154" i="3"/>
  <c r="J154" i="3"/>
  <c r="I154" i="3"/>
  <c r="H154" i="3"/>
  <c r="G154" i="3"/>
  <c r="F154" i="3"/>
  <c r="E154" i="3"/>
  <c r="D154" i="3"/>
  <c r="C154" i="3"/>
  <c r="B154" i="3"/>
  <c r="S153" i="3"/>
  <c r="R153" i="3"/>
  <c r="Q153" i="3"/>
  <c r="P153" i="3"/>
  <c r="O153" i="3"/>
  <c r="N153" i="3"/>
  <c r="M153" i="3"/>
  <c r="L153" i="3"/>
  <c r="K153" i="3"/>
  <c r="J153" i="3"/>
  <c r="I153" i="3"/>
  <c r="H153" i="3"/>
  <c r="G153" i="3"/>
  <c r="F153" i="3"/>
  <c r="E153" i="3"/>
  <c r="D153" i="3"/>
  <c r="C153" i="3"/>
  <c r="B153" i="3"/>
  <c r="T152" i="3"/>
  <c r="S152" i="3"/>
  <c r="R152" i="3"/>
  <c r="Q152" i="3"/>
  <c r="P152" i="3"/>
  <c r="O152" i="3"/>
  <c r="N152" i="3"/>
  <c r="M152" i="3"/>
  <c r="L152" i="3"/>
  <c r="K152" i="3"/>
  <c r="J152" i="3"/>
  <c r="I152" i="3"/>
  <c r="H152" i="3"/>
  <c r="G152" i="3"/>
  <c r="F152" i="3"/>
  <c r="E152" i="3"/>
  <c r="D152" i="3"/>
  <c r="C152" i="3"/>
  <c r="B152" i="3"/>
  <c r="T151" i="3"/>
  <c r="S151" i="3"/>
  <c r="R151" i="3"/>
  <c r="Q151" i="3"/>
  <c r="P151" i="3"/>
  <c r="O151" i="3"/>
  <c r="N151" i="3"/>
  <c r="M151" i="3"/>
  <c r="L151" i="3"/>
  <c r="K151" i="3"/>
  <c r="J151" i="3"/>
  <c r="I151" i="3"/>
  <c r="H151" i="3"/>
  <c r="G151" i="3"/>
  <c r="F151" i="3"/>
  <c r="E151" i="3"/>
  <c r="D151" i="3"/>
  <c r="C151" i="3"/>
  <c r="B151" i="3"/>
  <c r="S150" i="3"/>
  <c r="R150" i="3"/>
  <c r="Q150" i="3"/>
  <c r="P150" i="3"/>
  <c r="O150" i="3"/>
  <c r="N150" i="3"/>
  <c r="M150" i="3"/>
  <c r="L150" i="3"/>
  <c r="K150" i="3"/>
  <c r="J150" i="3"/>
  <c r="I150" i="3"/>
  <c r="H150" i="3"/>
  <c r="G150" i="3"/>
  <c r="F150" i="3"/>
  <c r="E150" i="3"/>
  <c r="D150" i="3"/>
  <c r="C150" i="3"/>
  <c r="B150" i="3"/>
  <c r="S149" i="3"/>
  <c r="R149" i="3"/>
  <c r="Q149" i="3"/>
  <c r="P149" i="3"/>
  <c r="O149" i="3"/>
  <c r="N149" i="3"/>
  <c r="M149" i="3"/>
  <c r="L149" i="3"/>
  <c r="K149" i="3"/>
  <c r="J149" i="3"/>
  <c r="I149" i="3"/>
  <c r="H149" i="3"/>
  <c r="G149" i="3"/>
  <c r="F149" i="3"/>
  <c r="E149" i="3"/>
  <c r="D149" i="3"/>
  <c r="C149" i="3"/>
  <c r="B149" i="3"/>
  <c r="T148" i="3"/>
  <c r="S148" i="3"/>
  <c r="R148" i="3"/>
  <c r="Q148" i="3"/>
  <c r="P148" i="3"/>
  <c r="O148" i="3"/>
  <c r="N148" i="3"/>
  <c r="M148" i="3"/>
  <c r="L148" i="3"/>
  <c r="K148" i="3"/>
  <c r="J148" i="3"/>
  <c r="I148" i="3"/>
  <c r="H148" i="3"/>
  <c r="G148" i="3"/>
  <c r="F148" i="3"/>
  <c r="E148" i="3"/>
  <c r="D148" i="3"/>
  <c r="C148" i="3"/>
  <c r="B148" i="3"/>
  <c r="T147" i="3"/>
  <c r="S147" i="3"/>
  <c r="R147" i="3"/>
  <c r="Q147" i="3"/>
  <c r="P147" i="3"/>
  <c r="O147" i="3"/>
  <c r="N147" i="3"/>
  <c r="M147" i="3"/>
  <c r="L147" i="3"/>
  <c r="K147" i="3"/>
  <c r="J147" i="3"/>
  <c r="I147" i="3"/>
  <c r="H147" i="3"/>
  <c r="G147" i="3"/>
  <c r="F147" i="3"/>
  <c r="E147" i="3"/>
  <c r="D147" i="3"/>
  <c r="C147" i="3"/>
  <c r="B147" i="3"/>
  <c r="S146" i="3"/>
  <c r="R146" i="3"/>
  <c r="Q146" i="3"/>
  <c r="P146" i="3"/>
  <c r="O146" i="3"/>
  <c r="N146" i="3"/>
  <c r="M146" i="3"/>
  <c r="L146" i="3"/>
  <c r="K146" i="3"/>
  <c r="J146" i="3"/>
  <c r="I146" i="3"/>
  <c r="H146" i="3"/>
  <c r="G146" i="3"/>
  <c r="F146" i="3"/>
  <c r="E146" i="3"/>
  <c r="D146" i="3"/>
  <c r="C146" i="3"/>
  <c r="B146" i="3"/>
  <c r="S145" i="3"/>
  <c r="R145" i="3"/>
  <c r="Q145" i="3"/>
  <c r="P145" i="3"/>
  <c r="O145" i="3"/>
  <c r="N145" i="3"/>
  <c r="M145" i="3"/>
  <c r="L145" i="3"/>
  <c r="K145" i="3"/>
  <c r="J145" i="3"/>
  <c r="I145" i="3"/>
  <c r="H145" i="3"/>
  <c r="G145" i="3"/>
  <c r="F145" i="3"/>
  <c r="E145" i="3"/>
  <c r="D145" i="3"/>
  <c r="C145" i="3"/>
  <c r="B145" i="3"/>
  <c r="T144" i="3"/>
  <c r="S144" i="3"/>
  <c r="R144" i="3"/>
  <c r="Q144" i="3"/>
  <c r="P144" i="3"/>
  <c r="O144" i="3"/>
  <c r="N144" i="3"/>
  <c r="M144" i="3"/>
  <c r="L144" i="3"/>
  <c r="K144" i="3"/>
  <c r="J144" i="3"/>
  <c r="I144" i="3"/>
  <c r="H144" i="3"/>
  <c r="G144" i="3"/>
  <c r="F144" i="3"/>
  <c r="E144" i="3"/>
  <c r="D144" i="3"/>
  <c r="C144" i="3"/>
  <c r="B144" i="3"/>
  <c r="T143" i="3"/>
  <c r="S143" i="3"/>
  <c r="R143" i="3"/>
  <c r="Q143" i="3"/>
  <c r="P143" i="3"/>
  <c r="O143" i="3"/>
  <c r="N143" i="3"/>
  <c r="M143" i="3"/>
  <c r="L143" i="3"/>
  <c r="K143" i="3"/>
  <c r="J143" i="3"/>
  <c r="I143" i="3"/>
  <c r="H143" i="3"/>
  <c r="G143" i="3"/>
  <c r="F143" i="3"/>
  <c r="E143" i="3"/>
  <c r="D143" i="3"/>
  <c r="C143" i="3"/>
  <c r="B143" i="3"/>
  <c r="S142" i="3"/>
  <c r="R142" i="3"/>
  <c r="Q142" i="3"/>
  <c r="P142" i="3"/>
  <c r="O142" i="3"/>
  <c r="N142" i="3"/>
  <c r="M142" i="3"/>
  <c r="L142" i="3"/>
  <c r="K142" i="3"/>
  <c r="J142" i="3"/>
  <c r="I142" i="3"/>
  <c r="H142" i="3"/>
  <c r="G142" i="3"/>
  <c r="F142" i="3"/>
  <c r="E142" i="3"/>
  <c r="D142" i="3"/>
  <c r="C142" i="3"/>
  <c r="B142" i="3"/>
  <c r="S141" i="3"/>
  <c r="R141" i="3"/>
  <c r="Q141" i="3"/>
  <c r="P141" i="3"/>
  <c r="O141" i="3"/>
  <c r="N141" i="3"/>
  <c r="M141" i="3"/>
  <c r="L141" i="3"/>
  <c r="K141" i="3"/>
  <c r="J141" i="3"/>
  <c r="I141" i="3"/>
  <c r="H141" i="3"/>
  <c r="G141" i="3"/>
  <c r="F141" i="3"/>
  <c r="E141" i="3"/>
  <c r="D141" i="3"/>
  <c r="C141" i="3"/>
  <c r="B141" i="3"/>
  <c r="T140" i="3"/>
  <c r="S140" i="3"/>
  <c r="R140" i="3"/>
  <c r="Q140" i="3"/>
  <c r="P140" i="3"/>
  <c r="O140" i="3"/>
  <c r="N140" i="3"/>
  <c r="M140" i="3"/>
  <c r="L140" i="3"/>
  <c r="K140" i="3"/>
  <c r="J140" i="3"/>
  <c r="I140" i="3"/>
  <c r="H140" i="3"/>
  <c r="G140" i="3"/>
  <c r="F140" i="3"/>
  <c r="E140" i="3"/>
  <c r="D140" i="3"/>
  <c r="C140" i="3"/>
  <c r="B140" i="3"/>
  <c r="S139" i="3"/>
  <c r="R139" i="3"/>
  <c r="Q139" i="3"/>
  <c r="P139" i="3"/>
  <c r="O139" i="3"/>
  <c r="N139" i="3"/>
  <c r="M139" i="3"/>
  <c r="L139" i="3"/>
  <c r="K139" i="3"/>
  <c r="J139" i="3"/>
  <c r="I139" i="3"/>
  <c r="H139" i="3"/>
  <c r="G139" i="3"/>
  <c r="F139" i="3"/>
  <c r="E139" i="3"/>
  <c r="D139" i="3"/>
  <c r="C139" i="3"/>
  <c r="B139" i="3"/>
  <c r="S138" i="3"/>
  <c r="R138" i="3"/>
  <c r="Q138" i="3"/>
  <c r="P138" i="3"/>
  <c r="O138" i="3"/>
  <c r="N138" i="3"/>
  <c r="M138" i="3"/>
  <c r="L138" i="3"/>
  <c r="K138" i="3"/>
  <c r="J138" i="3"/>
  <c r="I138" i="3"/>
  <c r="H138" i="3"/>
  <c r="G138" i="3"/>
  <c r="F138" i="3"/>
  <c r="E138" i="3"/>
  <c r="D138" i="3"/>
  <c r="C138" i="3"/>
  <c r="B138" i="3"/>
  <c r="S137" i="3"/>
  <c r="R137" i="3"/>
  <c r="Q137" i="3"/>
  <c r="P137" i="3"/>
  <c r="O137" i="3"/>
  <c r="N137" i="3"/>
  <c r="M137" i="3"/>
  <c r="L137" i="3"/>
  <c r="K137" i="3"/>
  <c r="J137" i="3"/>
  <c r="I137" i="3"/>
  <c r="H137" i="3"/>
  <c r="G137" i="3"/>
  <c r="F137" i="3"/>
  <c r="E137" i="3"/>
  <c r="D137" i="3"/>
  <c r="C137" i="3"/>
  <c r="B137" i="3"/>
  <c r="T136" i="3"/>
  <c r="S136" i="3"/>
  <c r="R136" i="3"/>
  <c r="Q136" i="3"/>
  <c r="P136" i="3"/>
  <c r="O136" i="3"/>
  <c r="N136" i="3"/>
  <c r="M136" i="3"/>
  <c r="L136" i="3"/>
  <c r="K136" i="3"/>
  <c r="J136" i="3"/>
  <c r="I136" i="3"/>
  <c r="H136" i="3"/>
  <c r="G136" i="3"/>
  <c r="F136" i="3"/>
  <c r="E136" i="3"/>
  <c r="D136" i="3"/>
  <c r="C136" i="3"/>
  <c r="B136" i="3"/>
  <c r="T135" i="3"/>
  <c r="S135" i="3"/>
  <c r="R135" i="3"/>
  <c r="Q135" i="3"/>
  <c r="P135" i="3"/>
  <c r="O135" i="3"/>
  <c r="N135" i="3"/>
  <c r="M135" i="3"/>
  <c r="L135" i="3"/>
  <c r="K135" i="3"/>
  <c r="J135" i="3"/>
  <c r="I135" i="3"/>
  <c r="H135" i="3"/>
  <c r="G135" i="3"/>
  <c r="F135" i="3"/>
  <c r="E135" i="3"/>
  <c r="D135" i="3"/>
  <c r="C135" i="3"/>
  <c r="B135" i="3"/>
  <c r="S134" i="3"/>
  <c r="R134" i="3"/>
  <c r="Q134" i="3"/>
  <c r="P134" i="3"/>
  <c r="O134" i="3"/>
  <c r="N134" i="3"/>
  <c r="M134" i="3"/>
  <c r="L134" i="3"/>
  <c r="K134" i="3"/>
  <c r="J134" i="3"/>
  <c r="I134" i="3"/>
  <c r="H134" i="3"/>
  <c r="G134" i="3"/>
  <c r="F134" i="3"/>
  <c r="E134" i="3"/>
  <c r="D134" i="3"/>
  <c r="C134" i="3"/>
  <c r="B134" i="3"/>
  <c r="S133" i="3"/>
  <c r="R133" i="3"/>
  <c r="Q133" i="3"/>
  <c r="P133" i="3"/>
  <c r="O133" i="3"/>
  <c r="N133" i="3"/>
  <c r="M133" i="3"/>
  <c r="L133" i="3"/>
  <c r="K133" i="3"/>
  <c r="J133" i="3"/>
  <c r="I133" i="3"/>
  <c r="H133" i="3"/>
  <c r="G133" i="3"/>
  <c r="F133" i="3"/>
  <c r="E133" i="3"/>
  <c r="D133" i="3"/>
  <c r="C133" i="3"/>
  <c r="B133" i="3"/>
  <c r="S132" i="3"/>
  <c r="R132" i="3"/>
  <c r="Q132" i="3"/>
  <c r="P132" i="3"/>
  <c r="O132" i="3"/>
  <c r="N132" i="3"/>
  <c r="M132" i="3"/>
  <c r="L132" i="3"/>
  <c r="K132" i="3"/>
  <c r="J132" i="3"/>
  <c r="I132" i="3"/>
  <c r="H132" i="3"/>
  <c r="G132" i="3"/>
  <c r="F132" i="3"/>
  <c r="E132" i="3"/>
  <c r="D132" i="3"/>
  <c r="C132" i="3"/>
  <c r="B132" i="3"/>
  <c r="T131" i="3"/>
  <c r="S131" i="3"/>
  <c r="R131" i="3"/>
  <c r="Q131" i="3"/>
  <c r="P131" i="3"/>
  <c r="O131" i="3"/>
  <c r="N131" i="3"/>
  <c r="M131" i="3"/>
  <c r="L131" i="3"/>
  <c r="K131" i="3"/>
  <c r="J131" i="3"/>
  <c r="I131" i="3"/>
  <c r="H131" i="3"/>
  <c r="G131" i="3"/>
  <c r="F131" i="3"/>
  <c r="E131" i="3"/>
  <c r="D131" i="3"/>
  <c r="C131" i="3"/>
  <c r="B131" i="3"/>
  <c r="S130" i="3"/>
  <c r="R130" i="3"/>
  <c r="Q130" i="3"/>
  <c r="P130" i="3"/>
  <c r="O130" i="3"/>
  <c r="N130" i="3"/>
  <c r="M130" i="3"/>
  <c r="L130" i="3"/>
  <c r="K130" i="3"/>
  <c r="J130" i="3"/>
  <c r="I130" i="3"/>
  <c r="H130" i="3"/>
  <c r="G130" i="3"/>
  <c r="F130" i="3"/>
  <c r="E130" i="3"/>
  <c r="D130" i="3"/>
  <c r="C130" i="3"/>
  <c r="B130" i="3"/>
  <c r="S129" i="3"/>
  <c r="R129" i="3"/>
  <c r="Q129" i="3"/>
  <c r="P129" i="3"/>
  <c r="O129" i="3"/>
  <c r="N129" i="3"/>
  <c r="M129" i="3"/>
  <c r="L129" i="3"/>
  <c r="K129" i="3"/>
  <c r="J129" i="3"/>
  <c r="I129" i="3"/>
  <c r="H129" i="3"/>
  <c r="G129" i="3"/>
  <c r="F129" i="3"/>
  <c r="E129" i="3"/>
  <c r="D129" i="3"/>
  <c r="C129" i="3"/>
  <c r="B129" i="3"/>
  <c r="S128" i="3"/>
  <c r="R128" i="3"/>
  <c r="Q128" i="3"/>
  <c r="P128" i="3"/>
  <c r="O128" i="3"/>
  <c r="N128" i="3"/>
  <c r="M128" i="3"/>
  <c r="L128" i="3"/>
  <c r="K128" i="3"/>
  <c r="J128" i="3"/>
  <c r="I128" i="3"/>
  <c r="H128" i="3"/>
  <c r="G128" i="3"/>
  <c r="F128" i="3"/>
  <c r="E128" i="3"/>
  <c r="D128" i="3"/>
  <c r="C128" i="3"/>
  <c r="B128" i="3"/>
  <c r="T127" i="3"/>
  <c r="S127" i="3"/>
  <c r="R127" i="3"/>
  <c r="Q127" i="3"/>
  <c r="P127" i="3"/>
  <c r="O127" i="3"/>
  <c r="N127" i="3"/>
  <c r="M127" i="3"/>
  <c r="L127" i="3"/>
  <c r="K127" i="3"/>
  <c r="J127" i="3"/>
  <c r="I127" i="3"/>
  <c r="H127" i="3"/>
  <c r="G127" i="3"/>
  <c r="F127" i="3"/>
  <c r="E127" i="3"/>
  <c r="D127" i="3"/>
  <c r="C127" i="3"/>
  <c r="B127" i="3"/>
  <c r="S126" i="3"/>
  <c r="R126" i="3"/>
  <c r="Q126" i="3"/>
  <c r="P126" i="3"/>
  <c r="O126" i="3"/>
  <c r="N126" i="3"/>
  <c r="M126" i="3"/>
  <c r="L126" i="3"/>
  <c r="K126" i="3"/>
  <c r="J126" i="3"/>
  <c r="I126" i="3"/>
  <c r="H126" i="3"/>
  <c r="G126" i="3"/>
  <c r="F126" i="3"/>
  <c r="E126" i="3"/>
  <c r="D126" i="3"/>
  <c r="C126" i="3"/>
  <c r="B126" i="3"/>
  <c r="S125" i="3"/>
  <c r="R125" i="3"/>
  <c r="Q125" i="3"/>
  <c r="P125" i="3"/>
  <c r="O125" i="3"/>
  <c r="N125" i="3"/>
  <c r="M125" i="3"/>
  <c r="L125" i="3"/>
  <c r="K125" i="3"/>
  <c r="J125" i="3"/>
  <c r="I125" i="3"/>
  <c r="H125" i="3"/>
  <c r="G125" i="3"/>
  <c r="F125" i="3"/>
  <c r="E125" i="3"/>
  <c r="D125" i="3"/>
  <c r="C125" i="3"/>
  <c r="B125" i="3"/>
  <c r="S124" i="3"/>
  <c r="R124" i="3"/>
  <c r="Q124" i="3"/>
  <c r="P124" i="3"/>
  <c r="O124" i="3"/>
  <c r="N124" i="3"/>
  <c r="M124" i="3"/>
  <c r="L124" i="3"/>
  <c r="K124" i="3"/>
  <c r="J124" i="3"/>
  <c r="I124" i="3"/>
  <c r="H124" i="3"/>
  <c r="G124" i="3"/>
  <c r="F124" i="3"/>
  <c r="E124" i="3"/>
  <c r="D124" i="3"/>
  <c r="C124" i="3"/>
  <c r="B124" i="3"/>
  <c r="T123" i="3"/>
  <c r="S123" i="3"/>
  <c r="R123" i="3"/>
  <c r="Q123" i="3"/>
  <c r="P123" i="3"/>
  <c r="O123" i="3"/>
  <c r="N123" i="3"/>
  <c r="M123" i="3"/>
  <c r="L123" i="3"/>
  <c r="K123" i="3"/>
  <c r="J123" i="3"/>
  <c r="I123" i="3"/>
  <c r="H123" i="3"/>
  <c r="G123" i="3"/>
  <c r="F123" i="3"/>
  <c r="E123" i="3"/>
  <c r="D123" i="3"/>
  <c r="C123" i="3"/>
  <c r="B123" i="3"/>
  <c r="S122" i="3"/>
  <c r="R122" i="3"/>
  <c r="Q122" i="3"/>
  <c r="P122" i="3"/>
  <c r="O122" i="3"/>
  <c r="N122" i="3"/>
  <c r="M122" i="3"/>
  <c r="L122" i="3"/>
  <c r="K122" i="3"/>
  <c r="J122" i="3"/>
  <c r="I122" i="3"/>
  <c r="H122" i="3"/>
  <c r="G122" i="3"/>
  <c r="F122" i="3"/>
  <c r="E122" i="3"/>
  <c r="D122" i="3"/>
  <c r="C122" i="3"/>
  <c r="B122" i="3"/>
  <c r="S121" i="3"/>
  <c r="R121" i="3"/>
  <c r="Q121" i="3"/>
  <c r="P121" i="3"/>
  <c r="O121" i="3"/>
  <c r="N121" i="3"/>
  <c r="M121" i="3"/>
  <c r="L121" i="3"/>
  <c r="K121" i="3"/>
  <c r="J121" i="3"/>
  <c r="I121" i="3"/>
  <c r="H121" i="3"/>
  <c r="G121" i="3"/>
  <c r="F121" i="3"/>
  <c r="E121" i="3"/>
  <c r="D121" i="3"/>
  <c r="C121" i="3"/>
  <c r="B121" i="3"/>
  <c r="S120" i="3"/>
  <c r="R120" i="3"/>
  <c r="Q120" i="3"/>
  <c r="P120" i="3"/>
  <c r="O120" i="3"/>
  <c r="N120" i="3"/>
  <c r="M120" i="3"/>
  <c r="L120" i="3"/>
  <c r="K120" i="3"/>
  <c r="J120" i="3"/>
  <c r="I120" i="3"/>
  <c r="H120" i="3"/>
  <c r="G120" i="3"/>
  <c r="F120" i="3"/>
  <c r="E120" i="3"/>
  <c r="D120" i="3"/>
  <c r="C120" i="3"/>
  <c r="B120" i="3"/>
  <c r="T119" i="3"/>
  <c r="S119" i="3"/>
  <c r="R119" i="3"/>
  <c r="Q119" i="3"/>
  <c r="P119" i="3"/>
  <c r="O119" i="3"/>
  <c r="N119" i="3"/>
  <c r="M119" i="3"/>
  <c r="L119" i="3"/>
  <c r="K119" i="3"/>
  <c r="J119" i="3"/>
  <c r="I119" i="3"/>
  <c r="H119" i="3"/>
  <c r="G119" i="3"/>
  <c r="F119" i="3"/>
  <c r="E119" i="3"/>
  <c r="D119" i="3"/>
  <c r="C119" i="3"/>
  <c r="B119" i="3"/>
  <c r="S118" i="3"/>
  <c r="R118" i="3"/>
  <c r="Q118" i="3"/>
  <c r="P118" i="3"/>
  <c r="O118" i="3"/>
  <c r="N118" i="3"/>
  <c r="M118" i="3"/>
  <c r="L118" i="3"/>
  <c r="K118" i="3"/>
  <c r="J118" i="3"/>
  <c r="I118" i="3"/>
  <c r="H118" i="3"/>
  <c r="G118" i="3"/>
  <c r="F118" i="3"/>
  <c r="E118" i="3"/>
  <c r="D118" i="3"/>
  <c r="C118" i="3"/>
  <c r="B118" i="3"/>
  <c r="S117" i="3"/>
  <c r="R117" i="3"/>
  <c r="Q117" i="3"/>
  <c r="P117" i="3"/>
  <c r="O117" i="3"/>
  <c r="N117" i="3"/>
  <c r="M117" i="3"/>
  <c r="L117" i="3"/>
  <c r="K117" i="3"/>
  <c r="J117" i="3"/>
  <c r="I117" i="3"/>
  <c r="H117" i="3"/>
  <c r="G117" i="3"/>
  <c r="F117" i="3"/>
  <c r="E117" i="3"/>
  <c r="D117" i="3"/>
  <c r="C117" i="3"/>
  <c r="B117" i="3"/>
  <c r="S116" i="3"/>
  <c r="R116" i="3"/>
  <c r="Q116" i="3"/>
  <c r="P116" i="3"/>
  <c r="O116" i="3"/>
  <c r="N116" i="3"/>
  <c r="M116" i="3"/>
  <c r="L116" i="3"/>
  <c r="K116" i="3"/>
  <c r="J116" i="3"/>
  <c r="I116" i="3"/>
  <c r="H116" i="3"/>
  <c r="G116" i="3"/>
  <c r="F116" i="3"/>
  <c r="E116" i="3"/>
  <c r="D116" i="3"/>
  <c r="C116" i="3"/>
  <c r="B116" i="3"/>
  <c r="T115" i="3"/>
  <c r="S115" i="3"/>
  <c r="R115" i="3"/>
  <c r="Q115" i="3"/>
  <c r="P115" i="3"/>
  <c r="O115" i="3"/>
  <c r="N115" i="3"/>
  <c r="M115" i="3"/>
  <c r="L115" i="3"/>
  <c r="K115" i="3"/>
  <c r="J115" i="3"/>
  <c r="I115" i="3"/>
  <c r="H115" i="3"/>
  <c r="G115" i="3"/>
  <c r="F115" i="3"/>
  <c r="E115" i="3"/>
  <c r="D115" i="3"/>
  <c r="C115" i="3"/>
  <c r="B115" i="3"/>
  <c r="S114" i="3"/>
  <c r="R114" i="3"/>
  <c r="Q114" i="3"/>
  <c r="P114" i="3"/>
  <c r="O114" i="3"/>
  <c r="N114" i="3"/>
  <c r="M114" i="3"/>
  <c r="L114" i="3"/>
  <c r="K114" i="3"/>
  <c r="J114" i="3"/>
  <c r="I114" i="3"/>
  <c r="H114" i="3"/>
  <c r="G114" i="3"/>
  <c r="F114" i="3"/>
  <c r="E114" i="3"/>
  <c r="D114" i="3"/>
  <c r="C114" i="3"/>
  <c r="B114" i="3"/>
  <c r="S113" i="3"/>
  <c r="R113" i="3"/>
  <c r="Q113" i="3"/>
  <c r="P113" i="3"/>
  <c r="O113" i="3"/>
  <c r="N113" i="3"/>
  <c r="M113" i="3"/>
  <c r="L113" i="3"/>
  <c r="K113" i="3"/>
  <c r="J113" i="3"/>
  <c r="I113" i="3"/>
  <c r="H113" i="3"/>
  <c r="G113" i="3"/>
  <c r="F113" i="3"/>
  <c r="E113" i="3"/>
  <c r="D113" i="3"/>
  <c r="C113" i="3"/>
  <c r="B113" i="3"/>
  <c r="S112" i="3"/>
  <c r="R112" i="3"/>
  <c r="Q112" i="3"/>
  <c r="P112" i="3"/>
  <c r="O112" i="3"/>
  <c r="N112" i="3"/>
  <c r="M112" i="3"/>
  <c r="L112" i="3"/>
  <c r="K112" i="3"/>
  <c r="J112" i="3"/>
  <c r="I112" i="3"/>
  <c r="H112" i="3"/>
  <c r="G112" i="3"/>
  <c r="F112" i="3"/>
  <c r="E112" i="3"/>
  <c r="D112" i="3"/>
  <c r="C112" i="3"/>
  <c r="B112" i="3"/>
  <c r="T111" i="3"/>
  <c r="S111" i="3"/>
  <c r="R111" i="3"/>
  <c r="Q111" i="3"/>
  <c r="P111" i="3"/>
  <c r="O111" i="3"/>
  <c r="N111" i="3"/>
  <c r="M111" i="3"/>
  <c r="L111" i="3"/>
  <c r="K111" i="3"/>
  <c r="J111" i="3"/>
  <c r="I111" i="3"/>
  <c r="H111" i="3"/>
  <c r="G111" i="3"/>
  <c r="F111" i="3"/>
  <c r="E111" i="3"/>
  <c r="D111" i="3"/>
  <c r="C111" i="3"/>
  <c r="B111" i="3"/>
  <c r="S110" i="3"/>
  <c r="R110" i="3"/>
  <c r="Q110" i="3"/>
  <c r="P110" i="3"/>
  <c r="O110" i="3"/>
  <c r="N110" i="3"/>
  <c r="M110" i="3"/>
  <c r="L110" i="3"/>
  <c r="K110" i="3"/>
  <c r="J110" i="3"/>
  <c r="I110" i="3"/>
  <c r="H110" i="3"/>
  <c r="G110" i="3"/>
  <c r="F110" i="3"/>
  <c r="E110" i="3"/>
  <c r="D110" i="3"/>
  <c r="C110" i="3"/>
  <c r="B110" i="3"/>
  <c r="S109" i="3"/>
  <c r="R109" i="3"/>
  <c r="Q109" i="3"/>
  <c r="P109" i="3"/>
  <c r="O109" i="3"/>
  <c r="N109" i="3"/>
  <c r="M109" i="3"/>
  <c r="L109" i="3"/>
  <c r="K109" i="3"/>
  <c r="J109" i="3"/>
  <c r="I109" i="3"/>
  <c r="H109" i="3"/>
  <c r="G109" i="3"/>
  <c r="F109" i="3"/>
  <c r="E109" i="3"/>
  <c r="D109" i="3"/>
  <c r="C109" i="3"/>
  <c r="B109" i="3"/>
  <c r="S108" i="3"/>
  <c r="R108" i="3"/>
  <c r="Q108" i="3"/>
  <c r="P108" i="3"/>
  <c r="O108" i="3"/>
  <c r="N108" i="3"/>
  <c r="M108" i="3"/>
  <c r="L108" i="3"/>
  <c r="K108" i="3"/>
  <c r="J108" i="3"/>
  <c r="I108" i="3"/>
  <c r="H108" i="3"/>
  <c r="G108" i="3"/>
  <c r="F108" i="3"/>
  <c r="E108" i="3"/>
  <c r="D108" i="3"/>
  <c r="C108" i="3"/>
  <c r="B108" i="3"/>
  <c r="T107" i="3"/>
  <c r="S107" i="3"/>
  <c r="R107" i="3"/>
  <c r="Q107" i="3"/>
  <c r="P107" i="3"/>
  <c r="O107" i="3"/>
  <c r="N107" i="3"/>
  <c r="M107" i="3"/>
  <c r="L107" i="3"/>
  <c r="K107" i="3"/>
  <c r="J107" i="3"/>
  <c r="I107" i="3"/>
  <c r="H107" i="3"/>
  <c r="G107" i="3"/>
  <c r="F107" i="3"/>
  <c r="E107" i="3"/>
  <c r="D107" i="3"/>
  <c r="C107" i="3"/>
  <c r="B107" i="3"/>
  <c r="S106" i="3"/>
  <c r="R106" i="3"/>
  <c r="Q106" i="3"/>
  <c r="P106" i="3"/>
  <c r="O106" i="3"/>
  <c r="N106" i="3"/>
  <c r="M106" i="3"/>
  <c r="L106" i="3"/>
  <c r="K106" i="3"/>
  <c r="J106" i="3"/>
  <c r="I106" i="3"/>
  <c r="H106" i="3"/>
  <c r="G106" i="3"/>
  <c r="F106" i="3"/>
  <c r="E106" i="3"/>
  <c r="D106" i="3"/>
  <c r="C106" i="3"/>
  <c r="B106" i="3"/>
  <c r="S105" i="3"/>
  <c r="R105" i="3"/>
  <c r="Q105" i="3"/>
  <c r="P105" i="3"/>
  <c r="O105" i="3"/>
  <c r="N105" i="3"/>
  <c r="M105" i="3"/>
  <c r="L105" i="3"/>
  <c r="K105" i="3"/>
  <c r="J105" i="3"/>
  <c r="I105" i="3"/>
  <c r="H105" i="3"/>
  <c r="G105" i="3"/>
  <c r="F105" i="3"/>
  <c r="E105" i="3"/>
  <c r="D105" i="3"/>
  <c r="C105" i="3"/>
  <c r="B105" i="3"/>
  <c r="S104" i="3"/>
  <c r="R104" i="3"/>
  <c r="Q104" i="3"/>
  <c r="P104" i="3"/>
  <c r="O104" i="3"/>
  <c r="N104" i="3"/>
  <c r="M104" i="3"/>
  <c r="L104" i="3"/>
  <c r="K104" i="3"/>
  <c r="J104" i="3"/>
  <c r="I104" i="3"/>
  <c r="H104" i="3"/>
  <c r="G104" i="3"/>
  <c r="F104" i="3"/>
  <c r="E104" i="3"/>
  <c r="D104" i="3"/>
  <c r="C104" i="3"/>
  <c r="B104" i="3"/>
  <c r="T103" i="3"/>
  <c r="S103" i="3"/>
  <c r="R103" i="3"/>
  <c r="Q103" i="3"/>
  <c r="P103" i="3"/>
  <c r="O103" i="3"/>
  <c r="N103" i="3"/>
  <c r="M103" i="3"/>
  <c r="L103" i="3"/>
  <c r="K103" i="3"/>
  <c r="J103" i="3"/>
  <c r="I103" i="3"/>
  <c r="H103" i="3"/>
  <c r="G103" i="3"/>
  <c r="F103" i="3"/>
  <c r="E103" i="3"/>
  <c r="D103" i="3"/>
  <c r="C103" i="3"/>
  <c r="B103" i="3"/>
  <c r="S102" i="3"/>
  <c r="R102" i="3"/>
  <c r="Q102" i="3"/>
  <c r="P102" i="3"/>
  <c r="O102" i="3"/>
  <c r="N102" i="3"/>
  <c r="M102" i="3"/>
  <c r="L102" i="3"/>
  <c r="K102" i="3"/>
  <c r="J102" i="3"/>
  <c r="I102" i="3"/>
  <c r="H102" i="3"/>
  <c r="G102" i="3"/>
  <c r="F102" i="3"/>
  <c r="E102" i="3"/>
  <c r="D102" i="3"/>
  <c r="C102" i="3"/>
  <c r="B102" i="3"/>
  <c r="S101" i="3"/>
  <c r="R101" i="3"/>
  <c r="Q101" i="3"/>
  <c r="P101" i="3"/>
  <c r="O101" i="3"/>
  <c r="N101" i="3"/>
  <c r="M101" i="3"/>
  <c r="L101" i="3"/>
  <c r="K101" i="3"/>
  <c r="J101" i="3"/>
  <c r="I101" i="3"/>
  <c r="H101" i="3"/>
  <c r="G101" i="3"/>
  <c r="F101" i="3"/>
  <c r="E101" i="3"/>
  <c r="D101" i="3"/>
  <c r="C101" i="3"/>
  <c r="B101" i="3"/>
  <c r="S100" i="3"/>
  <c r="R100" i="3"/>
  <c r="Q100" i="3"/>
  <c r="P100" i="3"/>
  <c r="O100" i="3"/>
  <c r="N100" i="3"/>
  <c r="M100" i="3"/>
  <c r="L100" i="3"/>
  <c r="K100" i="3"/>
  <c r="J100" i="3"/>
  <c r="I100" i="3"/>
  <c r="H100" i="3"/>
  <c r="G100" i="3"/>
  <c r="F100" i="3"/>
  <c r="E100" i="3"/>
  <c r="D100" i="3"/>
  <c r="C100" i="3"/>
  <c r="B100" i="3"/>
  <c r="T99" i="3"/>
  <c r="S99" i="3"/>
  <c r="R99" i="3"/>
  <c r="Q99" i="3"/>
  <c r="P99" i="3"/>
  <c r="O99" i="3"/>
  <c r="N99" i="3"/>
  <c r="M99" i="3"/>
  <c r="L99" i="3"/>
  <c r="K99" i="3"/>
  <c r="J99" i="3"/>
  <c r="I99" i="3"/>
  <c r="H99" i="3"/>
  <c r="G99" i="3"/>
  <c r="F99" i="3"/>
  <c r="E99" i="3"/>
  <c r="D99" i="3"/>
  <c r="C99" i="3"/>
  <c r="B99" i="3"/>
  <c r="S98" i="3"/>
  <c r="R98" i="3"/>
  <c r="Q98" i="3"/>
  <c r="P98" i="3"/>
  <c r="O98" i="3"/>
  <c r="N98" i="3"/>
  <c r="M98" i="3"/>
  <c r="L98" i="3"/>
  <c r="K98" i="3"/>
  <c r="J98" i="3"/>
  <c r="I98" i="3"/>
  <c r="H98" i="3"/>
  <c r="G98" i="3"/>
  <c r="F98" i="3"/>
  <c r="E98" i="3"/>
  <c r="D98" i="3"/>
  <c r="C98" i="3"/>
  <c r="B98" i="3"/>
  <c r="S97" i="3"/>
  <c r="R97" i="3"/>
  <c r="Q97" i="3"/>
  <c r="P97" i="3"/>
  <c r="O97" i="3"/>
  <c r="N97" i="3"/>
  <c r="M97" i="3"/>
  <c r="L97" i="3"/>
  <c r="K97" i="3"/>
  <c r="J97" i="3"/>
  <c r="I97" i="3"/>
  <c r="H97" i="3"/>
  <c r="G97" i="3"/>
  <c r="F97" i="3"/>
  <c r="E97" i="3"/>
  <c r="D97" i="3"/>
  <c r="C97" i="3"/>
  <c r="B97" i="3"/>
  <c r="T96" i="3"/>
  <c r="S96" i="3"/>
  <c r="R96" i="3"/>
  <c r="Q96" i="3"/>
  <c r="P96" i="3"/>
  <c r="O96" i="3"/>
  <c r="N96" i="3"/>
  <c r="M96" i="3"/>
  <c r="L96" i="3"/>
  <c r="K96" i="3"/>
  <c r="J96" i="3"/>
  <c r="I96" i="3"/>
  <c r="H96" i="3"/>
  <c r="G96" i="3"/>
  <c r="F96" i="3"/>
  <c r="E96" i="3"/>
  <c r="D96" i="3"/>
  <c r="C96" i="3"/>
  <c r="B96" i="3"/>
  <c r="T95" i="3"/>
  <c r="S95" i="3"/>
  <c r="R95" i="3"/>
  <c r="Q95" i="3"/>
  <c r="P95" i="3"/>
  <c r="O95" i="3"/>
  <c r="N95" i="3"/>
  <c r="M95" i="3"/>
  <c r="L95" i="3"/>
  <c r="K95" i="3"/>
  <c r="J95" i="3"/>
  <c r="I95" i="3"/>
  <c r="H95" i="3"/>
  <c r="G95" i="3"/>
  <c r="F95" i="3"/>
  <c r="E95" i="3"/>
  <c r="D95" i="3"/>
  <c r="C95" i="3"/>
  <c r="B95" i="3"/>
  <c r="S94" i="3"/>
  <c r="R94" i="3"/>
  <c r="Q94" i="3"/>
  <c r="P94" i="3"/>
  <c r="O94" i="3"/>
  <c r="N94" i="3"/>
  <c r="M94" i="3"/>
  <c r="L94" i="3"/>
  <c r="K94" i="3"/>
  <c r="J94" i="3"/>
  <c r="I94" i="3"/>
  <c r="H94" i="3"/>
  <c r="G94" i="3"/>
  <c r="F94" i="3"/>
  <c r="E94" i="3"/>
  <c r="D94" i="3"/>
  <c r="C94" i="3"/>
  <c r="B94" i="3"/>
  <c r="S93" i="3"/>
  <c r="R93" i="3"/>
  <c r="Q93" i="3"/>
  <c r="P93" i="3"/>
  <c r="O93" i="3"/>
  <c r="N93" i="3"/>
  <c r="M93" i="3"/>
  <c r="L93" i="3"/>
  <c r="K93" i="3"/>
  <c r="J93" i="3"/>
  <c r="I93" i="3"/>
  <c r="H93" i="3"/>
  <c r="G93" i="3"/>
  <c r="F93" i="3"/>
  <c r="E93" i="3"/>
  <c r="D93" i="3"/>
  <c r="C93" i="3"/>
  <c r="B93" i="3"/>
  <c r="T92" i="3"/>
  <c r="S92" i="3"/>
  <c r="R92" i="3"/>
  <c r="Q92" i="3"/>
  <c r="P92" i="3"/>
  <c r="O92" i="3"/>
  <c r="N92" i="3"/>
  <c r="M92" i="3"/>
  <c r="L92" i="3"/>
  <c r="K92" i="3"/>
  <c r="J92" i="3"/>
  <c r="I92" i="3"/>
  <c r="H92" i="3"/>
  <c r="G92" i="3"/>
  <c r="F92" i="3"/>
  <c r="E92" i="3"/>
  <c r="D92" i="3"/>
  <c r="C92" i="3"/>
  <c r="B92" i="3"/>
  <c r="T91" i="3"/>
  <c r="S91" i="3"/>
  <c r="R91" i="3"/>
  <c r="Q91" i="3"/>
  <c r="P91" i="3"/>
  <c r="O91" i="3"/>
  <c r="N91" i="3"/>
  <c r="M91" i="3"/>
  <c r="L91" i="3"/>
  <c r="K91" i="3"/>
  <c r="J91" i="3"/>
  <c r="I91" i="3"/>
  <c r="H91" i="3"/>
  <c r="G91" i="3"/>
  <c r="F91" i="3"/>
  <c r="E91" i="3"/>
  <c r="D91" i="3"/>
  <c r="C91" i="3"/>
  <c r="B91" i="3"/>
  <c r="T90" i="3"/>
  <c r="S90" i="3"/>
  <c r="R90" i="3"/>
  <c r="Q90" i="3"/>
  <c r="P90" i="3"/>
  <c r="O90" i="3"/>
  <c r="N90" i="3"/>
  <c r="M90" i="3"/>
  <c r="L90" i="3"/>
  <c r="K90" i="3"/>
  <c r="J90" i="3"/>
  <c r="I90" i="3"/>
  <c r="H90" i="3"/>
  <c r="G90" i="3"/>
  <c r="F90" i="3"/>
  <c r="E90" i="3"/>
  <c r="D90" i="3"/>
  <c r="C90" i="3"/>
  <c r="B90" i="3"/>
  <c r="S89" i="3"/>
  <c r="R89" i="3"/>
  <c r="Q89" i="3"/>
  <c r="P89" i="3"/>
  <c r="O89" i="3"/>
  <c r="N89" i="3"/>
  <c r="M89" i="3"/>
  <c r="L89" i="3"/>
  <c r="K89" i="3"/>
  <c r="J89" i="3"/>
  <c r="I89" i="3"/>
  <c r="H89" i="3"/>
  <c r="G89" i="3"/>
  <c r="F89" i="3"/>
  <c r="E89" i="3"/>
  <c r="D89" i="3"/>
  <c r="C89" i="3"/>
  <c r="B89" i="3"/>
  <c r="S88" i="3"/>
  <c r="R88" i="3"/>
  <c r="Q88" i="3"/>
  <c r="P88" i="3"/>
  <c r="O88" i="3"/>
  <c r="N88" i="3"/>
  <c r="M88" i="3"/>
  <c r="L88" i="3"/>
  <c r="K88" i="3"/>
  <c r="J88" i="3"/>
  <c r="I88" i="3"/>
  <c r="H88" i="3"/>
  <c r="G88" i="3"/>
  <c r="F88" i="3"/>
  <c r="E88" i="3"/>
  <c r="D88" i="3"/>
  <c r="C88" i="3"/>
  <c r="B88" i="3"/>
  <c r="T87" i="3"/>
  <c r="S87" i="3"/>
  <c r="R87" i="3"/>
  <c r="Q87" i="3"/>
  <c r="P87" i="3"/>
  <c r="O87" i="3"/>
  <c r="N87" i="3"/>
  <c r="M87" i="3"/>
  <c r="L87" i="3"/>
  <c r="K87" i="3"/>
  <c r="J87" i="3"/>
  <c r="I87" i="3"/>
  <c r="H87" i="3"/>
  <c r="G87" i="3"/>
  <c r="F87" i="3"/>
  <c r="E87" i="3"/>
  <c r="D87" i="3"/>
  <c r="C87" i="3"/>
  <c r="B87" i="3"/>
  <c r="S86" i="3"/>
  <c r="R86" i="3"/>
  <c r="Q86" i="3"/>
  <c r="P86" i="3"/>
  <c r="O86" i="3"/>
  <c r="N86" i="3"/>
  <c r="M86" i="3"/>
  <c r="L86" i="3"/>
  <c r="K86" i="3"/>
  <c r="J86" i="3"/>
  <c r="I86" i="3"/>
  <c r="H86" i="3"/>
  <c r="G86" i="3"/>
  <c r="F86" i="3"/>
  <c r="E86" i="3"/>
  <c r="D86" i="3"/>
  <c r="C86" i="3"/>
  <c r="B86" i="3"/>
  <c r="S85" i="3"/>
  <c r="R85" i="3"/>
  <c r="Q85" i="3"/>
  <c r="P85" i="3"/>
  <c r="O85" i="3"/>
  <c r="N85" i="3"/>
  <c r="M85" i="3"/>
  <c r="L85" i="3"/>
  <c r="K85" i="3"/>
  <c r="J85" i="3"/>
  <c r="I85" i="3"/>
  <c r="H85" i="3"/>
  <c r="G85" i="3"/>
  <c r="F85" i="3"/>
  <c r="E85" i="3"/>
  <c r="D85" i="3"/>
  <c r="C85" i="3"/>
  <c r="B85" i="3"/>
  <c r="S84" i="3"/>
  <c r="R84" i="3"/>
  <c r="Q84" i="3"/>
  <c r="P84" i="3"/>
  <c r="O84" i="3"/>
  <c r="N84" i="3"/>
  <c r="M84" i="3"/>
  <c r="L84" i="3"/>
  <c r="K84" i="3"/>
  <c r="J84" i="3"/>
  <c r="I84" i="3"/>
  <c r="H84" i="3"/>
  <c r="G84" i="3"/>
  <c r="F84" i="3"/>
  <c r="E84" i="3"/>
  <c r="D84" i="3"/>
  <c r="C84" i="3"/>
  <c r="B84" i="3"/>
  <c r="S83" i="3"/>
  <c r="R83" i="3"/>
  <c r="Q83" i="3"/>
  <c r="P83" i="3"/>
  <c r="O83" i="3"/>
  <c r="N83" i="3"/>
  <c r="M83" i="3"/>
  <c r="L83" i="3"/>
  <c r="K83" i="3"/>
  <c r="J83" i="3"/>
  <c r="I83" i="3"/>
  <c r="H83" i="3"/>
  <c r="G83" i="3"/>
  <c r="F83" i="3"/>
  <c r="E83" i="3"/>
  <c r="D83" i="3"/>
  <c r="C83" i="3"/>
  <c r="B83" i="3"/>
  <c r="S82" i="3"/>
  <c r="R82" i="3"/>
  <c r="Q82" i="3"/>
  <c r="P82" i="3"/>
  <c r="O82" i="3"/>
  <c r="N82" i="3"/>
  <c r="M82" i="3"/>
  <c r="L82" i="3"/>
  <c r="K82" i="3"/>
  <c r="J82" i="3"/>
  <c r="I82" i="3"/>
  <c r="H82" i="3"/>
  <c r="G82" i="3"/>
  <c r="F82" i="3"/>
  <c r="E82" i="3"/>
  <c r="D82" i="3"/>
  <c r="C82" i="3"/>
  <c r="B82" i="3"/>
  <c r="T81" i="3"/>
  <c r="S81" i="3"/>
  <c r="R81" i="3"/>
  <c r="Q81" i="3"/>
  <c r="P81" i="3"/>
  <c r="O81" i="3"/>
  <c r="N81" i="3"/>
  <c r="M81" i="3"/>
  <c r="L81" i="3"/>
  <c r="K81" i="3"/>
  <c r="J81" i="3"/>
  <c r="I81" i="3"/>
  <c r="H81" i="3"/>
  <c r="G81" i="3"/>
  <c r="F81" i="3"/>
  <c r="E81" i="3"/>
  <c r="D81" i="3"/>
  <c r="C81" i="3"/>
  <c r="B81" i="3"/>
  <c r="S80" i="3"/>
  <c r="R80" i="3"/>
  <c r="Q80" i="3"/>
  <c r="P80" i="3"/>
  <c r="O80" i="3"/>
  <c r="N80" i="3"/>
  <c r="M80" i="3"/>
  <c r="L80" i="3"/>
  <c r="K80" i="3"/>
  <c r="J80" i="3"/>
  <c r="I80" i="3"/>
  <c r="H80" i="3"/>
  <c r="G80" i="3"/>
  <c r="F80" i="3"/>
  <c r="E80" i="3"/>
  <c r="D80" i="3"/>
  <c r="C80" i="3"/>
  <c r="B80" i="3"/>
  <c r="S79" i="3"/>
  <c r="R79" i="3"/>
  <c r="Q79" i="3"/>
  <c r="P79" i="3"/>
  <c r="O79" i="3"/>
  <c r="N79" i="3"/>
  <c r="M79" i="3"/>
  <c r="L79" i="3"/>
  <c r="K79" i="3"/>
  <c r="J79" i="3"/>
  <c r="I79" i="3"/>
  <c r="H79" i="3"/>
  <c r="G79" i="3"/>
  <c r="F79" i="3"/>
  <c r="E79" i="3"/>
  <c r="D79" i="3"/>
  <c r="C79" i="3"/>
  <c r="B79" i="3"/>
  <c r="S78" i="3"/>
  <c r="R78" i="3"/>
  <c r="Q78" i="3"/>
  <c r="P78" i="3"/>
  <c r="O78" i="3"/>
  <c r="N78" i="3"/>
  <c r="M78" i="3"/>
  <c r="L78" i="3"/>
  <c r="K78" i="3"/>
  <c r="J78" i="3"/>
  <c r="I78" i="3"/>
  <c r="H78" i="3"/>
  <c r="G78" i="3"/>
  <c r="F78" i="3"/>
  <c r="E78" i="3"/>
  <c r="D78" i="3"/>
  <c r="C78" i="3"/>
  <c r="B78" i="3"/>
  <c r="T77" i="3"/>
  <c r="S77" i="3"/>
  <c r="R77" i="3"/>
  <c r="Q77" i="3"/>
  <c r="P77" i="3"/>
  <c r="O77" i="3"/>
  <c r="N77" i="3"/>
  <c r="M77" i="3"/>
  <c r="L77" i="3"/>
  <c r="K77" i="3"/>
  <c r="J77" i="3"/>
  <c r="I77" i="3"/>
  <c r="H77" i="3"/>
  <c r="G77" i="3"/>
  <c r="F77" i="3"/>
  <c r="E77" i="3"/>
  <c r="D77" i="3"/>
  <c r="C77" i="3"/>
  <c r="B77" i="3"/>
  <c r="S76" i="3"/>
  <c r="R76" i="3"/>
  <c r="Q76" i="3"/>
  <c r="P76" i="3"/>
  <c r="O76" i="3"/>
  <c r="N76" i="3"/>
  <c r="M76" i="3"/>
  <c r="L76" i="3"/>
  <c r="K76" i="3"/>
  <c r="J76" i="3"/>
  <c r="I76" i="3"/>
  <c r="H76" i="3"/>
  <c r="G76" i="3"/>
  <c r="F76" i="3"/>
  <c r="E76" i="3"/>
  <c r="D76" i="3"/>
  <c r="C76" i="3"/>
  <c r="B76" i="3"/>
  <c r="T75" i="3"/>
  <c r="S75" i="3"/>
  <c r="R75" i="3"/>
  <c r="Q75" i="3"/>
  <c r="P75" i="3"/>
  <c r="O75" i="3"/>
  <c r="N75" i="3"/>
  <c r="M75" i="3"/>
  <c r="L75" i="3"/>
  <c r="K75" i="3"/>
  <c r="J75" i="3"/>
  <c r="I75" i="3"/>
  <c r="H75" i="3"/>
  <c r="G75" i="3"/>
  <c r="F75" i="3"/>
  <c r="E75" i="3"/>
  <c r="D75" i="3"/>
  <c r="C75" i="3"/>
  <c r="B75" i="3"/>
  <c r="S74" i="3"/>
  <c r="R74" i="3"/>
  <c r="Q74" i="3"/>
  <c r="P74" i="3"/>
  <c r="O74" i="3"/>
  <c r="N74" i="3"/>
  <c r="M74" i="3"/>
  <c r="L74" i="3"/>
  <c r="K74" i="3"/>
  <c r="J74" i="3"/>
  <c r="I74" i="3"/>
  <c r="H74" i="3"/>
  <c r="G74" i="3"/>
  <c r="F74" i="3"/>
  <c r="E74" i="3"/>
  <c r="D74" i="3"/>
  <c r="C74" i="3"/>
  <c r="B74" i="3"/>
  <c r="T73" i="3"/>
  <c r="S73" i="3"/>
  <c r="R73" i="3"/>
  <c r="Q73" i="3"/>
  <c r="P73" i="3"/>
  <c r="O73" i="3"/>
  <c r="N73" i="3"/>
  <c r="M73" i="3"/>
  <c r="L73" i="3"/>
  <c r="K73" i="3"/>
  <c r="J73" i="3"/>
  <c r="I73" i="3"/>
  <c r="H73" i="3"/>
  <c r="G73" i="3"/>
  <c r="F73" i="3"/>
  <c r="E73" i="3"/>
  <c r="D73" i="3"/>
  <c r="C73" i="3"/>
  <c r="B73" i="3"/>
  <c r="S72" i="3"/>
  <c r="R72" i="3"/>
  <c r="Q72" i="3"/>
  <c r="P72" i="3"/>
  <c r="O72" i="3"/>
  <c r="N72" i="3"/>
  <c r="M72" i="3"/>
  <c r="L72" i="3"/>
  <c r="K72" i="3"/>
  <c r="J72" i="3"/>
  <c r="I72" i="3"/>
  <c r="H72" i="3"/>
  <c r="G72" i="3"/>
  <c r="F72" i="3"/>
  <c r="E72" i="3"/>
  <c r="D72" i="3"/>
  <c r="C72" i="3"/>
  <c r="B72" i="3"/>
  <c r="T71" i="3"/>
  <c r="S71" i="3"/>
  <c r="R71" i="3"/>
  <c r="Q71" i="3"/>
  <c r="P71" i="3"/>
  <c r="O71" i="3"/>
  <c r="N71" i="3"/>
  <c r="M71" i="3"/>
  <c r="L71" i="3"/>
  <c r="K71" i="3"/>
  <c r="J71" i="3"/>
  <c r="I71" i="3"/>
  <c r="H71" i="3"/>
  <c r="G71" i="3"/>
  <c r="F71" i="3"/>
  <c r="E71" i="3"/>
  <c r="D71" i="3"/>
  <c r="C71" i="3"/>
  <c r="B71" i="3"/>
  <c r="S70" i="3"/>
  <c r="R70" i="3"/>
  <c r="Q70" i="3"/>
  <c r="P70" i="3"/>
  <c r="O70" i="3"/>
  <c r="N70" i="3"/>
  <c r="M70" i="3"/>
  <c r="L70" i="3"/>
  <c r="K70" i="3"/>
  <c r="J70" i="3"/>
  <c r="I70" i="3"/>
  <c r="H70" i="3"/>
  <c r="G70" i="3"/>
  <c r="F70" i="3"/>
  <c r="E70" i="3"/>
  <c r="D70" i="3"/>
  <c r="C70" i="3"/>
  <c r="B70" i="3"/>
  <c r="S69" i="3"/>
  <c r="R69" i="3"/>
  <c r="Q69" i="3"/>
  <c r="P69" i="3"/>
  <c r="O69" i="3"/>
  <c r="N69" i="3"/>
  <c r="M69" i="3"/>
  <c r="L69" i="3"/>
  <c r="K69" i="3"/>
  <c r="J69" i="3"/>
  <c r="I69" i="3"/>
  <c r="H69" i="3"/>
  <c r="G69" i="3"/>
  <c r="F69" i="3"/>
  <c r="E69" i="3"/>
  <c r="D69" i="3"/>
  <c r="C69" i="3"/>
  <c r="B69" i="3"/>
  <c r="S68" i="3"/>
  <c r="R68" i="3"/>
  <c r="Q68" i="3"/>
  <c r="P68" i="3"/>
  <c r="O68" i="3"/>
  <c r="N68" i="3"/>
  <c r="M68" i="3"/>
  <c r="L68" i="3"/>
  <c r="K68" i="3"/>
  <c r="J68" i="3"/>
  <c r="I68" i="3"/>
  <c r="H68" i="3"/>
  <c r="G68" i="3"/>
  <c r="F68" i="3"/>
  <c r="E68" i="3"/>
  <c r="D68" i="3"/>
  <c r="C68" i="3"/>
  <c r="B68" i="3"/>
  <c r="T67" i="3"/>
  <c r="S67" i="3"/>
  <c r="R67" i="3"/>
  <c r="Q67" i="3"/>
  <c r="P67" i="3"/>
  <c r="O67" i="3"/>
  <c r="N67" i="3"/>
  <c r="M67" i="3"/>
  <c r="L67" i="3"/>
  <c r="K67" i="3"/>
  <c r="J67" i="3"/>
  <c r="I67" i="3"/>
  <c r="H67" i="3"/>
  <c r="G67" i="3"/>
  <c r="F67" i="3"/>
  <c r="E67" i="3"/>
  <c r="D67" i="3"/>
  <c r="C67" i="3"/>
  <c r="B67" i="3"/>
  <c r="S66" i="3"/>
  <c r="R66" i="3"/>
  <c r="Q66" i="3"/>
  <c r="P66" i="3"/>
  <c r="O66" i="3"/>
  <c r="N66" i="3"/>
  <c r="M66" i="3"/>
  <c r="L66" i="3"/>
  <c r="K66" i="3"/>
  <c r="J66" i="3"/>
  <c r="I66" i="3"/>
  <c r="H66" i="3"/>
  <c r="G66" i="3"/>
  <c r="F66" i="3"/>
  <c r="E66" i="3"/>
  <c r="D66" i="3"/>
  <c r="C66" i="3"/>
  <c r="B66" i="3"/>
  <c r="S65" i="3"/>
  <c r="R65" i="3"/>
  <c r="Q65" i="3"/>
  <c r="P65" i="3"/>
  <c r="O65" i="3"/>
  <c r="N65" i="3"/>
  <c r="M65" i="3"/>
  <c r="L65" i="3"/>
  <c r="K65" i="3"/>
  <c r="J65" i="3"/>
  <c r="I65" i="3"/>
  <c r="H65" i="3"/>
  <c r="G65" i="3"/>
  <c r="F65" i="3"/>
  <c r="E65" i="3"/>
  <c r="D65" i="3"/>
  <c r="C65" i="3"/>
  <c r="B65" i="3"/>
  <c r="S64" i="3"/>
  <c r="R64" i="3"/>
  <c r="Q64" i="3"/>
  <c r="P64" i="3"/>
  <c r="O64" i="3"/>
  <c r="N64" i="3"/>
  <c r="M64" i="3"/>
  <c r="L64" i="3"/>
  <c r="K64" i="3"/>
  <c r="J64" i="3"/>
  <c r="I64" i="3"/>
  <c r="H64" i="3"/>
  <c r="G64" i="3"/>
  <c r="F64" i="3"/>
  <c r="E64" i="3"/>
  <c r="D64" i="3"/>
  <c r="C64" i="3"/>
  <c r="B64" i="3"/>
  <c r="T63" i="3"/>
  <c r="S63" i="3"/>
  <c r="R63" i="3"/>
  <c r="Q63" i="3"/>
  <c r="P63" i="3"/>
  <c r="O63" i="3"/>
  <c r="N63" i="3"/>
  <c r="M63" i="3"/>
  <c r="L63" i="3"/>
  <c r="K63" i="3"/>
  <c r="J63" i="3"/>
  <c r="I63" i="3"/>
  <c r="H63" i="3"/>
  <c r="G63" i="3"/>
  <c r="F63" i="3"/>
  <c r="E63" i="3"/>
  <c r="D63" i="3"/>
  <c r="C63" i="3"/>
  <c r="B63" i="3"/>
  <c r="S62" i="3"/>
  <c r="R62" i="3"/>
  <c r="Q62" i="3"/>
  <c r="P62" i="3"/>
  <c r="O62" i="3"/>
  <c r="N62" i="3"/>
  <c r="M62" i="3"/>
  <c r="L62" i="3"/>
  <c r="K62" i="3"/>
  <c r="J62" i="3"/>
  <c r="I62" i="3"/>
  <c r="H62" i="3"/>
  <c r="G62" i="3"/>
  <c r="F62" i="3"/>
  <c r="E62" i="3"/>
  <c r="D62" i="3"/>
  <c r="C62" i="3"/>
  <c r="B62" i="3"/>
  <c r="S61" i="3"/>
  <c r="R61" i="3"/>
  <c r="Q61" i="3"/>
  <c r="P61" i="3"/>
  <c r="O61" i="3"/>
  <c r="N61" i="3"/>
  <c r="M61" i="3"/>
  <c r="L61" i="3"/>
  <c r="K61" i="3"/>
  <c r="J61" i="3"/>
  <c r="I61" i="3"/>
  <c r="H61" i="3"/>
  <c r="G61" i="3"/>
  <c r="F61" i="3"/>
  <c r="E61" i="3"/>
  <c r="D61" i="3"/>
  <c r="C61" i="3"/>
  <c r="B61" i="3"/>
  <c r="S60" i="3"/>
  <c r="R60" i="3"/>
  <c r="Q60" i="3"/>
  <c r="P60" i="3"/>
  <c r="O60" i="3"/>
  <c r="N60" i="3"/>
  <c r="M60" i="3"/>
  <c r="L60" i="3"/>
  <c r="K60" i="3"/>
  <c r="J60" i="3"/>
  <c r="I60" i="3"/>
  <c r="H60" i="3"/>
  <c r="G60" i="3"/>
  <c r="F60" i="3"/>
  <c r="E60" i="3"/>
  <c r="D60" i="3"/>
  <c r="C60" i="3"/>
  <c r="B60" i="3"/>
  <c r="T59" i="3"/>
  <c r="S59" i="3"/>
  <c r="R59" i="3"/>
  <c r="Q59" i="3"/>
  <c r="P59" i="3"/>
  <c r="O59" i="3"/>
  <c r="N59" i="3"/>
  <c r="M59" i="3"/>
  <c r="L59" i="3"/>
  <c r="K59" i="3"/>
  <c r="J59" i="3"/>
  <c r="I59" i="3"/>
  <c r="H59" i="3"/>
  <c r="G59" i="3"/>
  <c r="F59" i="3"/>
  <c r="E59" i="3"/>
  <c r="D59" i="3"/>
  <c r="C59" i="3"/>
  <c r="B59" i="3"/>
  <c r="S58" i="3"/>
  <c r="R58" i="3"/>
  <c r="Q58" i="3"/>
  <c r="P58" i="3"/>
  <c r="O58" i="3"/>
  <c r="N58" i="3"/>
  <c r="M58" i="3"/>
  <c r="L58" i="3"/>
  <c r="K58" i="3"/>
  <c r="J58" i="3"/>
  <c r="I58" i="3"/>
  <c r="H58" i="3"/>
  <c r="G58" i="3"/>
  <c r="F58" i="3"/>
  <c r="E58" i="3"/>
  <c r="D58" i="3"/>
  <c r="C58" i="3"/>
  <c r="B58" i="3"/>
  <c r="S57" i="3"/>
  <c r="R57" i="3"/>
  <c r="Q57" i="3"/>
  <c r="P57" i="3"/>
  <c r="O57" i="3"/>
  <c r="N57" i="3"/>
  <c r="M57" i="3"/>
  <c r="L57" i="3"/>
  <c r="K57" i="3"/>
  <c r="J57" i="3"/>
  <c r="I57" i="3"/>
  <c r="H57" i="3"/>
  <c r="G57" i="3"/>
  <c r="F57" i="3"/>
  <c r="E57" i="3"/>
  <c r="D57" i="3"/>
  <c r="C57" i="3"/>
  <c r="B57" i="3"/>
  <c r="S56" i="3"/>
  <c r="R56" i="3"/>
  <c r="Q56" i="3"/>
  <c r="P56" i="3"/>
  <c r="O56" i="3"/>
  <c r="N56" i="3"/>
  <c r="M56" i="3"/>
  <c r="L56" i="3"/>
  <c r="K56" i="3"/>
  <c r="J56" i="3"/>
  <c r="I56" i="3"/>
  <c r="H56" i="3"/>
  <c r="G56" i="3"/>
  <c r="F56" i="3"/>
  <c r="E56" i="3"/>
  <c r="D56" i="3"/>
  <c r="C56" i="3"/>
  <c r="B56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C55" i="3"/>
  <c r="B55" i="3"/>
  <c r="S54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E54" i="3"/>
  <c r="D54" i="3"/>
  <c r="C54" i="3"/>
  <c r="B54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C53" i="3"/>
  <c r="B53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C52" i="3"/>
  <c r="B52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C51" i="3"/>
  <c r="B51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C50" i="3"/>
  <c r="B50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C49" i="3"/>
  <c r="B49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C48" i="3"/>
  <c r="B48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C47" i="3"/>
  <c r="B47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C46" i="3"/>
  <c r="B46" i="3"/>
  <c r="S45" i="3"/>
  <c r="R45" i="3"/>
  <c r="Q45" i="3"/>
  <c r="P45" i="3"/>
  <c r="O45" i="3"/>
  <c r="N45" i="3"/>
  <c r="M45" i="3"/>
  <c r="L45" i="3"/>
  <c r="K45" i="3"/>
  <c r="J45" i="3"/>
  <c r="I45" i="3"/>
  <c r="H45" i="3"/>
  <c r="G45" i="3"/>
  <c r="F45" i="3"/>
  <c r="E45" i="3"/>
  <c r="D45" i="3"/>
  <c r="C45" i="3"/>
  <c r="B45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C44" i="3"/>
  <c r="B44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D43" i="3"/>
  <c r="C43" i="3"/>
  <c r="B43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C42" i="3"/>
  <c r="B42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C41" i="3"/>
  <c r="B41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C40" i="3"/>
  <c r="B40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C39" i="3"/>
  <c r="B39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C38" i="3"/>
  <c r="B38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C37" i="3"/>
  <c r="B37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36" i="3"/>
  <c r="B36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B35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C34" i="3"/>
  <c r="B34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33" i="3"/>
  <c r="B33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32" i="3"/>
  <c r="B32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31" i="3"/>
  <c r="B31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30" i="3"/>
  <c r="B30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B29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28" i="3"/>
  <c r="B28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B27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B26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25" i="3"/>
  <c r="B25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24" i="3"/>
  <c r="B24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23" i="3"/>
  <c r="B23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B22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B21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B19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B18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B17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B9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B6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B5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B3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B2" i="3"/>
  <c r="K126" i="2"/>
  <c r="J126" i="2"/>
  <c r="I126" i="2"/>
  <c r="H126" i="2"/>
  <c r="G126" i="2"/>
  <c r="F126" i="2"/>
  <c r="E126" i="2"/>
  <c r="D126" i="2"/>
  <c r="C126" i="2"/>
  <c r="B126" i="2"/>
  <c r="J39" i="2"/>
  <c r="I39" i="2"/>
  <c r="H39" i="2"/>
  <c r="G39" i="2"/>
  <c r="F39" i="2"/>
  <c r="E39" i="2"/>
  <c r="D39" i="2"/>
  <c r="C39" i="2"/>
  <c r="B39" i="2"/>
  <c r="K8" i="2"/>
  <c r="J8" i="2"/>
  <c r="I8" i="2"/>
  <c r="H8" i="2"/>
  <c r="G8" i="2"/>
  <c r="F8" i="2"/>
  <c r="E8" i="2"/>
  <c r="D8" i="2"/>
  <c r="C8" i="2"/>
  <c r="B8" i="2"/>
  <c r="J165" i="2"/>
  <c r="I165" i="2"/>
  <c r="H165" i="2"/>
  <c r="G165" i="2"/>
  <c r="F165" i="2"/>
  <c r="E165" i="2"/>
  <c r="D165" i="2"/>
  <c r="C165" i="2"/>
  <c r="B165" i="2"/>
  <c r="J98" i="2"/>
  <c r="I98" i="2"/>
  <c r="H98" i="2"/>
  <c r="G98" i="2"/>
  <c r="F98" i="2"/>
  <c r="E98" i="2"/>
  <c r="D98" i="2"/>
  <c r="C98" i="2"/>
  <c r="B98" i="2"/>
  <c r="K204" i="2"/>
  <c r="J204" i="2"/>
  <c r="I204" i="2"/>
  <c r="H204" i="2"/>
  <c r="G204" i="2"/>
  <c r="F204" i="2"/>
  <c r="E204" i="2"/>
  <c r="D204" i="2"/>
  <c r="C204" i="2"/>
  <c r="B204" i="2"/>
  <c r="J161" i="2"/>
  <c r="I161" i="2"/>
  <c r="H161" i="2"/>
  <c r="G161" i="2"/>
  <c r="F161" i="2"/>
  <c r="E161" i="2"/>
  <c r="D161" i="2"/>
  <c r="C161" i="2"/>
  <c r="B161" i="2"/>
  <c r="K90" i="2"/>
  <c r="J90" i="2"/>
  <c r="I90" i="2"/>
  <c r="H90" i="2"/>
  <c r="G90" i="2"/>
  <c r="F90" i="2"/>
  <c r="E90" i="2"/>
  <c r="D90" i="2"/>
  <c r="C90" i="2"/>
  <c r="B90" i="2"/>
  <c r="J174" i="2"/>
  <c r="I174" i="2"/>
  <c r="H174" i="2"/>
  <c r="G174" i="2"/>
  <c r="F174" i="2"/>
  <c r="E174" i="2"/>
  <c r="D174" i="2"/>
  <c r="C174" i="2"/>
  <c r="B174" i="2"/>
  <c r="J185" i="2"/>
  <c r="I185" i="2"/>
  <c r="H185" i="2"/>
  <c r="G185" i="2"/>
  <c r="F185" i="2"/>
  <c r="E185" i="2"/>
  <c r="D185" i="2"/>
  <c r="C185" i="2"/>
  <c r="B185" i="2"/>
  <c r="J85" i="2"/>
  <c r="I85" i="2"/>
  <c r="H85" i="2"/>
  <c r="G85" i="2"/>
  <c r="F85" i="2"/>
  <c r="E85" i="2"/>
  <c r="D85" i="2"/>
  <c r="C85" i="2"/>
  <c r="B85" i="2"/>
  <c r="J24" i="2"/>
  <c r="I24" i="2"/>
  <c r="H24" i="2"/>
  <c r="G24" i="2"/>
  <c r="F24" i="2"/>
  <c r="E24" i="2"/>
  <c r="D24" i="2"/>
  <c r="C24" i="2"/>
  <c r="B24" i="2"/>
  <c r="K133" i="2"/>
  <c r="J133" i="2"/>
  <c r="I133" i="2"/>
  <c r="H133" i="2"/>
  <c r="G133" i="2"/>
  <c r="F133" i="2"/>
  <c r="E133" i="2"/>
  <c r="D133" i="2"/>
  <c r="C133" i="2"/>
  <c r="B133" i="2"/>
  <c r="J123" i="2"/>
  <c r="I123" i="2"/>
  <c r="H123" i="2"/>
  <c r="G123" i="2"/>
  <c r="F123" i="2"/>
  <c r="E123" i="2"/>
  <c r="D123" i="2"/>
  <c r="C123" i="2"/>
  <c r="B123" i="2"/>
  <c r="J68" i="2"/>
  <c r="I68" i="2"/>
  <c r="H68" i="2"/>
  <c r="G68" i="2"/>
  <c r="F68" i="2"/>
  <c r="E68" i="2"/>
  <c r="D68" i="2"/>
  <c r="C68" i="2"/>
  <c r="B68" i="2"/>
  <c r="J47" i="2"/>
  <c r="I47" i="2"/>
  <c r="H47" i="2"/>
  <c r="G47" i="2"/>
  <c r="F47" i="2"/>
  <c r="E47" i="2"/>
  <c r="D47" i="2"/>
  <c r="C47" i="2"/>
  <c r="B47" i="2"/>
  <c r="K17" i="2"/>
  <c r="J17" i="2"/>
  <c r="I17" i="2"/>
  <c r="H17" i="2"/>
  <c r="G17" i="2"/>
  <c r="F17" i="2"/>
  <c r="E17" i="2"/>
  <c r="D17" i="2"/>
  <c r="C17" i="2"/>
  <c r="B17" i="2"/>
  <c r="J110" i="2"/>
  <c r="I110" i="2"/>
  <c r="H110" i="2"/>
  <c r="G110" i="2"/>
  <c r="F110" i="2"/>
  <c r="E110" i="2"/>
  <c r="D110" i="2"/>
  <c r="C110" i="2"/>
  <c r="B110" i="2"/>
  <c r="K93" i="2"/>
  <c r="J93" i="2"/>
  <c r="I93" i="2"/>
  <c r="H93" i="2"/>
  <c r="G93" i="2"/>
  <c r="F93" i="2"/>
  <c r="E93" i="2"/>
  <c r="D93" i="2"/>
  <c r="C93" i="2"/>
  <c r="B93" i="2"/>
  <c r="J36" i="2"/>
  <c r="I36" i="2"/>
  <c r="H36" i="2"/>
  <c r="G36" i="2"/>
  <c r="F36" i="2"/>
  <c r="E36" i="2"/>
  <c r="D36" i="2"/>
  <c r="C36" i="2"/>
  <c r="B36" i="2"/>
  <c r="J21" i="2"/>
  <c r="I21" i="2"/>
  <c r="H21" i="2"/>
  <c r="G21" i="2"/>
  <c r="F21" i="2"/>
  <c r="E21" i="2"/>
  <c r="D21" i="2"/>
  <c r="C21" i="2"/>
  <c r="B21" i="2"/>
  <c r="K198" i="2"/>
  <c r="J198" i="2"/>
  <c r="I198" i="2"/>
  <c r="H198" i="2"/>
  <c r="G198" i="2"/>
  <c r="F198" i="2"/>
  <c r="E198" i="2"/>
  <c r="D198" i="2"/>
  <c r="C198" i="2"/>
  <c r="B198" i="2"/>
  <c r="K156" i="2"/>
  <c r="J156" i="2"/>
  <c r="I156" i="2"/>
  <c r="H156" i="2"/>
  <c r="G156" i="2"/>
  <c r="F156" i="2"/>
  <c r="E156" i="2"/>
  <c r="D156" i="2"/>
  <c r="C156" i="2"/>
  <c r="B156" i="2"/>
  <c r="K96" i="2"/>
  <c r="J96" i="2"/>
  <c r="I96" i="2"/>
  <c r="H96" i="2"/>
  <c r="G96" i="2"/>
  <c r="F96" i="2"/>
  <c r="E96" i="2"/>
  <c r="D96" i="2"/>
  <c r="C96" i="2"/>
  <c r="B96" i="2"/>
  <c r="J209" i="2"/>
  <c r="I209" i="2"/>
  <c r="H209" i="2"/>
  <c r="G209" i="2"/>
  <c r="F209" i="2"/>
  <c r="E209" i="2"/>
  <c r="D209" i="2"/>
  <c r="C209" i="2"/>
  <c r="B209" i="2"/>
  <c r="K186" i="2"/>
  <c r="J186" i="2"/>
  <c r="I186" i="2"/>
  <c r="H186" i="2"/>
  <c r="G186" i="2"/>
  <c r="F186" i="2"/>
  <c r="E186" i="2"/>
  <c r="D186" i="2"/>
  <c r="C186" i="2"/>
  <c r="B186" i="2"/>
  <c r="J208" i="2"/>
  <c r="I208" i="2"/>
  <c r="H208" i="2"/>
  <c r="G208" i="2"/>
  <c r="F208" i="2"/>
  <c r="E208" i="2"/>
  <c r="D208" i="2"/>
  <c r="C208" i="2"/>
  <c r="B208" i="2"/>
  <c r="J184" i="2"/>
  <c r="I184" i="2"/>
  <c r="H184" i="2"/>
  <c r="G184" i="2"/>
  <c r="F184" i="2"/>
  <c r="E184" i="2"/>
  <c r="D184" i="2"/>
  <c r="C184" i="2"/>
  <c r="B184" i="2"/>
  <c r="J171" i="2"/>
  <c r="I171" i="2"/>
  <c r="H171" i="2"/>
  <c r="G171" i="2"/>
  <c r="F171" i="2"/>
  <c r="E171" i="2"/>
  <c r="D171" i="2"/>
  <c r="C171" i="2"/>
  <c r="B171" i="2"/>
  <c r="J132" i="2"/>
  <c r="I132" i="2"/>
  <c r="H132" i="2"/>
  <c r="G132" i="2"/>
  <c r="F132" i="2"/>
  <c r="E132" i="2"/>
  <c r="D132" i="2"/>
  <c r="C132" i="2"/>
  <c r="B132" i="2"/>
  <c r="J142" i="2"/>
  <c r="I142" i="2"/>
  <c r="H142" i="2"/>
  <c r="G142" i="2"/>
  <c r="F142" i="2"/>
  <c r="E142" i="2"/>
  <c r="D142" i="2"/>
  <c r="C142" i="2"/>
  <c r="B142" i="2"/>
  <c r="J69" i="2"/>
  <c r="I69" i="2"/>
  <c r="H69" i="2"/>
  <c r="G69" i="2"/>
  <c r="F69" i="2"/>
  <c r="E69" i="2"/>
  <c r="D69" i="2"/>
  <c r="C69" i="2"/>
  <c r="B69" i="2"/>
  <c r="K211" i="2"/>
  <c r="J211" i="2"/>
  <c r="I211" i="2"/>
  <c r="H211" i="2"/>
  <c r="G211" i="2"/>
  <c r="F211" i="2"/>
  <c r="E211" i="2"/>
  <c r="D211" i="2"/>
  <c r="C211" i="2"/>
  <c r="B211" i="2"/>
  <c r="J197" i="2"/>
  <c r="I197" i="2"/>
  <c r="H197" i="2"/>
  <c r="G197" i="2"/>
  <c r="F197" i="2"/>
  <c r="E197" i="2"/>
  <c r="D197" i="2"/>
  <c r="C197" i="2"/>
  <c r="B197" i="2"/>
  <c r="K130" i="2"/>
  <c r="J130" i="2"/>
  <c r="I130" i="2"/>
  <c r="H130" i="2"/>
  <c r="G130" i="2"/>
  <c r="F130" i="2"/>
  <c r="E130" i="2"/>
  <c r="D130" i="2"/>
  <c r="C130" i="2"/>
  <c r="B130" i="2"/>
  <c r="J37" i="2"/>
  <c r="I37" i="2"/>
  <c r="H37" i="2"/>
  <c r="G37" i="2"/>
  <c r="F37" i="2"/>
  <c r="E37" i="2"/>
  <c r="D37" i="2"/>
  <c r="C37" i="2"/>
  <c r="B37" i="2"/>
  <c r="J6" i="2"/>
  <c r="I6" i="2"/>
  <c r="H6" i="2"/>
  <c r="G6" i="2"/>
  <c r="F6" i="2"/>
  <c r="E6" i="2"/>
  <c r="D6" i="2"/>
  <c r="C6" i="2"/>
  <c r="B6" i="2"/>
  <c r="K146" i="2"/>
  <c r="J146" i="2"/>
  <c r="I146" i="2"/>
  <c r="H146" i="2"/>
  <c r="G146" i="2"/>
  <c r="F146" i="2"/>
  <c r="E146" i="2"/>
  <c r="D146" i="2"/>
  <c r="C146" i="2"/>
  <c r="B146" i="2"/>
  <c r="K64" i="2"/>
  <c r="J64" i="2"/>
  <c r="I64" i="2"/>
  <c r="H64" i="2"/>
  <c r="G64" i="2"/>
  <c r="F64" i="2"/>
  <c r="E64" i="2"/>
  <c r="D64" i="2"/>
  <c r="C64" i="2"/>
  <c r="B64" i="2"/>
  <c r="K145" i="2"/>
  <c r="J145" i="2"/>
  <c r="I145" i="2"/>
  <c r="H145" i="2"/>
  <c r="G145" i="2"/>
  <c r="F145" i="2"/>
  <c r="E145" i="2"/>
  <c r="D145" i="2"/>
  <c r="C145" i="2"/>
  <c r="B145" i="2"/>
  <c r="J52" i="2"/>
  <c r="I52" i="2"/>
  <c r="H52" i="2"/>
  <c r="G52" i="2"/>
  <c r="F52" i="2"/>
  <c r="E52" i="2"/>
  <c r="D52" i="2"/>
  <c r="C52" i="2"/>
  <c r="B52" i="2"/>
  <c r="K72" i="2"/>
  <c r="J72" i="2"/>
  <c r="I72" i="2"/>
  <c r="H72" i="2"/>
  <c r="G72" i="2"/>
  <c r="F72" i="2"/>
  <c r="E72" i="2"/>
  <c r="D72" i="2"/>
  <c r="C72" i="2"/>
  <c r="B72" i="2"/>
  <c r="J14" i="2"/>
  <c r="I14" i="2"/>
  <c r="H14" i="2"/>
  <c r="G14" i="2"/>
  <c r="F14" i="2"/>
  <c r="E14" i="2"/>
  <c r="D14" i="2"/>
  <c r="C14" i="2"/>
  <c r="B14" i="2"/>
  <c r="J41" i="2"/>
  <c r="I41" i="2"/>
  <c r="H41" i="2"/>
  <c r="G41" i="2"/>
  <c r="F41" i="2"/>
  <c r="E41" i="2"/>
  <c r="D41" i="2"/>
  <c r="C41" i="2"/>
  <c r="B41" i="2"/>
  <c r="J11" i="2"/>
  <c r="I11" i="2"/>
  <c r="H11" i="2"/>
  <c r="G11" i="2"/>
  <c r="F11" i="2"/>
  <c r="E11" i="2"/>
  <c r="D11" i="2"/>
  <c r="C11" i="2"/>
  <c r="B11" i="2"/>
  <c r="J141" i="2"/>
  <c r="I141" i="2"/>
  <c r="H141" i="2"/>
  <c r="G141" i="2"/>
  <c r="F141" i="2"/>
  <c r="E141" i="2"/>
  <c r="D141" i="2"/>
  <c r="C141" i="2"/>
  <c r="B141" i="2"/>
  <c r="J40" i="2"/>
  <c r="I40" i="2"/>
  <c r="H40" i="2"/>
  <c r="G40" i="2"/>
  <c r="F40" i="2"/>
  <c r="E40" i="2"/>
  <c r="D40" i="2"/>
  <c r="C40" i="2"/>
  <c r="B40" i="2"/>
  <c r="J27" i="2"/>
  <c r="I27" i="2"/>
  <c r="H27" i="2"/>
  <c r="G27" i="2"/>
  <c r="F27" i="2"/>
  <c r="E27" i="2"/>
  <c r="D27" i="2"/>
  <c r="C27" i="2"/>
  <c r="B27" i="2"/>
  <c r="K3" i="2"/>
  <c r="J3" i="2"/>
  <c r="I3" i="2"/>
  <c r="H3" i="2"/>
  <c r="G3" i="2"/>
  <c r="F3" i="2"/>
  <c r="E3" i="2"/>
  <c r="D3" i="2"/>
  <c r="C3" i="2"/>
  <c r="B3" i="2"/>
  <c r="J140" i="2"/>
  <c r="I140" i="2"/>
  <c r="H140" i="2"/>
  <c r="G140" i="2"/>
  <c r="F140" i="2"/>
  <c r="E140" i="2"/>
  <c r="D140" i="2"/>
  <c r="C140" i="2"/>
  <c r="B140" i="2"/>
  <c r="K94" i="2"/>
  <c r="J94" i="2"/>
  <c r="I94" i="2"/>
  <c r="H94" i="2"/>
  <c r="G94" i="2"/>
  <c r="F94" i="2"/>
  <c r="E94" i="2"/>
  <c r="D94" i="2"/>
  <c r="C94" i="2"/>
  <c r="B94" i="2"/>
  <c r="J23" i="2"/>
  <c r="I23" i="2"/>
  <c r="H23" i="2"/>
  <c r="G23" i="2"/>
  <c r="F23" i="2"/>
  <c r="E23" i="2"/>
  <c r="D23" i="2"/>
  <c r="C23" i="2"/>
  <c r="B23" i="2"/>
  <c r="J166" i="2"/>
  <c r="I166" i="2"/>
  <c r="H166" i="2"/>
  <c r="G166" i="2"/>
  <c r="F166" i="2"/>
  <c r="E166" i="2"/>
  <c r="D166" i="2"/>
  <c r="C166" i="2"/>
  <c r="B166" i="2"/>
  <c r="K157" i="2"/>
  <c r="J157" i="2"/>
  <c r="I157" i="2"/>
  <c r="H157" i="2"/>
  <c r="G157" i="2"/>
  <c r="F157" i="2"/>
  <c r="E157" i="2"/>
  <c r="D157" i="2"/>
  <c r="C157" i="2"/>
  <c r="B157" i="2"/>
  <c r="K169" i="2"/>
  <c r="J169" i="2"/>
  <c r="I169" i="2"/>
  <c r="H169" i="2"/>
  <c r="G169" i="2"/>
  <c r="F169" i="2"/>
  <c r="E169" i="2"/>
  <c r="D169" i="2"/>
  <c r="C169" i="2"/>
  <c r="B169" i="2"/>
  <c r="K135" i="2"/>
  <c r="J135" i="2"/>
  <c r="I135" i="2"/>
  <c r="H135" i="2"/>
  <c r="G135" i="2"/>
  <c r="F135" i="2"/>
  <c r="E135" i="2"/>
  <c r="D135" i="2"/>
  <c r="C135" i="2"/>
  <c r="B135" i="2"/>
  <c r="J121" i="2"/>
  <c r="I121" i="2"/>
  <c r="H121" i="2"/>
  <c r="G121" i="2"/>
  <c r="F121" i="2"/>
  <c r="E121" i="2"/>
  <c r="D121" i="2"/>
  <c r="C121" i="2"/>
  <c r="B121" i="2"/>
  <c r="K59" i="2"/>
  <c r="J59" i="2"/>
  <c r="I59" i="2"/>
  <c r="H59" i="2"/>
  <c r="G59" i="2"/>
  <c r="F59" i="2"/>
  <c r="E59" i="2"/>
  <c r="D59" i="2"/>
  <c r="C59" i="2"/>
  <c r="B59" i="2"/>
  <c r="J82" i="2"/>
  <c r="I82" i="2"/>
  <c r="H82" i="2"/>
  <c r="G82" i="2"/>
  <c r="F82" i="2"/>
  <c r="E82" i="2"/>
  <c r="D82" i="2"/>
  <c r="C82" i="2"/>
  <c r="B82" i="2"/>
  <c r="J38" i="2"/>
  <c r="I38" i="2"/>
  <c r="H38" i="2"/>
  <c r="G38" i="2"/>
  <c r="F38" i="2"/>
  <c r="E38" i="2"/>
  <c r="D38" i="2"/>
  <c r="C38" i="2"/>
  <c r="B38" i="2"/>
  <c r="J176" i="2"/>
  <c r="I176" i="2"/>
  <c r="H176" i="2"/>
  <c r="G176" i="2"/>
  <c r="F176" i="2"/>
  <c r="E176" i="2"/>
  <c r="D176" i="2"/>
  <c r="C176" i="2"/>
  <c r="B176" i="2"/>
  <c r="J129" i="2"/>
  <c r="I129" i="2"/>
  <c r="H129" i="2"/>
  <c r="G129" i="2"/>
  <c r="F129" i="2"/>
  <c r="E129" i="2"/>
  <c r="D129" i="2"/>
  <c r="C129" i="2"/>
  <c r="B129" i="2"/>
  <c r="J77" i="2"/>
  <c r="I77" i="2"/>
  <c r="H77" i="2"/>
  <c r="G77" i="2"/>
  <c r="F77" i="2"/>
  <c r="E77" i="2"/>
  <c r="D77" i="2"/>
  <c r="C77" i="2"/>
  <c r="B77" i="2"/>
  <c r="J13" i="2"/>
  <c r="I13" i="2"/>
  <c r="H13" i="2"/>
  <c r="G13" i="2"/>
  <c r="F13" i="2"/>
  <c r="E13" i="2"/>
  <c r="D13" i="2"/>
  <c r="C13" i="2"/>
  <c r="B13" i="2"/>
  <c r="K131" i="2"/>
  <c r="J131" i="2"/>
  <c r="I131" i="2"/>
  <c r="H131" i="2"/>
  <c r="G131" i="2"/>
  <c r="F131" i="2"/>
  <c r="E131" i="2"/>
  <c r="D131" i="2"/>
  <c r="C131" i="2"/>
  <c r="B131" i="2"/>
  <c r="J71" i="2"/>
  <c r="I71" i="2"/>
  <c r="H71" i="2"/>
  <c r="G71" i="2"/>
  <c r="F71" i="2"/>
  <c r="E71" i="2"/>
  <c r="D71" i="2"/>
  <c r="C71" i="2"/>
  <c r="B71" i="2"/>
  <c r="K99" i="2"/>
  <c r="J99" i="2"/>
  <c r="I99" i="2"/>
  <c r="H99" i="2"/>
  <c r="G99" i="2"/>
  <c r="F99" i="2"/>
  <c r="E99" i="2"/>
  <c r="D99" i="2"/>
  <c r="C99" i="2"/>
  <c r="B99" i="2"/>
  <c r="J65" i="2"/>
  <c r="I65" i="2"/>
  <c r="H65" i="2"/>
  <c r="G65" i="2"/>
  <c r="F65" i="2"/>
  <c r="E65" i="2"/>
  <c r="D65" i="2"/>
  <c r="C65" i="2"/>
  <c r="B65" i="2"/>
  <c r="J15" i="2"/>
  <c r="I15" i="2"/>
  <c r="H15" i="2"/>
  <c r="G15" i="2"/>
  <c r="F15" i="2"/>
  <c r="E15" i="2"/>
  <c r="D15" i="2"/>
  <c r="C15" i="2"/>
  <c r="B15" i="2"/>
  <c r="K139" i="2"/>
  <c r="J139" i="2"/>
  <c r="I139" i="2"/>
  <c r="H139" i="2"/>
  <c r="G139" i="2"/>
  <c r="F139" i="2"/>
  <c r="E139" i="2"/>
  <c r="D139" i="2"/>
  <c r="C139" i="2"/>
  <c r="B139" i="2"/>
  <c r="K95" i="2"/>
  <c r="J95" i="2"/>
  <c r="I95" i="2"/>
  <c r="H95" i="2"/>
  <c r="G95" i="2"/>
  <c r="F95" i="2"/>
  <c r="E95" i="2"/>
  <c r="D95" i="2"/>
  <c r="C95" i="2"/>
  <c r="B95" i="2"/>
  <c r="K143" i="2"/>
  <c r="J143" i="2"/>
  <c r="I143" i="2"/>
  <c r="H143" i="2"/>
  <c r="G143" i="2"/>
  <c r="F143" i="2"/>
  <c r="E143" i="2"/>
  <c r="D143" i="2"/>
  <c r="C143" i="2"/>
  <c r="B143" i="2"/>
  <c r="J87" i="2"/>
  <c r="I87" i="2"/>
  <c r="H87" i="2"/>
  <c r="G87" i="2"/>
  <c r="F87" i="2"/>
  <c r="E87" i="2"/>
  <c r="D87" i="2"/>
  <c r="C87" i="2"/>
  <c r="B87" i="2"/>
  <c r="K78" i="2"/>
  <c r="J78" i="2"/>
  <c r="I78" i="2"/>
  <c r="H78" i="2"/>
  <c r="G78" i="2"/>
  <c r="F78" i="2"/>
  <c r="E78" i="2"/>
  <c r="D78" i="2"/>
  <c r="C78" i="2"/>
  <c r="B78" i="2"/>
  <c r="J33" i="2"/>
  <c r="I33" i="2"/>
  <c r="H33" i="2"/>
  <c r="G33" i="2"/>
  <c r="F33" i="2"/>
  <c r="E33" i="2"/>
  <c r="D33" i="2"/>
  <c r="C33" i="2"/>
  <c r="B33" i="2"/>
  <c r="J34" i="2"/>
  <c r="I34" i="2"/>
  <c r="H34" i="2"/>
  <c r="G34" i="2"/>
  <c r="F34" i="2"/>
  <c r="E34" i="2"/>
  <c r="D34" i="2"/>
  <c r="C34" i="2"/>
  <c r="B34" i="2"/>
  <c r="J25" i="2"/>
  <c r="I25" i="2"/>
  <c r="H25" i="2"/>
  <c r="G25" i="2"/>
  <c r="F25" i="2"/>
  <c r="E25" i="2"/>
  <c r="D25" i="2"/>
  <c r="C25" i="2"/>
  <c r="B25" i="2"/>
  <c r="J136" i="2"/>
  <c r="I136" i="2"/>
  <c r="H136" i="2"/>
  <c r="G136" i="2"/>
  <c r="F136" i="2"/>
  <c r="E136" i="2"/>
  <c r="D136" i="2"/>
  <c r="C136" i="2"/>
  <c r="B136" i="2"/>
  <c r="J79" i="2"/>
  <c r="I79" i="2"/>
  <c r="H79" i="2"/>
  <c r="G79" i="2"/>
  <c r="F79" i="2"/>
  <c r="E79" i="2"/>
  <c r="D79" i="2"/>
  <c r="C79" i="2"/>
  <c r="B79" i="2"/>
  <c r="J49" i="2"/>
  <c r="I49" i="2"/>
  <c r="H49" i="2"/>
  <c r="G49" i="2"/>
  <c r="F49" i="2"/>
  <c r="E49" i="2"/>
  <c r="D49" i="2"/>
  <c r="C49" i="2"/>
  <c r="B49" i="2"/>
  <c r="K5" i="2"/>
  <c r="J5" i="2"/>
  <c r="I5" i="2"/>
  <c r="H5" i="2"/>
  <c r="G5" i="2"/>
  <c r="F5" i="2"/>
  <c r="E5" i="2"/>
  <c r="D5" i="2"/>
  <c r="C5" i="2"/>
  <c r="B5" i="2"/>
  <c r="J67" i="2"/>
  <c r="I67" i="2"/>
  <c r="H67" i="2"/>
  <c r="G67" i="2"/>
  <c r="F67" i="2"/>
  <c r="E67" i="2"/>
  <c r="D67" i="2"/>
  <c r="C67" i="2"/>
  <c r="B67" i="2"/>
  <c r="K30" i="2"/>
  <c r="J30" i="2"/>
  <c r="I30" i="2"/>
  <c r="H30" i="2"/>
  <c r="G30" i="2"/>
  <c r="F30" i="2"/>
  <c r="E30" i="2"/>
  <c r="D30" i="2"/>
  <c r="C30" i="2"/>
  <c r="B30" i="2"/>
  <c r="J76" i="2"/>
  <c r="I76" i="2"/>
  <c r="H76" i="2"/>
  <c r="G76" i="2"/>
  <c r="F76" i="2"/>
  <c r="E76" i="2"/>
  <c r="D76" i="2"/>
  <c r="C76" i="2"/>
  <c r="B76" i="2"/>
  <c r="J28" i="2"/>
  <c r="I28" i="2"/>
  <c r="H28" i="2"/>
  <c r="G28" i="2"/>
  <c r="F28" i="2"/>
  <c r="E28" i="2"/>
  <c r="D28" i="2"/>
  <c r="C28" i="2"/>
  <c r="B28" i="2"/>
  <c r="K218" i="2"/>
  <c r="J218" i="2"/>
  <c r="I218" i="2"/>
  <c r="H218" i="2"/>
  <c r="G218" i="2"/>
  <c r="F218" i="2"/>
  <c r="E218" i="2"/>
  <c r="D218" i="2"/>
  <c r="C218" i="2"/>
  <c r="B218" i="2"/>
  <c r="K213" i="2"/>
  <c r="J213" i="2"/>
  <c r="I213" i="2"/>
  <c r="H213" i="2"/>
  <c r="G213" i="2"/>
  <c r="F213" i="2"/>
  <c r="E213" i="2"/>
  <c r="D213" i="2"/>
  <c r="C213" i="2"/>
  <c r="B213" i="2"/>
  <c r="K189" i="2"/>
  <c r="J189" i="2"/>
  <c r="I189" i="2"/>
  <c r="H189" i="2"/>
  <c r="G189" i="2"/>
  <c r="F189" i="2"/>
  <c r="E189" i="2"/>
  <c r="D189" i="2"/>
  <c r="C189" i="2"/>
  <c r="B189" i="2"/>
  <c r="J221" i="2"/>
  <c r="I221" i="2"/>
  <c r="H221" i="2"/>
  <c r="G221" i="2"/>
  <c r="F221" i="2"/>
  <c r="E221" i="2"/>
  <c r="D221" i="2"/>
  <c r="C221" i="2"/>
  <c r="B221" i="2"/>
  <c r="K215" i="2"/>
  <c r="J215" i="2"/>
  <c r="I215" i="2"/>
  <c r="H215" i="2"/>
  <c r="G215" i="2"/>
  <c r="F215" i="2"/>
  <c r="E215" i="2"/>
  <c r="D215" i="2"/>
  <c r="C215" i="2"/>
  <c r="B215" i="2"/>
  <c r="J217" i="2"/>
  <c r="I217" i="2"/>
  <c r="H217" i="2"/>
  <c r="G217" i="2"/>
  <c r="F217" i="2"/>
  <c r="E217" i="2"/>
  <c r="D217" i="2"/>
  <c r="C217" i="2"/>
  <c r="B217" i="2"/>
  <c r="J191" i="2"/>
  <c r="I191" i="2"/>
  <c r="H191" i="2"/>
  <c r="G191" i="2"/>
  <c r="F191" i="2"/>
  <c r="E191" i="2"/>
  <c r="D191" i="2"/>
  <c r="C191" i="2"/>
  <c r="B191" i="2"/>
  <c r="K193" i="2"/>
  <c r="J193" i="2"/>
  <c r="I193" i="2"/>
  <c r="H193" i="2"/>
  <c r="G193" i="2"/>
  <c r="F193" i="2"/>
  <c r="E193" i="2"/>
  <c r="D193" i="2"/>
  <c r="C193" i="2"/>
  <c r="B193" i="2"/>
  <c r="J177" i="2"/>
  <c r="I177" i="2"/>
  <c r="H177" i="2"/>
  <c r="G177" i="2"/>
  <c r="F177" i="2"/>
  <c r="E177" i="2"/>
  <c r="D177" i="2"/>
  <c r="C177" i="2"/>
  <c r="B177" i="2"/>
  <c r="J167" i="2"/>
  <c r="I167" i="2"/>
  <c r="H167" i="2"/>
  <c r="G167" i="2"/>
  <c r="F167" i="2"/>
  <c r="E167" i="2"/>
  <c r="D167" i="2"/>
  <c r="C167" i="2"/>
  <c r="B167" i="2"/>
  <c r="J108" i="2"/>
  <c r="I108" i="2"/>
  <c r="H108" i="2"/>
  <c r="G108" i="2"/>
  <c r="F108" i="2"/>
  <c r="E108" i="2"/>
  <c r="D108" i="2"/>
  <c r="C108" i="2"/>
  <c r="B108" i="2"/>
  <c r="K53" i="2"/>
  <c r="J53" i="2"/>
  <c r="I53" i="2"/>
  <c r="H53" i="2"/>
  <c r="G53" i="2"/>
  <c r="F53" i="2"/>
  <c r="E53" i="2"/>
  <c r="D53" i="2"/>
  <c r="C53" i="2"/>
  <c r="B53" i="2"/>
  <c r="K207" i="2"/>
  <c r="J207" i="2"/>
  <c r="I207" i="2"/>
  <c r="H207" i="2"/>
  <c r="G207" i="2"/>
  <c r="F207" i="2"/>
  <c r="E207" i="2"/>
  <c r="D207" i="2"/>
  <c r="C207" i="2"/>
  <c r="B207" i="2"/>
  <c r="K179" i="2"/>
  <c r="J179" i="2"/>
  <c r="I179" i="2"/>
  <c r="H179" i="2"/>
  <c r="G179" i="2"/>
  <c r="F179" i="2"/>
  <c r="E179" i="2"/>
  <c r="D179" i="2"/>
  <c r="C179" i="2"/>
  <c r="B179" i="2"/>
  <c r="K178" i="2"/>
  <c r="J178" i="2"/>
  <c r="I178" i="2"/>
  <c r="H178" i="2"/>
  <c r="G178" i="2"/>
  <c r="F178" i="2"/>
  <c r="E178" i="2"/>
  <c r="D178" i="2"/>
  <c r="C178" i="2"/>
  <c r="B178" i="2"/>
  <c r="J101" i="2"/>
  <c r="I101" i="2"/>
  <c r="H101" i="2"/>
  <c r="G101" i="2"/>
  <c r="F101" i="2"/>
  <c r="E101" i="2"/>
  <c r="D101" i="2"/>
  <c r="C101" i="2"/>
  <c r="B101" i="2"/>
  <c r="K120" i="2"/>
  <c r="J120" i="2"/>
  <c r="I120" i="2"/>
  <c r="H120" i="2"/>
  <c r="G120" i="2"/>
  <c r="F120" i="2"/>
  <c r="E120" i="2"/>
  <c r="D120" i="2"/>
  <c r="C120" i="2"/>
  <c r="B120" i="2"/>
  <c r="J63" i="2"/>
  <c r="I63" i="2"/>
  <c r="H63" i="2"/>
  <c r="G63" i="2"/>
  <c r="F63" i="2"/>
  <c r="E63" i="2"/>
  <c r="D63" i="2"/>
  <c r="C63" i="2"/>
  <c r="B63" i="2"/>
  <c r="K70" i="2"/>
  <c r="J70" i="2"/>
  <c r="I70" i="2"/>
  <c r="H70" i="2"/>
  <c r="G70" i="2"/>
  <c r="F70" i="2"/>
  <c r="E70" i="2"/>
  <c r="D70" i="2"/>
  <c r="C70" i="2"/>
  <c r="B70" i="2"/>
  <c r="K26" i="2"/>
  <c r="J26" i="2"/>
  <c r="I26" i="2"/>
  <c r="H26" i="2"/>
  <c r="G26" i="2"/>
  <c r="F26" i="2"/>
  <c r="E26" i="2"/>
  <c r="D26" i="2"/>
  <c r="C26" i="2"/>
  <c r="B26" i="2"/>
  <c r="J18" i="2"/>
  <c r="I18" i="2"/>
  <c r="H18" i="2"/>
  <c r="G18" i="2"/>
  <c r="F18" i="2"/>
  <c r="E18" i="2"/>
  <c r="D18" i="2"/>
  <c r="C18" i="2"/>
  <c r="B18" i="2"/>
  <c r="K183" i="2"/>
  <c r="J183" i="2"/>
  <c r="I183" i="2"/>
  <c r="H183" i="2"/>
  <c r="G183" i="2"/>
  <c r="F183" i="2"/>
  <c r="E183" i="2"/>
  <c r="D183" i="2"/>
  <c r="C183" i="2"/>
  <c r="B183" i="2"/>
  <c r="J164" i="2"/>
  <c r="I164" i="2"/>
  <c r="H164" i="2"/>
  <c r="G164" i="2"/>
  <c r="F164" i="2"/>
  <c r="E164" i="2"/>
  <c r="D164" i="2"/>
  <c r="C164" i="2"/>
  <c r="B164" i="2"/>
  <c r="K60" i="2"/>
  <c r="J60" i="2"/>
  <c r="I60" i="2"/>
  <c r="H60" i="2"/>
  <c r="G60" i="2"/>
  <c r="F60" i="2"/>
  <c r="E60" i="2"/>
  <c r="D60" i="2"/>
  <c r="C60" i="2"/>
  <c r="B60" i="2"/>
  <c r="J57" i="2"/>
  <c r="I57" i="2"/>
  <c r="H57" i="2"/>
  <c r="G57" i="2"/>
  <c r="F57" i="2"/>
  <c r="E57" i="2"/>
  <c r="D57" i="2"/>
  <c r="C57" i="2"/>
  <c r="B57" i="2"/>
  <c r="J20" i="2"/>
  <c r="I20" i="2"/>
  <c r="H20" i="2"/>
  <c r="G20" i="2"/>
  <c r="F20" i="2"/>
  <c r="E20" i="2"/>
  <c r="D20" i="2"/>
  <c r="C20" i="2"/>
  <c r="B20" i="2"/>
  <c r="J7" i="2"/>
  <c r="I7" i="2"/>
  <c r="H7" i="2"/>
  <c r="G7" i="2"/>
  <c r="F7" i="2"/>
  <c r="E7" i="2"/>
  <c r="D7" i="2"/>
  <c r="C7" i="2"/>
  <c r="B7" i="2"/>
  <c r="J201" i="2"/>
  <c r="I201" i="2"/>
  <c r="H201" i="2"/>
  <c r="G201" i="2"/>
  <c r="F201" i="2"/>
  <c r="E201" i="2"/>
  <c r="D201" i="2"/>
  <c r="C201" i="2"/>
  <c r="B201" i="2"/>
  <c r="K195" i="2"/>
  <c r="J195" i="2"/>
  <c r="I195" i="2"/>
  <c r="H195" i="2"/>
  <c r="G195" i="2"/>
  <c r="F195" i="2"/>
  <c r="E195" i="2"/>
  <c r="D195" i="2"/>
  <c r="C195" i="2"/>
  <c r="B195" i="2"/>
  <c r="J202" i="2"/>
  <c r="I202" i="2"/>
  <c r="H202" i="2"/>
  <c r="G202" i="2"/>
  <c r="F202" i="2"/>
  <c r="E202" i="2"/>
  <c r="D202" i="2"/>
  <c r="C202" i="2"/>
  <c r="B202" i="2"/>
  <c r="K148" i="2"/>
  <c r="J148" i="2"/>
  <c r="I148" i="2"/>
  <c r="H148" i="2"/>
  <c r="G148" i="2"/>
  <c r="F148" i="2"/>
  <c r="E148" i="2"/>
  <c r="D148" i="2"/>
  <c r="C148" i="2"/>
  <c r="B148" i="2"/>
  <c r="J150" i="2"/>
  <c r="I150" i="2"/>
  <c r="H150" i="2"/>
  <c r="G150" i="2"/>
  <c r="F150" i="2"/>
  <c r="E150" i="2"/>
  <c r="D150" i="2"/>
  <c r="C150" i="2"/>
  <c r="B150" i="2"/>
  <c r="K111" i="2"/>
  <c r="J111" i="2"/>
  <c r="I111" i="2"/>
  <c r="H111" i="2"/>
  <c r="G111" i="2"/>
  <c r="F111" i="2"/>
  <c r="E111" i="2"/>
  <c r="D111" i="2"/>
  <c r="C111" i="2"/>
  <c r="B111" i="2"/>
  <c r="J125" i="2"/>
  <c r="I125" i="2"/>
  <c r="H125" i="2"/>
  <c r="G125" i="2"/>
  <c r="F125" i="2"/>
  <c r="E125" i="2"/>
  <c r="D125" i="2"/>
  <c r="C125" i="2"/>
  <c r="B125" i="2"/>
  <c r="K86" i="2"/>
  <c r="J86" i="2"/>
  <c r="I86" i="2"/>
  <c r="H86" i="2"/>
  <c r="G86" i="2"/>
  <c r="F86" i="2"/>
  <c r="E86" i="2"/>
  <c r="D86" i="2"/>
  <c r="C86" i="2"/>
  <c r="B86" i="2"/>
  <c r="K48" i="2"/>
  <c r="J48" i="2"/>
  <c r="I48" i="2"/>
  <c r="H48" i="2"/>
  <c r="G48" i="2"/>
  <c r="F48" i="2"/>
  <c r="E48" i="2"/>
  <c r="D48" i="2"/>
  <c r="C48" i="2"/>
  <c r="B48" i="2"/>
  <c r="J200" i="2"/>
  <c r="I200" i="2"/>
  <c r="H200" i="2"/>
  <c r="G200" i="2"/>
  <c r="F200" i="2"/>
  <c r="E200" i="2"/>
  <c r="D200" i="2"/>
  <c r="C200" i="2"/>
  <c r="B200" i="2"/>
  <c r="K206" i="2"/>
  <c r="J206" i="2"/>
  <c r="I206" i="2"/>
  <c r="H206" i="2"/>
  <c r="G206" i="2"/>
  <c r="F206" i="2"/>
  <c r="E206" i="2"/>
  <c r="D206" i="2"/>
  <c r="C206" i="2"/>
  <c r="B206" i="2"/>
  <c r="J117" i="2"/>
  <c r="I117" i="2"/>
  <c r="H117" i="2"/>
  <c r="G117" i="2"/>
  <c r="F117" i="2"/>
  <c r="E117" i="2"/>
  <c r="D117" i="2"/>
  <c r="C117" i="2"/>
  <c r="B117" i="2"/>
  <c r="K103" i="2"/>
  <c r="J103" i="2"/>
  <c r="I103" i="2"/>
  <c r="H103" i="2"/>
  <c r="G103" i="2"/>
  <c r="F103" i="2"/>
  <c r="E103" i="2"/>
  <c r="D103" i="2"/>
  <c r="C103" i="2"/>
  <c r="B103" i="2"/>
  <c r="J114" i="2"/>
  <c r="I114" i="2"/>
  <c r="H114" i="2"/>
  <c r="G114" i="2"/>
  <c r="F114" i="2"/>
  <c r="E114" i="2"/>
  <c r="D114" i="2"/>
  <c r="C114" i="2"/>
  <c r="B114" i="2"/>
  <c r="J29" i="2"/>
  <c r="I29" i="2"/>
  <c r="H29" i="2"/>
  <c r="G29" i="2"/>
  <c r="F29" i="2"/>
  <c r="E29" i="2"/>
  <c r="D29" i="2"/>
  <c r="C29" i="2"/>
  <c r="B29" i="2"/>
  <c r="J149" i="2"/>
  <c r="I149" i="2"/>
  <c r="H149" i="2"/>
  <c r="G149" i="2"/>
  <c r="F149" i="2"/>
  <c r="E149" i="2"/>
  <c r="D149" i="2"/>
  <c r="C149" i="2"/>
  <c r="B149" i="2"/>
  <c r="J152" i="2"/>
  <c r="I152" i="2"/>
  <c r="H152" i="2"/>
  <c r="G152" i="2"/>
  <c r="F152" i="2"/>
  <c r="E152" i="2"/>
  <c r="D152" i="2"/>
  <c r="C152" i="2"/>
  <c r="B152" i="2"/>
  <c r="K92" i="2"/>
  <c r="J92" i="2"/>
  <c r="I92" i="2"/>
  <c r="H92" i="2"/>
  <c r="G92" i="2"/>
  <c r="F92" i="2"/>
  <c r="E92" i="2"/>
  <c r="D92" i="2"/>
  <c r="C92" i="2"/>
  <c r="B92" i="2"/>
  <c r="J187" i="2"/>
  <c r="I187" i="2"/>
  <c r="H187" i="2"/>
  <c r="G187" i="2"/>
  <c r="F187" i="2"/>
  <c r="E187" i="2"/>
  <c r="D187" i="2"/>
  <c r="C187" i="2"/>
  <c r="B187" i="2"/>
  <c r="K158" i="2"/>
  <c r="J158" i="2"/>
  <c r="I158" i="2"/>
  <c r="H158" i="2"/>
  <c r="G158" i="2"/>
  <c r="F158" i="2"/>
  <c r="E158" i="2"/>
  <c r="D158" i="2"/>
  <c r="C158" i="2"/>
  <c r="B158" i="2"/>
  <c r="J172" i="2"/>
  <c r="I172" i="2"/>
  <c r="H172" i="2"/>
  <c r="G172" i="2"/>
  <c r="F172" i="2"/>
  <c r="E172" i="2"/>
  <c r="D172" i="2"/>
  <c r="C172" i="2"/>
  <c r="B172" i="2"/>
  <c r="K102" i="2"/>
  <c r="J102" i="2"/>
  <c r="I102" i="2"/>
  <c r="H102" i="2"/>
  <c r="G102" i="2"/>
  <c r="F102" i="2"/>
  <c r="E102" i="2"/>
  <c r="D102" i="2"/>
  <c r="C102" i="2"/>
  <c r="B102" i="2"/>
  <c r="J128" i="2"/>
  <c r="I128" i="2"/>
  <c r="H128" i="2"/>
  <c r="G128" i="2"/>
  <c r="F128" i="2"/>
  <c r="E128" i="2"/>
  <c r="D128" i="2"/>
  <c r="C128" i="2"/>
  <c r="B128" i="2"/>
  <c r="K91" i="2"/>
  <c r="J91" i="2"/>
  <c r="I91" i="2"/>
  <c r="H91" i="2"/>
  <c r="G91" i="2"/>
  <c r="F91" i="2"/>
  <c r="E91" i="2"/>
  <c r="D91" i="2"/>
  <c r="C91" i="2"/>
  <c r="B91" i="2"/>
  <c r="K104" i="2"/>
  <c r="J104" i="2"/>
  <c r="I104" i="2"/>
  <c r="H104" i="2"/>
  <c r="G104" i="2"/>
  <c r="F104" i="2"/>
  <c r="E104" i="2"/>
  <c r="D104" i="2"/>
  <c r="C104" i="2"/>
  <c r="B104" i="2"/>
  <c r="J50" i="2"/>
  <c r="I50" i="2"/>
  <c r="H50" i="2"/>
  <c r="G50" i="2"/>
  <c r="F50" i="2"/>
  <c r="E50" i="2"/>
  <c r="D50" i="2"/>
  <c r="C50" i="2"/>
  <c r="B50" i="2"/>
  <c r="K32" i="2"/>
  <c r="J32" i="2"/>
  <c r="I32" i="2"/>
  <c r="H32" i="2"/>
  <c r="G32" i="2"/>
  <c r="F32" i="2"/>
  <c r="E32" i="2"/>
  <c r="D32" i="2"/>
  <c r="C32" i="2"/>
  <c r="B32" i="2"/>
  <c r="J175" i="2"/>
  <c r="I175" i="2"/>
  <c r="H175" i="2"/>
  <c r="G175" i="2"/>
  <c r="F175" i="2"/>
  <c r="E175" i="2"/>
  <c r="D175" i="2"/>
  <c r="C175" i="2"/>
  <c r="B175" i="2"/>
  <c r="K168" i="2"/>
  <c r="J168" i="2"/>
  <c r="I168" i="2"/>
  <c r="H168" i="2"/>
  <c r="G168" i="2"/>
  <c r="F168" i="2"/>
  <c r="E168" i="2"/>
  <c r="D168" i="2"/>
  <c r="C168" i="2"/>
  <c r="B168" i="2"/>
  <c r="J80" i="2"/>
  <c r="I80" i="2"/>
  <c r="H80" i="2"/>
  <c r="G80" i="2"/>
  <c r="F80" i="2"/>
  <c r="E80" i="2"/>
  <c r="D80" i="2"/>
  <c r="C80" i="2"/>
  <c r="B80" i="2"/>
  <c r="J55" i="2"/>
  <c r="I55" i="2"/>
  <c r="H55" i="2"/>
  <c r="G55" i="2"/>
  <c r="F55" i="2"/>
  <c r="E55" i="2"/>
  <c r="D55" i="2"/>
  <c r="C55" i="2"/>
  <c r="B55" i="2"/>
  <c r="J74" i="2"/>
  <c r="I74" i="2"/>
  <c r="H74" i="2"/>
  <c r="G74" i="2"/>
  <c r="F74" i="2"/>
  <c r="E74" i="2"/>
  <c r="D74" i="2"/>
  <c r="C74" i="2"/>
  <c r="B74" i="2"/>
  <c r="J19" i="2"/>
  <c r="I19" i="2"/>
  <c r="H19" i="2"/>
  <c r="G19" i="2"/>
  <c r="F19" i="2"/>
  <c r="E19" i="2"/>
  <c r="D19" i="2"/>
  <c r="C19" i="2"/>
  <c r="B19" i="2"/>
  <c r="K62" i="2"/>
  <c r="J62" i="2"/>
  <c r="I62" i="2"/>
  <c r="H62" i="2"/>
  <c r="G62" i="2"/>
  <c r="F62" i="2"/>
  <c r="E62" i="2"/>
  <c r="D62" i="2"/>
  <c r="C62" i="2"/>
  <c r="B62" i="2"/>
  <c r="J119" i="2"/>
  <c r="I119" i="2"/>
  <c r="H119" i="2"/>
  <c r="G119" i="2"/>
  <c r="F119" i="2"/>
  <c r="E119" i="2"/>
  <c r="D119" i="2"/>
  <c r="C119" i="2"/>
  <c r="B119" i="2"/>
  <c r="K137" i="2"/>
  <c r="J137" i="2"/>
  <c r="I137" i="2"/>
  <c r="H137" i="2"/>
  <c r="G137" i="2"/>
  <c r="F137" i="2"/>
  <c r="E137" i="2"/>
  <c r="D137" i="2"/>
  <c r="C137" i="2"/>
  <c r="B137" i="2"/>
  <c r="J163" i="2"/>
  <c r="I163" i="2"/>
  <c r="H163" i="2"/>
  <c r="G163" i="2"/>
  <c r="F163" i="2"/>
  <c r="E163" i="2"/>
  <c r="D163" i="2"/>
  <c r="C163" i="2"/>
  <c r="B163" i="2"/>
  <c r="K112" i="2"/>
  <c r="J112" i="2"/>
  <c r="I112" i="2"/>
  <c r="H112" i="2"/>
  <c r="G112" i="2"/>
  <c r="F112" i="2"/>
  <c r="E112" i="2"/>
  <c r="D112" i="2"/>
  <c r="C112" i="2"/>
  <c r="B112" i="2"/>
  <c r="J35" i="2"/>
  <c r="I35" i="2"/>
  <c r="H35" i="2"/>
  <c r="G35" i="2"/>
  <c r="F35" i="2"/>
  <c r="E35" i="2"/>
  <c r="D35" i="2"/>
  <c r="C35" i="2"/>
  <c r="B35" i="2"/>
  <c r="K205" i="2"/>
  <c r="J205" i="2"/>
  <c r="I205" i="2"/>
  <c r="H205" i="2"/>
  <c r="G205" i="2"/>
  <c r="F205" i="2"/>
  <c r="E205" i="2"/>
  <c r="D205" i="2"/>
  <c r="C205" i="2"/>
  <c r="B205" i="2"/>
  <c r="K134" i="2"/>
  <c r="J134" i="2"/>
  <c r="I134" i="2"/>
  <c r="H134" i="2"/>
  <c r="G134" i="2"/>
  <c r="F134" i="2"/>
  <c r="E134" i="2"/>
  <c r="D134" i="2"/>
  <c r="C134" i="2"/>
  <c r="B134" i="2"/>
  <c r="J10" i="2"/>
  <c r="I10" i="2"/>
  <c r="H10" i="2"/>
  <c r="G10" i="2"/>
  <c r="F10" i="2"/>
  <c r="E10" i="2"/>
  <c r="D10" i="2"/>
  <c r="C10" i="2"/>
  <c r="B10" i="2"/>
  <c r="K151" i="2"/>
  <c r="J151" i="2"/>
  <c r="I151" i="2"/>
  <c r="H151" i="2"/>
  <c r="G151" i="2"/>
  <c r="F151" i="2"/>
  <c r="E151" i="2"/>
  <c r="D151" i="2"/>
  <c r="C151" i="2"/>
  <c r="B151" i="2"/>
  <c r="J46" i="2"/>
  <c r="I46" i="2"/>
  <c r="H46" i="2"/>
  <c r="G46" i="2"/>
  <c r="F46" i="2"/>
  <c r="E46" i="2"/>
  <c r="D46" i="2"/>
  <c r="C46" i="2"/>
  <c r="B46" i="2"/>
  <c r="K116" i="2"/>
  <c r="J116" i="2"/>
  <c r="I116" i="2"/>
  <c r="H116" i="2"/>
  <c r="G116" i="2"/>
  <c r="F116" i="2"/>
  <c r="E116" i="2"/>
  <c r="D116" i="2"/>
  <c r="C116" i="2"/>
  <c r="B116" i="2"/>
  <c r="J107" i="2"/>
  <c r="I107" i="2"/>
  <c r="H107" i="2"/>
  <c r="G107" i="2"/>
  <c r="F107" i="2"/>
  <c r="E107" i="2"/>
  <c r="D107" i="2"/>
  <c r="C107" i="2"/>
  <c r="B107" i="2"/>
  <c r="J16" i="2"/>
  <c r="I16" i="2"/>
  <c r="H16" i="2"/>
  <c r="G16" i="2"/>
  <c r="F16" i="2"/>
  <c r="E16" i="2"/>
  <c r="D16" i="2"/>
  <c r="C16" i="2"/>
  <c r="B16" i="2"/>
  <c r="J83" i="2"/>
  <c r="I83" i="2"/>
  <c r="H83" i="2"/>
  <c r="G83" i="2"/>
  <c r="F83" i="2"/>
  <c r="E83" i="2"/>
  <c r="D83" i="2"/>
  <c r="C83" i="2"/>
  <c r="B83" i="2"/>
  <c r="J54" i="2"/>
  <c r="I54" i="2"/>
  <c r="H54" i="2"/>
  <c r="G54" i="2"/>
  <c r="F54" i="2"/>
  <c r="E54" i="2"/>
  <c r="D54" i="2"/>
  <c r="C54" i="2"/>
  <c r="B54" i="2"/>
  <c r="K155" i="2"/>
  <c r="J155" i="2"/>
  <c r="I155" i="2"/>
  <c r="H155" i="2"/>
  <c r="G155" i="2"/>
  <c r="F155" i="2"/>
  <c r="E155" i="2"/>
  <c r="D155" i="2"/>
  <c r="C155" i="2"/>
  <c r="B155" i="2"/>
  <c r="J44" i="2"/>
  <c r="I44" i="2"/>
  <c r="H44" i="2"/>
  <c r="G44" i="2"/>
  <c r="F44" i="2"/>
  <c r="E44" i="2"/>
  <c r="D44" i="2"/>
  <c r="C44" i="2"/>
  <c r="B44" i="2"/>
  <c r="K115" i="2"/>
  <c r="J115" i="2"/>
  <c r="I115" i="2"/>
  <c r="H115" i="2"/>
  <c r="G115" i="2"/>
  <c r="F115" i="2"/>
  <c r="E115" i="2"/>
  <c r="D115" i="2"/>
  <c r="C115" i="2"/>
  <c r="B115" i="2"/>
  <c r="J84" i="2"/>
  <c r="I84" i="2"/>
  <c r="H84" i="2"/>
  <c r="G84" i="2"/>
  <c r="F84" i="2"/>
  <c r="E84" i="2"/>
  <c r="D84" i="2"/>
  <c r="C84" i="2"/>
  <c r="B84" i="2"/>
  <c r="K220" i="2"/>
  <c r="J220" i="2"/>
  <c r="I220" i="2"/>
  <c r="H220" i="2"/>
  <c r="G220" i="2"/>
  <c r="F220" i="2"/>
  <c r="E220" i="2"/>
  <c r="D220" i="2"/>
  <c r="C220" i="2"/>
  <c r="B220" i="2"/>
  <c r="J194" i="2"/>
  <c r="I194" i="2"/>
  <c r="H194" i="2"/>
  <c r="G194" i="2"/>
  <c r="F194" i="2"/>
  <c r="E194" i="2"/>
  <c r="D194" i="2"/>
  <c r="C194" i="2"/>
  <c r="B194" i="2"/>
  <c r="K106" i="2"/>
  <c r="J106" i="2"/>
  <c r="I106" i="2"/>
  <c r="H106" i="2"/>
  <c r="G106" i="2"/>
  <c r="F106" i="2"/>
  <c r="E106" i="2"/>
  <c r="D106" i="2"/>
  <c r="C106" i="2"/>
  <c r="B106" i="2"/>
  <c r="K2" i="2"/>
  <c r="J2" i="2"/>
  <c r="I2" i="2"/>
  <c r="H2" i="2"/>
  <c r="G2" i="2"/>
  <c r="F2" i="2"/>
  <c r="E2" i="2"/>
  <c r="D2" i="2"/>
  <c r="C2" i="2"/>
  <c r="B2" i="2"/>
  <c r="J203" i="2"/>
  <c r="I203" i="2"/>
  <c r="H203" i="2"/>
  <c r="G203" i="2"/>
  <c r="F203" i="2"/>
  <c r="E203" i="2"/>
  <c r="D203" i="2"/>
  <c r="C203" i="2"/>
  <c r="B203" i="2"/>
  <c r="K100" i="2"/>
  <c r="J100" i="2"/>
  <c r="I100" i="2"/>
  <c r="H100" i="2"/>
  <c r="G100" i="2"/>
  <c r="F100" i="2"/>
  <c r="E100" i="2"/>
  <c r="D100" i="2"/>
  <c r="C100" i="2"/>
  <c r="B100" i="2"/>
  <c r="J9" i="2"/>
  <c r="I9" i="2"/>
  <c r="H9" i="2"/>
  <c r="G9" i="2"/>
  <c r="F9" i="2"/>
  <c r="E9" i="2"/>
  <c r="D9" i="2"/>
  <c r="C9" i="2"/>
  <c r="B9" i="2"/>
  <c r="K153" i="2"/>
  <c r="J153" i="2"/>
  <c r="I153" i="2"/>
  <c r="H153" i="2"/>
  <c r="G153" i="2"/>
  <c r="F153" i="2"/>
  <c r="E153" i="2"/>
  <c r="D153" i="2"/>
  <c r="C153" i="2"/>
  <c r="B153" i="2"/>
  <c r="J42" i="2"/>
  <c r="I42" i="2"/>
  <c r="H42" i="2"/>
  <c r="G42" i="2"/>
  <c r="F42" i="2"/>
  <c r="E42" i="2"/>
  <c r="D42" i="2"/>
  <c r="C42" i="2"/>
  <c r="B42" i="2"/>
  <c r="J113" i="2"/>
  <c r="I113" i="2"/>
  <c r="H113" i="2"/>
  <c r="G113" i="2"/>
  <c r="F113" i="2"/>
  <c r="E113" i="2"/>
  <c r="D113" i="2"/>
  <c r="C113" i="2"/>
  <c r="B113" i="2"/>
  <c r="J180" i="2"/>
  <c r="I180" i="2"/>
  <c r="H180" i="2"/>
  <c r="G180" i="2"/>
  <c r="F180" i="2"/>
  <c r="E180" i="2"/>
  <c r="D180" i="2"/>
  <c r="C180" i="2"/>
  <c r="B180" i="2"/>
  <c r="J61" i="2"/>
  <c r="I61" i="2"/>
  <c r="H61" i="2"/>
  <c r="G61" i="2"/>
  <c r="F61" i="2"/>
  <c r="E61" i="2"/>
  <c r="D61" i="2"/>
  <c r="C61" i="2"/>
  <c r="B61" i="2"/>
  <c r="K4" i="2"/>
  <c r="J4" i="2"/>
  <c r="I4" i="2"/>
  <c r="H4" i="2"/>
  <c r="G4" i="2"/>
  <c r="F4" i="2"/>
  <c r="E4" i="2"/>
  <c r="D4" i="2"/>
  <c r="C4" i="2"/>
  <c r="B4" i="2"/>
  <c r="J127" i="2"/>
  <c r="I127" i="2"/>
  <c r="H127" i="2"/>
  <c r="G127" i="2"/>
  <c r="F127" i="2"/>
  <c r="E127" i="2"/>
  <c r="D127" i="2"/>
  <c r="C127" i="2"/>
  <c r="B127" i="2"/>
  <c r="K22" i="2"/>
  <c r="J22" i="2"/>
  <c r="I22" i="2"/>
  <c r="H22" i="2"/>
  <c r="G22" i="2"/>
  <c r="F22" i="2"/>
  <c r="E22" i="2"/>
  <c r="D22" i="2"/>
  <c r="C22" i="2"/>
  <c r="B22" i="2"/>
  <c r="J81" i="2"/>
  <c r="I81" i="2"/>
  <c r="H81" i="2"/>
  <c r="G81" i="2"/>
  <c r="F81" i="2"/>
  <c r="E81" i="2"/>
  <c r="D81" i="2"/>
  <c r="C81" i="2"/>
  <c r="B81" i="2"/>
  <c r="K66" i="2"/>
  <c r="J66" i="2"/>
  <c r="I66" i="2"/>
  <c r="H66" i="2"/>
  <c r="G66" i="2"/>
  <c r="F66" i="2"/>
  <c r="E66" i="2"/>
  <c r="D66" i="2"/>
  <c r="C66" i="2"/>
  <c r="B66" i="2"/>
  <c r="J12" i="2"/>
  <c r="I12" i="2"/>
  <c r="H12" i="2"/>
  <c r="G12" i="2"/>
  <c r="F12" i="2"/>
  <c r="E12" i="2"/>
  <c r="D12" i="2"/>
  <c r="C12" i="2"/>
  <c r="B12" i="2"/>
  <c r="K58" i="2"/>
  <c r="J58" i="2"/>
  <c r="I58" i="2"/>
  <c r="H58" i="2"/>
  <c r="G58" i="2"/>
  <c r="F58" i="2"/>
  <c r="E58" i="2"/>
  <c r="D58" i="2"/>
  <c r="C58" i="2"/>
  <c r="B58" i="2"/>
  <c r="J43" i="2"/>
  <c r="I43" i="2"/>
  <c r="H43" i="2"/>
  <c r="G43" i="2"/>
  <c r="F43" i="2"/>
  <c r="E43" i="2"/>
  <c r="D43" i="2"/>
  <c r="C43" i="2"/>
  <c r="B43" i="2"/>
  <c r="K159" i="2"/>
  <c r="J159" i="2"/>
  <c r="I159" i="2"/>
  <c r="H159" i="2"/>
  <c r="G159" i="2"/>
  <c r="F159" i="2"/>
  <c r="E159" i="2"/>
  <c r="D159" i="2"/>
  <c r="C159" i="2"/>
  <c r="B159" i="2"/>
  <c r="J124" i="2"/>
  <c r="I124" i="2"/>
  <c r="H124" i="2"/>
  <c r="G124" i="2"/>
  <c r="F124" i="2"/>
  <c r="E124" i="2"/>
  <c r="D124" i="2"/>
  <c r="C124" i="2"/>
  <c r="B124" i="2"/>
  <c r="K199" i="2"/>
  <c r="J199" i="2"/>
  <c r="I199" i="2"/>
  <c r="H199" i="2"/>
  <c r="G199" i="2"/>
  <c r="F199" i="2"/>
  <c r="E199" i="2"/>
  <c r="D199" i="2"/>
  <c r="C199" i="2"/>
  <c r="B199" i="2"/>
  <c r="J88" i="2"/>
  <c r="I88" i="2"/>
  <c r="H88" i="2"/>
  <c r="G88" i="2"/>
  <c r="F88" i="2"/>
  <c r="E88" i="2"/>
  <c r="D88" i="2"/>
  <c r="C88" i="2"/>
  <c r="B88" i="2"/>
  <c r="K144" i="2"/>
  <c r="J144" i="2"/>
  <c r="I144" i="2"/>
  <c r="H144" i="2"/>
  <c r="G144" i="2"/>
  <c r="F144" i="2"/>
  <c r="E144" i="2"/>
  <c r="D144" i="2"/>
  <c r="C144" i="2"/>
  <c r="B144" i="2"/>
  <c r="K105" i="2"/>
  <c r="J105" i="2"/>
  <c r="I105" i="2"/>
  <c r="H105" i="2"/>
  <c r="G105" i="2"/>
  <c r="F105" i="2"/>
  <c r="E105" i="2"/>
  <c r="D105" i="2"/>
  <c r="C105" i="2"/>
  <c r="B105" i="2"/>
  <c r="K170" i="2"/>
  <c r="J170" i="2"/>
  <c r="I170" i="2"/>
  <c r="H170" i="2"/>
  <c r="G170" i="2"/>
  <c r="F170" i="2"/>
  <c r="E170" i="2"/>
  <c r="D170" i="2"/>
  <c r="C170" i="2"/>
  <c r="B170" i="2"/>
  <c r="J122" i="2"/>
  <c r="I122" i="2"/>
  <c r="H122" i="2"/>
  <c r="G122" i="2"/>
  <c r="F122" i="2"/>
  <c r="E122" i="2"/>
  <c r="D122" i="2"/>
  <c r="C122" i="2"/>
  <c r="B122" i="2"/>
  <c r="K188" i="2"/>
  <c r="J188" i="2"/>
  <c r="I188" i="2"/>
  <c r="H188" i="2"/>
  <c r="G188" i="2"/>
  <c r="F188" i="2"/>
  <c r="E188" i="2"/>
  <c r="D188" i="2"/>
  <c r="C188" i="2"/>
  <c r="B188" i="2"/>
  <c r="K162" i="2"/>
  <c r="J162" i="2"/>
  <c r="I162" i="2"/>
  <c r="H162" i="2"/>
  <c r="G162" i="2"/>
  <c r="F162" i="2"/>
  <c r="E162" i="2"/>
  <c r="D162" i="2"/>
  <c r="C162" i="2"/>
  <c r="B162" i="2"/>
  <c r="K154" i="2"/>
  <c r="J154" i="2"/>
  <c r="I154" i="2"/>
  <c r="H154" i="2"/>
  <c r="G154" i="2"/>
  <c r="F154" i="2"/>
  <c r="E154" i="2"/>
  <c r="D154" i="2"/>
  <c r="C154" i="2"/>
  <c r="B154" i="2"/>
  <c r="J210" i="2"/>
  <c r="I210" i="2"/>
  <c r="H210" i="2"/>
  <c r="G210" i="2"/>
  <c r="F210" i="2"/>
  <c r="E210" i="2"/>
  <c r="D210" i="2"/>
  <c r="C210" i="2"/>
  <c r="B210" i="2"/>
  <c r="K45" i="2"/>
  <c r="J45" i="2"/>
  <c r="I45" i="2"/>
  <c r="H45" i="2"/>
  <c r="G45" i="2"/>
  <c r="F45" i="2"/>
  <c r="E45" i="2"/>
  <c r="D45" i="2"/>
  <c r="C45" i="2"/>
  <c r="B45" i="2"/>
  <c r="K109" i="2"/>
  <c r="J109" i="2"/>
  <c r="I109" i="2"/>
  <c r="H109" i="2"/>
  <c r="G109" i="2"/>
  <c r="F109" i="2"/>
  <c r="E109" i="2"/>
  <c r="D109" i="2"/>
  <c r="C109" i="2"/>
  <c r="B109" i="2"/>
  <c r="K182" i="2"/>
  <c r="J182" i="2"/>
  <c r="I182" i="2"/>
  <c r="H182" i="2"/>
  <c r="G182" i="2"/>
  <c r="F182" i="2"/>
  <c r="E182" i="2"/>
  <c r="D182" i="2"/>
  <c r="C182" i="2"/>
  <c r="B182" i="2"/>
  <c r="K118" i="2"/>
  <c r="J118" i="2"/>
  <c r="I118" i="2"/>
  <c r="H118" i="2"/>
  <c r="G118" i="2"/>
  <c r="F118" i="2"/>
  <c r="E118" i="2"/>
  <c r="D118" i="2"/>
  <c r="C118" i="2"/>
  <c r="B118" i="2"/>
  <c r="J160" i="2"/>
  <c r="I160" i="2"/>
  <c r="H160" i="2"/>
  <c r="G160" i="2"/>
  <c r="F160" i="2"/>
  <c r="E160" i="2"/>
  <c r="D160" i="2"/>
  <c r="C160" i="2"/>
  <c r="B160" i="2"/>
  <c r="J181" i="2"/>
  <c r="I181" i="2"/>
  <c r="H181" i="2"/>
  <c r="G181" i="2"/>
  <c r="F181" i="2"/>
  <c r="E181" i="2"/>
  <c r="D181" i="2"/>
  <c r="C181" i="2"/>
  <c r="B181" i="2"/>
  <c r="K73" i="2"/>
  <c r="J73" i="2"/>
  <c r="I73" i="2"/>
  <c r="H73" i="2"/>
  <c r="G73" i="2"/>
  <c r="F73" i="2"/>
  <c r="E73" i="2"/>
  <c r="D73" i="2"/>
  <c r="C73" i="2"/>
  <c r="B73" i="2"/>
  <c r="K214" i="2"/>
  <c r="J214" i="2"/>
  <c r="I214" i="2"/>
  <c r="H214" i="2"/>
  <c r="G214" i="2"/>
  <c r="F214" i="2"/>
  <c r="E214" i="2"/>
  <c r="D214" i="2"/>
  <c r="C214" i="2"/>
  <c r="B214" i="2"/>
  <c r="J147" i="2"/>
  <c r="I147" i="2"/>
  <c r="H147" i="2"/>
  <c r="G147" i="2"/>
  <c r="F147" i="2"/>
  <c r="E147" i="2"/>
  <c r="D147" i="2"/>
  <c r="C147" i="2"/>
  <c r="B147" i="2"/>
  <c r="J216" i="2"/>
  <c r="I216" i="2"/>
  <c r="H216" i="2"/>
  <c r="G216" i="2"/>
  <c r="F216" i="2"/>
  <c r="E216" i="2"/>
  <c r="D216" i="2"/>
  <c r="C216" i="2"/>
  <c r="B216" i="2"/>
  <c r="K192" i="2"/>
  <c r="J192" i="2"/>
  <c r="I192" i="2"/>
  <c r="H192" i="2"/>
  <c r="G192" i="2"/>
  <c r="F192" i="2"/>
  <c r="E192" i="2"/>
  <c r="D192" i="2"/>
  <c r="C192" i="2"/>
  <c r="B192" i="2"/>
  <c r="K196" i="2"/>
  <c r="J196" i="2"/>
  <c r="I196" i="2"/>
  <c r="H196" i="2"/>
  <c r="G196" i="2"/>
  <c r="F196" i="2"/>
  <c r="E196" i="2"/>
  <c r="D196" i="2"/>
  <c r="C196" i="2"/>
  <c r="B196" i="2"/>
  <c r="J223" i="2"/>
  <c r="I223" i="2"/>
  <c r="H223" i="2"/>
  <c r="G223" i="2"/>
  <c r="F223" i="2"/>
  <c r="E223" i="2"/>
  <c r="D223" i="2"/>
  <c r="C223" i="2"/>
  <c r="B223" i="2"/>
  <c r="J75" i="2"/>
  <c r="I75" i="2"/>
  <c r="H75" i="2"/>
  <c r="G75" i="2"/>
  <c r="F75" i="2"/>
  <c r="E75" i="2"/>
  <c r="D75" i="2"/>
  <c r="C75" i="2"/>
  <c r="B75" i="2"/>
  <c r="K51" i="2"/>
  <c r="J51" i="2"/>
  <c r="I51" i="2"/>
  <c r="H51" i="2"/>
  <c r="G51" i="2"/>
  <c r="F51" i="2"/>
  <c r="E51" i="2"/>
  <c r="D51" i="2"/>
  <c r="C51" i="2"/>
  <c r="B51" i="2"/>
  <c r="K173" i="2"/>
  <c r="J173" i="2"/>
  <c r="I173" i="2"/>
  <c r="H173" i="2"/>
  <c r="G173" i="2"/>
  <c r="F173" i="2"/>
  <c r="E173" i="2"/>
  <c r="D173" i="2"/>
  <c r="C173" i="2"/>
  <c r="B173" i="2"/>
  <c r="J190" i="2"/>
  <c r="I190" i="2"/>
  <c r="H190" i="2"/>
  <c r="G190" i="2"/>
  <c r="F190" i="2"/>
  <c r="E190" i="2"/>
  <c r="D190" i="2"/>
  <c r="C190" i="2"/>
  <c r="B190" i="2"/>
  <c r="J89" i="2"/>
  <c r="I89" i="2"/>
  <c r="H89" i="2"/>
  <c r="G89" i="2"/>
  <c r="F89" i="2"/>
  <c r="E89" i="2"/>
  <c r="D89" i="2"/>
  <c r="C89" i="2"/>
  <c r="B89" i="2"/>
  <c r="K138" i="2"/>
  <c r="J138" i="2"/>
  <c r="I138" i="2"/>
  <c r="H138" i="2"/>
  <c r="G138" i="2"/>
  <c r="F138" i="2"/>
  <c r="E138" i="2"/>
  <c r="D138" i="2"/>
  <c r="C138" i="2"/>
  <c r="B138" i="2"/>
  <c r="K212" i="2"/>
  <c r="J212" i="2"/>
  <c r="I212" i="2"/>
  <c r="H212" i="2"/>
  <c r="G212" i="2"/>
  <c r="F212" i="2"/>
  <c r="E212" i="2"/>
  <c r="D212" i="2"/>
  <c r="C212" i="2"/>
  <c r="B212" i="2"/>
  <c r="J31" i="2"/>
  <c r="I31" i="2"/>
  <c r="H31" i="2"/>
  <c r="G31" i="2"/>
  <c r="F31" i="2"/>
  <c r="E31" i="2"/>
  <c r="D31" i="2"/>
  <c r="C31" i="2"/>
  <c r="B31" i="2"/>
  <c r="J97" i="2"/>
  <c r="I97" i="2"/>
  <c r="H97" i="2"/>
  <c r="G97" i="2"/>
  <c r="F97" i="2"/>
  <c r="E97" i="2"/>
  <c r="D97" i="2"/>
  <c r="C97" i="2"/>
  <c r="B97" i="2"/>
  <c r="K56" i="2"/>
  <c r="J56" i="2"/>
  <c r="I56" i="2"/>
  <c r="H56" i="2"/>
  <c r="G56" i="2"/>
  <c r="F56" i="2"/>
  <c r="E56" i="2"/>
  <c r="D56" i="2"/>
  <c r="C56" i="2"/>
  <c r="B56" i="2"/>
  <c r="K378" i="2"/>
  <c r="J378" i="2"/>
  <c r="I378" i="2"/>
  <c r="H378" i="2"/>
  <c r="G378" i="2"/>
  <c r="F378" i="2"/>
  <c r="E378" i="2"/>
  <c r="D378" i="2"/>
  <c r="C378" i="2"/>
  <c r="B378" i="2"/>
  <c r="K343" i="2"/>
  <c r="J343" i="2"/>
  <c r="I343" i="2"/>
  <c r="H343" i="2"/>
  <c r="G343" i="2"/>
  <c r="F343" i="2"/>
  <c r="E343" i="2"/>
  <c r="D343" i="2"/>
  <c r="C343" i="2"/>
  <c r="B343" i="2"/>
  <c r="K288" i="2"/>
  <c r="J288" i="2"/>
  <c r="I288" i="2"/>
  <c r="H288" i="2"/>
  <c r="G288" i="2"/>
  <c r="F288" i="2"/>
  <c r="E288" i="2"/>
  <c r="D288" i="2"/>
  <c r="C288" i="2"/>
  <c r="B288" i="2"/>
  <c r="K344" i="2"/>
  <c r="J344" i="2"/>
  <c r="I344" i="2"/>
  <c r="H344" i="2"/>
  <c r="G344" i="2"/>
  <c r="F344" i="2"/>
  <c r="E344" i="2"/>
  <c r="D344" i="2"/>
  <c r="C344" i="2"/>
  <c r="B344" i="2"/>
  <c r="J314" i="2"/>
  <c r="I314" i="2"/>
  <c r="H314" i="2"/>
  <c r="G314" i="2"/>
  <c r="F314" i="2"/>
  <c r="E314" i="2"/>
  <c r="D314" i="2"/>
  <c r="C314" i="2"/>
  <c r="B314" i="2"/>
  <c r="J348" i="2"/>
  <c r="I348" i="2"/>
  <c r="H348" i="2"/>
  <c r="G348" i="2"/>
  <c r="F348" i="2"/>
  <c r="E348" i="2"/>
  <c r="D348" i="2"/>
  <c r="C348" i="2"/>
  <c r="B348" i="2"/>
  <c r="J376" i="2"/>
  <c r="I376" i="2"/>
  <c r="H376" i="2"/>
  <c r="G376" i="2"/>
  <c r="F376" i="2"/>
  <c r="E376" i="2"/>
  <c r="D376" i="2"/>
  <c r="C376" i="2"/>
  <c r="B376" i="2"/>
  <c r="J339" i="2"/>
  <c r="I339" i="2"/>
  <c r="H339" i="2"/>
  <c r="G339" i="2"/>
  <c r="F339" i="2"/>
  <c r="E339" i="2"/>
  <c r="D339" i="2"/>
  <c r="C339" i="2"/>
  <c r="B339" i="2"/>
  <c r="K354" i="2"/>
  <c r="J354" i="2"/>
  <c r="I354" i="2"/>
  <c r="H354" i="2"/>
  <c r="G354" i="2"/>
  <c r="F354" i="2"/>
  <c r="E354" i="2"/>
  <c r="D354" i="2"/>
  <c r="C354" i="2"/>
  <c r="B354" i="2"/>
  <c r="K377" i="2"/>
  <c r="J377" i="2"/>
  <c r="I377" i="2"/>
  <c r="H377" i="2"/>
  <c r="G377" i="2"/>
  <c r="F377" i="2"/>
  <c r="E377" i="2"/>
  <c r="D377" i="2"/>
  <c r="C377" i="2"/>
  <c r="B377" i="2"/>
  <c r="K335" i="2"/>
  <c r="J335" i="2"/>
  <c r="I335" i="2"/>
  <c r="H335" i="2"/>
  <c r="G335" i="2"/>
  <c r="F335" i="2"/>
  <c r="E335" i="2"/>
  <c r="D335" i="2"/>
  <c r="C335" i="2"/>
  <c r="B335" i="2"/>
  <c r="K280" i="2"/>
  <c r="J280" i="2"/>
  <c r="I280" i="2"/>
  <c r="H280" i="2"/>
  <c r="G280" i="2"/>
  <c r="F280" i="2"/>
  <c r="E280" i="2"/>
  <c r="D280" i="2"/>
  <c r="C280" i="2"/>
  <c r="B280" i="2"/>
  <c r="J303" i="2"/>
  <c r="I303" i="2"/>
  <c r="H303" i="2"/>
  <c r="G303" i="2"/>
  <c r="F303" i="2"/>
  <c r="E303" i="2"/>
  <c r="D303" i="2"/>
  <c r="C303" i="2"/>
  <c r="B303" i="2"/>
  <c r="J325" i="2"/>
  <c r="I325" i="2"/>
  <c r="H325" i="2"/>
  <c r="G325" i="2"/>
  <c r="F325" i="2"/>
  <c r="E325" i="2"/>
  <c r="D325" i="2"/>
  <c r="C325" i="2"/>
  <c r="B325" i="2"/>
  <c r="J279" i="2"/>
  <c r="I279" i="2"/>
  <c r="H279" i="2"/>
  <c r="G279" i="2"/>
  <c r="F279" i="2"/>
  <c r="E279" i="2"/>
  <c r="D279" i="2"/>
  <c r="C279" i="2"/>
  <c r="B279" i="2"/>
  <c r="J336" i="2"/>
  <c r="I336" i="2"/>
  <c r="H336" i="2"/>
  <c r="G336" i="2"/>
  <c r="F336" i="2"/>
  <c r="E336" i="2"/>
  <c r="D336" i="2"/>
  <c r="C336" i="2"/>
  <c r="B336" i="2"/>
  <c r="K306" i="2"/>
  <c r="J306" i="2"/>
  <c r="I306" i="2"/>
  <c r="H306" i="2"/>
  <c r="G306" i="2"/>
  <c r="F306" i="2"/>
  <c r="E306" i="2"/>
  <c r="D306" i="2"/>
  <c r="C306" i="2"/>
  <c r="B306" i="2"/>
  <c r="K329" i="2"/>
  <c r="J329" i="2"/>
  <c r="I329" i="2"/>
  <c r="H329" i="2"/>
  <c r="G329" i="2"/>
  <c r="F329" i="2"/>
  <c r="E329" i="2"/>
  <c r="D329" i="2"/>
  <c r="C329" i="2"/>
  <c r="B329" i="2"/>
  <c r="K362" i="2"/>
  <c r="J362" i="2"/>
  <c r="I362" i="2"/>
  <c r="H362" i="2"/>
  <c r="G362" i="2"/>
  <c r="F362" i="2"/>
  <c r="E362" i="2"/>
  <c r="D362" i="2"/>
  <c r="C362" i="2"/>
  <c r="B362" i="2"/>
  <c r="K305" i="2"/>
  <c r="J305" i="2"/>
  <c r="I305" i="2"/>
  <c r="H305" i="2"/>
  <c r="G305" i="2"/>
  <c r="F305" i="2"/>
  <c r="E305" i="2"/>
  <c r="D305" i="2"/>
  <c r="C305" i="2"/>
  <c r="B305" i="2"/>
  <c r="J341" i="2"/>
  <c r="I341" i="2"/>
  <c r="H341" i="2"/>
  <c r="G341" i="2"/>
  <c r="F341" i="2"/>
  <c r="E341" i="2"/>
  <c r="D341" i="2"/>
  <c r="C341" i="2"/>
  <c r="B341" i="2"/>
  <c r="J345" i="2"/>
  <c r="I345" i="2"/>
  <c r="H345" i="2"/>
  <c r="G345" i="2"/>
  <c r="F345" i="2"/>
  <c r="E345" i="2"/>
  <c r="D345" i="2"/>
  <c r="C345" i="2"/>
  <c r="B345" i="2"/>
  <c r="J291" i="2"/>
  <c r="I291" i="2"/>
  <c r="H291" i="2"/>
  <c r="G291" i="2"/>
  <c r="F291" i="2"/>
  <c r="E291" i="2"/>
  <c r="D291" i="2"/>
  <c r="C291" i="2"/>
  <c r="B291" i="2"/>
  <c r="J311" i="2"/>
  <c r="I311" i="2"/>
  <c r="H311" i="2"/>
  <c r="G311" i="2"/>
  <c r="F311" i="2"/>
  <c r="E311" i="2"/>
  <c r="D311" i="2"/>
  <c r="C311" i="2"/>
  <c r="B311" i="2"/>
  <c r="K355" i="2"/>
  <c r="J355" i="2"/>
  <c r="I355" i="2"/>
  <c r="H355" i="2"/>
  <c r="G355" i="2"/>
  <c r="F355" i="2"/>
  <c r="E355" i="2"/>
  <c r="D355" i="2"/>
  <c r="C355" i="2"/>
  <c r="B355" i="2"/>
  <c r="K293" i="2"/>
  <c r="J293" i="2"/>
  <c r="I293" i="2"/>
  <c r="H293" i="2"/>
  <c r="G293" i="2"/>
  <c r="F293" i="2"/>
  <c r="E293" i="2"/>
  <c r="D293" i="2"/>
  <c r="C293" i="2"/>
  <c r="B293" i="2"/>
  <c r="J313" i="2"/>
  <c r="I313" i="2"/>
  <c r="H313" i="2"/>
  <c r="G313" i="2"/>
  <c r="F313" i="2"/>
  <c r="E313" i="2"/>
  <c r="D313" i="2"/>
  <c r="C313" i="2"/>
  <c r="B313" i="2"/>
  <c r="J287" i="2"/>
  <c r="I287" i="2"/>
  <c r="H287" i="2"/>
  <c r="G287" i="2"/>
  <c r="F287" i="2"/>
  <c r="E287" i="2"/>
  <c r="D287" i="2"/>
  <c r="C287" i="2"/>
  <c r="B287" i="2"/>
  <c r="K262" i="2"/>
  <c r="J262" i="2"/>
  <c r="I262" i="2"/>
  <c r="H262" i="2"/>
  <c r="G262" i="2"/>
  <c r="F262" i="2"/>
  <c r="E262" i="2"/>
  <c r="D262" i="2"/>
  <c r="C262" i="2"/>
  <c r="B262" i="2"/>
  <c r="K248" i="2"/>
  <c r="J248" i="2"/>
  <c r="I248" i="2"/>
  <c r="H248" i="2"/>
  <c r="G248" i="2"/>
  <c r="F248" i="2"/>
  <c r="E248" i="2"/>
  <c r="D248" i="2"/>
  <c r="C248" i="2"/>
  <c r="B248" i="2"/>
  <c r="J241" i="2"/>
  <c r="I241" i="2"/>
  <c r="H241" i="2"/>
  <c r="G241" i="2"/>
  <c r="F241" i="2"/>
  <c r="E241" i="2"/>
  <c r="D241" i="2"/>
  <c r="C241" i="2"/>
  <c r="B241" i="2"/>
  <c r="J271" i="2"/>
  <c r="I271" i="2"/>
  <c r="H271" i="2"/>
  <c r="G271" i="2"/>
  <c r="F271" i="2"/>
  <c r="E271" i="2"/>
  <c r="D271" i="2"/>
  <c r="C271" i="2"/>
  <c r="B271" i="2"/>
  <c r="K239" i="2"/>
  <c r="J239" i="2"/>
  <c r="I239" i="2"/>
  <c r="H239" i="2"/>
  <c r="G239" i="2"/>
  <c r="F239" i="2"/>
  <c r="E239" i="2"/>
  <c r="D239" i="2"/>
  <c r="C239" i="2"/>
  <c r="B239" i="2"/>
  <c r="K236" i="2"/>
  <c r="J236" i="2"/>
  <c r="I236" i="2"/>
  <c r="H236" i="2"/>
  <c r="G236" i="2"/>
  <c r="F236" i="2"/>
  <c r="E236" i="2"/>
  <c r="D236" i="2"/>
  <c r="C236" i="2"/>
  <c r="B236" i="2"/>
  <c r="J254" i="2"/>
  <c r="I254" i="2"/>
  <c r="H254" i="2"/>
  <c r="G254" i="2"/>
  <c r="F254" i="2"/>
  <c r="E254" i="2"/>
  <c r="D254" i="2"/>
  <c r="C254" i="2"/>
  <c r="B254" i="2"/>
  <c r="J222" i="2"/>
  <c r="I222" i="2"/>
  <c r="H222" i="2"/>
  <c r="G222" i="2"/>
  <c r="F222" i="2"/>
  <c r="E222" i="2"/>
  <c r="D222" i="2"/>
  <c r="C222" i="2"/>
  <c r="B222" i="2"/>
  <c r="K353" i="2"/>
  <c r="J353" i="2"/>
  <c r="I353" i="2"/>
  <c r="H353" i="2"/>
  <c r="G353" i="2"/>
  <c r="F353" i="2"/>
  <c r="E353" i="2"/>
  <c r="D353" i="2"/>
  <c r="C353" i="2"/>
  <c r="B353" i="2"/>
  <c r="K318" i="2"/>
  <c r="J318" i="2"/>
  <c r="I318" i="2"/>
  <c r="H318" i="2"/>
  <c r="G318" i="2"/>
  <c r="F318" i="2"/>
  <c r="E318" i="2"/>
  <c r="D318" i="2"/>
  <c r="C318" i="2"/>
  <c r="B318" i="2"/>
  <c r="J351" i="2"/>
  <c r="I351" i="2"/>
  <c r="H351" i="2"/>
  <c r="G351" i="2"/>
  <c r="F351" i="2"/>
  <c r="E351" i="2"/>
  <c r="D351" i="2"/>
  <c r="C351" i="2"/>
  <c r="B351" i="2"/>
  <c r="J360" i="2"/>
  <c r="I360" i="2"/>
  <c r="H360" i="2"/>
  <c r="G360" i="2"/>
  <c r="F360" i="2"/>
  <c r="E360" i="2"/>
  <c r="D360" i="2"/>
  <c r="C360" i="2"/>
  <c r="B360" i="2"/>
  <c r="K304" i="2"/>
  <c r="J304" i="2"/>
  <c r="I304" i="2"/>
  <c r="H304" i="2"/>
  <c r="G304" i="2"/>
  <c r="F304" i="2"/>
  <c r="E304" i="2"/>
  <c r="D304" i="2"/>
  <c r="C304" i="2"/>
  <c r="B304" i="2"/>
  <c r="K332" i="2"/>
  <c r="J332" i="2"/>
  <c r="I332" i="2"/>
  <c r="H332" i="2"/>
  <c r="G332" i="2"/>
  <c r="F332" i="2"/>
  <c r="E332" i="2"/>
  <c r="D332" i="2"/>
  <c r="C332" i="2"/>
  <c r="B332" i="2"/>
  <c r="J324" i="2"/>
  <c r="I324" i="2"/>
  <c r="H324" i="2"/>
  <c r="G324" i="2"/>
  <c r="F324" i="2"/>
  <c r="E324" i="2"/>
  <c r="D324" i="2"/>
  <c r="C324" i="2"/>
  <c r="B324" i="2"/>
  <c r="J245" i="2"/>
  <c r="I245" i="2"/>
  <c r="H245" i="2"/>
  <c r="G245" i="2"/>
  <c r="F245" i="2"/>
  <c r="E245" i="2"/>
  <c r="D245" i="2"/>
  <c r="C245" i="2"/>
  <c r="B245" i="2"/>
  <c r="K349" i="2"/>
  <c r="J349" i="2"/>
  <c r="I349" i="2"/>
  <c r="H349" i="2"/>
  <c r="G349" i="2"/>
  <c r="F349" i="2"/>
  <c r="E349" i="2"/>
  <c r="D349" i="2"/>
  <c r="C349" i="2"/>
  <c r="B349" i="2"/>
  <c r="K384" i="2"/>
  <c r="J384" i="2"/>
  <c r="I384" i="2"/>
  <c r="H384" i="2"/>
  <c r="G384" i="2"/>
  <c r="F384" i="2"/>
  <c r="E384" i="2"/>
  <c r="D384" i="2"/>
  <c r="C384" i="2"/>
  <c r="B384" i="2"/>
  <c r="J371" i="2"/>
  <c r="I371" i="2"/>
  <c r="H371" i="2"/>
  <c r="G371" i="2"/>
  <c r="F371" i="2"/>
  <c r="E371" i="2"/>
  <c r="D371" i="2"/>
  <c r="C371" i="2"/>
  <c r="B371" i="2"/>
  <c r="J283" i="2"/>
  <c r="I283" i="2"/>
  <c r="H283" i="2"/>
  <c r="G283" i="2"/>
  <c r="F283" i="2"/>
  <c r="E283" i="2"/>
  <c r="D283" i="2"/>
  <c r="C283" i="2"/>
  <c r="B283" i="2"/>
  <c r="K263" i="2"/>
  <c r="J263" i="2"/>
  <c r="I263" i="2"/>
  <c r="H263" i="2"/>
  <c r="G263" i="2"/>
  <c r="F263" i="2"/>
  <c r="E263" i="2"/>
  <c r="D263" i="2"/>
  <c r="C263" i="2"/>
  <c r="B263" i="2"/>
  <c r="K372" i="2"/>
  <c r="J372" i="2"/>
  <c r="I372" i="2"/>
  <c r="H372" i="2"/>
  <c r="G372" i="2"/>
  <c r="F372" i="2"/>
  <c r="E372" i="2"/>
  <c r="D372" i="2"/>
  <c r="C372" i="2"/>
  <c r="B372" i="2"/>
  <c r="J316" i="2"/>
  <c r="I316" i="2"/>
  <c r="H316" i="2"/>
  <c r="G316" i="2"/>
  <c r="F316" i="2"/>
  <c r="E316" i="2"/>
  <c r="D316" i="2"/>
  <c r="C316" i="2"/>
  <c r="B316" i="2"/>
  <c r="J301" i="2"/>
  <c r="I301" i="2"/>
  <c r="H301" i="2"/>
  <c r="G301" i="2"/>
  <c r="F301" i="2"/>
  <c r="E301" i="2"/>
  <c r="D301" i="2"/>
  <c r="C301" i="2"/>
  <c r="B301" i="2"/>
  <c r="K361" i="2"/>
  <c r="J361" i="2"/>
  <c r="I361" i="2"/>
  <c r="H361" i="2"/>
  <c r="G361" i="2"/>
  <c r="F361" i="2"/>
  <c r="E361" i="2"/>
  <c r="D361" i="2"/>
  <c r="C361" i="2"/>
  <c r="B361" i="2"/>
  <c r="K357" i="2"/>
  <c r="J357" i="2"/>
  <c r="I357" i="2"/>
  <c r="H357" i="2"/>
  <c r="G357" i="2"/>
  <c r="F357" i="2"/>
  <c r="E357" i="2"/>
  <c r="D357" i="2"/>
  <c r="C357" i="2"/>
  <c r="B357" i="2"/>
  <c r="J385" i="2"/>
  <c r="I385" i="2"/>
  <c r="H385" i="2"/>
  <c r="G385" i="2"/>
  <c r="F385" i="2"/>
  <c r="E385" i="2"/>
  <c r="D385" i="2"/>
  <c r="C385" i="2"/>
  <c r="B385" i="2"/>
  <c r="J365" i="2"/>
  <c r="I365" i="2"/>
  <c r="H365" i="2"/>
  <c r="G365" i="2"/>
  <c r="F365" i="2"/>
  <c r="E365" i="2"/>
  <c r="D365" i="2"/>
  <c r="C365" i="2"/>
  <c r="B365" i="2"/>
  <c r="K286" i="2"/>
  <c r="J286" i="2"/>
  <c r="I286" i="2"/>
  <c r="H286" i="2"/>
  <c r="G286" i="2"/>
  <c r="F286" i="2"/>
  <c r="E286" i="2"/>
  <c r="D286" i="2"/>
  <c r="C286" i="2"/>
  <c r="B286" i="2"/>
  <c r="K267" i="2"/>
  <c r="J267" i="2"/>
  <c r="I267" i="2"/>
  <c r="H267" i="2"/>
  <c r="G267" i="2"/>
  <c r="F267" i="2"/>
  <c r="E267" i="2"/>
  <c r="D267" i="2"/>
  <c r="C267" i="2"/>
  <c r="B267" i="2"/>
  <c r="J307" i="2"/>
  <c r="I307" i="2"/>
  <c r="H307" i="2"/>
  <c r="G307" i="2"/>
  <c r="F307" i="2"/>
  <c r="E307" i="2"/>
  <c r="D307" i="2"/>
  <c r="C307" i="2"/>
  <c r="B307" i="2"/>
  <c r="J277" i="2"/>
  <c r="I277" i="2"/>
  <c r="H277" i="2"/>
  <c r="G277" i="2"/>
  <c r="F277" i="2"/>
  <c r="E277" i="2"/>
  <c r="D277" i="2"/>
  <c r="C277" i="2"/>
  <c r="B277" i="2"/>
  <c r="K347" i="2"/>
  <c r="J347" i="2"/>
  <c r="I347" i="2"/>
  <c r="H347" i="2"/>
  <c r="G347" i="2"/>
  <c r="F347" i="2"/>
  <c r="E347" i="2"/>
  <c r="D347" i="2"/>
  <c r="C347" i="2"/>
  <c r="B347" i="2"/>
  <c r="K292" i="2"/>
  <c r="J292" i="2"/>
  <c r="I292" i="2"/>
  <c r="H292" i="2"/>
  <c r="G292" i="2"/>
  <c r="F292" i="2"/>
  <c r="E292" i="2"/>
  <c r="D292" i="2"/>
  <c r="C292" i="2"/>
  <c r="B292" i="2"/>
  <c r="J272" i="2"/>
  <c r="I272" i="2"/>
  <c r="H272" i="2"/>
  <c r="G272" i="2"/>
  <c r="F272" i="2"/>
  <c r="E272" i="2"/>
  <c r="D272" i="2"/>
  <c r="C272" i="2"/>
  <c r="B272" i="2"/>
  <c r="J275" i="2"/>
  <c r="I275" i="2"/>
  <c r="H275" i="2"/>
  <c r="G275" i="2"/>
  <c r="F275" i="2"/>
  <c r="E275" i="2"/>
  <c r="D275" i="2"/>
  <c r="C275" i="2"/>
  <c r="B275" i="2"/>
  <c r="K276" i="2"/>
  <c r="J276" i="2"/>
  <c r="I276" i="2"/>
  <c r="H276" i="2"/>
  <c r="G276" i="2"/>
  <c r="F276" i="2"/>
  <c r="E276" i="2"/>
  <c r="D276" i="2"/>
  <c r="C276" i="2"/>
  <c r="B276" i="2"/>
  <c r="K369" i="2"/>
  <c r="J369" i="2"/>
  <c r="I369" i="2"/>
  <c r="H369" i="2"/>
  <c r="G369" i="2"/>
  <c r="F369" i="2"/>
  <c r="E369" i="2"/>
  <c r="D369" i="2"/>
  <c r="C369" i="2"/>
  <c r="B369" i="2"/>
  <c r="J317" i="2"/>
  <c r="I317" i="2"/>
  <c r="H317" i="2"/>
  <c r="G317" i="2"/>
  <c r="F317" i="2"/>
  <c r="E317" i="2"/>
  <c r="D317" i="2"/>
  <c r="C317" i="2"/>
  <c r="B317" i="2"/>
  <c r="J284" i="2"/>
  <c r="I284" i="2"/>
  <c r="H284" i="2"/>
  <c r="G284" i="2"/>
  <c r="F284" i="2"/>
  <c r="E284" i="2"/>
  <c r="D284" i="2"/>
  <c r="C284" i="2"/>
  <c r="B284" i="2"/>
  <c r="K334" i="2"/>
  <c r="J334" i="2"/>
  <c r="I334" i="2"/>
  <c r="H334" i="2"/>
  <c r="G334" i="2"/>
  <c r="F334" i="2"/>
  <c r="E334" i="2"/>
  <c r="D334" i="2"/>
  <c r="C334" i="2"/>
  <c r="B334" i="2"/>
  <c r="K333" i="2"/>
  <c r="J333" i="2"/>
  <c r="I333" i="2"/>
  <c r="H333" i="2"/>
  <c r="G333" i="2"/>
  <c r="F333" i="2"/>
  <c r="E333" i="2"/>
  <c r="D333" i="2"/>
  <c r="C333" i="2"/>
  <c r="B333" i="2"/>
  <c r="J375" i="2"/>
  <c r="I375" i="2"/>
  <c r="H375" i="2"/>
  <c r="G375" i="2"/>
  <c r="F375" i="2"/>
  <c r="E375" i="2"/>
  <c r="D375" i="2"/>
  <c r="C375" i="2"/>
  <c r="B375" i="2"/>
  <c r="J310" i="2"/>
  <c r="I310" i="2"/>
  <c r="H310" i="2"/>
  <c r="G310" i="2"/>
  <c r="F310" i="2"/>
  <c r="E310" i="2"/>
  <c r="D310" i="2"/>
  <c r="C310" i="2"/>
  <c r="B310" i="2"/>
  <c r="K281" i="2"/>
  <c r="J281" i="2"/>
  <c r="I281" i="2"/>
  <c r="H281" i="2"/>
  <c r="G281" i="2"/>
  <c r="F281" i="2"/>
  <c r="E281" i="2"/>
  <c r="D281" i="2"/>
  <c r="C281" i="2"/>
  <c r="B281" i="2"/>
  <c r="K319" i="2"/>
  <c r="J319" i="2"/>
  <c r="I319" i="2"/>
  <c r="H319" i="2"/>
  <c r="G319" i="2"/>
  <c r="F319" i="2"/>
  <c r="E319" i="2"/>
  <c r="D319" i="2"/>
  <c r="C319" i="2"/>
  <c r="B319" i="2"/>
  <c r="J290" i="2"/>
  <c r="I290" i="2"/>
  <c r="H290" i="2"/>
  <c r="G290" i="2"/>
  <c r="F290" i="2"/>
  <c r="E290" i="2"/>
  <c r="D290" i="2"/>
  <c r="C290" i="2"/>
  <c r="B290" i="2"/>
  <c r="J337" i="2"/>
  <c r="I337" i="2"/>
  <c r="H337" i="2"/>
  <c r="G337" i="2"/>
  <c r="F337" i="2"/>
  <c r="E337" i="2"/>
  <c r="D337" i="2"/>
  <c r="C337" i="2"/>
  <c r="B337" i="2"/>
  <c r="K330" i="2"/>
  <c r="J330" i="2"/>
  <c r="I330" i="2"/>
  <c r="H330" i="2"/>
  <c r="G330" i="2"/>
  <c r="F330" i="2"/>
  <c r="E330" i="2"/>
  <c r="D330" i="2"/>
  <c r="C330" i="2"/>
  <c r="B330" i="2"/>
  <c r="K370" i="2"/>
  <c r="J370" i="2"/>
  <c r="I370" i="2"/>
  <c r="H370" i="2"/>
  <c r="G370" i="2"/>
  <c r="F370" i="2"/>
  <c r="E370" i="2"/>
  <c r="D370" i="2"/>
  <c r="C370" i="2"/>
  <c r="B370" i="2"/>
  <c r="J331" i="2"/>
  <c r="I331" i="2"/>
  <c r="H331" i="2"/>
  <c r="G331" i="2"/>
  <c r="F331" i="2"/>
  <c r="E331" i="2"/>
  <c r="D331" i="2"/>
  <c r="C331" i="2"/>
  <c r="B331" i="2"/>
  <c r="J382" i="2"/>
  <c r="I382" i="2"/>
  <c r="H382" i="2"/>
  <c r="G382" i="2"/>
  <c r="F382" i="2"/>
  <c r="E382" i="2"/>
  <c r="D382" i="2"/>
  <c r="C382" i="2"/>
  <c r="B382" i="2"/>
  <c r="K368" i="2"/>
  <c r="J368" i="2"/>
  <c r="I368" i="2"/>
  <c r="H368" i="2"/>
  <c r="G368" i="2"/>
  <c r="F368" i="2"/>
  <c r="E368" i="2"/>
  <c r="D368" i="2"/>
  <c r="C368" i="2"/>
  <c r="B368" i="2"/>
  <c r="K296" i="2"/>
  <c r="J296" i="2"/>
  <c r="I296" i="2"/>
  <c r="H296" i="2"/>
  <c r="G296" i="2"/>
  <c r="F296" i="2"/>
  <c r="E296" i="2"/>
  <c r="D296" i="2"/>
  <c r="C296" i="2"/>
  <c r="B296" i="2"/>
  <c r="J264" i="2"/>
  <c r="I264" i="2"/>
  <c r="H264" i="2"/>
  <c r="G264" i="2"/>
  <c r="F264" i="2"/>
  <c r="E264" i="2"/>
  <c r="D264" i="2"/>
  <c r="C264" i="2"/>
  <c r="B264" i="2"/>
  <c r="J323" i="2"/>
  <c r="I323" i="2"/>
  <c r="H323" i="2"/>
  <c r="G323" i="2"/>
  <c r="F323" i="2"/>
  <c r="E323" i="2"/>
  <c r="D323" i="2"/>
  <c r="C323" i="2"/>
  <c r="B323" i="2"/>
  <c r="K302" i="2"/>
  <c r="J302" i="2"/>
  <c r="I302" i="2"/>
  <c r="H302" i="2"/>
  <c r="G302" i="2"/>
  <c r="F302" i="2"/>
  <c r="E302" i="2"/>
  <c r="D302" i="2"/>
  <c r="C302" i="2"/>
  <c r="B302" i="2"/>
  <c r="K363" i="2"/>
  <c r="J363" i="2"/>
  <c r="I363" i="2"/>
  <c r="H363" i="2"/>
  <c r="G363" i="2"/>
  <c r="F363" i="2"/>
  <c r="E363" i="2"/>
  <c r="D363" i="2"/>
  <c r="C363" i="2"/>
  <c r="B363" i="2"/>
  <c r="J299" i="2"/>
  <c r="I299" i="2"/>
  <c r="H299" i="2"/>
  <c r="G299" i="2"/>
  <c r="F299" i="2"/>
  <c r="E299" i="2"/>
  <c r="D299" i="2"/>
  <c r="C299" i="2"/>
  <c r="B299" i="2"/>
  <c r="J265" i="2"/>
  <c r="I265" i="2"/>
  <c r="H265" i="2"/>
  <c r="G265" i="2"/>
  <c r="F265" i="2"/>
  <c r="E265" i="2"/>
  <c r="D265" i="2"/>
  <c r="C265" i="2"/>
  <c r="B265" i="2"/>
  <c r="K278" i="2"/>
  <c r="J278" i="2"/>
  <c r="I278" i="2"/>
  <c r="H278" i="2"/>
  <c r="G278" i="2"/>
  <c r="F278" i="2"/>
  <c r="E278" i="2"/>
  <c r="D278" i="2"/>
  <c r="C278" i="2"/>
  <c r="B278" i="2"/>
  <c r="K274" i="2"/>
  <c r="J274" i="2"/>
  <c r="I274" i="2"/>
  <c r="H274" i="2"/>
  <c r="G274" i="2"/>
  <c r="F274" i="2"/>
  <c r="E274" i="2"/>
  <c r="D274" i="2"/>
  <c r="C274" i="2"/>
  <c r="B274" i="2"/>
  <c r="J320" i="2"/>
  <c r="I320" i="2"/>
  <c r="H320" i="2"/>
  <c r="G320" i="2"/>
  <c r="F320" i="2"/>
  <c r="E320" i="2"/>
  <c r="D320" i="2"/>
  <c r="C320" i="2"/>
  <c r="B320" i="2"/>
  <c r="J289" i="2"/>
  <c r="I289" i="2"/>
  <c r="H289" i="2"/>
  <c r="G289" i="2"/>
  <c r="F289" i="2"/>
  <c r="E289" i="2"/>
  <c r="D289" i="2"/>
  <c r="C289" i="2"/>
  <c r="B289" i="2"/>
  <c r="K338" i="2"/>
  <c r="J338" i="2"/>
  <c r="I338" i="2"/>
  <c r="H338" i="2"/>
  <c r="G338" i="2"/>
  <c r="F338" i="2"/>
  <c r="E338" i="2"/>
  <c r="D338" i="2"/>
  <c r="C338" i="2"/>
  <c r="B338" i="2"/>
  <c r="K285" i="2"/>
  <c r="J285" i="2"/>
  <c r="I285" i="2"/>
  <c r="H285" i="2"/>
  <c r="G285" i="2"/>
  <c r="F285" i="2"/>
  <c r="E285" i="2"/>
  <c r="D285" i="2"/>
  <c r="C285" i="2"/>
  <c r="B285" i="2"/>
  <c r="J342" i="2"/>
  <c r="I342" i="2"/>
  <c r="H342" i="2"/>
  <c r="G342" i="2"/>
  <c r="F342" i="2"/>
  <c r="E342" i="2"/>
  <c r="D342" i="2"/>
  <c r="C342" i="2"/>
  <c r="B342" i="2"/>
  <c r="J294" i="2"/>
  <c r="I294" i="2"/>
  <c r="H294" i="2"/>
  <c r="G294" i="2"/>
  <c r="F294" i="2"/>
  <c r="E294" i="2"/>
  <c r="D294" i="2"/>
  <c r="C294" i="2"/>
  <c r="B294" i="2"/>
  <c r="K268" i="2"/>
  <c r="J268" i="2"/>
  <c r="I268" i="2"/>
  <c r="H268" i="2"/>
  <c r="G268" i="2"/>
  <c r="F268" i="2"/>
  <c r="E268" i="2"/>
  <c r="D268" i="2"/>
  <c r="C268" i="2"/>
  <c r="B268" i="2"/>
  <c r="K308" i="2"/>
  <c r="J308" i="2"/>
  <c r="I308" i="2"/>
  <c r="H308" i="2"/>
  <c r="G308" i="2"/>
  <c r="F308" i="2"/>
  <c r="E308" i="2"/>
  <c r="D308" i="2"/>
  <c r="C308" i="2"/>
  <c r="B308" i="2"/>
  <c r="J270" i="2"/>
  <c r="I270" i="2"/>
  <c r="H270" i="2"/>
  <c r="G270" i="2"/>
  <c r="F270" i="2"/>
  <c r="E270" i="2"/>
  <c r="D270" i="2"/>
  <c r="C270" i="2"/>
  <c r="B270" i="2"/>
  <c r="J297" i="2"/>
  <c r="I297" i="2"/>
  <c r="H297" i="2"/>
  <c r="G297" i="2"/>
  <c r="F297" i="2"/>
  <c r="E297" i="2"/>
  <c r="D297" i="2"/>
  <c r="C297" i="2"/>
  <c r="B297" i="2"/>
  <c r="K269" i="2"/>
  <c r="J269" i="2"/>
  <c r="I269" i="2"/>
  <c r="H269" i="2"/>
  <c r="G269" i="2"/>
  <c r="F269" i="2"/>
  <c r="E269" i="2"/>
  <c r="D269" i="2"/>
  <c r="C269" i="2"/>
  <c r="B269" i="2"/>
  <c r="K300" i="2"/>
  <c r="J300" i="2"/>
  <c r="I300" i="2"/>
  <c r="H300" i="2"/>
  <c r="G300" i="2"/>
  <c r="F300" i="2"/>
  <c r="E300" i="2"/>
  <c r="D300" i="2"/>
  <c r="C300" i="2"/>
  <c r="B300" i="2"/>
  <c r="J249" i="2"/>
  <c r="I249" i="2"/>
  <c r="H249" i="2"/>
  <c r="G249" i="2"/>
  <c r="F249" i="2"/>
  <c r="E249" i="2"/>
  <c r="D249" i="2"/>
  <c r="C249" i="2"/>
  <c r="B249" i="2"/>
  <c r="J234" i="2"/>
  <c r="I234" i="2"/>
  <c r="H234" i="2"/>
  <c r="G234" i="2"/>
  <c r="F234" i="2"/>
  <c r="E234" i="2"/>
  <c r="D234" i="2"/>
  <c r="C234" i="2"/>
  <c r="B234" i="2"/>
  <c r="K251" i="2"/>
  <c r="J251" i="2"/>
  <c r="I251" i="2"/>
  <c r="H251" i="2"/>
  <c r="G251" i="2"/>
  <c r="F251" i="2"/>
  <c r="E251" i="2"/>
  <c r="D251" i="2"/>
  <c r="C251" i="2"/>
  <c r="B251" i="2"/>
  <c r="K243" i="2"/>
  <c r="J243" i="2"/>
  <c r="I243" i="2"/>
  <c r="H243" i="2"/>
  <c r="G243" i="2"/>
  <c r="F243" i="2"/>
  <c r="E243" i="2"/>
  <c r="D243" i="2"/>
  <c r="C243" i="2"/>
  <c r="B243" i="2"/>
  <c r="J266" i="2"/>
  <c r="I266" i="2"/>
  <c r="H266" i="2"/>
  <c r="G266" i="2"/>
  <c r="F266" i="2"/>
  <c r="E266" i="2"/>
  <c r="D266" i="2"/>
  <c r="C266" i="2"/>
  <c r="B266" i="2"/>
  <c r="J252" i="2"/>
  <c r="I252" i="2"/>
  <c r="H252" i="2"/>
  <c r="G252" i="2"/>
  <c r="F252" i="2"/>
  <c r="E252" i="2"/>
  <c r="D252" i="2"/>
  <c r="C252" i="2"/>
  <c r="B252" i="2"/>
  <c r="K235" i="2"/>
  <c r="J235" i="2"/>
  <c r="I235" i="2"/>
  <c r="H235" i="2"/>
  <c r="G235" i="2"/>
  <c r="F235" i="2"/>
  <c r="E235" i="2"/>
  <c r="D235" i="2"/>
  <c r="C235" i="2"/>
  <c r="B235" i="2"/>
  <c r="K231" i="2"/>
  <c r="J231" i="2"/>
  <c r="I231" i="2"/>
  <c r="H231" i="2"/>
  <c r="G231" i="2"/>
  <c r="F231" i="2"/>
  <c r="E231" i="2"/>
  <c r="D231" i="2"/>
  <c r="C231" i="2"/>
  <c r="B231" i="2"/>
  <c r="J232" i="2"/>
  <c r="I232" i="2"/>
  <c r="H232" i="2"/>
  <c r="G232" i="2"/>
  <c r="F232" i="2"/>
  <c r="E232" i="2"/>
  <c r="D232" i="2"/>
  <c r="C232" i="2"/>
  <c r="B232" i="2"/>
  <c r="J247" i="2"/>
  <c r="I247" i="2"/>
  <c r="H247" i="2"/>
  <c r="G247" i="2"/>
  <c r="F247" i="2"/>
  <c r="E247" i="2"/>
  <c r="D247" i="2"/>
  <c r="C247" i="2"/>
  <c r="B247" i="2"/>
  <c r="K240" i="2"/>
  <c r="J240" i="2"/>
  <c r="I240" i="2"/>
  <c r="H240" i="2"/>
  <c r="G240" i="2"/>
  <c r="F240" i="2"/>
  <c r="E240" i="2"/>
  <c r="D240" i="2"/>
  <c r="C240" i="2"/>
  <c r="B240" i="2"/>
  <c r="K258" i="2"/>
  <c r="J258" i="2"/>
  <c r="I258" i="2"/>
  <c r="H258" i="2"/>
  <c r="G258" i="2"/>
  <c r="F258" i="2"/>
  <c r="E258" i="2"/>
  <c r="D258" i="2"/>
  <c r="C258" i="2"/>
  <c r="B258" i="2"/>
  <c r="J233" i="2"/>
  <c r="I233" i="2"/>
  <c r="H233" i="2"/>
  <c r="G233" i="2"/>
  <c r="F233" i="2"/>
  <c r="E233" i="2"/>
  <c r="D233" i="2"/>
  <c r="C233" i="2"/>
  <c r="B233" i="2"/>
  <c r="J260" i="2"/>
  <c r="I260" i="2"/>
  <c r="H260" i="2"/>
  <c r="G260" i="2"/>
  <c r="F260" i="2"/>
  <c r="E260" i="2"/>
  <c r="D260" i="2"/>
  <c r="C260" i="2"/>
  <c r="B260" i="2"/>
  <c r="K257" i="2"/>
  <c r="J257" i="2"/>
  <c r="I257" i="2"/>
  <c r="H257" i="2"/>
  <c r="G257" i="2"/>
  <c r="F257" i="2"/>
  <c r="E257" i="2"/>
  <c r="D257" i="2"/>
  <c r="C257" i="2"/>
  <c r="B257" i="2"/>
  <c r="K244" i="2"/>
  <c r="J244" i="2"/>
  <c r="I244" i="2"/>
  <c r="H244" i="2"/>
  <c r="G244" i="2"/>
  <c r="F244" i="2"/>
  <c r="E244" i="2"/>
  <c r="D244" i="2"/>
  <c r="C244" i="2"/>
  <c r="B244" i="2"/>
  <c r="J246" i="2"/>
  <c r="I246" i="2"/>
  <c r="H246" i="2"/>
  <c r="G246" i="2"/>
  <c r="F246" i="2"/>
  <c r="E246" i="2"/>
  <c r="D246" i="2"/>
  <c r="C246" i="2"/>
  <c r="B246" i="2"/>
  <c r="J237" i="2"/>
  <c r="I237" i="2"/>
  <c r="H237" i="2"/>
  <c r="G237" i="2"/>
  <c r="F237" i="2"/>
  <c r="E237" i="2"/>
  <c r="D237" i="2"/>
  <c r="C237" i="2"/>
  <c r="B237" i="2"/>
  <c r="K242" i="2"/>
  <c r="J242" i="2"/>
  <c r="I242" i="2"/>
  <c r="H242" i="2"/>
  <c r="G242" i="2"/>
  <c r="F242" i="2"/>
  <c r="E242" i="2"/>
  <c r="D242" i="2"/>
  <c r="C242" i="2"/>
  <c r="B242" i="2"/>
  <c r="K253" i="2"/>
  <c r="J253" i="2"/>
  <c r="I253" i="2"/>
  <c r="H253" i="2"/>
  <c r="G253" i="2"/>
  <c r="F253" i="2"/>
  <c r="E253" i="2"/>
  <c r="D253" i="2"/>
  <c r="C253" i="2"/>
  <c r="B253" i="2"/>
  <c r="J227" i="2"/>
  <c r="I227" i="2"/>
  <c r="H227" i="2"/>
  <c r="G227" i="2"/>
  <c r="F227" i="2"/>
  <c r="E227" i="2"/>
  <c r="D227" i="2"/>
  <c r="C227" i="2"/>
  <c r="B227" i="2"/>
  <c r="K228" i="2"/>
  <c r="J228" i="2"/>
  <c r="I228" i="2"/>
  <c r="H228" i="2"/>
  <c r="G228" i="2"/>
  <c r="F228" i="2"/>
  <c r="E228" i="2"/>
  <c r="D228" i="2"/>
  <c r="C228" i="2"/>
  <c r="B228" i="2"/>
  <c r="J224" i="2"/>
  <c r="I224" i="2"/>
  <c r="H224" i="2"/>
  <c r="G224" i="2"/>
  <c r="F224" i="2"/>
  <c r="E224" i="2"/>
  <c r="D224" i="2"/>
  <c r="C224" i="2"/>
  <c r="B224" i="2"/>
  <c r="K226" i="2"/>
  <c r="J226" i="2"/>
  <c r="I226" i="2"/>
  <c r="H226" i="2"/>
  <c r="G226" i="2"/>
  <c r="F226" i="2"/>
  <c r="E226" i="2"/>
  <c r="D226" i="2"/>
  <c r="C226" i="2"/>
  <c r="B226" i="2"/>
  <c r="K219" i="2"/>
  <c r="J219" i="2"/>
  <c r="I219" i="2"/>
  <c r="H219" i="2"/>
  <c r="G219" i="2"/>
  <c r="F219" i="2"/>
  <c r="E219" i="2"/>
  <c r="D219" i="2"/>
  <c r="C219" i="2"/>
  <c r="B219" i="2"/>
  <c r="K230" i="2"/>
  <c r="J230" i="2"/>
  <c r="I230" i="2"/>
  <c r="H230" i="2"/>
  <c r="G230" i="2"/>
  <c r="F230" i="2"/>
  <c r="E230" i="2"/>
  <c r="D230" i="2"/>
  <c r="C230" i="2"/>
  <c r="B230" i="2"/>
  <c r="J229" i="2"/>
  <c r="I229" i="2"/>
  <c r="H229" i="2"/>
  <c r="G229" i="2"/>
  <c r="F229" i="2"/>
  <c r="E229" i="2"/>
  <c r="D229" i="2"/>
  <c r="C229" i="2"/>
  <c r="B229" i="2"/>
  <c r="K367" i="2"/>
  <c r="J367" i="2"/>
  <c r="I367" i="2"/>
  <c r="H367" i="2"/>
  <c r="G367" i="2"/>
  <c r="F367" i="2"/>
  <c r="E367" i="2"/>
  <c r="D367" i="2"/>
  <c r="C367" i="2"/>
  <c r="B367" i="2"/>
  <c r="K322" i="2"/>
  <c r="J322" i="2"/>
  <c r="I322" i="2"/>
  <c r="H322" i="2"/>
  <c r="G322" i="2"/>
  <c r="F322" i="2"/>
  <c r="E322" i="2"/>
  <c r="D322" i="2"/>
  <c r="C322" i="2"/>
  <c r="B322" i="2"/>
  <c r="K309" i="2"/>
  <c r="J309" i="2"/>
  <c r="I309" i="2"/>
  <c r="H309" i="2"/>
  <c r="G309" i="2"/>
  <c r="F309" i="2"/>
  <c r="E309" i="2"/>
  <c r="D309" i="2"/>
  <c r="C309" i="2"/>
  <c r="B309" i="2"/>
  <c r="J356" i="2"/>
  <c r="I356" i="2"/>
  <c r="H356" i="2"/>
  <c r="G356" i="2"/>
  <c r="F356" i="2"/>
  <c r="E356" i="2"/>
  <c r="D356" i="2"/>
  <c r="C356" i="2"/>
  <c r="B356" i="2"/>
  <c r="K358" i="2"/>
  <c r="J358" i="2"/>
  <c r="I358" i="2"/>
  <c r="H358" i="2"/>
  <c r="G358" i="2"/>
  <c r="F358" i="2"/>
  <c r="E358" i="2"/>
  <c r="D358" i="2"/>
  <c r="C358" i="2"/>
  <c r="B358" i="2"/>
  <c r="K383" i="2"/>
  <c r="J383" i="2"/>
  <c r="I383" i="2"/>
  <c r="H383" i="2"/>
  <c r="G383" i="2"/>
  <c r="F383" i="2"/>
  <c r="E383" i="2"/>
  <c r="D383" i="2"/>
  <c r="C383" i="2"/>
  <c r="B383" i="2"/>
  <c r="K315" i="2"/>
  <c r="J315" i="2"/>
  <c r="I315" i="2"/>
  <c r="H315" i="2"/>
  <c r="G315" i="2"/>
  <c r="F315" i="2"/>
  <c r="E315" i="2"/>
  <c r="D315" i="2"/>
  <c r="C315" i="2"/>
  <c r="B315" i="2"/>
  <c r="K282" i="2"/>
  <c r="J282" i="2"/>
  <c r="I282" i="2"/>
  <c r="H282" i="2"/>
  <c r="G282" i="2"/>
  <c r="F282" i="2"/>
  <c r="E282" i="2"/>
  <c r="D282" i="2"/>
  <c r="C282" i="2"/>
  <c r="B282" i="2"/>
  <c r="K328" i="2"/>
  <c r="J328" i="2"/>
  <c r="I328" i="2"/>
  <c r="H328" i="2"/>
  <c r="G328" i="2"/>
  <c r="F328" i="2"/>
  <c r="E328" i="2"/>
  <c r="D328" i="2"/>
  <c r="C328" i="2"/>
  <c r="B328" i="2"/>
  <c r="K298" i="2"/>
  <c r="J298" i="2"/>
  <c r="I298" i="2"/>
  <c r="H298" i="2"/>
  <c r="G298" i="2"/>
  <c r="F298" i="2"/>
  <c r="E298" i="2"/>
  <c r="D298" i="2"/>
  <c r="C298" i="2"/>
  <c r="B298" i="2"/>
  <c r="J346" i="2"/>
  <c r="I346" i="2"/>
  <c r="H346" i="2"/>
  <c r="G346" i="2"/>
  <c r="F346" i="2"/>
  <c r="E346" i="2"/>
  <c r="D346" i="2"/>
  <c r="C346" i="2"/>
  <c r="B346" i="2"/>
  <c r="K340" i="2"/>
  <c r="J340" i="2"/>
  <c r="I340" i="2"/>
  <c r="H340" i="2"/>
  <c r="G340" i="2"/>
  <c r="F340" i="2"/>
  <c r="E340" i="2"/>
  <c r="D340" i="2"/>
  <c r="C340" i="2"/>
  <c r="B340" i="2"/>
  <c r="J374" i="2"/>
  <c r="I374" i="2"/>
  <c r="H374" i="2"/>
  <c r="G374" i="2"/>
  <c r="F374" i="2"/>
  <c r="E374" i="2"/>
  <c r="D374" i="2"/>
  <c r="C374" i="2"/>
  <c r="B374" i="2"/>
  <c r="K326" i="2"/>
  <c r="J326" i="2"/>
  <c r="I326" i="2"/>
  <c r="H326" i="2"/>
  <c r="G326" i="2"/>
  <c r="F326" i="2"/>
  <c r="E326" i="2"/>
  <c r="D326" i="2"/>
  <c r="C326" i="2"/>
  <c r="B326" i="2"/>
  <c r="J379" i="2"/>
  <c r="I379" i="2"/>
  <c r="H379" i="2"/>
  <c r="G379" i="2"/>
  <c r="F379" i="2"/>
  <c r="E379" i="2"/>
  <c r="D379" i="2"/>
  <c r="C379" i="2"/>
  <c r="B379" i="2"/>
  <c r="K327" i="2"/>
  <c r="J327" i="2"/>
  <c r="I327" i="2"/>
  <c r="H327" i="2"/>
  <c r="G327" i="2"/>
  <c r="F327" i="2"/>
  <c r="E327" i="2"/>
  <c r="D327" i="2"/>
  <c r="C327" i="2"/>
  <c r="B327" i="2"/>
  <c r="J312" i="2"/>
  <c r="I312" i="2"/>
  <c r="H312" i="2"/>
  <c r="G312" i="2"/>
  <c r="F312" i="2"/>
  <c r="E312" i="2"/>
  <c r="D312" i="2"/>
  <c r="C312" i="2"/>
  <c r="B312" i="2"/>
  <c r="K359" i="2"/>
  <c r="J359" i="2"/>
  <c r="I359" i="2"/>
  <c r="H359" i="2"/>
  <c r="G359" i="2"/>
  <c r="F359" i="2"/>
  <c r="E359" i="2"/>
  <c r="D359" i="2"/>
  <c r="C359" i="2"/>
  <c r="B359" i="2"/>
  <c r="J295" i="2"/>
  <c r="I295" i="2"/>
  <c r="H295" i="2"/>
  <c r="G295" i="2"/>
  <c r="F295" i="2"/>
  <c r="E295" i="2"/>
  <c r="D295" i="2"/>
  <c r="C295" i="2"/>
  <c r="B295" i="2"/>
  <c r="K350" i="2"/>
  <c r="J350" i="2"/>
  <c r="I350" i="2"/>
  <c r="H350" i="2"/>
  <c r="G350" i="2"/>
  <c r="F350" i="2"/>
  <c r="E350" i="2"/>
  <c r="D350" i="2"/>
  <c r="C350" i="2"/>
  <c r="B350" i="2"/>
  <c r="J321" i="2"/>
  <c r="I321" i="2"/>
  <c r="H321" i="2"/>
  <c r="G321" i="2"/>
  <c r="F321" i="2"/>
  <c r="E321" i="2"/>
  <c r="D321" i="2"/>
  <c r="C321" i="2"/>
  <c r="B321" i="2"/>
  <c r="K255" i="2"/>
  <c r="J255" i="2"/>
  <c r="I255" i="2"/>
  <c r="H255" i="2"/>
  <c r="G255" i="2"/>
  <c r="F255" i="2"/>
  <c r="E255" i="2"/>
  <c r="D255" i="2"/>
  <c r="C255" i="2"/>
  <c r="B255" i="2"/>
  <c r="J250" i="2"/>
  <c r="I250" i="2"/>
  <c r="H250" i="2"/>
  <c r="G250" i="2"/>
  <c r="F250" i="2"/>
  <c r="E250" i="2"/>
  <c r="D250" i="2"/>
  <c r="C250" i="2"/>
  <c r="B250" i="2"/>
  <c r="K261" i="2"/>
  <c r="J261" i="2"/>
  <c r="I261" i="2"/>
  <c r="H261" i="2"/>
  <c r="G261" i="2"/>
  <c r="F261" i="2"/>
  <c r="E261" i="2"/>
  <c r="D261" i="2"/>
  <c r="C261" i="2"/>
  <c r="B261" i="2"/>
  <c r="J238" i="2"/>
  <c r="I238" i="2"/>
  <c r="H238" i="2"/>
  <c r="G238" i="2"/>
  <c r="F238" i="2"/>
  <c r="E238" i="2"/>
  <c r="D238" i="2"/>
  <c r="C238" i="2"/>
  <c r="B238" i="2"/>
  <c r="K259" i="2"/>
  <c r="J259" i="2"/>
  <c r="I259" i="2"/>
  <c r="H259" i="2"/>
  <c r="G259" i="2"/>
  <c r="F259" i="2"/>
  <c r="E259" i="2"/>
  <c r="D259" i="2"/>
  <c r="C259" i="2"/>
  <c r="B259" i="2"/>
  <c r="J256" i="2"/>
  <c r="I256" i="2"/>
  <c r="H256" i="2"/>
  <c r="G256" i="2"/>
  <c r="F256" i="2"/>
  <c r="E256" i="2"/>
  <c r="D256" i="2"/>
  <c r="C256" i="2"/>
  <c r="B256" i="2"/>
  <c r="K225" i="2"/>
  <c r="J225" i="2"/>
  <c r="I225" i="2"/>
  <c r="H225" i="2"/>
  <c r="G225" i="2"/>
  <c r="F225" i="2"/>
  <c r="E225" i="2"/>
  <c r="D225" i="2"/>
  <c r="C225" i="2"/>
  <c r="B225" i="2"/>
  <c r="J364" i="2"/>
  <c r="I364" i="2"/>
  <c r="H364" i="2"/>
  <c r="G364" i="2"/>
  <c r="F364" i="2"/>
  <c r="E364" i="2"/>
  <c r="D364" i="2"/>
  <c r="C364" i="2"/>
  <c r="B364" i="2"/>
  <c r="K366" i="2"/>
  <c r="J366" i="2"/>
  <c r="I366" i="2"/>
  <c r="H366" i="2"/>
  <c r="G366" i="2"/>
  <c r="F366" i="2"/>
  <c r="E366" i="2"/>
  <c r="D366" i="2"/>
  <c r="C366" i="2"/>
  <c r="B366" i="2"/>
  <c r="K381" i="2"/>
  <c r="J381" i="2"/>
  <c r="I381" i="2"/>
  <c r="H381" i="2"/>
  <c r="G381" i="2"/>
  <c r="F381" i="2"/>
  <c r="E381" i="2"/>
  <c r="D381" i="2"/>
  <c r="C381" i="2"/>
  <c r="B381" i="2"/>
  <c r="K352" i="2"/>
  <c r="J352" i="2"/>
  <c r="I352" i="2"/>
  <c r="H352" i="2"/>
  <c r="G352" i="2"/>
  <c r="F352" i="2"/>
  <c r="E352" i="2"/>
  <c r="D352" i="2"/>
  <c r="C352" i="2"/>
  <c r="B352" i="2"/>
  <c r="K380" i="2"/>
  <c r="J380" i="2"/>
  <c r="I380" i="2"/>
  <c r="H380" i="2"/>
  <c r="G380" i="2"/>
  <c r="F380" i="2"/>
  <c r="E380" i="2"/>
  <c r="D380" i="2"/>
  <c r="C380" i="2"/>
  <c r="B380" i="2"/>
  <c r="K373" i="2"/>
  <c r="J373" i="2"/>
  <c r="I373" i="2"/>
  <c r="H373" i="2"/>
  <c r="G373" i="2"/>
  <c r="F373" i="2"/>
  <c r="E373" i="2"/>
  <c r="D373" i="2"/>
  <c r="C373" i="2"/>
  <c r="B373" i="2"/>
  <c r="K273" i="2"/>
  <c r="J273" i="2"/>
  <c r="I273" i="2"/>
  <c r="H273" i="2"/>
  <c r="G273" i="2"/>
  <c r="F273" i="2"/>
  <c r="E273" i="2"/>
  <c r="D273" i="2"/>
  <c r="C273" i="2"/>
  <c r="B273" i="2"/>
  <c r="K386" i="2"/>
  <c r="J386" i="2"/>
  <c r="I386" i="2"/>
  <c r="H386" i="2"/>
  <c r="G386" i="2"/>
  <c r="F386" i="2"/>
  <c r="E386" i="2"/>
  <c r="D386" i="2"/>
  <c r="C386" i="2"/>
  <c r="B386" i="2"/>
  <c r="H227" i="1"/>
  <c r="G227" i="1"/>
  <c r="F227" i="1"/>
  <c r="E227" i="1"/>
  <c r="D227" i="1"/>
  <c r="C227" i="1"/>
  <c r="B227" i="1"/>
  <c r="H226" i="1"/>
  <c r="G226" i="1"/>
  <c r="F226" i="1"/>
  <c r="E226" i="1"/>
  <c r="D226" i="1"/>
  <c r="C226" i="1"/>
  <c r="B226" i="1"/>
  <c r="H225" i="1"/>
  <c r="G225" i="1"/>
  <c r="F225" i="1"/>
  <c r="E225" i="1"/>
  <c r="D225" i="1"/>
  <c r="C225" i="1"/>
  <c r="B225" i="1"/>
  <c r="H224" i="1"/>
  <c r="G224" i="1"/>
  <c r="F224" i="1"/>
  <c r="E224" i="1"/>
  <c r="D224" i="1"/>
  <c r="C224" i="1"/>
  <c r="B224" i="1"/>
  <c r="H223" i="1"/>
  <c r="G223" i="1"/>
  <c r="F223" i="1"/>
  <c r="E223" i="1"/>
  <c r="D223" i="1"/>
  <c r="C223" i="1"/>
  <c r="B223" i="1"/>
  <c r="H222" i="1"/>
  <c r="G222" i="1"/>
  <c r="F222" i="1"/>
  <c r="E222" i="1"/>
  <c r="D222" i="1"/>
  <c r="C222" i="1"/>
  <c r="B222" i="1"/>
  <c r="G221" i="1"/>
  <c r="F221" i="1"/>
  <c r="E221" i="1"/>
  <c r="D221" i="1"/>
  <c r="C221" i="1"/>
  <c r="B221" i="1"/>
  <c r="H220" i="1"/>
  <c r="G220" i="1"/>
  <c r="F220" i="1"/>
  <c r="E220" i="1"/>
  <c r="D220" i="1"/>
  <c r="C220" i="1"/>
  <c r="B220" i="1"/>
  <c r="H219" i="1"/>
  <c r="G219" i="1"/>
  <c r="F219" i="1"/>
  <c r="E219" i="1"/>
  <c r="D219" i="1"/>
  <c r="C219" i="1"/>
  <c r="B219" i="1"/>
  <c r="H218" i="1"/>
  <c r="G218" i="1"/>
  <c r="F218" i="1"/>
  <c r="E218" i="1"/>
  <c r="D218" i="1"/>
  <c r="C218" i="1"/>
  <c r="B218" i="1"/>
  <c r="G217" i="1"/>
  <c r="F217" i="1"/>
  <c r="E217" i="1"/>
  <c r="D217" i="1"/>
  <c r="C217" i="1"/>
  <c r="B217" i="1"/>
  <c r="G216" i="1"/>
  <c r="F216" i="1"/>
  <c r="E216" i="1"/>
  <c r="D216" i="1"/>
  <c r="C216" i="1"/>
  <c r="B216" i="1"/>
  <c r="H215" i="1"/>
  <c r="G215" i="1"/>
  <c r="F215" i="1"/>
  <c r="E215" i="1"/>
  <c r="D215" i="1"/>
  <c r="C215" i="1"/>
  <c r="B215" i="1"/>
  <c r="G214" i="1"/>
  <c r="F214" i="1"/>
  <c r="E214" i="1"/>
  <c r="D214" i="1"/>
  <c r="C214" i="1"/>
  <c r="B214" i="1"/>
  <c r="H213" i="1"/>
  <c r="G213" i="1"/>
  <c r="F213" i="1"/>
  <c r="E213" i="1"/>
  <c r="D213" i="1"/>
  <c r="C213" i="1"/>
  <c r="B213" i="1"/>
  <c r="G212" i="1"/>
  <c r="F212" i="1"/>
  <c r="E212" i="1"/>
  <c r="D212" i="1"/>
  <c r="C212" i="1"/>
  <c r="B212" i="1"/>
  <c r="H211" i="1"/>
  <c r="G211" i="1"/>
  <c r="F211" i="1"/>
  <c r="E211" i="1"/>
  <c r="D211" i="1"/>
  <c r="C211" i="1"/>
  <c r="B211" i="1"/>
  <c r="H210" i="1"/>
  <c r="G210" i="1"/>
  <c r="F210" i="1"/>
  <c r="E210" i="1"/>
  <c r="D210" i="1"/>
  <c r="C210" i="1"/>
  <c r="B210" i="1"/>
  <c r="H209" i="1"/>
  <c r="G209" i="1"/>
  <c r="F209" i="1"/>
  <c r="E209" i="1"/>
  <c r="D209" i="1"/>
  <c r="C209" i="1"/>
  <c r="B209" i="1"/>
  <c r="H208" i="1"/>
  <c r="G208" i="1"/>
  <c r="F208" i="1"/>
  <c r="E208" i="1"/>
  <c r="D208" i="1"/>
  <c r="C208" i="1"/>
  <c r="B208" i="1"/>
  <c r="H207" i="1"/>
  <c r="G207" i="1"/>
  <c r="F207" i="1"/>
  <c r="E207" i="1"/>
  <c r="D207" i="1"/>
  <c r="C207" i="1"/>
  <c r="B207" i="1"/>
  <c r="H206" i="1"/>
  <c r="G206" i="1"/>
  <c r="F206" i="1"/>
  <c r="E206" i="1"/>
  <c r="D206" i="1"/>
  <c r="C206" i="1"/>
  <c r="B206" i="1"/>
  <c r="H205" i="1"/>
  <c r="G205" i="1"/>
  <c r="F205" i="1"/>
  <c r="E205" i="1"/>
  <c r="D205" i="1"/>
  <c r="C205" i="1"/>
  <c r="B205" i="1"/>
  <c r="H204" i="1"/>
  <c r="G204" i="1"/>
  <c r="F204" i="1"/>
  <c r="E204" i="1"/>
  <c r="D204" i="1"/>
  <c r="C204" i="1"/>
  <c r="B204" i="1"/>
  <c r="H203" i="1"/>
  <c r="G203" i="1"/>
  <c r="F203" i="1"/>
  <c r="E203" i="1"/>
  <c r="D203" i="1"/>
  <c r="C203" i="1"/>
  <c r="B203" i="1"/>
  <c r="H202" i="1"/>
  <c r="G202" i="1"/>
  <c r="F202" i="1"/>
  <c r="E202" i="1"/>
  <c r="D202" i="1"/>
  <c r="C202" i="1"/>
  <c r="B202" i="1"/>
  <c r="H201" i="1"/>
  <c r="G201" i="1"/>
  <c r="F201" i="1"/>
  <c r="E201" i="1"/>
  <c r="D201" i="1"/>
  <c r="C201" i="1"/>
  <c r="B201" i="1"/>
  <c r="H200" i="1"/>
  <c r="G200" i="1"/>
  <c r="F200" i="1"/>
  <c r="E200" i="1"/>
  <c r="D200" i="1"/>
  <c r="C200" i="1"/>
  <c r="B200" i="1"/>
  <c r="H199" i="1"/>
  <c r="G199" i="1"/>
  <c r="F199" i="1"/>
  <c r="E199" i="1"/>
  <c r="D199" i="1"/>
  <c r="C199" i="1"/>
  <c r="B199" i="1"/>
  <c r="H198" i="1"/>
  <c r="G198" i="1"/>
  <c r="F198" i="1"/>
  <c r="E198" i="1"/>
  <c r="D198" i="1"/>
  <c r="C198" i="1"/>
  <c r="B198" i="1"/>
  <c r="H197" i="1"/>
  <c r="G197" i="1"/>
  <c r="F197" i="1"/>
  <c r="E197" i="1"/>
  <c r="D197" i="1"/>
  <c r="C197" i="1"/>
  <c r="B197" i="1"/>
  <c r="H196" i="1"/>
  <c r="G196" i="1"/>
  <c r="F196" i="1"/>
  <c r="E196" i="1"/>
  <c r="D196" i="1"/>
  <c r="C196" i="1"/>
  <c r="B196" i="1"/>
  <c r="H195" i="1"/>
  <c r="G195" i="1"/>
  <c r="F195" i="1"/>
  <c r="E195" i="1"/>
  <c r="D195" i="1"/>
  <c r="C195" i="1"/>
  <c r="B195" i="1"/>
  <c r="H194" i="1"/>
  <c r="G194" i="1"/>
  <c r="F194" i="1"/>
  <c r="E194" i="1"/>
  <c r="D194" i="1"/>
  <c r="C194" i="1"/>
  <c r="B194" i="1"/>
  <c r="H193" i="1"/>
  <c r="G193" i="1"/>
  <c r="F193" i="1"/>
  <c r="E193" i="1"/>
  <c r="D193" i="1"/>
  <c r="C193" i="1"/>
  <c r="B193" i="1"/>
  <c r="H192" i="1"/>
  <c r="G192" i="1"/>
  <c r="F192" i="1"/>
  <c r="E192" i="1"/>
  <c r="D192" i="1"/>
  <c r="C192" i="1"/>
  <c r="B192" i="1"/>
  <c r="H191" i="1"/>
  <c r="G191" i="1"/>
  <c r="F191" i="1"/>
  <c r="E191" i="1"/>
  <c r="D191" i="1"/>
  <c r="C191" i="1"/>
  <c r="B191" i="1"/>
  <c r="H190" i="1"/>
  <c r="G190" i="1"/>
  <c r="F190" i="1"/>
  <c r="E190" i="1"/>
  <c r="D190" i="1"/>
  <c r="C190" i="1"/>
  <c r="B190" i="1"/>
  <c r="H189" i="1"/>
  <c r="G189" i="1"/>
  <c r="F189" i="1"/>
  <c r="E189" i="1"/>
  <c r="D189" i="1"/>
  <c r="C189" i="1"/>
  <c r="B189" i="1"/>
  <c r="H188" i="1"/>
  <c r="G188" i="1"/>
  <c r="F188" i="1"/>
  <c r="E188" i="1"/>
  <c r="D188" i="1"/>
  <c r="C188" i="1"/>
  <c r="B188" i="1"/>
  <c r="H187" i="1"/>
  <c r="G187" i="1"/>
  <c r="F187" i="1"/>
  <c r="E187" i="1"/>
  <c r="D187" i="1"/>
  <c r="C187" i="1"/>
  <c r="B187" i="1"/>
  <c r="H186" i="1"/>
  <c r="G186" i="1"/>
  <c r="F186" i="1"/>
  <c r="E186" i="1"/>
  <c r="D186" i="1"/>
  <c r="C186" i="1"/>
  <c r="B186" i="1"/>
  <c r="H185" i="1"/>
  <c r="G185" i="1"/>
  <c r="F185" i="1"/>
  <c r="E185" i="1"/>
  <c r="D185" i="1"/>
  <c r="C185" i="1"/>
  <c r="B185" i="1"/>
  <c r="H184" i="1"/>
  <c r="G184" i="1"/>
  <c r="F184" i="1"/>
  <c r="E184" i="1"/>
  <c r="D184" i="1"/>
  <c r="C184" i="1"/>
  <c r="B184" i="1"/>
  <c r="H183" i="1"/>
  <c r="G183" i="1"/>
  <c r="F183" i="1"/>
  <c r="E183" i="1"/>
  <c r="D183" i="1"/>
  <c r="C183" i="1"/>
  <c r="B183" i="1"/>
  <c r="H182" i="1"/>
  <c r="G182" i="1"/>
  <c r="F182" i="1"/>
  <c r="E182" i="1"/>
  <c r="D182" i="1"/>
  <c r="C182" i="1"/>
  <c r="B182" i="1"/>
  <c r="H181" i="1"/>
  <c r="G181" i="1"/>
  <c r="F181" i="1"/>
  <c r="E181" i="1"/>
  <c r="D181" i="1"/>
  <c r="C181" i="1"/>
  <c r="B181" i="1"/>
  <c r="H180" i="1"/>
  <c r="G180" i="1"/>
  <c r="F180" i="1"/>
  <c r="E180" i="1"/>
  <c r="D180" i="1"/>
  <c r="C180" i="1"/>
  <c r="B180" i="1"/>
  <c r="H179" i="1"/>
  <c r="G179" i="1"/>
  <c r="F179" i="1"/>
  <c r="E179" i="1"/>
  <c r="D179" i="1"/>
  <c r="C179" i="1"/>
  <c r="B179" i="1"/>
  <c r="H178" i="1"/>
  <c r="G178" i="1"/>
  <c r="F178" i="1"/>
  <c r="E178" i="1"/>
  <c r="D178" i="1"/>
  <c r="C178" i="1"/>
  <c r="B178" i="1"/>
  <c r="H177" i="1"/>
  <c r="G177" i="1"/>
  <c r="F177" i="1"/>
  <c r="E177" i="1"/>
  <c r="D177" i="1"/>
  <c r="C177" i="1"/>
  <c r="B177" i="1"/>
  <c r="H176" i="1"/>
  <c r="G176" i="1"/>
  <c r="F176" i="1"/>
  <c r="E176" i="1"/>
  <c r="D176" i="1"/>
  <c r="C176" i="1"/>
  <c r="B176" i="1"/>
  <c r="H175" i="1"/>
  <c r="G175" i="1"/>
  <c r="F175" i="1"/>
  <c r="E175" i="1"/>
  <c r="D175" i="1"/>
  <c r="C175" i="1"/>
  <c r="B175" i="1"/>
  <c r="H174" i="1"/>
  <c r="G174" i="1"/>
  <c r="F174" i="1"/>
  <c r="E174" i="1"/>
  <c r="D174" i="1"/>
  <c r="C174" i="1"/>
  <c r="B174" i="1"/>
  <c r="H173" i="1"/>
  <c r="G173" i="1"/>
  <c r="F173" i="1"/>
  <c r="E173" i="1"/>
  <c r="D173" i="1"/>
  <c r="C173" i="1"/>
  <c r="B173" i="1"/>
  <c r="H172" i="1"/>
  <c r="G172" i="1"/>
  <c r="F172" i="1"/>
  <c r="E172" i="1"/>
  <c r="D172" i="1"/>
  <c r="C172" i="1"/>
  <c r="B172" i="1"/>
  <c r="H171" i="1"/>
  <c r="G171" i="1"/>
  <c r="F171" i="1"/>
  <c r="E171" i="1"/>
  <c r="D171" i="1"/>
  <c r="C171" i="1"/>
  <c r="B171" i="1"/>
  <c r="G170" i="1"/>
  <c r="F170" i="1"/>
  <c r="E170" i="1"/>
  <c r="D170" i="1"/>
  <c r="C170" i="1"/>
  <c r="B170" i="1"/>
  <c r="H169" i="1"/>
  <c r="G169" i="1"/>
  <c r="F169" i="1"/>
  <c r="E169" i="1"/>
  <c r="D169" i="1"/>
  <c r="C169" i="1"/>
  <c r="B169" i="1"/>
  <c r="H168" i="1"/>
  <c r="G168" i="1"/>
  <c r="F168" i="1"/>
  <c r="E168" i="1"/>
  <c r="D168" i="1"/>
  <c r="C168" i="1"/>
  <c r="B168" i="1"/>
  <c r="G167" i="1"/>
  <c r="F167" i="1"/>
  <c r="E167" i="1"/>
  <c r="D167" i="1"/>
  <c r="C167" i="1"/>
  <c r="B167" i="1"/>
  <c r="H166" i="1"/>
  <c r="G166" i="1"/>
  <c r="F166" i="1"/>
  <c r="E166" i="1"/>
  <c r="D166" i="1"/>
  <c r="C166" i="1"/>
  <c r="B166" i="1"/>
  <c r="H165" i="1"/>
  <c r="G165" i="1"/>
  <c r="F165" i="1"/>
  <c r="E165" i="1"/>
  <c r="D165" i="1"/>
  <c r="C165" i="1"/>
  <c r="B165" i="1"/>
  <c r="H164" i="1"/>
  <c r="G164" i="1"/>
  <c r="F164" i="1"/>
  <c r="E164" i="1"/>
  <c r="D164" i="1"/>
  <c r="C164" i="1"/>
  <c r="B164" i="1"/>
  <c r="G163" i="1"/>
  <c r="F163" i="1"/>
  <c r="E163" i="1"/>
  <c r="D163" i="1"/>
  <c r="C163" i="1"/>
  <c r="B163" i="1"/>
  <c r="H162" i="1"/>
  <c r="G162" i="1"/>
  <c r="F162" i="1"/>
  <c r="E162" i="1"/>
  <c r="D162" i="1"/>
  <c r="C162" i="1"/>
  <c r="B162" i="1"/>
  <c r="H161" i="1"/>
  <c r="G161" i="1"/>
  <c r="F161" i="1"/>
  <c r="E161" i="1"/>
  <c r="D161" i="1"/>
  <c r="C161" i="1"/>
  <c r="B161" i="1"/>
  <c r="H160" i="1"/>
  <c r="G160" i="1"/>
  <c r="F160" i="1"/>
  <c r="E160" i="1"/>
  <c r="D160" i="1"/>
  <c r="C160" i="1"/>
  <c r="B160" i="1"/>
  <c r="G159" i="1"/>
  <c r="F159" i="1"/>
  <c r="E159" i="1"/>
  <c r="D159" i="1"/>
  <c r="C159" i="1"/>
  <c r="B159" i="1"/>
  <c r="H158" i="1"/>
  <c r="G158" i="1"/>
  <c r="F158" i="1"/>
  <c r="E158" i="1"/>
  <c r="D158" i="1"/>
  <c r="C158" i="1"/>
  <c r="B158" i="1"/>
  <c r="H157" i="1"/>
  <c r="G157" i="1"/>
  <c r="F157" i="1"/>
  <c r="E157" i="1"/>
  <c r="D157" i="1"/>
  <c r="C157" i="1"/>
  <c r="B157" i="1"/>
  <c r="H156" i="1"/>
  <c r="G156" i="1"/>
  <c r="F156" i="1"/>
  <c r="E156" i="1"/>
  <c r="D156" i="1"/>
  <c r="C156" i="1"/>
  <c r="B156" i="1"/>
  <c r="H155" i="1"/>
  <c r="G155" i="1"/>
  <c r="F155" i="1"/>
  <c r="E155" i="1"/>
  <c r="D155" i="1"/>
  <c r="C155" i="1"/>
  <c r="B155" i="1"/>
  <c r="G154" i="1"/>
  <c r="F154" i="1"/>
  <c r="E154" i="1"/>
  <c r="D154" i="1"/>
  <c r="C154" i="1"/>
  <c r="B154" i="1"/>
  <c r="H153" i="1"/>
  <c r="G153" i="1"/>
  <c r="F153" i="1"/>
  <c r="E153" i="1"/>
  <c r="D153" i="1"/>
  <c r="C153" i="1"/>
  <c r="B153" i="1"/>
  <c r="H152" i="1"/>
  <c r="G152" i="1"/>
  <c r="F152" i="1"/>
  <c r="E152" i="1"/>
  <c r="D152" i="1"/>
  <c r="C152" i="1"/>
  <c r="B152" i="1"/>
  <c r="G151" i="1"/>
  <c r="F151" i="1"/>
  <c r="E151" i="1"/>
  <c r="D151" i="1"/>
  <c r="C151" i="1"/>
  <c r="B151" i="1"/>
  <c r="H150" i="1"/>
  <c r="G150" i="1"/>
  <c r="F150" i="1"/>
  <c r="E150" i="1"/>
  <c r="D150" i="1"/>
  <c r="C150" i="1"/>
  <c r="B150" i="1"/>
  <c r="H149" i="1"/>
  <c r="G149" i="1"/>
  <c r="F149" i="1"/>
  <c r="E149" i="1"/>
  <c r="D149" i="1"/>
  <c r="C149" i="1"/>
  <c r="B149" i="1"/>
  <c r="H148" i="1"/>
  <c r="G148" i="1"/>
  <c r="F148" i="1"/>
  <c r="E148" i="1"/>
  <c r="D148" i="1"/>
  <c r="C148" i="1"/>
  <c r="B148" i="1"/>
  <c r="G147" i="1"/>
  <c r="F147" i="1"/>
  <c r="E147" i="1"/>
  <c r="D147" i="1"/>
  <c r="C147" i="1"/>
  <c r="B147" i="1"/>
  <c r="H146" i="1"/>
  <c r="G146" i="1"/>
  <c r="F146" i="1"/>
  <c r="E146" i="1"/>
  <c r="D146" i="1"/>
  <c r="C146" i="1"/>
  <c r="B146" i="1"/>
  <c r="H145" i="1"/>
  <c r="G145" i="1"/>
  <c r="F145" i="1"/>
  <c r="E145" i="1"/>
  <c r="D145" i="1"/>
  <c r="C145" i="1"/>
  <c r="B145" i="1"/>
  <c r="H144" i="1"/>
  <c r="G144" i="1"/>
  <c r="F144" i="1"/>
  <c r="E144" i="1"/>
  <c r="D144" i="1"/>
  <c r="C144" i="1"/>
  <c r="B144" i="1"/>
  <c r="G143" i="1"/>
  <c r="F143" i="1"/>
  <c r="E143" i="1"/>
  <c r="D143" i="1"/>
  <c r="C143" i="1"/>
  <c r="B143" i="1"/>
  <c r="H142" i="1"/>
  <c r="G142" i="1"/>
  <c r="F142" i="1"/>
  <c r="E142" i="1"/>
  <c r="D142" i="1"/>
  <c r="C142" i="1"/>
  <c r="B142" i="1"/>
  <c r="H141" i="1"/>
  <c r="G141" i="1"/>
  <c r="F141" i="1"/>
  <c r="E141" i="1"/>
  <c r="D141" i="1"/>
  <c r="C141" i="1"/>
  <c r="B141" i="1"/>
  <c r="H140" i="1"/>
  <c r="G140" i="1"/>
  <c r="F140" i="1"/>
  <c r="E140" i="1"/>
  <c r="D140" i="1"/>
  <c r="C140" i="1"/>
  <c r="B140" i="1"/>
  <c r="H139" i="1"/>
  <c r="G139" i="1"/>
  <c r="F139" i="1"/>
  <c r="E139" i="1"/>
  <c r="D139" i="1"/>
  <c r="C139" i="1"/>
  <c r="B139" i="1"/>
  <c r="G138" i="1"/>
  <c r="F138" i="1"/>
  <c r="E138" i="1"/>
  <c r="D138" i="1"/>
  <c r="C138" i="1"/>
  <c r="B138" i="1"/>
  <c r="H137" i="1"/>
  <c r="G137" i="1"/>
  <c r="F137" i="1"/>
  <c r="E137" i="1"/>
  <c r="D137" i="1"/>
  <c r="C137" i="1"/>
  <c r="B137" i="1"/>
  <c r="H136" i="1"/>
  <c r="G136" i="1"/>
  <c r="F136" i="1"/>
  <c r="E136" i="1"/>
  <c r="D136" i="1"/>
  <c r="C136" i="1"/>
  <c r="B136" i="1"/>
  <c r="G135" i="1"/>
  <c r="F135" i="1"/>
  <c r="E135" i="1"/>
  <c r="D135" i="1"/>
  <c r="C135" i="1"/>
  <c r="B135" i="1"/>
  <c r="H134" i="1"/>
  <c r="G134" i="1"/>
  <c r="F134" i="1"/>
  <c r="E134" i="1"/>
  <c r="D134" i="1"/>
  <c r="C134" i="1"/>
  <c r="B134" i="1"/>
  <c r="H133" i="1"/>
  <c r="G133" i="1"/>
  <c r="F133" i="1"/>
  <c r="E133" i="1"/>
  <c r="D133" i="1"/>
  <c r="C133" i="1"/>
  <c r="B133" i="1"/>
  <c r="H132" i="1"/>
  <c r="G132" i="1"/>
  <c r="F132" i="1"/>
  <c r="E132" i="1"/>
  <c r="D132" i="1"/>
  <c r="C132" i="1"/>
  <c r="B132" i="1"/>
  <c r="G131" i="1"/>
  <c r="F131" i="1"/>
  <c r="E131" i="1"/>
  <c r="D131" i="1"/>
  <c r="C131" i="1"/>
  <c r="B131" i="1"/>
  <c r="H130" i="1"/>
  <c r="G130" i="1"/>
  <c r="F130" i="1"/>
  <c r="E130" i="1"/>
  <c r="D130" i="1"/>
  <c r="C130" i="1"/>
  <c r="B130" i="1"/>
  <c r="H129" i="1"/>
  <c r="G129" i="1"/>
  <c r="F129" i="1"/>
  <c r="E129" i="1"/>
  <c r="D129" i="1"/>
  <c r="C129" i="1"/>
  <c r="B129" i="1"/>
  <c r="H128" i="1"/>
  <c r="G128" i="1"/>
  <c r="F128" i="1"/>
  <c r="E128" i="1"/>
  <c r="D128" i="1"/>
  <c r="C128" i="1"/>
  <c r="B128" i="1"/>
  <c r="G127" i="1"/>
  <c r="F127" i="1"/>
  <c r="E127" i="1"/>
  <c r="D127" i="1"/>
  <c r="C127" i="1"/>
  <c r="B127" i="1"/>
  <c r="H126" i="1"/>
  <c r="G126" i="1"/>
  <c r="F126" i="1"/>
  <c r="E126" i="1"/>
  <c r="D126" i="1"/>
  <c r="C126" i="1"/>
  <c r="B126" i="1"/>
  <c r="H125" i="1"/>
  <c r="G125" i="1"/>
  <c r="F125" i="1"/>
  <c r="E125" i="1"/>
  <c r="D125" i="1"/>
  <c r="C125" i="1"/>
  <c r="B125" i="1"/>
  <c r="H124" i="1"/>
  <c r="G124" i="1"/>
  <c r="F124" i="1"/>
  <c r="E124" i="1"/>
  <c r="D124" i="1"/>
  <c r="C124" i="1"/>
  <c r="B124" i="1"/>
  <c r="H123" i="1"/>
  <c r="G123" i="1"/>
  <c r="F123" i="1"/>
  <c r="E123" i="1"/>
  <c r="D123" i="1"/>
  <c r="C123" i="1"/>
  <c r="B123" i="1"/>
  <c r="G122" i="1"/>
  <c r="F122" i="1"/>
  <c r="E122" i="1"/>
  <c r="D122" i="1"/>
  <c r="C122" i="1"/>
  <c r="B122" i="1"/>
  <c r="H121" i="1"/>
  <c r="G121" i="1"/>
  <c r="F121" i="1"/>
  <c r="E121" i="1"/>
  <c r="D121" i="1"/>
  <c r="C121" i="1"/>
  <c r="B121" i="1"/>
  <c r="H120" i="1"/>
  <c r="G120" i="1"/>
  <c r="F120" i="1"/>
  <c r="E120" i="1"/>
  <c r="D120" i="1"/>
  <c r="C120" i="1"/>
  <c r="B120" i="1"/>
  <c r="G119" i="1"/>
  <c r="F119" i="1"/>
  <c r="E119" i="1"/>
  <c r="D119" i="1"/>
  <c r="C119" i="1"/>
  <c r="B119" i="1"/>
  <c r="H118" i="1"/>
  <c r="G118" i="1"/>
  <c r="F118" i="1"/>
  <c r="E118" i="1"/>
  <c r="D118" i="1"/>
  <c r="C118" i="1"/>
  <c r="B118" i="1"/>
  <c r="H117" i="1"/>
  <c r="G117" i="1"/>
  <c r="F117" i="1"/>
  <c r="E117" i="1"/>
  <c r="D117" i="1"/>
  <c r="C117" i="1"/>
  <c r="B117" i="1"/>
  <c r="H116" i="1"/>
  <c r="G116" i="1"/>
  <c r="F116" i="1"/>
  <c r="E116" i="1"/>
  <c r="D116" i="1"/>
  <c r="C116" i="1"/>
  <c r="B116" i="1"/>
  <c r="G115" i="1"/>
  <c r="F115" i="1"/>
  <c r="E115" i="1"/>
  <c r="D115" i="1"/>
  <c r="C115" i="1"/>
  <c r="B115" i="1"/>
  <c r="H114" i="1"/>
  <c r="G114" i="1"/>
  <c r="F114" i="1"/>
  <c r="E114" i="1"/>
  <c r="D114" i="1"/>
  <c r="C114" i="1"/>
  <c r="B114" i="1"/>
  <c r="H113" i="1"/>
  <c r="G113" i="1"/>
  <c r="F113" i="1"/>
  <c r="E113" i="1"/>
  <c r="D113" i="1"/>
  <c r="C113" i="1"/>
  <c r="B113" i="1"/>
  <c r="H112" i="1"/>
  <c r="G112" i="1"/>
  <c r="F112" i="1"/>
  <c r="E112" i="1"/>
  <c r="D112" i="1"/>
  <c r="C112" i="1"/>
  <c r="B112" i="1"/>
  <c r="G111" i="1"/>
  <c r="F111" i="1"/>
  <c r="E111" i="1"/>
  <c r="D111" i="1"/>
  <c r="C111" i="1"/>
  <c r="B111" i="1"/>
  <c r="H110" i="1"/>
  <c r="G110" i="1"/>
  <c r="F110" i="1"/>
  <c r="E110" i="1"/>
  <c r="D110" i="1"/>
  <c r="C110" i="1"/>
  <c r="B110" i="1"/>
  <c r="H109" i="1"/>
  <c r="G109" i="1"/>
  <c r="F109" i="1"/>
  <c r="E109" i="1"/>
  <c r="D109" i="1"/>
  <c r="C109" i="1"/>
  <c r="B109" i="1"/>
  <c r="H108" i="1"/>
  <c r="G108" i="1"/>
  <c r="F108" i="1"/>
  <c r="E108" i="1"/>
  <c r="D108" i="1"/>
  <c r="C108" i="1"/>
  <c r="B108" i="1"/>
  <c r="H107" i="1"/>
  <c r="G107" i="1"/>
  <c r="F107" i="1"/>
  <c r="E107" i="1"/>
  <c r="D107" i="1"/>
  <c r="C107" i="1"/>
  <c r="B107" i="1"/>
  <c r="G106" i="1"/>
  <c r="F106" i="1"/>
  <c r="E106" i="1"/>
  <c r="D106" i="1"/>
  <c r="C106" i="1"/>
  <c r="B106" i="1"/>
  <c r="H105" i="1"/>
  <c r="G105" i="1"/>
  <c r="F105" i="1"/>
  <c r="E105" i="1"/>
  <c r="D105" i="1"/>
  <c r="C105" i="1"/>
  <c r="B105" i="1"/>
  <c r="H104" i="1"/>
  <c r="G104" i="1"/>
  <c r="F104" i="1"/>
  <c r="E104" i="1"/>
  <c r="D104" i="1"/>
  <c r="C104" i="1"/>
  <c r="B104" i="1"/>
  <c r="G103" i="1"/>
  <c r="F103" i="1"/>
  <c r="E103" i="1"/>
  <c r="D103" i="1"/>
  <c r="C103" i="1"/>
  <c r="B103" i="1"/>
  <c r="H102" i="1"/>
  <c r="G102" i="1"/>
  <c r="F102" i="1"/>
  <c r="E102" i="1"/>
  <c r="D102" i="1"/>
  <c r="C102" i="1"/>
  <c r="B102" i="1"/>
  <c r="H101" i="1"/>
  <c r="G101" i="1"/>
  <c r="F101" i="1"/>
  <c r="E101" i="1"/>
  <c r="D101" i="1"/>
  <c r="C101" i="1"/>
  <c r="B101" i="1"/>
  <c r="H100" i="1"/>
  <c r="G100" i="1"/>
  <c r="F100" i="1"/>
  <c r="E100" i="1"/>
  <c r="D100" i="1"/>
  <c r="C100" i="1"/>
  <c r="B100" i="1"/>
  <c r="G99" i="1"/>
  <c r="F99" i="1"/>
  <c r="E99" i="1"/>
  <c r="D99" i="1"/>
  <c r="C99" i="1"/>
  <c r="B99" i="1"/>
  <c r="H98" i="1"/>
  <c r="G98" i="1"/>
  <c r="F98" i="1"/>
  <c r="E98" i="1"/>
  <c r="D98" i="1"/>
  <c r="C98" i="1"/>
  <c r="B98" i="1"/>
  <c r="H97" i="1"/>
  <c r="G97" i="1"/>
  <c r="F97" i="1"/>
  <c r="E97" i="1"/>
  <c r="D97" i="1"/>
  <c r="C97" i="1"/>
  <c r="B97" i="1"/>
  <c r="H96" i="1"/>
  <c r="G96" i="1"/>
  <c r="F96" i="1"/>
  <c r="E96" i="1"/>
  <c r="D96" i="1"/>
  <c r="C96" i="1"/>
  <c r="B96" i="1"/>
  <c r="G95" i="1"/>
  <c r="F95" i="1"/>
  <c r="E95" i="1"/>
  <c r="D95" i="1"/>
  <c r="C95" i="1"/>
  <c r="B95" i="1"/>
  <c r="H94" i="1"/>
  <c r="G94" i="1"/>
  <c r="F94" i="1"/>
  <c r="E94" i="1"/>
  <c r="D94" i="1"/>
  <c r="C94" i="1"/>
  <c r="B94" i="1"/>
  <c r="H93" i="1"/>
  <c r="G93" i="1"/>
  <c r="F93" i="1"/>
  <c r="E93" i="1"/>
  <c r="D93" i="1"/>
  <c r="C93" i="1"/>
  <c r="B93" i="1"/>
  <c r="H92" i="1"/>
  <c r="G92" i="1"/>
  <c r="F92" i="1"/>
  <c r="E92" i="1"/>
  <c r="D92" i="1"/>
  <c r="C92" i="1"/>
  <c r="B92" i="1"/>
  <c r="H91" i="1"/>
  <c r="G91" i="1"/>
  <c r="F91" i="1"/>
  <c r="E91" i="1"/>
  <c r="D91" i="1"/>
  <c r="C91" i="1"/>
  <c r="B91" i="1"/>
  <c r="G90" i="1"/>
  <c r="F90" i="1"/>
  <c r="E90" i="1"/>
  <c r="D90" i="1"/>
  <c r="C90" i="1"/>
  <c r="B90" i="1"/>
  <c r="H89" i="1"/>
  <c r="G89" i="1"/>
  <c r="F89" i="1"/>
  <c r="E89" i="1"/>
  <c r="D89" i="1"/>
  <c r="C89" i="1"/>
  <c r="B89" i="1"/>
  <c r="H88" i="1"/>
  <c r="G88" i="1"/>
  <c r="F88" i="1"/>
  <c r="E88" i="1"/>
  <c r="D88" i="1"/>
  <c r="C88" i="1"/>
  <c r="B88" i="1"/>
  <c r="G87" i="1"/>
  <c r="F87" i="1"/>
  <c r="E87" i="1"/>
  <c r="D87" i="1"/>
  <c r="C87" i="1"/>
  <c r="B87" i="1"/>
  <c r="H86" i="1"/>
  <c r="G86" i="1"/>
  <c r="F86" i="1"/>
  <c r="E86" i="1"/>
  <c r="D86" i="1"/>
  <c r="C86" i="1"/>
  <c r="B86" i="1"/>
  <c r="H85" i="1"/>
  <c r="G85" i="1"/>
  <c r="F85" i="1"/>
  <c r="E85" i="1"/>
  <c r="D85" i="1"/>
  <c r="C85" i="1"/>
  <c r="B85" i="1"/>
  <c r="H84" i="1"/>
  <c r="G84" i="1"/>
  <c r="F84" i="1"/>
  <c r="E84" i="1"/>
  <c r="D84" i="1"/>
  <c r="C84" i="1"/>
  <c r="B84" i="1"/>
  <c r="G83" i="1"/>
  <c r="F83" i="1"/>
  <c r="E83" i="1"/>
  <c r="D83" i="1"/>
  <c r="C83" i="1"/>
  <c r="B83" i="1"/>
  <c r="H82" i="1"/>
  <c r="G82" i="1"/>
  <c r="F82" i="1"/>
  <c r="E82" i="1"/>
  <c r="D82" i="1"/>
  <c r="C82" i="1"/>
  <c r="B82" i="1"/>
  <c r="H81" i="1"/>
  <c r="G81" i="1"/>
  <c r="F81" i="1"/>
  <c r="E81" i="1"/>
  <c r="D81" i="1"/>
  <c r="C81" i="1"/>
  <c r="B81" i="1"/>
  <c r="H80" i="1"/>
  <c r="G80" i="1"/>
  <c r="F80" i="1"/>
  <c r="E80" i="1"/>
  <c r="D80" i="1"/>
  <c r="C80" i="1"/>
  <c r="B80" i="1"/>
  <c r="G79" i="1"/>
  <c r="F79" i="1"/>
  <c r="E79" i="1"/>
  <c r="D79" i="1"/>
  <c r="C79" i="1"/>
  <c r="B79" i="1"/>
  <c r="H78" i="1"/>
  <c r="G78" i="1"/>
  <c r="F78" i="1"/>
  <c r="E78" i="1"/>
  <c r="D78" i="1"/>
  <c r="C78" i="1"/>
  <c r="B78" i="1"/>
  <c r="H77" i="1"/>
  <c r="G77" i="1"/>
  <c r="F77" i="1"/>
  <c r="E77" i="1"/>
  <c r="D77" i="1"/>
  <c r="C77" i="1"/>
  <c r="B77" i="1"/>
  <c r="H76" i="1"/>
  <c r="G76" i="1"/>
  <c r="F76" i="1"/>
  <c r="E76" i="1"/>
  <c r="D76" i="1"/>
  <c r="C76" i="1"/>
  <c r="B76" i="1"/>
  <c r="G75" i="1"/>
  <c r="F75" i="1"/>
  <c r="E75" i="1"/>
  <c r="D75" i="1"/>
  <c r="C75" i="1"/>
  <c r="B75" i="1"/>
  <c r="H74" i="1"/>
  <c r="G74" i="1"/>
  <c r="F74" i="1"/>
  <c r="E74" i="1"/>
  <c r="D74" i="1"/>
  <c r="C74" i="1"/>
  <c r="B74" i="1"/>
  <c r="H73" i="1"/>
  <c r="G73" i="1"/>
  <c r="F73" i="1"/>
  <c r="E73" i="1"/>
  <c r="D73" i="1"/>
  <c r="C73" i="1"/>
  <c r="B73" i="1"/>
  <c r="H72" i="1"/>
  <c r="G72" i="1"/>
  <c r="F72" i="1"/>
  <c r="E72" i="1"/>
  <c r="D72" i="1"/>
  <c r="C72" i="1"/>
  <c r="B72" i="1"/>
  <c r="H71" i="1"/>
  <c r="G71" i="1"/>
  <c r="F71" i="1"/>
  <c r="E71" i="1"/>
  <c r="D71" i="1"/>
  <c r="C71" i="1"/>
  <c r="B71" i="1"/>
  <c r="G70" i="1"/>
  <c r="F70" i="1"/>
  <c r="E70" i="1"/>
  <c r="D70" i="1"/>
  <c r="C70" i="1"/>
  <c r="B70" i="1"/>
  <c r="H69" i="1"/>
  <c r="G69" i="1"/>
  <c r="F69" i="1"/>
  <c r="E69" i="1"/>
  <c r="D69" i="1"/>
  <c r="C69" i="1"/>
  <c r="B69" i="1"/>
  <c r="H68" i="1"/>
  <c r="G68" i="1"/>
  <c r="F68" i="1"/>
  <c r="E68" i="1"/>
  <c r="D68" i="1"/>
  <c r="C68" i="1"/>
  <c r="B68" i="1"/>
  <c r="G67" i="1"/>
  <c r="F67" i="1"/>
  <c r="E67" i="1"/>
  <c r="D67" i="1"/>
  <c r="C67" i="1"/>
  <c r="B67" i="1"/>
  <c r="H66" i="1"/>
  <c r="G66" i="1"/>
  <c r="F66" i="1"/>
  <c r="E66" i="1"/>
  <c r="D66" i="1"/>
  <c r="C66" i="1"/>
  <c r="B66" i="1"/>
  <c r="H65" i="1"/>
  <c r="G65" i="1"/>
  <c r="F65" i="1"/>
  <c r="E65" i="1"/>
  <c r="D65" i="1"/>
  <c r="C65" i="1"/>
  <c r="B65" i="1"/>
  <c r="H64" i="1"/>
  <c r="G64" i="1"/>
  <c r="F64" i="1"/>
  <c r="E64" i="1"/>
  <c r="D64" i="1"/>
  <c r="C64" i="1"/>
  <c r="B64" i="1"/>
  <c r="G63" i="1"/>
  <c r="F63" i="1"/>
  <c r="E63" i="1"/>
  <c r="D63" i="1"/>
  <c r="C63" i="1"/>
  <c r="B63" i="1"/>
  <c r="H62" i="1"/>
  <c r="G62" i="1"/>
  <c r="F62" i="1"/>
  <c r="E62" i="1"/>
  <c r="D62" i="1"/>
  <c r="C62" i="1"/>
  <c r="B62" i="1"/>
  <c r="H61" i="1"/>
  <c r="G61" i="1"/>
  <c r="F61" i="1"/>
  <c r="E61" i="1"/>
  <c r="D61" i="1"/>
  <c r="C61" i="1"/>
  <c r="B61" i="1"/>
  <c r="H60" i="1"/>
  <c r="G60" i="1"/>
  <c r="F60" i="1"/>
  <c r="E60" i="1"/>
  <c r="D60" i="1"/>
  <c r="C60" i="1"/>
  <c r="B60" i="1"/>
  <c r="G59" i="1"/>
  <c r="F59" i="1"/>
  <c r="E59" i="1"/>
  <c r="D59" i="1"/>
  <c r="C59" i="1"/>
  <c r="B59" i="1"/>
  <c r="H58" i="1"/>
  <c r="G58" i="1"/>
  <c r="F58" i="1"/>
  <c r="E58" i="1"/>
  <c r="D58" i="1"/>
  <c r="C58" i="1"/>
  <c r="B58" i="1"/>
  <c r="H57" i="1"/>
  <c r="G57" i="1"/>
  <c r="F57" i="1"/>
  <c r="E57" i="1"/>
  <c r="D57" i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G54" i="1"/>
  <c r="F54" i="1"/>
  <c r="E54" i="1"/>
  <c r="D54" i="1"/>
  <c r="C54" i="1"/>
  <c r="B54" i="1"/>
  <c r="H53" i="1"/>
  <c r="G53" i="1"/>
  <c r="F53" i="1"/>
  <c r="E53" i="1"/>
  <c r="D53" i="1"/>
  <c r="C53" i="1"/>
  <c r="B53" i="1"/>
  <c r="H52" i="1"/>
  <c r="G52" i="1"/>
  <c r="F52" i="1"/>
  <c r="E52" i="1"/>
  <c r="D52" i="1"/>
  <c r="C52" i="1"/>
  <c r="B52" i="1"/>
  <c r="G51" i="1"/>
  <c r="F51" i="1"/>
  <c r="E51" i="1"/>
  <c r="D51" i="1"/>
  <c r="C51" i="1"/>
  <c r="B51" i="1"/>
  <c r="H50" i="1"/>
  <c r="G50" i="1"/>
  <c r="F50" i="1"/>
  <c r="E50" i="1"/>
  <c r="D50" i="1"/>
  <c r="C50" i="1"/>
  <c r="B50" i="1"/>
  <c r="H49" i="1"/>
  <c r="G49" i="1"/>
  <c r="F49" i="1"/>
  <c r="E49" i="1"/>
  <c r="D49" i="1"/>
  <c r="C49" i="1"/>
  <c r="B49" i="1"/>
  <c r="H48" i="1"/>
  <c r="G48" i="1"/>
  <c r="F48" i="1"/>
  <c r="E48" i="1"/>
  <c r="D48" i="1"/>
  <c r="C48" i="1"/>
  <c r="B48" i="1"/>
  <c r="G47" i="1"/>
  <c r="F47" i="1"/>
  <c r="E47" i="1"/>
  <c r="D47" i="1"/>
  <c r="C47" i="1"/>
  <c r="B47" i="1"/>
  <c r="H46" i="1"/>
  <c r="G46" i="1"/>
  <c r="F46" i="1"/>
  <c r="E46" i="1"/>
  <c r="D46" i="1"/>
  <c r="C46" i="1"/>
  <c r="B46" i="1"/>
  <c r="H45" i="1"/>
  <c r="G45" i="1"/>
  <c r="F45" i="1"/>
  <c r="E45" i="1"/>
  <c r="D45" i="1"/>
  <c r="C45" i="1"/>
  <c r="B45" i="1"/>
  <c r="H44" i="1"/>
  <c r="G44" i="1"/>
  <c r="F44" i="1"/>
  <c r="E44" i="1"/>
  <c r="D44" i="1"/>
  <c r="C44" i="1"/>
  <c r="B44" i="1"/>
  <c r="G43" i="1"/>
  <c r="F43" i="1"/>
  <c r="E43" i="1"/>
  <c r="D43" i="1"/>
  <c r="C43" i="1"/>
  <c r="B43" i="1"/>
  <c r="H42" i="1"/>
  <c r="G42" i="1"/>
  <c r="F42" i="1"/>
  <c r="E42" i="1"/>
  <c r="D42" i="1"/>
  <c r="C42" i="1"/>
  <c r="B42" i="1"/>
  <c r="H41" i="1"/>
  <c r="G41" i="1"/>
  <c r="F41" i="1"/>
  <c r="E41" i="1"/>
  <c r="D41" i="1"/>
  <c r="C41" i="1"/>
  <c r="B41" i="1"/>
  <c r="H40" i="1"/>
  <c r="G40" i="1"/>
  <c r="F40" i="1"/>
  <c r="E40" i="1"/>
  <c r="D40" i="1"/>
  <c r="C40" i="1"/>
  <c r="B40" i="1"/>
  <c r="H39" i="1"/>
  <c r="G39" i="1"/>
  <c r="F39" i="1"/>
  <c r="E39" i="1"/>
  <c r="D39" i="1"/>
  <c r="C39" i="1"/>
  <c r="B39" i="1"/>
  <c r="G38" i="1"/>
  <c r="F38" i="1"/>
  <c r="E38" i="1"/>
  <c r="D38" i="1"/>
  <c r="C38" i="1"/>
  <c r="B38" i="1"/>
  <c r="H37" i="1"/>
  <c r="G37" i="1"/>
  <c r="F37" i="1"/>
  <c r="E37" i="1"/>
  <c r="D37" i="1"/>
  <c r="C37" i="1"/>
  <c r="B37" i="1"/>
  <c r="H36" i="1"/>
  <c r="G36" i="1"/>
  <c r="F36" i="1"/>
  <c r="E36" i="1"/>
  <c r="D36" i="1"/>
  <c r="C36" i="1"/>
  <c r="B36" i="1"/>
  <c r="G35" i="1"/>
  <c r="F35" i="1"/>
  <c r="E35" i="1"/>
  <c r="D35" i="1"/>
  <c r="C35" i="1"/>
  <c r="B35" i="1"/>
  <c r="H34" i="1"/>
  <c r="G34" i="1"/>
  <c r="F34" i="1"/>
  <c r="E34" i="1"/>
  <c r="D34" i="1"/>
  <c r="C34" i="1"/>
  <c r="B34" i="1"/>
  <c r="G33" i="1"/>
  <c r="F33" i="1"/>
  <c r="E33" i="1"/>
  <c r="D33" i="1"/>
  <c r="C33" i="1"/>
  <c r="B33" i="1"/>
  <c r="G32" i="1"/>
  <c r="F32" i="1"/>
  <c r="E32" i="1"/>
  <c r="D32" i="1"/>
  <c r="C32" i="1"/>
  <c r="B32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G29" i="1"/>
  <c r="F29" i="1"/>
  <c r="E29" i="1"/>
  <c r="D29" i="1"/>
  <c r="C29" i="1"/>
  <c r="B29" i="1"/>
  <c r="G28" i="1"/>
  <c r="F28" i="1"/>
  <c r="E28" i="1"/>
  <c r="D28" i="1"/>
  <c r="C28" i="1"/>
  <c r="B28" i="1"/>
  <c r="G27" i="1"/>
  <c r="F27" i="1"/>
  <c r="E27" i="1"/>
  <c r="D27" i="1"/>
  <c r="C27" i="1"/>
  <c r="B27" i="1"/>
  <c r="H26" i="1"/>
  <c r="G26" i="1"/>
  <c r="F26" i="1"/>
  <c r="E26" i="1"/>
  <c r="D26" i="1"/>
  <c r="C26" i="1"/>
  <c r="B26" i="1"/>
  <c r="G25" i="1"/>
  <c r="F25" i="1"/>
  <c r="E25" i="1"/>
  <c r="D25" i="1"/>
  <c r="C25" i="1"/>
  <c r="B25" i="1"/>
  <c r="G24" i="1"/>
  <c r="F24" i="1"/>
  <c r="E24" i="1"/>
  <c r="D24" i="1"/>
  <c r="C24" i="1"/>
  <c r="B24" i="1"/>
  <c r="H23" i="1"/>
  <c r="G23" i="1"/>
  <c r="F23" i="1"/>
  <c r="E23" i="1"/>
  <c r="D23" i="1"/>
  <c r="C23" i="1"/>
  <c r="B23" i="1"/>
  <c r="G22" i="1"/>
  <c r="F22" i="1"/>
  <c r="E22" i="1"/>
  <c r="D22" i="1"/>
  <c r="C22" i="1"/>
  <c r="B22" i="1"/>
  <c r="H21" i="1"/>
  <c r="G21" i="1"/>
  <c r="F21" i="1"/>
  <c r="E21" i="1"/>
  <c r="D21" i="1"/>
  <c r="C21" i="1"/>
  <c r="B21" i="1"/>
  <c r="G20" i="1"/>
  <c r="F20" i="1"/>
  <c r="E20" i="1"/>
  <c r="D20" i="1"/>
  <c r="C20" i="1"/>
  <c r="B20" i="1"/>
  <c r="G19" i="1"/>
  <c r="F19" i="1"/>
  <c r="E19" i="1"/>
  <c r="D19" i="1"/>
  <c r="C19" i="1"/>
  <c r="B19" i="1"/>
  <c r="H18" i="1"/>
  <c r="G18" i="1"/>
  <c r="F18" i="1"/>
  <c r="E18" i="1"/>
  <c r="D18" i="1"/>
  <c r="C18" i="1"/>
  <c r="B18" i="1"/>
  <c r="G17" i="1"/>
  <c r="F17" i="1"/>
  <c r="E17" i="1"/>
  <c r="D17" i="1"/>
  <c r="C17" i="1"/>
  <c r="B17" i="1"/>
  <c r="G16" i="1"/>
  <c r="F16" i="1"/>
  <c r="E16" i="1"/>
  <c r="D16" i="1"/>
  <c r="C16" i="1"/>
  <c r="B16" i="1"/>
  <c r="H15" i="1"/>
  <c r="G15" i="1"/>
  <c r="F15" i="1"/>
  <c r="E15" i="1"/>
  <c r="D15" i="1"/>
  <c r="C15" i="1"/>
  <c r="B15" i="1"/>
  <c r="G14" i="1"/>
  <c r="F14" i="1"/>
  <c r="E14" i="1"/>
  <c r="D14" i="1"/>
  <c r="C14" i="1"/>
  <c r="B14" i="1"/>
  <c r="H13" i="1"/>
  <c r="G13" i="1"/>
  <c r="F13" i="1"/>
  <c r="E13" i="1"/>
  <c r="D13" i="1"/>
  <c r="C13" i="1"/>
  <c r="B13" i="1"/>
  <c r="G12" i="1"/>
  <c r="F12" i="1"/>
  <c r="E12" i="1"/>
  <c r="D12" i="1"/>
  <c r="C12" i="1"/>
  <c r="B12" i="1"/>
  <c r="G11" i="1"/>
  <c r="F11" i="1"/>
  <c r="E11" i="1"/>
  <c r="D11" i="1"/>
  <c r="C11" i="1"/>
  <c r="B11" i="1"/>
  <c r="H10" i="1"/>
  <c r="G10" i="1"/>
  <c r="F10" i="1"/>
  <c r="E10" i="1"/>
  <c r="D10" i="1"/>
  <c r="C10" i="1"/>
  <c r="B10" i="1"/>
  <c r="G9" i="1"/>
  <c r="F9" i="1"/>
  <c r="E9" i="1"/>
  <c r="D9" i="1"/>
  <c r="C9" i="1"/>
  <c r="B9" i="1"/>
  <c r="G8" i="1"/>
  <c r="F8" i="1"/>
  <c r="E8" i="1"/>
  <c r="D8" i="1"/>
  <c r="C8" i="1"/>
  <c r="B8" i="1"/>
  <c r="H7" i="1"/>
  <c r="G7" i="1"/>
  <c r="F7" i="1"/>
  <c r="E7" i="1"/>
  <c r="D7" i="1"/>
  <c r="C7" i="1"/>
  <c r="B7" i="1"/>
  <c r="G6" i="1"/>
  <c r="F6" i="1"/>
  <c r="E6" i="1"/>
  <c r="D6" i="1"/>
  <c r="C6" i="1"/>
  <c r="B6" i="1"/>
  <c r="G5" i="1"/>
  <c r="F5" i="1"/>
  <c r="E5" i="1"/>
  <c r="D5" i="1"/>
  <c r="C5" i="1"/>
  <c r="B5" i="1"/>
  <c r="G4" i="1"/>
  <c r="F4" i="1"/>
  <c r="E4" i="1"/>
  <c r="D4" i="1"/>
  <c r="C4" i="1"/>
  <c r="B4" i="1"/>
  <c r="G3" i="1"/>
  <c r="F3" i="1"/>
  <c r="E3" i="1"/>
  <c r="D3" i="1"/>
  <c r="C3" i="1"/>
  <c r="B3" i="1"/>
  <c r="G2" i="1"/>
  <c r="F2" i="1"/>
  <c r="E2" i="1"/>
  <c r="D2" i="1"/>
  <c r="C2" i="1"/>
  <c r="B2" i="1"/>
  <c r="K6" i="5" l="1"/>
  <c r="H3" i="1"/>
  <c r="H4" i="1"/>
  <c r="K7" i="5"/>
  <c r="K8" i="5"/>
  <c r="H5" i="1"/>
  <c r="H12" i="1"/>
  <c r="K15" i="5"/>
  <c r="K23" i="5"/>
  <c r="H20" i="1"/>
  <c r="K31" i="5"/>
  <c r="H28" i="1"/>
  <c r="K11" i="5"/>
  <c r="H8" i="1"/>
  <c r="H16" i="1"/>
  <c r="K19" i="5"/>
  <c r="H24" i="1"/>
  <c r="K27" i="5"/>
  <c r="H32" i="1"/>
  <c r="K35" i="5"/>
  <c r="H11" i="1"/>
  <c r="K14" i="5"/>
  <c r="K22" i="5"/>
  <c r="H19" i="1"/>
  <c r="T5" i="6"/>
  <c r="G6" i="5" s="1"/>
  <c r="V6" i="6"/>
  <c r="I7" i="5" s="1"/>
  <c r="V7" i="6"/>
  <c r="I8" i="5" s="1"/>
  <c r="K8" i="6"/>
  <c r="R8" i="6"/>
  <c r="E9" i="5" s="1"/>
  <c r="R9" i="6"/>
  <c r="E10" i="5" s="1"/>
  <c r="U9" i="6"/>
  <c r="H10" i="5" s="1"/>
  <c r="S10" i="6"/>
  <c r="F11" i="5" s="1"/>
  <c r="K16" i="6"/>
  <c r="R17" i="6"/>
  <c r="E18" i="5" s="1"/>
  <c r="U17" i="6"/>
  <c r="H18" i="5" s="1"/>
  <c r="S18" i="6"/>
  <c r="F19" i="5" s="1"/>
  <c r="K24" i="6"/>
  <c r="R25" i="6"/>
  <c r="E26" i="5" s="1"/>
  <c r="U25" i="6"/>
  <c r="H26" i="5" s="1"/>
  <c r="S26" i="6"/>
  <c r="F27" i="5" s="1"/>
  <c r="R29" i="6"/>
  <c r="E30" i="5" s="1"/>
  <c r="U29" i="6"/>
  <c r="H30" i="5" s="1"/>
  <c r="R33" i="6"/>
  <c r="E34" i="5" s="1"/>
  <c r="U33" i="6"/>
  <c r="H34" i="5" s="1"/>
  <c r="K37" i="6"/>
  <c r="K40" i="6"/>
  <c r="K53" i="6"/>
  <c r="K56" i="6"/>
  <c r="K69" i="6"/>
  <c r="K72" i="6"/>
  <c r="K81" i="6"/>
  <c r="K89" i="6"/>
  <c r="K92" i="6"/>
  <c r="K105" i="6"/>
  <c r="K108" i="6"/>
  <c r="K121" i="6"/>
  <c r="K124" i="6"/>
  <c r="K137" i="6"/>
  <c r="K140" i="6"/>
  <c r="K153" i="6"/>
  <c r="K156" i="6"/>
  <c r="K169" i="6"/>
  <c r="K172" i="6"/>
  <c r="K4" i="6"/>
  <c r="R4" i="6"/>
  <c r="E5" i="5" s="1"/>
  <c r="R5" i="6"/>
  <c r="E6" i="5" s="1"/>
  <c r="U5" i="6"/>
  <c r="H6" i="5" s="1"/>
  <c r="R6" i="6"/>
  <c r="E7" i="5" s="1"/>
  <c r="W6" i="6"/>
  <c r="J7" i="5" s="1"/>
  <c r="K11" i="6"/>
  <c r="T12" i="6"/>
  <c r="G13" i="5" s="1"/>
  <c r="T13" i="6"/>
  <c r="G14" i="5" s="1"/>
  <c r="T15" i="6"/>
  <c r="G16" i="5" s="1"/>
  <c r="V15" i="6"/>
  <c r="I16" i="5" s="1"/>
  <c r="R16" i="6"/>
  <c r="E17" i="5" s="1"/>
  <c r="W16" i="6"/>
  <c r="J17" i="5" s="1"/>
  <c r="K19" i="6"/>
  <c r="T20" i="6"/>
  <c r="G21" i="5" s="1"/>
  <c r="T21" i="6"/>
  <c r="G22" i="5" s="1"/>
  <c r="T23" i="6"/>
  <c r="G24" i="5" s="1"/>
  <c r="V23" i="6"/>
  <c r="I24" i="5" s="1"/>
  <c r="R24" i="6"/>
  <c r="E25" i="5" s="1"/>
  <c r="W24" i="6"/>
  <c r="J25" i="5" s="1"/>
  <c r="K27" i="6"/>
  <c r="U28" i="6"/>
  <c r="H29" i="5" s="1"/>
  <c r="V30" i="6"/>
  <c r="I31" i="5" s="1"/>
  <c r="V34" i="6"/>
  <c r="I35" i="5" s="1"/>
  <c r="K49" i="6"/>
  <c r="K65" i="6"/>
  <c r="K101" i="6"/>
  <c r="K117" i="6"/>
  <c r="K133" i="6"/>
  <c r="K149" i="6"/>
  <c r="K165" i="6"/>
  <c r="O11" i="7"/>
  <c r="O13" i="7"/>
  <c r="O15" i="7"/>
  <c r="O17" i="7"/>
  <c r="O19" i="7"/>
  <c r="O21" i="7"/>
  <c r="O23" i="7"/>
  <c r="O25" i="7"/>
  <c r="O27" i="7"/>
  <c r="O29" i="7"/>
  <c r="T4" i="6"/>
  <c r="G5" i="5" s="1"/>
  <c r="W8" i="6"/>
  <c r="J9" i="5" s="1"/>
  <c r="V9" i="6"/>
  <c r="I10" i="5" s="1"/>
  <c r="U12" i="6"/>
  <c r="H13" i="5" s="1"/>
  <c r="R13" i="6"/>
  <c r="E14" i="5" s="1"/>
  <c r="U13" i="6"/>
  <c r="H14" i="5" s="1"/>
  <c r="V17" i="6"/>
  <c r="I18" i="5" s="1"/>
  <c r="U20" i="6"/>
  <c r="H21" i="5" s="1"/>
  <c r="R21" i="6"/>
  <c r="E22" i="5" s="1"/>
  <c r="U21" i="6"/>
  <c r="H22" i="5" s="1"/>
  <c r="V25" i="6"/>
  <c r="I26" i="5" s="1"/>
  <c r="K29" i="6"/>
  <c r="K31" i="6"/>
  <c r="K33" i="6"/>
  <c r="K35" i="6"/>
  <c r="K45" i="6"/>
  <c r="K61" i="6"/>
  <c r="K77" i="6"/>
  <c r="K85" i="6"/>
  <c r="K97" i="6"/>
  <c r="K113" i="6"/>
  <c r="K129" i="6"/>
  <c r="K145" i="6"/>
  <c r="K161" i="6"/>
  <c r="T28" i="6"/>
  <c r="G29" i="5" s="1"/>
  <c r="T32" i="6"/>
  <c r="G33" i="5" s="1"/>
  <c r="T36" i="6"/>
  <c r="G37" i="5" s="1"/>
  <c r="W37" i="6"/>
  <c r="J38" i="5" s="1"/>
  <c r="T40" i="6"/>
  <c r="G41" i="5" s="1"/>
  <c r="W41" i="6"/>
  <c r="J42" i="5" s="1"/>
  <c r="T44" i="6"/>
  <c r="G45" i="5" s="1"/>
  <c r="W45" i="6"/>
  <c r="J46" i="5" s="1"/>
  <c r="T48" i="6"/>
  <c r="G49" i="5" s="1"/>
  <c r="W49" i="6"/>
  <c r="J50" i="5" s="1"/>
  <c r="T52" i="6"/>
  <c r="G53" i="5" s="1"/>
  <c r="W53" i="6"/>
  <c r="J54" i="5" s="1"/>
  <c r="T56" i="6"/>
  <c r="G57" i="5" s="1"/>
  <c r="W57" i="6"/>
  <c r="J58" i="5" s="1"/>
  <c r="T60" i="6"/>
  <c r="G61" i="5" s="1"/>
  <c r="W61" i="6"/>
  <c r="J62" i="5" s="1"/>
  <c r="T64" i="6"/>
  <c r="G65" i="5" s="1"/>
  <c r="W65" i="6"/>
  <c r="J66" i="5" s="1"/>
  <c r="T68" i="6"/>
  <c r="G69" i="5" s="1"/>
  <c r="W69" i="6"/>
  <c r="J70" i="5" s="1"/>
  <c r="T72" i="6"/>
  <c r="G73" i="5" s="1"/>
  <c r="W73" i="6"/>
  <c r="J74" i="5" s="1"/>
  <c r="T76" i="6"/>
  <c r="G77" i="5" s="1"/>
  <c r="W77" i="6"/>
  <c r="J78" i="5" s="1"/>
  <c r="V78" i="6"/>
  <c r="I79" i="5" s="1"/>
  <c r="U79" i="6"/>
  <c r="H80" i="5" s="1"/>
  <c r="T80" i="6"/>
  <c r="G81" i="5" s="1"/>
  <c r="W81" i="6"/>
  <c r="J82" i="5" s="1"/>
  <c r="V82" i="6"/>
  <c r="I83" i="5" s="1"/>
  <c r="U83" i="6"/>
  <c r="H84" i="5" s="1"/>
  <c r="T84" i="6"/>
  <c r="G85" i="5" s="1"/>
  <c r="W85" i="6"/>
  <c r="J86" i="5" s="1"/>
  <c r="V86" i="6"/>
  <c r="I87" i="5" s="1"/>
  <c r="U87" i="6"/>
  <c r="H88" i="5" s="1"/>
  <c r="T88" i="6"/>
  <c r="G89" i="5" s="1"/>
  <c r="V90" i="6"/>
  <c r="I91" i="5" s="1"/>
  <c r="U91" i="6"/>
  <c r="H92" i="5" s="1"/>
  <c r="T92" i="6"/>
  <c r="G93" i="5" s="1"/>
  <c r="V94" i="6"/>
  <c r="I95" i="5" s="1"/>
  <c r="U95" i="6"/>
  <c r="H96" i="5" s="1"/>
  <c r="T96" i="6"/>
  <c r="G97" i="5" s="1"/>
  <c r="V98" i="6"/>
  <c r="I99" i="5" s="1"/>
  <c r="U99" i="6"/>
  <c r="H100" i="5" s="1"/>
  <c r="T100" i="6"/>
  <c r="G101" i="5" s="1"/>
  <c r="V102" i="6"/>
  <c r="I103" i="5" s="1"/>
  <c r="U103" i="6"/>
  <c r="H104" i="5" s="1"/>
  <c r="T104" i="6"/>
  <c r="G105" i="5" s="1"/>
  <c r="V106" i="6"/>
  <c r="I107" i="5" s="1"/>
  <c r="U107" i="6"/>
  <c r="H108" i="5" s="1"/>
  <c r="T108" i="6"/>
  <c r="G109" i="5" s="1"/>
  <c r="V110" i="6"/>
  <c r="I111" i="5" s="1"/>
  <c r="U111" i="6"/>
  <c r="H112" i="5" s="1"/>
  <c r="T112" i="6"/>
  <c r="G113" i="5" s="1"/>
  <c r="V114" i="6"/>
  <c r="I115" i="5" s="1"/>
  <c r="U115" i="6"/>
  <c r="H116" i="5" s="1"/>
  <c r="T116" i="6"/>
  <c r="G117" i="5" s="1"/>
  <c r="V118" i="6"/>
  <c r="I119" i="5" s="1"/>
  <c r="U119" i="6"/>
  <c r="H120" i="5" s="1"/>
  <c r="T120" i="6"/>
  <c r="G121" i="5" s="1"/>
  <c r="V122" i="6"/>
  <c r="I123" i="5" s="1"/>
  <c r="U123" i="6"/>
  <c r="H124" i="5" s="1"/>
  <c r="T124" i="6"/>
  <c r="G125" i="5" s="1"/>
  <c r="V126" i="6"/>
  <c r="I127" i="5" s="1"/>
  <c r="U127" i="6"/>
  <c r="H128" i="5" s="1"/>
  <c r="T128" i="6"/>
  <c r="G129" i="5" s="1"/>
  <c r="V130" i="6"/>
  <c r="I131" i="5" s="1"/>
  <c r="U131" i="6"/>
  <c r="H132" i="5" s="1"/>
  <c r="T132" i="6"/>
  <c r="G133" i="5" s="1"/>
  <c r="V134" i="6"/>
  <c r="I135" i="5" s="1"/>
  <c r="U135" i="6"/>
  <c r="H136" i="5" s="1"/>
  <c r="T136" i="6"/>
  <c r="G137" i="5" s="1"/>
  <c r="V138" i="6"/>
  <c r="I139" i="5" s="1"/>
  <c r="U139" i="6"/>
  <c r="H140" i="5" s="1"/>
  <c r="T140" i="6"/>
  <c r="G141" i="5" s="1"/>
  <c r="V142" i="6"/>
  <c r="I143" i="5" s="1"/>
  <c r="U143" i="6"/>
  <c r="H144" i="5" s="1"/>
  <c r="T144" i="6"/>
  <c r="G145" i="5" s="1"/>
  <c r="V146" i="6"/>
  <c r="I147" i="5" s="1"/>
  <c r="U147" i="6"/>
  <c r="H148" i="5" s="1"/>
  <c r="T148" i="6"/>
  <c r="G149" i="5" s="1"/>
  <c r="V150" i="6"/>
  <c r="I151" i="5" s="1"/>
  <c r="U151" i="6"/>
  <c r="H152" i="5" s="1"/>
  <c r="T152" i="6"/>
  <c r="G153" i="5" s="1"/>
  <c r="V154" i="6"/>
  <c r="I155" i="5" s="1"/>
  <c r="U155" i="6"/>
  <c r="H156" i="5" s="1"/>
  <c r="T156" i="6"/>
  <c r="G157" i="5" s="1"/>
  <c r="V158" i="6"/>
  <c r="I159" i="5" s="1"/>
  <c r="U159" i="6"/>
  <c r="H160" i="5" s="1"/>
  <c r="T160" i="6"/>
  <c r="G161" i="5" s="1"/>
  <c r="V162" i="6"/>
  <c r="I163" i="5" s="1"/>
  <c r="U163" i="6"/>
  <c r="H164" i="5" s="1"/>
  <c r="T164" i="6"/>
  <c r="G165" i="5" s="1"/>
  <c r="V166" i="6"/>
  <c r="I167" i="5" s="1"/>
  <c r="U167" i="6"/>
  <c r="H168" i="5" s="1"/>
  <c r="T168" i="6"/>
  <c r="G169" i="5" s="1"/>
  <c r="V170" i="6"/>
  <c r="I171" i="5" s="1"/>
  <c r="U171" i="6"/>
  <c r="H172" i="5" s="1"/>
  <c r="T172" i="6"/>
  <c r="G173" i="5" s="1"/>
  <c r="V174" i="6"/>
  <c r="I175" i="5" s="1"/>
  <c r="AC5" i="7"/>
  <c r="I177" i="5" s="1"/>
  <c r="AC7" i="7"/>
  <c r="I179" i="5" s="1"/>
  <c r="AC9" i="7"/>
  <c r="I181" i="5" s="1"/>
  <c r="AD29" i="7"/>
  <c r="J201" i="5" s="1"/>
  <c r="AD31" i="7"/>
  <c r="J203" i="5" s="1"/>
  <c r="AB33" i="7"/>
  <c r="H205" i="5" s="1"/>
  <c r="Z34" i="7"/>
  <c r="F206" i="5" s="1"/>
  <c r="AC35" i="7"/>
  <c r="I207" i="5" s="1"/>
  <c r="Z35" i="7"/>
  <c r="F207" i="5" s="1"/>
  <c r="Z38" i="7"/>
  <c r="F210" i="5" s="1"/>
  <c r="AC39" i="7"/>
  <c r="I211" i="5" s="1"/>
  <c r="Z39" i="7"/>
  <c r="F211" i="5" s="1"/>
  <c r="Z42" i="7"/>
  <c r="F214" i="5" s="1"/>
  <c r="AC43" i="7"/>
  <c r="I215" i="5" s="1"/>
  <c r="Z43" i="7"/>
  <c r="F215" i="5" s="1"/>
  <c r="O46" i="7"/>
  <c r="O50" i="7"/>
  <c r="O54" i="7"/>
  <c r="O58" i="7"/>
  <c r="O62" i="7"/>
  <c r="O66" i="7"/>
  <c r="O70" i="7"/>
  <c r="O74" i="7"/>
  <c r="O78" i="7"/>
  <c r="O82" i="7"/>
  <c r="O86" i="7"/>
  <c r="O90" i="7"/>
  <c r="O94" i="7"/>
  <c r="O98" i="7"/>
  <c r="O102" i="7"/>
  <c r="O106" i="7"/>
  <c r="O110" i="7"/>
  <c r="O114" i="7"/>
  <c r="O118" i="7"/>
  <c r="O122" i="7"/>
  <c r="O126" i="7"/>
  <c r="O130" i="7"/>
  <c r="O134" i="7"/>
  <c r="O138" i="7"/>
  <c r="O142" i="7"/>
  <c r="O147" i="7"/>
  <c r="O148" i="7"/>
  <c r="O155" i="7"/>
  <c r="O156" i="7"/>
  <c r="O163" i="7"/>
  <c r="O164" i="7"/>
  <c r="AA27" i="8"/>
  <c r="AA28" i="8"/>
  <c r="AA33" i="8"/>
  <c r="AA38" i="8"/>
  <c r="AA39" i="8"/>
  <c r="AA40" i="8"/>
  <c r="AA46" i="8"/>
  <c r="AA47" i="8"/>
  <c r="AA48" i="8"/>
  <c r="AA54" i="8"/>
  <c r="AA55" i="8"/>
  <c r="AA56" i="8"/>
  <c r="AA67" i="8"/>
  <c r="AA74" i="8"/>
  <c r="AA78" i="8"/>
  <c r="AA81" i="8"/>
  <c r="V35" i="6"/>
  <c r="I36" i="5" s="1"/>
  <c r="V39" i="6"/>
  <c r="I40" i="5" s="1"/>
  <c r="V43" i="6"/>
  <c r="I44" i="5" s="1"/>
  <c r="V47" i="6"/>
  <c r="I48" i="5" s="1"/>
  <c r="V51" i="6"/>
  <c r="I52" i="5" s="1"/>
  <c r="V55" i="6"/>
  <c r="I56" i="5" s="1"/>
  <c r="V59" i="6"/>
  <c r="I60" i="5" s="1"/>
  <c r="V63" i="6"/>
  <c r="I64" i="5" s="1"/>
  <c r="V67" i="6"/>
  <c r="I68" i="5" s="1"/>
  <c r="V71" i="6"/>
  <c r="I72" i="5" s="1"/>
  <c r="V75" i="6"/>
  <c r="I76" i="5" s="1"/>
  <c r="V79" i="6"/>
  <c r="I80" i="5" s="1"/>
  <c r="U80" i="6"/>
  <c r="H81" i="5" s="1"/>
  <c r="V83" i="6"/>
  <c r="I84" i="5" s="1"/>
  <c r="U84" i="6"/>
  <c r="H85" i="5" s="1"/>
  <c r="V87" i="6"/>
  <c r="I88" i="5" s="1"/>
  <c r="U88" i="6"/>
  <c r="H89" i="5" s="1"/>
  <c r="V91" i="6"/>
  <c r="I92" i="5" s="1"/>
  <c r="U92" i="6"/>
  <c r="H93" i="5" s="1"/>
  <c r="V95" i="6"/>
  <c r="I96" i="5" s="1"/>
  <c r="U96" i="6"/>
  <c r="H97" i="5" s="1"/>
  <c r="V99" i="6"/>
  <c r="I100" i="5" s="1"/>
  <c r="U100" i="6"/>
  <c r="H101" i="5" s="1"/>
  <c r="V103" i="6"/>
  <c r="I104" i="5" s="1"/>
  <c r="U104" i="6"/>
  <c r="H105" i="5" s="1"/>
  <c r="V107" i="6"/>
  <c r="I108" i="5" s="1"/>
  <c r="U108" i="6"/>
  <c r="H109" i="5" s="1"/>
  <c r="V111" i="6"/>
  <c r="I112" i="5" s="1"/>
  <c r="U112" i="6"/>
  <c r="H113" i="5" s="1"/>
  <c r="V115" i="6"/>
  <c r="I116" i="5" s="1"/>
  <c r="U116" i="6"/>
  <c r="H117" i="5" s="1"/>
  <c r="V119" i="6"/>
  <c r="I120" i="5" s="1"/>
  <c r="U120" i="6"/>
  <c r="H121" i="5" s="1"/>
  <c r="V123" i="6"/>
  <c r="I124" i="5" s="1"/>
  <c r="U124" i="6"/>
  <c r="H125" i="5" s="1"/>
  <c r="V127" i="6"/>
  <c r="I128" i="5" s="1"/>
  <c r="U128" i="6"/>
  <c r="H129" i="5" s="1"/>
  <c r="V131" i="6"/>
  <c r="I132" i="5" s="1"/>
  <c r="U132" i="6"/>
  <c r="H133" i="5" s="1"/>
  <c r="V135" i="6"/>
  <c r="I136" i="5" s="1"/>
  <c r="U136" i="6"/>
  <c r="H137" i="5" s="1"/>
  <c r="V139" i="6"/>
  <c r="I140" i="5" s="1"/>
  <c r="U140" i="6"/>
  <c r="H141" i="5" s="1"/>
  <c r="V143" i="6"/>
  <c r="I144" i="5" s="1"/>
  <c r="U144" i="6"/>
  <c r="H145" i="5" s="1"/>
  <c r="V147" i="6"/>
  <c r="I148" i="5" s="1"/>
  <c r="U148" i="6"/>
  <c r="H149" i="5" s="1"/>
  <c r="V151" i="6"/>
  <c r="I152" i="5" s="1"/>
  <c r="U152" i="6"/>
  <c r="H153" i="5" s="1"/>
  <c r="V155" i="6"/>
  <c r="I156" i="5" s="1"/>
  <c r="U156" i="6"/>
  <c r="H157" i="5" s="1"/>
  <c r="V159" i="6"/>
  <c r="I160" i="5" s="1"/>
  <c r="U160" i="6"/>
  <c r="H161" i="5" s="1"/>
  <c r="V163" i="6"/>
  <c r="I164" i="5" s="1"/>
  <c r="U164" i="6"/>
  <c r="H165" i="5" s="1"/>
  <c r="V167" i="6"/>
  <c r="I168" i="5" s="1"/>
  <c r="U168" i="6"/>
  <c r="H169" i="5" s="1"/>
  <c r="V171" i="6"/>
  <c r="I172" i="5" s="1"/>
  <c r="U172" i="6"/>
  <c r="H173" i="5" s="1"/>
  <c r="AB4" i="7"/>
  <c r="H176" i="5" s="1"/>
  <c r="AD5" i="7"/>
  <c r="J177" i="5" s="1"/>
  <c r="AB6" i="7"/>
  <c r="H178" i="5" s="1"/>
  <c r="AD7" i="7"/>
  <c r="J179" i="5" s="1"/>
  <c r="AB8" i="7"/>
  <c r="H180" i="5" s="1"/>
  <c r="AD9" i="7"/>
  <c r="J181" i="5" s="1"/>
  <c r="AB10" i="7"/>
  <c r="H182" i="5" s="1"/>
  <c r="AD11" i="7"/>
  <c r="J183" i="5" s="1"/>
  <c r="AB12" i="7"/>
  <c r="H184" i="5" s="1"/>
  <c r="AD13" i="7"/>
  <c r="J185" i="5" s="1"/>
  <c r="AB14" i="7"/>
  <c r="H186" i="5" s="1"/>
  <c r="AD15" i="7"/>
  <c r="J187" i="5" s="1"/>
  <c r="AB16" i="7"/>
  <c r="H188" i="5" s="1"/>
  <c r="AD17" i="7"/>
  <c r="J189" i="5" s="1"/>
  <c r="AB18" i="7"/>
  <c r="H190" i="5" s="1"/>
  <c r="AD19" i="7"/>
  <c r="J191" i="5" s="1"/>
  <c r="AB20" i="7"/>
  <c r="H192" i="5" s="1"/>
  <c r="AD21" i="7"/>
  <c r="J193" i="5" s="1"/>
  <c r="AB22" i="7"/>
  <c r="H194" i="5" s="1"/>
  <c r="AD23" i="7"/>
  <c r="J195" i="5" s="1"/>
  <c r="AB24" i="7"/>
  <c r="H196" i="5" s="1"/>
  <c r="AD25" i="7"/>
  <c r="J197" i="5" s="1"/>
  <c r="AB26" i="7"/>
  <c r="H198" i="5" s="1"/>
  <c r="AD27" i="7"/>
  <c r="J199" i="5" s="1"/>
  <c r="AB28" i="7"/>
  <c r="H200" i="5" s="1"/>
  <c r="AC31" i="7"/>
  <c r="I203" i="5" s="1"/>
  <c r="AA4" i="8"/>
  <c r="AA7" i="8"/>
  <c r="AA8" i="8"/>
  <c r="AA11" i="8"/>
  <c r="AA12" i="8"/>
  <c r="AA15" i="8"/>
  <c r="AA16" i="8"/>
  <c r="AA19" i="8"/>
  <c r="AA20" i="8"/>
  <c r="AA23" i="8"/>
  <c r="AA24" i="8"/>
  <c r="AA29" i="8"/>
  <c r="AA41" i="8"/>
  <c r="AA59" i="8"/>
  <c r="AA60" i="8"/>
  <c r="AA63" i="8"/>
  <c r="AA64" i="8"/>
  <c r="AA68" i="8"/>
  <c r="AA82" i="8"/>
  <c r="AA85" i="8"/>
  <c r="V12" i="6"/>
  <c r="I13" i="5" s="1"/>
  <c r="V16" i="6"/>
  <c r="I17" i="5" s="1"/>
  <c r="V20" i="6"/>
  <c r="I21" i="5" s="1"/>
  <c r="V24" i="6"/>
  <c r="I25" i="5" s="1"/>
  <c r="V28" i="6"/>
  <c r="I29" i="5" s="1"/>
  <c r="V32" i="6"/>
  <c r="I33" i="5" s="1"/>
  <c r="V36" i="6"/>
  <c r="I37" i="5" s="1"/>
  <c r="U37" i="6"/>
  <c r="H38" i="5" s="1"/>
  <c r="V40" i="6"/>
  <c r="I41" i="5" s="1"/>
  <c r="U41" i="6"/>
  <c r="H42" i="5" s="1"/>
  <c r="V44" i="6"/>
  <c r="I45" i="5" s="1"/>
  <c r="U45" i="6"/>
  <c r="H46" i="5" s="1"/>
  <c r="V48" i="6"/>
  <c r="I49" i="5" s="1"/>
  <c r="U49" i="6"/>
  <c r="H50" i="5" s="1"/>
  <c r="V52" i="6"/>
  <c r="I53" i="5" s="1"/>
  <c r="U53" i="6"/>
  <c r="H54" i="5" s="1"/>
  <c r="V56" i="6"/>
  <c r="I57" i="5" s="1"/>
  <c r="U57" i="6"/>
  <c r="H58" i="5" s="1"/>
  <c r="V60" i="6"/>
  <c r="I61" i="5" s="1"/>
  <c r="U61" i="6"/>
  <c r="H62" i="5" s="1"/>
  <c r="V64" i="6"/>
  <c r="I65" i="5" s="1"/>
  <c r="U65" i="6"/>
  <c r="H66" i="5" s="1"/>
  <c r="V68" i="6"/>
  <c r="I69" i="5" s="1"/>
  <c r="U69" i="6"/>
  <c r="H70" i="5" s="1"/>
  <c r="V72" i="6"/>
  <c r="I73" i="5" s="1"/>
  <c r="U73" i="6"/>
  <c r="H74" i="5" s="1"/>
  <c r="V76" i="6"/>
  <c r="I77" i="5" s="1"/>
  <c r="U77" i="6"/>
  <c r="H78" i="5" s="1"/>
  <c r="V80" i="6"/>
  <c r="I81" i="5" s="1"/>
  <c r="U81" i="6"/>
  <c r="H82" i="5" s="1"/>
  <c r="V84" i="6"/>
  <c r="I85" i="5" s="1"/>
  <c r="U85" i="6"/>
  <c r="H86" i="5" s="1"/>
  <c r="V88" i="6"/>
  <c r="I89" i="5" s="1"/>
  <c r="U89" i="6"/>
  <c r="H90" i="5" s="1"/>
  <c r="V92" i="6"/>
  <c r="I93" i="5" s="1"/>
  <c r="U93" i="6"/>
  <c r="H94" i="5" s="1"/>
  <c r="V96" i="6"/>
  <c r="I97" i="5" s="1"/>
  <c r="U97" i="6"/>
  <c r="H98" i="5" s="1"/>
  <c r="V100" i="6"/>
  <c r="I101" i="5" s="1"/>
  <c r="U101" i="6"/>
  <c r="H102" i="5" s="1"/>
  <c r="V104" i="6"/>
  <c r="I105" i="5" s="1"/>
  <c r="U105" i="6"/>
  <c r="H106" i="5" s="1"/>
  <c r="V108" i="6"/>
  <c r="I109" i="5" s="1"/>
  <c r="U109" i="6"/>
  <c r="H110" i="5" s="1"/>
  <c r="V112" i="6"/>
  <c r="I113" i="5" s="1"/>
  <c r="U113" i="6"/>
  <c r="H114" i="5" s="1"/>
  <c r="V116" i="6"/>
  <c r="I117" i="5" s="1"/>
  <c r="U117" i="6"/>
  <c r="H118" i="5" s="1"/>
  <c r="V120" i="6"/>
  <c r="I121" i="5" s="1"/>
  <c r="U121" i="6"/>
  <c r="H122" i="5" s="1"/>
  <c r="V124" i="6"/>
  <c r="I125" i="5" s="1"/>
  <c r="U125" i="6"/>
  <c r="H126" i="5" s="1"/>
  <c r="V128" i="6"/>
  <c r="I129" i="5" s="1"/>
  <c r="U129" i="6"/>
  <c r="H130" i="5" s="1"/>
  <c r="V132" i="6"/>
  <c r="I133" i="5" s="1"/>
  <c r="U133" i="6"/>
  <c r="H134" i="5" s="1"/>
  <c r="V136" i="6"/>
  <c r="I137" i="5" s="1"/>
  <c r="U137" i="6"/>
  <c r="H138" i="5" s="1"/>
  <c r="V140" i="6"/>
  <c r="I141" i="5" s="1"/>
  <c r="U141" i="6"/>
  <c r="H142" i="5" s="1"/>
  <c r="V144" i="6"/>
  <c r="I145" i="5" s="1"/>
  <c r="U145" i="6"/>
  <c r="H146" i="5" s="1"/>
  <c r="V148" i="6"/>
  <c r="I149" i="5" s="1"/>
  <c r="U149" i="6"/>
  <c r="H150" i="5" s="1"/>
  <c r="V152" i="6"/>
  <c r="I153" i="5" s="1"/>
  <c r="U153" i="6"/>
  <c r="H154" i="5" s="1"/>
  <c r="V156" i="6"/>
  <c r="I157" i="5" s="1"/>
  <c r="U157" i="6"/>
  <c r="H158" i="5" s="1"/>
  <c r="V160" i="6"/>
  <c r="I161" i="5" s="1"/>
  <c r="U161" i="6"/>
  <c r="H162" i="5" s="1"/>
  <c r="V164" i="6"/>
  <c r="I165" i="5" s="1"/>
  <c r="U165" i="6"/>
  <c r="H166" i="5" s="1"/>
  <c r="V168" i="6"/>
  <c r="I169" i="5" s="1"/>
  <c r="U169" i="6"/>
  <c r="H170" i="5" s="1"/>
  <c r="V172" i="6"/>
  <c r="I173" i="5" s="1"/>
  <c r="U173" i="6"/>
  <c r="H174" i="5" s="1"/>
  <c r="AC4" i="7"/>
  <c r="I176" i="5" s="1"/>
  <c r="AC6" i="7"/>
  <c r="I178" i="5" s="1"/>
  <c r="AC8" i="7"/>
  <c r="I180" i="5" s="1"/>
  <c r="AC10" i="7"/>
  <c r="I182" i="5" s="1"/>
  <c r="AC32" i="7"/>
  <c r="I204" i="5" s="1"/>
  <c r="AC37" i="7"/>
  <c r="I209" i="5" s="1"/>
  <c r="Z37" i="7"/>
  <c r="F209" i="5" s="1"/>
  <c r="AC41" i="7"/>
  <c r="I213" i="5" s="1"/>
  <c r="Z41" i="7"/>
  <c r="F213" i="5" s="1"/>
  <c r="AA35" i="8"/>
  <c r="AA36" i="8"/>
  <c r="AA43" i="8"/>
  <c r="AA44" i="8"/>
  <c r="AA50" i="8"/>
  <c r="AA51" i="8"/>
  <c r="AA52" i="8"/>
  <c r="AA58" i="8"/>
  <c r="AA62" i="8"/>
  <c r="AA71" i="8"/>
  <c r="AA72" i="8"/>
  <c r="AA76" i="8"/>
  <c r="AA80" i="8"/>
  <c r="AA86" i="8"/>
  <c r="AA87" i="8"/>
  <c r="AB29" i="7"/>
  <c r="H201" i="5" s="1"/>
  <c r="AC30" i="7"/>
  <c r="I202" i="5" s="1"/>
  <c r="AB32" i="7"/>
  <c r="H204" i="5" s="1"/>
  <c r="Z33" i="7"/>
  <c r="F205" i="5" s="1"/>
  <c r="AC33" i="7"/>
  <c r="I205" i="5" s="1"/>
  <c r="AC34" i="7"/>
  <c r="I206" i="5" s="1"/>
  <c r="AD35" i="7"/>
  <c r="J207" i="5" s="1"/>
  <c r="O36" i="7"/>
  <c r="AB36" i="7"/>
  <c r="H208" i="5" s="1"/>
  <c r="AD39" i="7"/>
  <c r="J211" i="5" s="1"/>
  <c r="O40" i="7"/>
  <c r="AB40" i="7"/>
  <c r="H212" i="5" s="1"/>
  <c r="AD43" i="7"/>
  <c r="J215" i="5" s="1"/>
  <c r="O44" i="7"/>
  <c r="AB44" i="7"/>
  <c r="H216" i="5" s="1"/>
  <c r="O49" i="7"/>
  <c r="O53" i="7"/>
  <c r="O57" i="7"/>
  <c r="O61" i="7"/>
  <c r="O65" i="7"/>
  <c r="O69" i="7"/>
  <c r="O73" i="7"/>
  <c r="O77" i="7"/>
  <c r="O81" i="7"/>
  <c r="O85" i="7"/>
  <c r="O89" i="7"/>
  <c r="O93" i="7"/>
  <c r="O97" i="7"/>
  <c r="O101" i="7"/>
  <c r="O105" i="7"/>
  <c r="O109" i="7"/>
  <c r="O113" i="7"/>
  <c r="O117" i="7"/>
  <c r="O121" i="7"/>
  <c r="O125" i="7"/>
  <c r="O129" i="7"/>
  <c r="O133" i="7"/>
  <c r="O137" i="7"/>
  <c r="O141" i="7"/>
  <c r="O145" i="7"/>
  <c r="O146" i="7"/>
  <c r="O153" i="7"/>
  <c r="O154" i="7"/>
  <c r="O161" i="7"/>
  <c r="O162" i="7"/>
  <c r="AA26" i="8"/>
  <c r="AA31" i="8"/>
  <c r="AA32" i="8"/>
  <c r="AA37" i="8"/>
  <c r="AA45" i="8"/>
  <c r="AA53" i="8"/>
  <c r="AA66" i="8"/>
  <c r="AA70" i="8"/>
  <c r="AA84" i="8"/>
  <c r="Z45" i="7"/>
  <c r="F217" i="5" s="1"/>
  <c r="Z47" i="7"/>
  <c r="F219" i="5" s="1"/>
  <c r="Z49" i="7"/>
  <c r="F221" i="5" s="1"/>
  <c r="Z51" i="7"/>
  <c r="F223" i="5" s="1"/>
  <c r="Z53" i="7"/>
  <c r="F225" i="5" s="1"/>
  <c r="Z55" i="7"/>
  <c r="F227" i="5" s="1"/>
  <c r="Z57" i="7"/>
  <c r="F229" i="5" s="1"/>
  <c r="Z59" i="7"/>
  <c r="F231" i="5" s="1"/>
  <c r="Z61" i="7"/>
  <c r="F233" i="5" s="1"/>
  <c r="Z63" i="7"/>
  <c r="F235" i="5" s="1"/>
  <c r="Z65" i="7"/>
  <c r="F237" i="5" s="1"/>
  <c r="Z67" i="7"/>
  <c r="F239" i="5" s="1"/>
  <c r="Z69" i="7"/>
  <c r="F241" i="5" s="1"/>
  <c r="Z71" i="7"/>
  <c r="F243" i="5" s="1"/>
  <c r="Z73" i="7"/>
  <c r="F245" i="5" s="1"/>
  <c r="Z75" i="7"/>
  <c r="F247" i="5" s="1"/>
  <c r="Z77" i="7"/>
  <c r="F249" i="5" s="1"/>
  <c r="Z79" i="7"/>
  <c r="F251" i="5" s="1"/>
  <c r="Z81" i="7"/>
  <c r="F253" i="5" s="1"/>
  <c r="Z83" i="7"/>
  <c r="F255" i="5" s="1"/>
  <c r="Z85" i="7"/>
  <c r="F257" i="5" s="1"/>
  <c r="Z87" i="7"/>
  <c r="F259" i="5" s="1"/>
  <c r="Z89" i="7"/>
  <c r="F261" i="5" s="1"/>
  <c r="Z91" i="7"/>
  <c r="F263" i="5" s="1"/>
  <c r="Z93" i="7"/>
  <c r="F265" i="5" s="1"/>
  <c r="Z95" i="7"/>
  <c r="F267" i="5" s="1"/>
  <c r="Z97" i="7"/>
  <c r="F269" i="5" s="1"/>
  <c r="Z99" i="7"/>
  <c r="F271" i="5" s="1"/>
  <c r="Z101" i="7"/>
  <c r="F273" i="5" s="1"/>
  <c r="Z103" i="7"/>
  <c r="F275" i="5" s="1"/>
  <c r="Z105" i="7"/>
  <c r="F277" i="5" s="1"/>
  <c r="Z107" i="7"/>
  <c r="F279" i="5" s="1"/>
  <c r="Z109" i="7"/>
  <c r="F281" i="5" s="1"/>
  <c r="Z111" i="7"/>
  <c r="F283" i="5" s="1"/>
  <c r="Z113" i="7"/>
  <c r="F285" i="5" s="1"/>
  <c r="Z115" i="7"/>
  <c r="F287" i="5" s="1"/>
  <c r="Z117" i="7"/>
  <c r="F289" i="5" s="1"/>
  <c r="Z119" i="7"/>
  <c r="F291" i="5" s="1"/>
  <c r="Z121" i="7"/>
  <c r="F293" i="5" s="1"/>
  <c r="Z123" i="7"/>
  <c r="F295" i="5" s="1"/>
  <c r="Z125" i="7"/>
  <c r="F297" i="5" s="1"/>
  <c r="Z127" i="7"/>
  <c r="F299" i="5" s="1"/>
  <c r="Z129" i="7"/>
  <c r="F301" i="5" s="1"/>
  <c r="Z131" i="7"/>
  <c r="F303" i="5" s="1"/>
  <c r="Z133" i="7"/>
  <c r="F305" i="5" s="1"/>
  <c r="Z135" i="7"/>
  <c r="F307" i="5" s="1"/>
  <c r="Z137" i="7"/>
  <c r="F309" i="5" s="1"/>
  <c r="Z139" i="7"/>
  <c r="F311" i="5" s="1"/>
  <c r="Z141" i="7"/>
  <c r="F313" i="5" s="1"/>
  <c r="Z143" i="7"/>
  <c r="F315" i="5" s="1"/>
  <c r="Z145" i="7"/>
  <c r="F317" i="5" s="1"/>
  <c r="Z147" i="7"/>
  <c r="F319" i="5" s="1"/>
  <c r="Z149" i="7"/>
  <c r="F321" i="5" s="1"/>
  <c r="Z151" i="7"/>
  <c r="F323" i="5" s="1"/>
  <c r="Z153" i="7"/>
  <c r="F325" i="5" s="1"/>
  <c r="Z155" i="7"/>
  <c r="F327" i="5" s="1"/>
  <c r="Z157" i="7"/>
  <c r="F329" i="5" s="1"/>
  <c r="Z159" i="7"/>
  <c r="F331" i="5" s="1"/>
  <c r="Z161" i="7"/>
  <c r="F333" i="5" s="1"/>
  <c r="Z163" i="7"/>
  <c r="F335" i="5" s="1"/>
  <c r="Z165" i="7"/>
  <c r="F337" i="5" s="1"/>
  <c r="Z167" i="7"/>
  <c r="F339" i="5" s="1"/>
  <c r="AV4" i="8"/>
  <c r="G341" i="5" s="1"/>
  <c r="AU5" i="8"/>
  <c r="F342" i="5" s="1"/>
  <c r="AY5" i="8"/>
  <c r="J342" i="5" s="1"/>
  <c r="AT6" i="8"/>
  <c r="E343" i="5" s="1"/>
  <c r="AV8" i="8"/>
  <c r="G345" i="5" s="1"/>
  <c r="AU9" i="8"/>
  <c r="F346" i="5" s="1"/>
  <c r="AY9" i="8"/>
  <c r="J346" i="5" s="1"/>
  <c r="AT10" i="8"/>
  <c r="E347" i="5" s="1"/>
  <c r="AV12" i="8"/>
  <c r="G349" i="5" s="1"/>
  <c r="AU13" i="8"/>
  <c r="F350" i="5" s="1"/>
  <c r="AY13" i="8"/>
  <c r="J350" i="5" s="1"/>
  <c r="AT14" i="8"/>
  <c r="E351" i="5" s="1"/>
  <c r="AV16" i="8"/>
  <c r="G353" i="5" s="1"/>
  <c r="AU17" i="8"/>
  <c r="F354" i="5" s="1"/>
  <c r="AY17" i="8"/>
  <c r="J354" i="5" s="1"/>
  <c r="AT18" i="8"/>
  <c r="E355" i="5" s="1"/>
  <c r="AV20" i="8"/>
  <c r="G357" i="5" s="1"/>
  <c r="AU21" i="8"/>
  <c r="F358" i="5" s="1"/>
  <c r="AY21" i="8"/>
  <c r="J358" i="5" s="1"/>
  <c r="AT22" i="8"/>
  <c r="E359" i="5" s="1"/>
  <c r="AV24" i="8"/>
  <c r="G361" i="5" s="1"/>
  <c r="AU25" i="8"/>
  <c r="F362" i="5" s="1"/>
  <c r="AY25" i="8"/>
  <c r="J362" i="5" s="1"/>
  <c r="AT26" i="8"/>
  <c r="E363" i="5" s="1"/>
  <c r="AV28" i="8"/>
  <c r="G365" i="5" s="1"/>
  <c r="AU29" i="8"/>
  <c r="F366" i="5" s="1"/>
  <c r="AY29" i="8"/>
  <c r="J366" i="5" s="1"/>
  <c r="AT30" i="8"/>
  <c r="E367" i="5" s="1"/>
  <c r="AV32" i="8"/>
  <c r="G369" i="5" s="1"/>
  <c r="AU33" i="8"/>
  <c r="F370" i="5" s="1"/>
  <c r="AY33" i="8"/>
  <c r="J370" i="5" s="1"/>
  <c r="AT34" i="8"/>
  <c r="E371" i="5" s="1"/>
  <c r="AV36" i="8"/>
  <c r="G373" i="5" s="1"/>
  <c r="AU37" i="8"/>
  <c r="F374" i="5" s="1"/>
  <c r="AY37" i="8"/>
  <c r="J374" i="5" s="1"/>
  <c r="AT38" i="8"/>
  <c r="E375" i="5" s="1"/>
  <c r="AV40" i="8"/>
  <c r="G377" i="5" s="1"/>
  <c r="AU41" i="8"/>
  <c r="F378" i="5" s="1"/>
  <c r="AY41" i="8"/>
  <c r="J378" i="5" s="1"/>
  <c r="AT42" i="8"/>
  <c r="E379" i="5" s="1"/>
  <c r="AV44" i="8"/>
  <c r="G381" i="5" s="1"/>
  <c r="AU45" i="8"/>
  <c r="F382" i="5" s="1"/>
  <c r="AY45" i="8"/>
  <c r="J382" i="5" s="1"/>
  <c r="AT46" i="8"/>
  <c r="E383" i="5" s="1"/>
  <c r="AV48" i="8"/>
  <c r="G385" i="5" s="1"/>
  <c r="AU49" i="8"/>
  <c r="F386" i="5" s="1"/>
  <c r="AY49" i="8"/>
  <c r="J386" i="5" s="1"/>
  <c r="AT50" i="8"/>
  <c r="E387" i="5" s="1"/>
  <c r="AU53" i="8"/>
  <c r="F390" i="5" s="1"/>
  <c r="AY53" i="8"/>
  <c r="J390" i="5" s="1"/>
  <c r="AU57" i="8"/>
  <c r="F394" i="5" s="1"/>
  <c r="AY57" i="8"/>
  <c r="J394" i="5" s="1"/>
  <c r="AU61" i="8"/>
  <c r="F398" i="5" s="1"/>
  <c r="AY61" i="8"/>
  <c r="J398" i="5" s="1"/>
  <c r="AU65" i="8"/>
  <c r="F402" i="5" s="1"/>
  <c r="AY65" i="8"/>
  <c r="J402" i="5" s="1"/>
  <c r="AU69" i="8"/>
  <c r="F406" i="5" s="1"/>
  <c r="AY69" i="8"/>
  <c r="J406" i="5" s="1"/>
  <c r="AU73" i="8"/>
  <c r="F410" i="5" s="1"/>
  <c r="AY73" i="8"/>
  <c r="J410" i="5" s="1"/>
  <c r="AU77" i="8"/>
  <c r="F414" i="5" s="1"/>
  <c r="AY77" i="8"/>
  <c r="J414" i="5" s="1"/>
  <c r="AW79" i="8"/>
  <c r="H416" i="5" s="1"/>
  <c r="AU81" i="8"/>
  <c r="F418" i="5" s="1"/>
  <c r="AY81" i="8"/>
  <c r="J418" i="5" s="1"/>
  <c r="AW83" i="8"/>
  <c r="H420" i="5" s="1"/>
  <c r="AU85" i="8"/>
  <c r="F422" i="5" s="1"/>
  <c r="AY85" i="8"/>
  <c r="J422" i="5" s="1"/>
  <c r="AW87" i="8"/>
  <c r="H424" i="5" s="1"/>
  <c r="AX7" i="8"/>
  <c r="I344" i="5" s="1"/>
  <c r="AX11" i="8"/>
  <c r="I348" i="5" s="1"/>
  <c r="AX15" i="8"/>
  <c r="I352" i="5" s="1"/>
  <c r="AX19" i="8"/>
  <c r="I356" i="5" s="1"/>
  <c r="AX23" i="8"/>
  <c r="I360" i="5" s="1"/>
  <c r="AX27" i="8"/>
  <c r="I364" i="5" s="1"/>
  <c r="AX31" i="8"/>
  <c r="I368" i="5" s="1"/>
  <c r="AX35" i="8"/>
  <c r="I372" i="5" s="1"/>
  <c r="AX39" i="8"/>
  <c r="I376" i="5" s="1"/>
  <c r="AX43" i="8"/>
  <c r="I380" i="5" s="1"/>
  <c r="AX47" i="8"/>
  <c r="I384" i="5" s="1"/>
  <c r="AX51" i="8"/>
  <c r="I388" i="5" s="1"/>
  <c r="AX55" i="8"/>
  <c r="I392" i="5" s="1"/>
  <c r="AX59" i="8"/>
  <c r="I396" i="5" s="1"/>
  <c r="AX63" i="8"/>
  <c r="I400" i="5" s="1"/>
  <c r="AX67" i="8"/>
  <c r="I404" i="5" s="1"/>
  <c r="AX71" i="8"/>
  <c r="I408" i="5" s="1"/>
  <c r="AX75" i="8"/>
  <c r="I412" i="5" s="1"/>
  <c r="AX79" i="8"/>
  <c r="I416" i="5" s="1"/>
  <c r="AX83" i="8"/>
  <c r="I420" i="5" s="1"/>
  <c r="AX87" i="8"/>
  <c r="I424" i="5" s="1"/>
  <c r="AW5" i="8"/>
  <c r="H342" i="5" s="1"/>
  <c r="AY7" i="8"/>
  <c r="J344" i="5" s="1"/>
  <c r="AX8" i="8"/>
  <c r="I345" i="5" s="1"/>
  <c r="AW9" i="8"/>
  <c r="H346" i="5" s="1"/>
  <c r="AY11" i="8"/>
  <c r="J348" i="5" s="1"/>
  <c r="AX12" i="8"/>
  <c r="I349" i="5" s="1"/>
  <c r="AW13" i="8"/>
  <c r="H350" i="5" s="1"/>
  <c r="AY15" i="8"/>
  <c r="J352" i="5" s="1"/>
  <c r="AX16" i="8"/>
  <c r="I353" i="5" s="1"/>
  <c r="AW17" i="8"/>
  <c r="H354" i="5" s="1"/>
  <c r="AY19" i="8"/>
  <c r="J356" i="5" s="1"/>
  <c r="AX20" i="8"/>
  <c r="I357" i="5" s="1"/>
  <c r="AW21" i="8"/>
  <c r="H358" i="5" s="1"/>
  <c r="AY23" i="8"/>
  <c r="J360" i="5" s="1"/>
  <c r="AX24" i="8"/>
  <c r="I361" i="5" s="1"/>
  <c r="AW25" i="8"/>
  <c r="H362" i="5" s="1"/>
  <c r="AY27" i="8"/>
  <c r="J364" i="5" s="1"/>
  <c r="AX28" i="8"/>
  <c r="I365" i="5" s="1"/>
  <c r="AW29" i="8"/>
  <c r="H366" i="5" s="1"/>
  <c r="AY31" i="8"/>
  <c r="J368" i="5" s="1"/>
  <c r="AX32" i="8"/>
  <c r="I369" i="5" s="1"/>
  <c r="AW33" i="8"/>
  <c r="H370" i="5" s="1"/>
  <c r="AY35" i="8"/>
  <c r="J372" i="5" s="1"/>
  <c r="AX36" i="8"/>
  <c r="I373" i="5" s="1"/>
  <c r="AW37" i="8"/>
  <c r="H374" i="5" s="1"/>
  <c r="AY39" i="8"/>
  <c r="J376" i="5" s="1"/>
  <c r="AX40" i="8"/>
  <c r="I377" i="5" s="1"/>
  <c r="AW41" i="8"/>
  <c r="H378" i="5" s="1"/>
  <c r="AY43" i="8"/>
  <c r="J380" i="5" s="1"/>
  <c r="AX44" i="8"/>
  <c r="I381" i="5" s="1"/>
  <c r="AW45" i="8"/>
  <c r="H382" i="5" s="1"/>
  <c r="AY47" i="8"/>
  <c r="J384" i="5" s="1"/>
  <c r="AX48" i="8"/>
  <c r="I385" i="5" s="1"/>
  <c r="AW49" i="8"/>
  <c r="H386" i="5" s="1"/>
  <c r="AY51" i="8"/>
  <c r="J388" i="5" s="1"/>
  <c r="AW53" i="8"/>
  <c r="H390" i="5" s="1"/>
  <c r="AY55" i="8"/>
  <c r="J392" i="5" s="1"/>
  <c r="AW57" i="8"/>
  <c r="H394" i="5" s="1"/>
  <c r="AY59" i="8"/>
  <c r="J396" i="5" s="1"/>
  <c r="AW61" i="8"/>
  <c r="H398" i="5" s="1"/>
  <c r="AY63" i="8"/>
  <c r="J400" i="5" s="1"/>
  <c r="AW65" i="8"/>
  <c r="H402" i="5" s="1"/>
  <c r="AY67" i="8"/>
  <c r="J404" i="5" s="1"/>
  <c r="AW69" i="8"/>
  <c r="H406" i="5" s="1"/>
  <c r="AY71" i="8"/>
  <c r="J408" i="5" s="1"/>
  <c r="AW73" i="8"/>
  <c r="H410" i="5" s="1"/>
  <c r="AY75" i="8"/>
  <c r="J412" i="5" s="1"/>
  <c r="AW77" i="8"/>
  <c r="H414" i="5" s="1"/>
  <c r="AY79" i="8"/>
  <c r="J416" i="5" s="1"/>
  <c r="AW81" i="8"/>
  <c r="H418" i="5" s="1"/>
  <c r="AY83" i="8"/>
  <c r="J420" i="5" s="1"/>
  <c r="AW85" i="8"/>
  <c r="H422" i="5" s="1"/>
  <c r="AY87" i="8"/>
  <c r="J424" i="5" s="1"/>
  <c r="O28" i="12"/>
  <c r="U44" i="11"/>
  <c r="I43" i="10" s="1"/>
  <c r="R44" i="11"/>
  <c r="F43" i="10" s="1"/>
  <c r="K53" i="11"/>
  <c r="O6" i="12"/>
  <c r="O10" i="12"/>
  <c r="O14" i="12"/>
  <c r="O18" i="12"/>
  <c r="O22" i="12"/>
  <c r="T5" i="11"/>
  <c r="H4" i="10" s="1"/>
  <c r="W6" i="11"/>
  <c r="K5" i="10" s="1"/>
  <c r="V6" i="11"/>
  <c r="J5" i="10" s="1"/>
  <c r="T8" i="11"/>
  <c r="H7" i="10" s="1"/>
  <c r="T9" i="11"/>
  <c r="H8" i="10" s="1"/>
  <c r="W10" i="11"/>
  <c r="K9" i="10" s="1"/>
  <c r="V10" i="11"/>
  <c r="J9" i="10" s="1"/>
  <c r="T12" i="11"/>
  <c r="H11" i="10" s="1"/>
  <c r="T13" i="11"/>
  <c r="H12" i="10" s="1"/>
  <c r="W14" i="11"/>
  <c r="K13" i="10" s="1"/>
  <c r="V14" i="11"/>
  <c r="J13" i="10" s="1"/>
  <c r="T16" i="11"/>
  <c r="H15" i="10" s="1"/>
  <c r="T17" i="11"/>
  <c r="H16" i="10" s="1"/>
  <c r="W18" i="11"/>
  <c r="K17" i="10" s="1"/>
  <c r="V18" i="11"/>
  <c r="J17" i="10" s="1"/>
  <c r="T20" i="11"/>
  <c r="H19" i="10" s="1"/>
  <c r="T21" i="11"/>
  <c r="H20" i="10" s="1"/>
  <c r="W22" i="11"/>
  <c r="K21" i="10" s="1"/>
  <c r="V22" i="11"/>
  <c r="J21" i="10" s="1"/>
  <c r="T24" i="11"/>
  <c r="H23" i="10" s="1"/>
  <c r="T25" i="11"/>
  <c r="H24" i="10" s="1"/>
  <c r="W26" i="11"/>
  <c r="K25" i="10" s="1"/>
  <c r="V26" i="11"/>
  <c r="J25" i="10" s="1"/>
  <c r="T28" i="11"/>
  <c r="H27" i="10" s="1"/>
  <c r="T29" i="11"/>
  <c r="H28" i="10" s="1"/>
  <c r="W30" i="11"/>
  <c r="K29" i="10" s="1"/>
  <c r="V30" i="11"/>
  <c r="J29" i="10" s="1"/>
  <c r="T32" i="11"/>
  <c r="H31" i="10" s="1"/>
  <c r="T33" i="11"/>
  <c r="H32" i="10" s="1"/>
  <c r="W34" i="11"/>
  <c r="K33" i="10" s="1"/>
  <c r="V34" i="11"/>
  <c r="J33" i="10" s="1"/>
  <c r="T36" i="11"/>
  <c r="H35" i="10" s="1"/>
  <c r="T37" i="11"/>
  <c r="H36" i="10" s="1"/>
  <c r="W38" i="11"/>
  <c r="K37" i="10" s="1"/>
  <c r="V38" i="11"/>
  <c r="J37" i="10" s="1"/>
  <c r="T40" i="11"/>
  <c r="H39" i="10" s="1"/>
  <c r="T41" i="11"/>
  <c r="H40" i="10" s="1"/>
  <c r="W42" i="11"/>
  <c r="K41" i="10" s="1"/>
  <c r="V42" i="11"/>
  <c r="J41" i="10" s="1"/>
  <c r="K48" i="11"/>
  <c r="K49" i="11"/>
  <c r="O7" i="12"/>
  <c r="O11" i="12"/>
  <c r="O15" i="12"/>
  <c r="O19" i="12"/>
  <c r="O23" i="12"/>
  <c r="U5" i="11"/>
  <c r="I4" i="10" s="1"/>
  <c r="U8" i="11"/>
  <c r="I7" i="10" s="1"/>
  <c r="R8" i="11"/>
  <c r="F7" i="10" s="1"/>
  <c r="U9" i="11"/>
  <c r="I8" i="10" s="1"/>
  <c r="U12" i="11"/>
  <c r="I11" i="10" s="1"/>
  <c r="R12" i="11"/>
  <c r="F11" i="10" s="1"/>
  <c r="U13" i="11"/>
  <c r="I12" i="10" s="1"/>
  <c r="U16" i="11"/>
  <c r="I15" i="10" s="1"/>
  <c r="R16" i="11"/>
  <c r="F15" i="10" s="1"/>
  <c r="U17" i="11"/>
  <c r="I16" i="10" s="1"/>
  <c r="U20" i="11"/>
  <c r="I19" i="10" s="1"/>
  <c r="R20" i="11"/>
  <c r="F19" i="10" s="1"/>
  <c r="U21" i="11"/>
  <c r="I20" i="10" s="1"/>
  <c r="U24" i="11"/>
  <c r="I23" i="10" s="1"/>
  <c r="R24" i="11"/>
  <c r="F23" i="10" s="1"/>
  <c r="U25" i="11"/>
  <c r="I24" i="10" s="1"/>
  <c r="U28" i="11"/>
  <c r="I27" i="10" s="1"/>
  <c r="R28" i="11"/>
  <c r="F27" i="10" s="1"/>
  <c r="U29" i="11"/>
  <c r="I28" i="10" s="1"/>
  <c r="U32" i="11"/>
  <c r="I31" i="10" s="1"/>
  <c r="R32" i="11"/>
  <c r="F31" i="10" s="1"/>
  <c r="U33" i="11"/>
  <c r="I32" i="10" s="1"/>
  <c r="U36" i="11"/>
  <c r="I35" i="10" s="1"/>
  <c r="R36" i="11"/>
  <c r="F35" i="10" s="1"/>
  <c r="U37" i="11"/>
  <c r="I36" i="10" s="1"/>
  <c r="U40" i="11"/>
  <c r="I39" i="10" s="1"/>
  <c r="R40" i="11"/>
  <c r="F39" i="10" s="1"/>
  <c r="U41" i="11"/>
  <c r="I40" i="10" s="1"/>
  <c r="V43" i="11"/>
  <c r="J42" i="10" s="1"/>
  <c r="K44" i="11"/>
  <c r="K46" i="11"/>
  <c r="T6" i="11"/>
  <c r="H5" i="10" s="1"/>
  <c r="T10" i="11"/>
  <c r="H9" i="10" s="1"/>
  <c r="T14" i="11"/>
  <c r="H13" i="10" s="1"/>
  <c r="T18" i="11"/>
  <c r="H17" i="10" s="1"/>
  <c r="T22" i="11"/>
  <c r="H21" i="10" s="1"/>
  <c r="T26" i="11"/>
  <c r="H25" i="10" s="1"/>
  <c r="T30" i="11"/>
  <c r="H29" i="10" s="1"/>
  <c r="T34" i="11"/>
  <c r="H33" i="10" s="1"/>
  <c r="T38" i="11"/>
  <c r="H37" i="10" s="1"/>
  <c r="T42" i="11"/>
  <c r="H41" i="10" s="1"/>
  <c r="W45" i="11"/>
  <c r="K44" i="10" s="1"/>
  <c r="T46" i="11"/>
  <c r="H45" i="10" s="1"/>
  <c r="R48" i="11"/>
  <c r="F47" i="10" s="1"/>
  <c r="W49" i="11"/>
  <c r="K48" i="10" s="1"/>
  <c r="T50" i="11"/>
  <c r="H49" i="10" s="1"/>
  <c r="R52" i="11"/>
  <c r="F51" i="10" s="1"/>
  <c r="W53" i="11"/>
  <c r="K52" i="10" s="1"/>
  <c r="T54" i="11"/>
  <c r="H53" i="10" s="1"/>
  <c r="R56" i="11"/>
  <c r="F55" i="10" s="1"/>
  <c r="W57" i="11"/>
  <c r="K56" i="10" s="1"/>
  <c r="T58" i="11"/>
  <c r="H57" i="10" s="1"/>
  <c r="AB5" i="12"/>
  <c r="I59" i="10" s="1"/>
  <c r="Z7" i="12"/>
  <c r="G61" i="10" s="1"/>
  <c r="AB9" i="12"/>
  <c r="I63" i="10" s="1"/>
  <c r="Z11" i="12"/>
  <c r="G65" i="10" s="1"/>
  <c r="AB13" i="12"/>
  <c r="I67" i="10" s="1"/>
  <c r="Z15" i="12"/>
  <c r="G69" i="10" s="1"/>
  <c r="AB17" i="12"/>
  <c r="I71" i="10" s="1"/>
  <c r="Z19" i="12"/>
  <c r="G73" i="10" s="1"/>
  <c r="AB21" i="12"/>
  <c r="I75" i="10" s="1"/>
  <c r="Z23" i="12"/>
  <c r="G77" i="10" s="1"/>
  <c r="AB25" i="12"/>
  <c r="I79" i="10" s="1"/>
  <c r="AC26" i="12"/>
  <c r="J80" i="10" s="1"/>
  <c r="AD27" i="12"/>
  <c r="K81" i="10" s="1"/>
  <c r="AD29" i="12"/>
  <c r="K83" i="10" s="1"/>
  <c r="AB29" i="12"/>
  <c r="I83" i="10" s="1"/>
  <c r="AC30" i="12"/>
  <c r="J84" i="10" s="1"/>
  <c r="Z30" i="12"/>
  <c r="G84" i="10" s="1"/>
  <c r="Y31" i="12"/>
  <c r="F85" i="10" s="1"/>
  <c r="Z31" i="12"/>
  <c r="G85" i="10" s="1"/>
  <c r="AD33" i="12"/>
  <c r="K87" i="10" s="1"/>
  <c r="AB33" i="12"/>
  <c r="I87" i="10" s="1"/>
  <c r="AC34" i="12"/>
  <c r="J88" i="10" s="1"/>
  <c r="Z34" i="12"/>
  <c r="G88" i="10" s="1"/>
  <c r="Y35" i="12"/>
  <c r="F89" i="10" s="1"/>
  <c r="Z35" i="12"/>
  <c r="G89" i="10" s="1"/>
  <c r="AD39" i="12"/>
  <c r="K93" i="10" s="1"/>
  <c r="O48" i="12"/>
  <c r="O50" i="12"/>
  <c r="O53" i="12"/>
  <c r="O55" i="12"/>
  <c r="O64" i="12"/>
  <c r="O66" i="12"/>
  <c r="O69" i="12"/>
  <c r="O71" i="12"/>
  <c r="O80" i="12"/>
  <c r="O82" i="12"/>
  <c r="O85" i="12"/>
  <c r="O87" i="12"/>
  <c r="O96" i="12"/>
  <c r="O98" i="12"/>
  <c r="O101" i="12"/>
  <c r="O103" i="12"/>
  <c r="O112" i="12"/>
  <c r="O114" i="12"/>
  <c r="O117" i="12"/>
  <c r="O119" i="12"/>
  <c r="V47" i="11"/>
  <c r="J46" i="10" s="1"/>
  <c r="U50" i="11"/>
  <c r="I49" i="10" s="1"/>
  <c r="V51" i="11"/>
  <c r="J50" i="10" s="1"/>
  <c r="U54" i="11"/>
  <c r="I53" i="10" s="1"/>
  <c r="V55" i="11"/>
  <c r="J54" i="10" s="1"/>
  <c r="U58" i="11"/>
  <c r="I57" i="10" s="1"/>
  <c r="V59" i="11"/>
  <c r="J58" i="10" s="1"/>
  <c r="AC5" i="12"/>
  <c r="J59" i="10" s="1"/>
  <c r="AB6" i="12"/>
  <c r="I60" i="10" s="1"/>
  <c r="AD8" i="12"/>
  <c r="K62" i="10" s="1"/>
  <c r="AC9" i="12"/>
  <c r="J63" i="10" s="1"/>
  <c r="AB10" i="12"/>
  <c r="I64" i="10" s="1"/>
  <c r="AD12" i="12"/>
  <c r="K66" i="10" s="1"/>
  <c r="AC13" i="12"/>
  <c r="J67" i="10" s="1"/>
  <c r="AB14" i="12"/>
  <c r="I68" i="10" s="1"/>
  <c r="AD16" i="12"/>
  <c r="K70" i="10" s="1"/>
  <c r="AC17" i="12"/>
  <c r="J71" i="10" s="1"/>
  <c r="AB18" i="12"/>
  <c r="I72" i="10" s="1"/>
  <c r="AD20" i="12"/>
  <c r="K74" i="10" s="1"/>
  <c r="AC21" i="12"/>
  <c r="J75" i="10" s="1"/>
  <c r="AB22" i="12"/>
  <c r="I76" i="10" s="1"/>
  <c r="AD24" i="12"/>
  <c r="K78" i="10" s="1"/>
  <c r="AC25" i="12"/>
  <c r="J79" i="10" s="1"/>
  <c r="AB26" i="12"/>
  <c r="I80" i="10" s="1"/>
  <c r="AA31" i="12"/>
  <c r="H85" i="10" s="1"/>
  <c r="O32" i="12"/>
  <c r="AA35" i="12"/>
  <c r="H89" i="10" s="1"/>
  <c r="O36" i="12"/>
  <c r="Z39" i="12"/>
  <c r="G93" i="10" s="1"/>
  <c r="AC39" i="12"/>
  <c r="J93" i="10" s="1"/>
  <c r="U49" i="11"/>
  <c r="I48" i="10" s="1"/>
  <c r="V50" i="11"/>
  <c r="J49" i="10" s="1"/>
  <c r="U53" i="11"/>
  <c r="I52" i="10" s="1"/>
  <c r="V54" i="11"/>
  <c r="J53" i="10" s="1"/>
  <c r="U57" i="11"/>
  <c r="I56" i="10" s="1"/>
  <c r="V58" i="11"/>
  <c r="J57" i="10" s="1"/>
  <c r="AD5" i="12"/>
  <c r="K59" i="10" s="1"/>
  <c r="AB7" i="12"/>
  <c r="I61" i="10" s="1"/>
  <c r="AD9" i="12"/>
  <c r="K63" i="10" s="1"/>
  <c r="AB11" i="12"/>
  <c r="I65" i="10" s="1"/>
  <c r="AD13" i="12"/>
  <c r="K67" i="10" s="1"/>
  <c r="AB15" i="12"/>
  <c r="I69" i="10" s="1"/>
  <c r="AD17" i="12"/>
  <c r="K71" i="10" s="1"/>
  <c r="AB19" i="12"/>
  <c r="I73" i="10" s="1"/>
  <c r="AD21" i="12"/>
  <c r="K75" i="10" s="1"/>
  <c r="AB23" i="12"/>
  <c r="I77" i="10" s="1"/>
  <c r="AD25" i="12"/>
  <c r="K79" i="10" s="1"/>
  <c r="Y26" i="12"/>
  <c r="F80" i="10" s="1"/>
  <c r="AB28" i="12"/>
  <c r="I82" i="10" s="1"/>
  <c r="O38" i="12"/>
  <c r="O40" i="12"/>
  <c r="O42" i="12"/>
  <c r="O58" i="12"/>
  <c r="O74" i="12"/>
  <c r="O90" i="12"/>
  <c r="O106" i="12"/>
  <c r="O122" i="12"/>
  <c r="Z26" i="12"/>
  <c r="G80" i="10" s="1"/>
  <c r="AB27" i="12"/>
  <c r="I81" i="10" s="1"/>
  <c r="Y28" i="12"/>
  <c r="F82" i="10" s="1"/>
  <c r="Y29" i="12"/>
  <c r="F83" i="10" s="1"/>
  <c r="AD30" i="12"/>
  <c r="K84" i="10" s="1"/>
  <c r="AB30" i="12"/>
  <c r="I84" i="10" s="1"/>
  <c r="AB31" i="12"/>
  <c r="I85" i="10" s="1"/>
  <c r="Y33" i="12"/>
  <c r="F87" i="10" s="1"/>
  <c r="AD34" i="12"/>
  <c r="K88" i="10" s="1"/>
  <c r="AB34" i="12"/>
  <c r="I88" i="10" s="1"/>
  <c r="AB35" i="12"/>
  <c r="I89" i="10" s="1"/>
  <c r="Y38" i="12"/>
  <c r="F92" i="10" s="1"/>
  <c r="Y40" i="12"/>
  <c r="F94" i="10" s="1"/>
  <c r="O44" i="12"/>
  <c r="O46" i="12"/>
  <c r="O49" i="12"/>
  <c r="O51" i="12"/>
  <c r="O60" i="12"/>
  <c r="O62" i="12"/>
  <c r="O65" i="12"/>
  <c r="O67" i="12"/>
  <c r="O76" i="12"/>
  <c r="O78" i="12"/>
  <c r="O81" i="12"/>
  <c r="O83" i="12"/>
  <c r="O92" i="12"/>
  <c r="O94" i="12"/>
  <c r="O97" i="12"/>
  <c r="O99" i="12"/>
  <c r="O108" i="12"/>
  <c r="O110" i="12"/>
  <c r="O113" i="12"/>
  <c r="O115" i="12"/>
  <c r="O124" i="12"/>
  <c r="AB32" i="12"/>
  <c r="I86" i="10" s="1"/>
  <c r="AB36" i="12"/>
  <c r="I90" i="10" s="1"/>
  <c r="Z38" i="12"/>
  <c r="G92" i="10" s="1"/>
  <c r="AB40" i="12"/>
  <c r="I94" i="10" s="1"/>
  <c r="Z42" i="12"/>
  <c r="G96" i="10" s="1"/>
  <c r="AC43" i="12"/>
  <c r="J97" i="10" s="1"/>
  <c r="AB44" i="12"/>
  <c r="I98" i="10" s="1"/>
  <c r="Z46" i="12"/>
  <c r="G100" i="10" s="1"/>
  <c r="AC47" i="12"/>
  <c r="J101" i="10" s="1"/>
  <c r="AB48" i="12"/>
  <c r="I102" i="10" s="1"/>
  <c r="Z50" i="12"/>
  <c r="G104" i="10" s="1"/>
  <c r="AC51" i="12"/>
  <c r="J105" i="10" s="1"/>
  <c r="AB52" i="12"/>
  <c r="I106" i="10" s="1"/>
  <c r="Z54" i="12"/>
  <c r="G108" i="10" s="1"/>
  <c r="AC55" i="12"/>
  <c r="J109" i="10" s="1"/>
  <c r="AB56" i="12"/>
  <c r="I110" i="10" s="1"/>
  <c r="Z58" i="12"/>
  <c r="G112" i="10" s="1"/>
  <c r="AC59" i="12"/>
  <c r="J113" i="10" s="1"/>
  <c r="AB60" i="12"/>
  <c r="I114" i="10" s="1"/>
  <c r="Z62" i="12"/>
  <c r="G116" i="10" s="1"/>
  <c r="AC63" i="12"/>
  <c r="J117" i="10" s="1"/>
  <c r="AB64" i="12"/>
  <c r="I118" i="10" s="1"/>
  <c r="Z66" i="12"/>
  <c r="G120" i="10" s="1"/>
  <c r="AC67" i="12"/>
  <c r="J121" i="10" s="1"/>
  <c r="AB68" i="12"/>
  <c r="I122" i="10" s="1"/>
  <c r="Z70" i="12"/>
  <c r="G124" i="10" s="1"/>
  <c r="AC71" i="12"/>
  <c r="J125" i="10" s="1"/>
  <c r="AB72" i="12"/>
  <c r="I126" i="10" s="1"/>
  <c r="Z74" i="12"/>
  <c r="G128" i="10" s="1"/>
  <c r="AC75" i="12"/>
  <c r="J129" i="10" s="1"/>
  <c r="AB76" i="12"/>
  <c r="I130" i="10" s="1"/>
  <c r="Z78" i="12"/>
  <c r="G132" i="10" s="1"/>
  <c r="AC79" i="12"/>
  <c r="J133" i="10" s="1"/>
  <c r="AB80" i="12"/>
  <c r="I134" i="10" s="1"/>
  <c r="Z82" i="12"/>
  <c r="G136" i="10" s="1"/>
  <c r="AC83" i="12"/>
  <c r="J137" i="10" s="1"/>
  <c r="AB84" i="12"/>
  <c r="I138" i="10" s="1"/>
  <c r="Z86" i="12"/>
  <c r="G140" i="10" s="1"/>
  <c r="AC87" i="12"/>
  <c r="J141" i="10" s="1"/>
  <c r="AB88" i="12"/>
  <c r="I142" i="10" s="1"/>
  <c r="Z90" i="12"/>
  <c r="G144" i="10" s="1"/>
  <c r="AC91" i="12"/>
  <c r="J145" i="10" s="1"/>
  <c r="AB92" i="12"/>
  <c r="I146" i="10" s="1"/>
  <c r="Z94" i="12"/>
  <c r="G148" i="10" s="1"/>
  <c r="AC95" i="12"/>
  <c r="J149" i="10" s="1"/>
  <c r="AB96" i="12"/>
  <c r="I150" i="10" s="1"/>
  <c r="Z98" i="12"/>
  <c r="G152" i="10" s="1"/>
  <c r="AC99" i="12"/>
  <c r="J153" i="10" s="1"/>
  <c r="AB100" i="12"/>
  <c r="I154" i="10" s="1"/>
  <c r="Z102" i="12"/>
  <c r="G156" i="10" s="1"/>
  <c r="AC103" i="12"/>
  <c r="J157" i="10" s="1"/>
  <c r="AB104" i="12"/>
  <c r="I158" i="10" s="1"/>
  <c r="Z106" i="12"/>
  <c r="G160" i="10" s="1"/>
  <c r="AC107" i="12"/>
  <c r="J161" i="10" s="1"/>
  <c r="AB108" i="12"/>
  <c r="I162" i="10" s="1"/>
  <c r="Z110" i="12"/>
  <c r="G164" i="10" s="1"/>
  <c r="Y111" i="12"/>
  <c r="F165" i="10" s="1"/>
  <c r="AC111" i="12"/>
  <c r="J165" i="10" s="1"/>
  <c r="AB112" i="12"/>
  <c r="I166" i="10" s="1"/>
  <c r="Z114" i="12"/>
  <c r="G168" i="10" s="1"/>
  <c r="Y115" i="12"/>
  <c r="F169" i="10" s="1"/>
  <c r="AC115" i="12"/>
  <c r="J169" i="10" s="1"/>
  <c r="AB116" i="12"/>
  <c r="I170" i="10" s="1"/>
  <c r="Z118" i="12"/>
  <c r="G172" i="10" s="1"/>
  <c r="Y119" i="12"/>
  <c r="F173" i="10" s="1"/>
  <c r="AC119" i="12"/>
  <c r="J173" i="10" s="1"/>
  <c r="AB120" i="12"/>
  <c r="I174" i="10" s="1"/>
  <c r="Z122" i="12"/>
  <c r="G176" i="10" s="1"/>
  <c r="Y123" i="12"/>
  <c r="F177" i="10" s="1"/>
  <c r="AC123" i="12"/>
  <c r="J177" i="10" s="1"/>
  <c r="AB124" i="12"/>
  <c r="I178" i="10" s="1"/>
  <c r="AD127" i="12"/>
  <c r="K181" i="10" s="1"/>
  <c r="AB127" i="12"/>
  <c r="I181" i="10" s="1"/>
  <c r="Y129" i="12"/>
  <c r="F183" i="10" s="1"/>
  <c r="Y131" i="12"/>
  <c r="F185" i="10" s="1"/>
  <c r="Y133" i="12"/>
  <c r="F187" i="10" s="1"/>
  <c r="O136" i="12"/>
  <c r="O145" i="12"/>
  <c r="O147" i="12"/>
  <c r="O150" i="12"/>
  <c r="O152" i="12"/>
  <c r="O161" i="12"/>
  <c r="O163" i="12"/>
  <c r="O166" i="12"/>
  <c r="O168" i="12"/>
  <c r="O177" i="12"/>
  <c r="O179" i="12"/>
  <c r="O182" i="12"/>
  <c r="O184" i="12"/>
  <c r="O193" i="12"/>
  <c r="O195" i="12"/>
  <c r="O198" i="12"/>
  <c r="O200" i="12"/>
  <c r="O209" i="12"/>
  <c r="O211" i="12"/>
  <c r="O214" i="12"/>
  <c r="O216" i="12"/>
  <c r="AA4" i="13"/>
  <c r="AB121" i="12"/>
  <c r="I175" i="10" s="1"/>
  <c r="Z127" i="12"/>
  <c r="G181" i="10" s="1"/>
  <c r="AC127" i="12"/>
  <c r="J181" i="10" s="1"/>
  <c r="AD128" i="12"/>
  <c r="K182" i="10" s="1"/>
  <c r="AD129" i="12"/>
  <c r="K183" i="10" s="1"/>
  <c r="AD132" i="12"/>
  <c r="K186" i="10" s="1"/>
  <c r="AD133" i="12"/>
  <c r="K187" i="10" s="1"/>
  <c r="O140" i="12"/>
  <c r="O149" i="12"/>
  <c r="O156" i="12"/>
  <c r="O165" i="12"/>
  <c r="O172" i="12"/>
  <c r="O181" i="12"/>
  <c r="O188" i="12"/>
  <c r="O197" i="12"/>
  <c r="O204" i="12"/>
  <c r="O213" i="12"/>
  <c r="O215" i="12"/>
  <c r="O218" i="12"/>
  <c r="O220" i="12"/>
  <c r="AD40" i="12"/>
  <c r="K94" i="10" s="1"/>
  <c r="AB42" i="12"/>
  <c r="I96" i="10" s="1"/>
  <c r="AD44" i="12"/>
  <c r="K98" i="10" s="1"/>
  <c r="AB46" i="12"/>
  <c r="I100" i="10" s="1"/>
  <c r="AD48" i="12"/>
  <c r="K102" i="10" s="1"/>
  <c r="AB50" i="12"/>
  <c r="I104" i="10" s="1"/>
  <c r="AD52" i="12"/>
  <c r="K106" i="10" s="1"/>
  <c r="AB54" i="12"/>
  <c r="I108" i="10" s="1"/>
  <c r="AD56" i="12"/>
  <c r="K110" i="10" s="1"/>
  <c r="AB58" i="12"/>
  <c r="I112" i="10" s="1"/>
  <c r="AD60" i="12"/>
  <c r="K114" i="10" s="1"/>
  <c r="AB62" i="12"/>
  <c r="I116" i="10" s="1"/>
  <c r="AD64" i="12"/>
  <c r="K118" i="10" s="1"/>
  <c r="AB66" i="12"/>
  <c r="I120" i="10" s="1"/>
  <c r="AD68" i="12"/>
  <c r="K122" i="10" s="1"/>
  <c r="AB70" i="12"/>
  <c r="I124" i="10" s="1"/>
  <c r="AD72" i="12"/>
  <c r="K126" i="10" s="1"/>
  <c r="AB74" i="12"/>
  <c r="I128" i="10" s="1"/>
  <c r="AD76" i="12"/>
  <c r="K130" i="10" s="1"/>
  <c r="AB78" i="12"/>
  <c r="I132" i="10" s="1"/>
  <c r="AD80" i="12"/>
  <c r="K134" i="10" s="1"/>
  <c r="AB82" i="12"/>
  <c r="I136" i="10" s="1"/>
  <c r="AD84" i="12"/>
  <c r="K138" i="10" s="1"/>
  <c r="AB86" i="12"/>
  <c r="I140" i="10" s="1"/>
  <c r="AD88" i="12"/>
  <c r="K142" i="10" s="1"/>
  <c r="AB90" i="12"/>
  <c r="I144" i="10" s="1"/>
  <c r="AD92" i="12"/>
  <c r="K146" i="10" s="1"/>
  <c r="AB94" i="12"/>
  <c r="I148" i="10" s="1"/>
  <c r="AD96" i="12"/>
  <c r="K150" i="10" s="1"/>
  <c r="AB98" i="12"/>
  <c r="I152" i="10" s="1"/>
  <c r="AD100" i="12"/>
  <c r="K154" i="10" s="1"/>
  <c r="AB102" i="12"/>
  <c r="I156" i="10" s="1"/>
  <c r="AD104" i="12"/>
  <c r="K158" i="10" s="1"/>
  <c r="AB106" i="12"/>
  <c r="I160" i="10" s="1"/>
  <c r="AD108" i="12"/>
  <c r="K162" i="10" s="1"/>
  <c r="AB110" i="12"/>
  <c r="I164" i="10" s="1"/>
  <c r="AD112" i="12"/>
  <c r="K166" i="10" s="1"/>
  <c r="AB114" i="12"/>
  <c r="I168" i="10" s="1"/>
  <c r="AD116" i="12"/>
  <c r="K170" i="10" s="1"/>
  <c r="AB118" i="12"/>
  <c r="I172" i="10" s="1"/>
  <c r="AD120" i="12"/>
  <c r="K174" i="10" s="1"/>
  <c r="AB122" i="12"/>
  <c r="I176" i="10" s="1"/>
  <c r="AD124" i="12"/>
  <c r="K178" i="10" s="1"/>
  <c r="Y125" i="12"/>
  <c r="F179" i="10" s="1"/>
  <c r="AC126" i="12"/>
  <c r="J180" i="10" s="1"/>
  <c r="Z128" i="12"/>
  <c r="G182" i="10" s="1"/>
  <c r="AC128" i="12"/>
  <c r="J182" i="10" s="1"/>
  <c r="Z132" i="12"/>
  <c r="G186" i="10" s="1"/>
  <c r="AC132" i="12"/>
  <c r="J186" i="10" s="1"/>
  <c r="AA125" i="12"/>
  <c r="H179" i="10" s="1"/>
  <c r="O129" i="12"/>
  <c r="AB129" i="12"/>
  <c r="I183" i="10" s="1"/>
  <c r="O130" i="12"/>
  <c r="AB130" i="12"/>
  <c r="I184" i="10" s="1"/>
  <c r="O131" i="12"/>
  <c r="Z131" i="12"/>
  <c r="G185" i="10" s="1"/>
  <c r="AA131" i="12"/>
  <c r="H185" i="10" s="1"/>
  <c r="O133" i="12"/>
  <c r="AB133" i="12"/>
  <c r="I187" i="10" s="1"/>
  <c r="O134" i="12"/>
  <c r="AB134" i="12"/>
  <c r="I188" i="10" s="1"/>
  <c r="O141" i="12"/>
  <c r="O143" i="12"/>
  <c r="O146" i="12"/>
  <c r="O148" i="12"/>
  <c r="O157" i="12"/>
  <c r="O159" i="12"/>
  <c r="O162" i="12"/>
  <c r="O164" i="12"/>
  <c r="O173" i="12"/>
  <c r="O175" i="12"/>
  <c r="O178" i="12"/>
  <c r="O180" i="12"/>
  <c r="O189" i="12"/>
  <c r="O191" i="12"/>
  <c r="O194" i="12"/>
  <c r="O196" i="12"/>
  <c r="O205" i="12"/>
  <c r="O207" i="12"/>
  <c r="O210" i="12"/>
  <c r="O221" i="12"/>
  <c r="O223" i="12"/>
  <c r="AA6" i="13"/>
  <c r="AA7" i="13"/>
  <c r="AB135" i="12"/>
  <c r="I189" i="10" s="1"/>
  <c r="AD137" i="12"/>
  <c r="K191" i="10" s="1"/>
  <c r="AB139" i="12"/>
  <c r="I193" i="10" s="1"/>
  <c r="AD141" i="12"/>
  <c r="K195" i="10" s="1"/>
  <c r="AB143" i="12"/>
  <c r="I197" i="10" s="1"/>
  <c r="AD145" i="12"/>
  <c r="K199" i="10" s="1"/>
  <c r="AB147" i="12"/>
  <c r="I201" i="10" s="1"/>
  <c r="AD149" i="12"/>
  <c r="K203" i="10" s="1"/>
  <c r="AB151" i="12"/>
  <c r="I205" i="10" s="1"/>
  <c r="AD153" i="12"/>
  <c r="K207" i="10" s="1"/>
  <c r="AB155" i="12"/>
  <c r="I209" i="10" s="1"/>
  <c r="AD157" i="12"/>
  <c r="K211" i="10" s="1"/>
  <c r="AB159" i="12"/>
  <c r="I213" i="10" s="1"/>
  <c r="AD161" i="12"/>
  <c r="K215" i="10" s="1"/>
  <c r="AB163" i="12"/>
  <c r="I217" i="10" s="1"/>
  <c r="AD165" i="12"/>
  <c r="K219" i="10" s="1"/>
  <c r="AB167" i="12"/>
  <c r="I221" i="10" s="1"/>
  <c r="AD169" i="12"/>
  <c r="K223" i="10" s="1"/>
  <c r="AB171" i="12"/>
  <c r="I225" i="10" s="1"/>
  <c r="AD173" i="12"/>
  <c r="K227" i="10" s="1"/>
  <c r="AB175" i="12"/>
  <c r="I229" i="10" s="1"/>
  <c r="AD177" i="12"/>
  <c r="K231" i="10" s="1"/>
  <c r="AB179" i="12"/>
  <c r="I233" i="10" s="1"/>
  <c r="AD181" i="12"/>
  <c r="K235" i="10" s="1"/>
  <c r="AB183" i="12"/>
  <c r="I237" i="10" s="1"/>
  <c r="AD185" i="12"/>
  <c r="K239" i="10" s="1"/>
  <c r="AB187" i="12"/>
  <c r="I241" i="10" s="1"/>
  <c r="AD189" i="12"/>
  <c r="K243" i="10" s="1"/>
  <c r="AB191" i="12"/>
  <c r="I245" i="10" s="1"/>
  <c r="AD193" i="12"/>
  <c r="K247" i="10" s="1"/>
  <c r="AB195" i="12"/>
  <c r="I249" i="10" s="1"/>
  <c r="AD197" i="12"/>
  <c r="K251" i="10" s="1"/>
  <c r="AB199" i="12"/>
  <c r="I253" i="10" s="1"/>
  <c r="AD201" i="12"/>
  <c r="K255" i="10" s="1"/>
  <c r="AB203" i="12"/>
  <c r="I257" i="10" s="1"/>
  <c r="AD205" i="12"/>
  <c r="K259" i="10" s="1"/>
  <c r="AB207" i="12"/>
  <c r="I261" i="10" s="1"/>
  <c r="AD209" i="12"/>
  <c r="K263" i="10" s="1"/>
  <c r="AB211" i="12"/>
  <c r="I265" i="10" s="1"/>
  <c r="AD213" i="12"/>
  <c r="K267" i="10" s="1"/>
  <c r="AB215" i="12"/>
  <c r="I269" i="10" s="1"/>
  <c r="AD217" i="12"/>
  <c r="K271" i="10" s="1"/>
  <c r="AB219" i="12"/>
  <c r="I273" i="10" s="1"/>
  <c r="AD221" i="12"/>
  <c r="K275" i="10" s="1"/>
  <c r="AB223" i="12"/>
  <c r="I277" i="10" s="1"/>
  <c r="AV4" i="13"/>
  <c r="H279" i="10" s="1"/>
  <c r="AU5" i="13"/>
  <c r="G280" i="10" s="1"/>
  <c r="AT6" i="13"/>
  <c r="F281" i="10" s="1"/>
  <c r="AX6" i="13"/>
  <c r="J281" i="10" s="1"/>
  <c r="AW8" i="13"/>
  <c r="I283" i="10" s="1"/>
  <c r="AA12" i="13"/>
  <c r="AC131" i="12"/>
  <c r="J185" i="10" s="1"/>
  <c r="Y135" i="12"/>
  <c r="F189" i="10" s="1"/>
  <c r="AC135" i="12"/>
  <c r="J189" i="10" s="1"/>
  <c r="Y139" i="12"/>
  <c r="F193" i="10" s="1"/>
  <c r="AC139" i="12"/>
  <c r="J193" i="10" s="1"/>
  <c r="Y143" i="12"/>
  <c r="F197" i="10" s="1"/>
  <c r="AC143" i="12"/>
  <c r="J197" i="10" s="1"/>
  <c r="Y147" i="12"/>
  <c r="F201" i="10" s="1"/>
  <c r="AC147" i="12"/>
  <c r="J201" i="10" s="1"/>
  <c r="Y151" i="12"/>
  <c r="F205" i="10" s="1"/>
  <c r="AC151" i="12"/>
  <c r="J205" i="10" s="1"/>
  <c r="Y155" i="12"/>
  <c r="F209" i="10" s="1"/>
  <c r="AC155" i="12"/>
  <c r="J209" i="10" s="1"/>
  <c r="Y159" i="12"/>
  <c r="F213" i="10" s="1"/>
  <c r="AC159" i="12"/>
  <c r="J213" i="10" s="1"/>
  <c r="Y163" i="12"/>
  <c r="F217" i="10" s="1"/>
  <c r="AC163" i="12"/>
  <c r="J217" i="10" s="1"/>
  <c r="Y167" i="12"/>
  <c r="F221" i="10" s="1"/>
  <c r="AC167" i="12"/>
  <c r="J221" i="10" s="1"/>
  <c r="Y171" i="12"/>
  <c r="F225" i="10" s="1"/>
  <c r="AC171" i="12"/>
  <c r="J225" i="10" s="1"/>
  <c r="Y175" i="12"/>
  <c r="F229" i="10" s="1"/>
  <c r="AC175" i="12"/>
  <c r="J229" i="10" s="1"/>
  <c r="Y179" i="12"/>
  <c r="F233" i="10" s="1"/>
  <c r="AC179" i="12"/>
  <c r="J233" i="10" s="1"/>
  <c r="Y183" i="12"/>
  <c r="F237" i="10" s="1"/>
  <c r="AC183" i="12"/>
  <c r="J237" i="10" s="1"/>
  <c r="Y187" i="12"/>
  <c r="F241" i="10" s="1"/>
  <c r="AC187" i="12"/>
  <c r="J241" i="10" s="1"/>
  <c r="Y191" i="12"/>
  <c r="F245" i="10" s="1"/>
  <c r="AC191" i="12"/>
  <c r="J245" i="10" s="1"/>
  <c r="Y195" i="12"/>
  <c r="F249" i="10" s="1"/>
  <c r="AC195" i="12"/>
  <c r="J249" i="10" s="1"/>
  <c r="Y199" i="12"/>
  <c r="F253" i="10" s="1"/>
  <c r="AC199" i="12"/>
  <c r="J253" i="10" s="1"/>
  <c r="Y203" i="12"/>
  <c r="F257" i="10" s="1"/>
  <c r="AC203" i="12"/>
  <c r="J257" i="10" s="1"/>
  <c r="Y207" i="12"/>
  <c r="F261" i="10" s="1"/>
  <c r="AC207" i="12"/>
  <c r="J261" i="10" s="1"/>
  <c r="Y211" i="12"/>
  <c r="F265" i="10" s="1"/>
  <c r="AC211" i="12"/>
  <c r="J265" i="10" s="1"/>
  <c r="Y215" i="12"/>
  <c r="F269" i="10" s="1"/>
  <c r="AC215" i="12"/>
  <c r="J269" i="10" s="1"/>
  <c r="Y219" i="12"/>
  <c r="F273" i="10" s="1"/>
  <c r="AC219" i="12"/>
  <c r="J273" i="10" s="1"/>
  <c r="Y223" i="12"/>
  <c r="F277" i="10" s="1"/>
  <c r="AC223" i="12"/>
  <c r="J277" i="10" s="1"/>
  <c r="AW4" i="13"/>
  <c r="I279" i="10" s="1"/>
  <c r="AY6" i="13"/>
  <c r="K281" i="10" s="1"/>
  <c r="AU7" i="13"/>
  <c r="G282" i="10" s="1"/>
  <c r="AT7" i="13"/>
  <c r="F282" i="10" s="1"/>
  <c r="AY8" i="13"/>
  <c r="K283" i="10" s="1"/>
  <c r="AW9" i="13"/>
  <c r="I284" i="10" s="1"/>
  <c r="AX10" i="13"/>
  <c r="J285" i="10" s="1"/>
  <c r="AA11" i="13"/>
  <c r="AY11" i="13"/>
  <c r="K286" i="10" s="1"/>
  <c r="AX11" i="13"/>
  <c r="J286" i="10" s="1"/>
  <c r="AX12" i="13"/>
  <c r="J287" i="10" s="1"/>
  <c r="AV12" i="13"/>
  <c r="H287" i="10" s="1"/>
  <c r="AX13" i="13"/>
  <c r="J288" i="10" s="1"/>
  <c r="AW14" i="13"/>
  <c r="I289" i="10" s="1"/>
  <c r="AC136" i="12"/>
  <c r="J190" i="10" s="1"/>
  <c r="AC140" i="12"/>
  <c r="J194" i="10" s="1"/>
  <c r="AC144" i="12"/>
  <c r="J198" i="10" s="1"/>
  <c r="AC148" i="12"/>
  <c r="J202" i="10" s="1"/>
  <c r="AC152" i="12"/>
  <c r="J206" i="10" s="1"/>
  <c r="AC156" i="12"/>
  <c r="J210" i="10" s="1"/>
  <c r="AC160" i="12"/>
  <c r="J214" i="10" s="1"/>
  <c r="AC164" i="12"/>
  <c r="J218" i="10" s="1"/>
  <c r="AC168" i="12"/>
  <c r="J222" i="10" s="1"/>
  <c r="AC172" i="12"/>
  <c r="J226" i="10" s="1"/>
  <c r="AC176" i="12"/>
  <c r="J230" i="10" s="1"/>
  <c r="AC180" i="12"/>
  <c r="J234" i="10" s="1"/>
  <c r="AC184" i="12"/>
  <c r="J238" i="10" s="1"/>
  <c r="AC188" i="12"/>
  <c r="J242" i="10" s="1"/>
  <c r="AC192" i="12"/>
  <c r="J246" i="10" s="1"/>
  <c r="AC196" i="12"/>
  <c r="J250" i="10" s="1"/>
  <c r="AC200" i="12"/>
  <c r="J254" i="10" s="1"/>
  <c r="AC204" i="12"/>
  <c r="J258" i="10" s="1"/>
  <c r="AC208" i="12"/>
  <c r="J262" i="10" s="1"/>
  <c r="AC212" i="12"/>
  <c r="J266" i="10" s="1"/>
  <c r="AC216" i="12"/>
  <c r="J270" i="10" s="1"/>
  <c r="AC220" i="12"/>
  <c r="J274" i="10" s="1"/>
  <c r="AC224" i="12"/>
  <c r="J278" i="10" s="1"/>
  <c r="AX8" i="13"/>
  <c r="J283" i="10" s="1"/>
  <c r="AU12" i="13"/>
  <c r="G287" i="10" s="1"/>
  <c r="AA15" i="13"/>
  <c r="AY15" i="13"/>
  <c r="K290" i="10" s="1"/>
  <c r="AA18" i="13"/>
  <c r="AA22" i="13"/>
  <c r="AA26" i="13"/>
  <c r="AA30" i="13"/>
  <c r="AA34" i="13"/>
  <c r="AA38" i="13"/>
  <c r="AA42" i="13"/>
  <c r="AA46" i="13"/>
  <c r="AA50" i="13"/>
  <c r="AY7" i="13"/>
  <c r="K282" i="10" s="1"/>
  <c r="AT12" i="13"/>
  <c r="F287" i="10" s="1"/>
  <c r="AW12" i="13"/>
  <c r="I287" i="10" s="1"/>
  <c r="AW13" i="13"/>
  <c r="I288" i="10" s="1"/>
  <c r="AA16" i="13"/>
  <c r="AA19" i="13"/>
  <c r="AA20" i="13"/>
  <c r="AA23" i="13"/>
  <c r="AA24" i="13"/>
  <c r="AA27" i="13"/>
  <c r="AA28" i="13"/>
  <c r="AA31" i="13"/>
  <c r="AA32" i="13"/>
  <c r="AA35" i="13"/>
  <c r="AA36" i="13"/>
  <c r="AA39" i="13"/>
  <c r="AA40" i="13"/>
  <c r="AA43" i="13"/>
  <c r="AA44" i="13"/>
  <c r="AA47" i="13"/>
  <c r="AA48" i="13"/>
  <c r="AA51" i="13"/>
  <c r="AA52" i="13"/>
  <c r="AA56" i="13"/>
  <c r="AV11" i="13"/>
  <c r="H286" i="10" s="1"/>
  <c r="AT13" i="13"/>
  <c r="F288" i="10" s="1"/>
  <c r="AV15" i="13"/>
  <c r="H290" i="10" s="1"/>
  <c r="AY16" i="13"/>
  <c r="K291" i="10" s="1"/>
  <c r="AT17" i="13"/>
  <c r="F292" i="10" s="1"/>
  <c r="AV19" i="13"/>
  <c r="H294" i="10" s="1"/>
  <c r="AY20" i="13"/>
  <c r="K295" i="10" s="1"/>
  <c r="AT21" i="13"/>
  <c r="F296" i="10" s="1"/>
  <c r="AV23" i="13"/>
  <c r="H298" i="10" s="1"/>
  <c r="AY24" i="13"/>
  <c r="K299" i="10" s="1"/>
  <c r="AT25" i="13"/>
  <c r="F300" i="10" s="1"/>
  <c r="AV27" i="13"/>
  <c r="H302" i="10" s="1"/>
  <c r="AY28" i="13"/>
  <c r="K303" i="10" s="1"/>
  <c r="AT29" i="13"/>
  <c r="F304" i="10" s="1"/>
  <c r="AV31" i="13"/>
  <c r="H306" i="10" s="1"/>
  <c r="AY32" i="13"/>
  <c r="K307" i="10" s="1"/>
  <c r="AT33" i="13"/>
  <c r="F308" i="10" s="1"/>
  <c r="AV35" i="13"/>
  <c r="H310" i="10" s="1"/>
  <c r="AY36" i="13"/>
  <c r="K311" i="10" s="1"/>
  <c r="AT37" i="13"/>
  <c r="F312" i="10" s="1"/>
  <c r="AV39" i="13"/>
  <c r="H314" i="10" s="1"/>
  <c r="AY40" i="13"/>
  <c r="K315" i="10" s="1"/>
  <c r="AT41" i="13"/>
  <c r="F316" i="10" s="1"/>
  <c r="AV43" i="13"/>
  <c r="H318" i="10" s="1"/>
  <c r="AY44" i="13"/>
  <c r="K319" i="10" s="1"/>
  <c r="AT45" i="13"/>
  <c r="F320" i="10" s="1"/>
  <c r="AV47" i="13"/>
  <c r="H322" i="10" s="1"/>
  <c r="AY48" i="13"/>
  <c r="K323" i="10" s="1"/>
  <c r="AT49" i="13"/>
  <c r="F324" i="10" s="1"/>
  <c r="AV51" i="13"/>
  <c r="H326" i="10" s="1"/>
  <c r="AY52" i="13"/>
  <c r="K327" i="10" s="1"/>
  <c r="AY53" i="13"/>
  <c r="K328" i="10" s="1"/>
  <c r="AA57" i="13"/>
  <c r="AT57" i="13"/>
  <c r="F332" i="10" s="1"/>
  <c r="AW57" i="13"/>
  <c r="I332" i="10" s="1"/>
  <c r="AT60" i="13"/>
  <c r="F335" i="10" s="1"/>
  <c r="AV60" i="13"/>
  <c r="H335" i="10" s="1"/>
  <c r="AA90" i="13"/>
  <c r="AA94" i="13"/>
  <c r="AA99" i="13"/>
  <c r="AA100" i="13"/>
  <c r="AX18" i="13"/>
  <c r="J293" i="10" s="1"/>
  <c r="AW19" i="13"/>
  <c r="I294" i="10" s="1"/>
  <c r="AX22" i="13"/>
  <c r="J297" i="10" s="1"/>
  <c r="AW23" i="13"/>
  <c r="I298" i="10" s="1"/>
  <c r="AX26" i="13"/>
  <c r="J301" i="10" s="1"/>
  <c r="AW27" i="13"/>
  <c r="I302" i="10" s="1"/>
  <c r="AX30" i="13"/>
  <c r="J305" i="10" s="1"/>
  <c r="AW31" i="13"/>
  <c r="I306" i="10" s="1"/>
  <c r="AX34" i="13"/>
  <c r="J309" i="10" s="1"/>
  <c r="AW35" i="13"/>
  <c r="I310" i="10" s="1"/>
  <c r="AX38" i="13"/>
  <c r="J313" i="10" s="1"/>
  <c r="AW39" i="13"/>
  <c r="I314" i="10" s="1"/>
  <c r="AX42" i="13"/>
  <c r="J317" i="10" s="1"/>
  <c r="AW43" i="13"/>
  <c r="I318" i="10" s="1"/>
  <c r="AX46" i="13"/>
  <c r="J321" i="10" s="1"/>
  <c r="AW47" i="13"/>
  <c r="I322" i="10" s="1"/>
  <c r="AX50" i="13"/>
  <c r="J325" i="10" s="1"/>
  <c r="AW51" i="13"/>
  <c r="I326" i="10" s="1"/>
  <c r="AA60" i="13"/>
  <c r="AA63" i="13"/>
  <c r="AA64" i="13"/>
  <c r="AA67" i="13"/>
  <c r="AA68" i="13"/>
  <c r="AA71" i="13"/>
  <c r="AA72" i="13"/>
  <c r="AA75" i="13"/>
  <c r="AA76" i="13"/>
  <c r="AA79" i="13"/>
  <c r="AA80" i="13"/>
  <c r="AA83" i="13"/>
  <c r="AA84" i="13"/>
  <c r="AA87" i="13"/>
  <c r="AA88" i="13"/>
  <c r="AA91" i="13"/>
  <c r="AA92" i="13"/>
  <c r="AA95" i="13"/>
  <c r="AA96" i="13"/>
  <c r="AA101" i="13"/>
  <c r="AX15" i="13"/>
  <c r="J290" i="10" s="1"/>
  <c r="AW16" i="13"/>
  <c r="I291" i="10" s="1"/>
  <c r="AX19" i="13"/>
  <c r="J294" i="10" s="1"/>
  <c r="AW20" i="13"/>
  <c r="I295" i="10" s="1"/>
  <c r="AX23" i="13"/>
  <c r="J298" i="10" s="1"/>
  <c r="AW24" i="13"/>
  <c r="I299" i="10" s="1"/>
  <c r="AX27" i="13"/>
  <c r="J302" i="10" s="1"/>
  <c r="AW28" i="13"/>
  <c r="I303" i="10" s="1"/>
  <c r="AX31" i="13"/>
  <c r="J306" i="10" s="1"/>
  <c r="AW32" i="13"/>
  <c r="I307" i="10" s="1"/>
  <c r="AX35" i="13"/>
  <c r="J310" i="10" s="1"/>
  <c r="AW36" i="13"/>
  <c r="I311" i="10" s="1"/>
  <c r="AX39" i="13"/>
  <c r="J314" i="10" s="1"/>
  <c r="AW40" i="13"/>
  <c r="I315" i="10" s="1"/>
  <c r="AX43" i="13"/>
  <c r="J318" i="10" s="1"/>
  <c r="AW44" i="13"/>
  <c r="I319" i="10" s="1"/>
  <c r="AX47" i="13"/>
  <c r="J322" i="10" s="1"/>
  <c r="AW48" i="13"/>
  <c r="I323" i="10" s="1"/>
  <c r="AX51" i="13"/>
  <c r="J326" i="10" s="1"/>
  <c r="AW52" i="13"/>
  <c r="I327" i="10" s="1"/>
  <c r="AW53" i="13"/>
  <c r="I328" i="10" s="1"/>
  <c r="AA55" i="13"/>
  <c r="AX59" i="13"/>
  <c r="J334" i="10" s="1"/>
  <c r="AX60" i="13"/>
  <c r="J335" i="10" s="1"/>
  <c r="AW55" i="13"/>
  <c r="I330" i="10" s="1"/>
  <c r="AY55" i="13"/>
  <c r="K330" i="10" s="1"/>
  <c r="AX55" i="13"/>
  <c r="J330" i="10" s="1"/>
  <c r="AT56" i="13"/>
  <c r="F331" i="10" s="1"/>
  <c r="AV56" i="13"/>
  <c r="H331" i="10" s="1"/>
  <c r="AX58" i="13"/>
  <c r="J333" i="10" s="1"/>
  <c r="AA59" i="13"/>
  <c r="AW59" i="13"/>
  <c r="I334" i="10" s="1"/>
  <c r="AV59" i="13"/>
  <c r="H334" i="10" s="1"/>
  <c r="AU60" i="13"/>
  <c r="G335" i="10" s="1"/>
  <c r="AA98" i="13"/>
  <c r="AV61" i="13"/>
  <c r="H336" i="10" s="1"/>
  <c r="AX63" i="13"/>
  <c r="J338" i="10" s="1"/>
  <c r="AV65" i="13"/>
  <c r="H340" i="10" s="1"/>
  <c r="AX67" i="13"/>
  <c r="J342" i="10" s="1"/>
  <c r="AV69" i="13"/>
  <c r="H344" i="10" s="1"/>
  <c r="AX71" i="13"/>
  <c r="J346" i="10" s="1"/>
  <c r="AV73" i="13"/>
  <c r="H348" i="10" s="1"/>
  <c r="AX75" i="13"/>
  <c r="J350" i="10" s="1"/>
  <c r="AV77" i="13"/>
  <c r="H352" i="10" s="1"/>
  <c r="AX79" i="13"/>
  <c r="J354" i="10" s="1"/>
  <c r="AV81" i="13"/>
  <c r="H356" i="10" s="1"/>
  <c r="AX83" i="13"/>
  <c r="J358" i="10" s="1"/>
  <c r="AV85" i="13"/>
  <c r="H360" i="10" s="1"/>
  <c r="AX87" i="13"/>
  <c r="J362" i="10" s="1"/>
  <c r="AV89" i="13"/>
  <c r="H364" i="10" s="1"/>
  <c r="AX91" i="13"/>
  <c r="J366" i="10" s="1"/>
  <c r="AV93" i="13"/>
  <c r="H368" i="10" s="1"/>
  <c r="AX95" i="13"/>
  <c r="J370" i="10" s="1"/>
  <c r="AV97" i="13"/>
  <c r="H372" i="10" s="1"/>
  <c r="AX99" i="13"/>
  <c r="J374" i="10" s="1"/>
  <c r="AV101" i="13"/>
  <c r="H376" i="10" s="1"/>
  <c r="AA103" i="13"/>
  <c r="AA107" i="13"/>
  <c r="AA111" i="13"/>
  <c r="AA115" i="13"/>
  <c r="AA146" i="13"/>
  <c r="AY59" i="13"/>
  <c r="K334" i="10" s="1"/>
  <c r="AW61" i="13"/>
  <c r="I336" i="10" s="1"/>
  <c r="AY63" i="13"/>
  <c r="K338" i="10" s="1"/>
  <c r="AW65" i="13"/>
  <c r="I340" i="10" s="1"/>
  <c r="AY67" i="13"/>
  <c r="K342" i="10" s="1"/>
  <c r="AW69" i="13"/>
  <c r="I344" i="10" s="1"/>
  <c r="AY71" i="13"/>
  <c r="K346" i="10" s="1"/>
  <c r="AW73" i="13"/>
  <c r="I348" i="10" s="1"/>
  <c r="AY75" i="13"/>
  <c r="K350" i="10" s="1"/>
  <c r="AW77" i="13"/>
  <c r="I352" i="10" s="1"/>
  <c r="AY79" i="13"/>
  <c r="K354" i="10" s="1"/>
  <c r="AW81" i="13"/>
  <c r="I356" i="10" s="1"/>
  <c r="AY83" i="13"/>
  <c r="K358" i="10" s="1"/>
  <c r="AW85" i="13"/>
  <c r="I360" i="10" s="1"/>
  <c r="AY87" i="13"/>
  <c r="K362" i="10" s="1"/>
  <c r="AW89" i="13"/>
  <c r="I364" i="10" s="1"/>
  <c r="AY91" i="13"/>
  <c r="K366" i="10" s="1"/>
  <c r="AW93" i="13"/>
  <c r="I368" i="10" s="1"/>
  <c r="AY95" i="13"/>
  <c r="K370" i="10" s="1"/>
  <c r="AW97" i="13"/>
  <c r="I372" i="10" s="1"/>
  <c r="AY99" i="13"/>
  <c r="K374" i="10" s="1"/>
  <c r="AX101" i="13"/>
  <c r="J376" i="10" s="1"/>
  <c r="AT102" i="13"/>
  <c r="F377" i="10" s="1"/>
  <c r="AY103" i="13"/>
  <c r="K378" i="10" s="1"/>
  <c r="AU104" i="13"/>
  <c r="G379" i="10" s="1"/>
  <c r="AT105" i="13"/>
  <c r="F380" i="10" s="1"/>
  <c r="AV105" i="13"/>
  <c r="H380" i="10" s="1"/>
  <c r="AA106" i="13"/>
  <c r="AX106" i="13"/>
  <c r="J381" i="10" s="1"/>
  <c r="AU108" i="13"/>
  <c r="G383" i="10" s="1"/>
  <c r="AT109" i="13"/>
  <c r="F384" i="10" s="1"/>
  <c r="AV109" i="13"/>
  <c r="H384" i="10" s="1"/>
  <c r="AA110" i="13"/>
  <c r="AX110" i="13"/>
  <c r="J385" i="10" s="1"/>
  <c r="AU112" i="13"/>
  <c r="G387" i="10" s="1"/>
  <c r="AT113" i="13"/>
  <c r="F388" i="10" s="1"/>
  <c r="AA119" i="13"/>
  <c r="AA120" i="13"/>
  <c r="AX57" i="13"/>
  <c r="J332" i="10" s="1"/>
  <c r="AW58" i="13"/>
  <c r="I333" i="10" s="1"/>
  <c r="AX61" i="13"/>
  <c r="J336" i="10" s="1"/>
  <c r="AW62" i="13"/>
  <c r="I337" i="10" s="1"/>
  <c r="AX65" i="13"/>
  <c r="J340" i="10" s="1"/>
  <c r="AW66" i="13"/>
  <c r="I341" i="10" s="1"/>
  <c r="AX69" i="13"/>
  <c r="J344" i="10" s="1"/>
  <c r="AW70" i="13"/>
  <c r="I345" i="10" s="1"/>
  <c r="AX73" i="13"/>
  <c r="J348" i="10" s="1"/>
  <c r="AW74" i="13"/>
  <c r="I349" i="10" s="1"/>
  <c r="AX77" i="13"/>
  <c r="J352" i="10" s="1"/>
  <c r="AW78" i="13"/>
  <c r="I353" i="10" s="1"/>
  <c r="AX81" i="13"/>
  <c r="J356" i="10" s="1"/>
  <c r="AW82" i="13"/>
  <c r="I357" i="10" s="1"/>
  <c r="AX85" i="13"/>
  <c r="J360" i="10" s="1"/>
  <c r="AW86" i="13"/>
  <c r="I361" i="10" s="1"/>
  <c r="AX89" i="13"/>
  <c r="J364" i="10" s="1"/>
  <c r="AW90" i="13"/>
  <c r="I365" i="10" s="1"/>
  <c r="AX93" i="13"/>
  <c r="J368" i="10" s="1"/>
  <c r="AX97" i="13"/>
  <c r="J372" i="10" s="1"/>
  <c r="AT101" i="13"/>
  <c r="F376" i="10" s="1"/>
  <c r="AT104" i="13"/>
  <c r="F379" i="10" s="1"/>
  <c r="AW104" i="13"/>
  <c r="I379" i="10" s="1"/>
  <c r="AV106" i="13"/>
  <c r="H381" i="10" s="1"/>
  <c r="AT108" i="13"/>
  <c r="F383" i="10" s="1"/>
  <c r="AW108" i="13"/>
  <c r="I383" i="10" s="1"/>
  <c r="AV110" i="13"/>
  <c r="H385" i="10" s="1"/>
  <c r="AT112" i="13"/>
  <c r="F387" i="10" s="1"/>
  <c r="AW112" i="13"/>
  <c r="I387" i="10" s="1"/>
  <c r="AA116" i="13"/>
  <c r="AA122" i="13"/>
  <c r="AA123" i="13"/>
  <c r="AA124" i="13"/>
  <c r="AA144" i="13"/>
  <c r="AV102" i="13"/>
  <c r="H377" i="10" s="1"/>
  <c r="AU103" i="13"/>
  <c r="G378" i="10" s="1"/>
  <c r="AX105" i="13"/>
  <c r="J380" i="10" s="1"/>
  <c r="AW106" i="13"/>
  <c r="I381" i="10" s="1"/>
  <c r="AY106" i="13"/>
  <c r="K381" i="10" s="1"/>
  <c r="AA108" i="13"/>
  <c r="AX109" i="13"/>
  <c r="J384" i="10" s="1"/>
  <c r="AW110" i="13"/>
  <c r="I385" i="10" s="1"/>
  <c r="AY110" i="13"/>
  <c r="K385" i="10" s="1"/>
  <c r="AA112" i="13"/>
  <c r="AA114" i="13"/>
  <c r="AA117" i="13"/>
  <c r="AA121" i="13"/>
  <c r="AA126" i="13"/>
  <c r="AA127" i="13"/>
  <c r="AA128" i="13"/>
  <c r="AA130" i="13"/>
  <c r="AA131" i="13"/>
  <c r="AA134" i="13"/>
  <c r="AA135" i="13"/>
  <c r="AA138" i="13"/>
  <c r="AA139" i="13"/>
  <c r="AA142" i="13"/>
  <c r="AA143" i="13"/>
  <c r="AX114" i="13"/>
  <c r="J389" i="10" s="1"/>
  <c r="AV116" i="13"/>
  <c r="H391" i="10" s="1"/>
  <c r="AX118" i="13"/>
  <c r="J393" i="10" s="1"/>
  <c r="AV120" i="13"/>
  <c r="H395" i="10" s="1"/>
  <c r="AX122" i="13"/>
  <c r="J397" i="10" s="1"/>
  <c r="AV124" i="13"/>
  <c r="H399" i="10" s="1"/>
  <c r="AX126" i="13"/>
  <c r="J401" i="10" s="1"/>
  <c r="AV128" i="13"/>
  <c r="H403" i="10" s="1"/>
  <c r="AX130" i="13"/>
  <c r="J405" i="10" s="1"/>
  <c r="AV132" i="13"/>
  <c r="H407" i="10" s="1"/>
  <c r="AX134" i="13"/>
  <c r="J409" i="10" s="1"/>
  <c r="AV136" i="13"/>
  <c r="H411" i="10" s="1"/>
  <c r="AX138" i="13"/>
  <c r="J413" i="10" s="1"/>
  <c r="AV140" i="13"/>
  <c r="H415" i="10" s="1"/>
  <c r="AX142" i="13"/>
  <c r="J417" i="10" s="1"/>
  <c r="AW148" i="13"/>
  <c r="I423" i="10" s="1"/>
  <c r="AA151" i="13"/>
  <c r="AA159" i="13"/>
  <c r="AT164" i="13"/>
  <c r="F439" i="10" s="1"/>
  <c r="AW164" i="13"/>
  <c r="I439" i="10" s="1"/>
  <c r="AA168" i="13"/>
  <c r="AA179" i="13"/>
  <c r="AT180" i="13"/>
  <c r="F455" i="10" s="1"/>
  <c r="AW180" i="13"/>
  <c r="I455" i="10" s="1"/>
  <c r="AA184" i="13"/>
  <c r="AA186" i="13"/>
  <c r="AU195" i="13"/>
  <c r="G470" i="10" s="1"/>
  <c r="AX195" i="13"/>
  <c r="J470" i="10" s="1"/>
  <c r="AX107" i="13"/>
  <c r="J382" i="10" s="1"/>
  <c r="AX111" i="13"/>
  <c r="J386" i="10" s="1"/>
  <c r="AX115" i="13"/>
  <c r="J390" i="10" s="1"/>
  <c r="AW116" i="13"/>
  <c r="I391" i="10" s="1"/>
  <c r="AX119" i="13"/>
  <c r="J394" i="10" s="1"/>
  <c r="AW120" i="13"/>
  <c r="I395" i="10" s="1"/>
  <c r="AX123" i="13"/>
  <c r="J398" i="10" s="1"/>
  <c r="AW124" i="13"/>
  <c r="I399" i="10" s="1"/>
  <c r="AX127" i="13"/>
  <c r="J402" i="10" s="1"/>
  <c r="AW128" i="13"/>
  <c r="I403" i="10" s="1"/>
  <c r="AX131" i="13"/>
  <c r="J406" i="10" s="1"/>
  <c r="AW132" i="13"/>
  <c r="I407" i="10" s="1"/>
  <c r="AY134" i="13"/>
  <c r="K409" i="10" s="1"/>
  <c r="AW136" i="13"/>
  <c r="I411" i="10" s="1"/>
  <c r="AY138" i="13"/>
  <c r="K413" i="10" s="1"/>
  <c r="AW140" i="13"/>
  <c r="I415" i="10" s="1"/>
  <c r="AY142" i="13"/>
  <c r="K417" i="10" s="1"/>
  <c r="AT144" i="13"/>
  <c r="F419" i="10" s="1"/>
  <c r="AW144" i="13"/>
  <c r="I419" i="10" s="1"/>
  <c r="AU145" i="13"/>
  <c r="G420" i="10" s="1"/>
  <c r="AV146" i="13"/>
  <c r="H421" i="10" s="1"/>
  <c r="AU147" i="13"/>
  <c r="G422" i="10" s="1"/>
  <c r="AT147" i="13"/>
  <c r="F422" i="10" s="1"/>
  <c r="AY148" i="13"/>
  <c r="K423" i="10" s="1"/>
  <c r="AW149" i="13"/>
  <c r="I424" i="10" s="1"/>
  <c r="AW150" i="13"/>
  <c r="I425" i="10" s="1"/>
  <c r="AU152" i="13"/>
  <c r="G427" i="10" s="1"/>
  <c r="AX153" i="13"/>
  <c r="J428" i="10" s="1"/>
  <c r="AU154" i="13"/>
  <c r="G429" i="10" s="1"/>
  <c r="AA156" i="13"/>
  <c r="AT157" i="13"/>
  <c r="F432" i="10" s="1"/>
  <c r="AW157" i="13"/>
  <c r="I432" i="10" s="1"/>
  <c r="AW158" i="13"/>
  <c r="I433" i="10" s="1"/>
  <c r="AU160" i="13"/>
  <c r="G435" i="10" s="1"/>
  <c r="AX161" i="13"/>
  <c r="J436" i="10" s="1"/>
  <c r="AU162" i="13"/>
  <c r="G437" i="10" s="1"/>
  <c r="AA164" i="13"/>
  <c r="AU167" i="13"/>
  <c r="G442" i="10" s="1"/>
  <c r="AW167" i="13"/>
  <c r="I442" i="10" s="1"/>
  <c r="AA175" i="13"/>
  <c r="AT176" i="13"/>
  <c r="F451" i="10" s="1"/>
  <c r="AW176" i="13"/>
  <c r="I451" i="10" s="1"/>
  <c r="AT177" i="13"/>
  <c r="F452" i="10" s="1"/>
  <c r="AV177" i="13"/>
  <c r="H452" i="10" s="1"/>
  <c r="AA178" i="13"/>
  <c r="AX178" i="13"/>
  <c r="J453" i="10" s="1"/>
  <c r="AA180" i="13"/>
  <c r="AV182" i="13"/>
  <c r="H457" i="10" s="1"/>
  <c r="AA188" i="13"/>
  <c r="AA190" i="13"/>
  <c r="AW105" i="13"/>
  <c r="I380" i="10" s="1"/>
  <c r="AY107" i="13"/>
  <c r="K382" i="10" s="1"/>
  <c r="AW109" i="13"/>
  <c r="I384" i="10" s="1"/>
  <c r="AY111" i="13"/>
  <c r="K386" i="10" s="1"/>
  <c r="AW113" i="13"/>
  <c r="I388" i="10" s="1"/>
  <c r="AY115" i="13"/>
  <c r="K390" i="10" s="1"/>
  <c r="AW117" i="13"/>
  <c r="I392" i="10" s="1"/>
  <c r="AY119" i="13"/>
  <c r="K394" i="10" s="1"/>
  <c r="AW121" i="13"/>
  <c r="I396" i="10" s="1"/>
  <c r="AY123" i="13"/>
  <c r="K398" i="10" s="1"/>
  <c r="AW125" i="13"/>
  <c r="I400" i="10" s="1"/>
  <c r="AY127" i="13"/>
  <c r="K402" i="10" s="1"/>
  <c r="AW129" i="13"/>
  <c r="I404" i="10" s="1"/>
  <c r="AY131" i="13"/>
  <c r="K406" i="10" s="1"/>
  <c r="AY135" i="13"/>
  <c r="K410" i="10" s="1"/>
  <c r="AY139" i="13"/>
  <c r="K414" i="10" s="1"/>
  <c r="AW145" i="13"/>
  <c r="I420" i="10" s="1"/>
  <c r="AA147" i="13"/>
  <c r="AX148" i="13"/>
  <c r="J423" i="10" s="1"/>
  <c r="AT152" i="13"/>
  <c r="F427" i="10" s="1"/>
  <c r="AY152" i="13"/>
  <c r="K427" i="10" s="1"/>
  <c r="AV153" i="13"/>
  <c r="H428" i="10" s="1"/>
  <c r="AV154" i="13"/>
  <c r="H429" i="10" s="1"/>
  <c r="AA155" i="13"/>
  <c r="AV155" i="13"/>
  <c r="H430" i="10" s="1"/>
  <c r="AX155" i="13"/>
  <c r="J430" i="10" s="1"/>
  <c r="AX156" i="13"/>
  <c r="J431" i="10" s="1"/>
  <c r="AV156" i="13"/>
  <c r="H431" i="10" s="1"/>
  <c r="AT160" i="13"/>
  <c r="F435" i="10" s="1"/>
  <c r="AY160" i="13"/>
  <c r="K435" i="10" s="1"/>
  <c r="AV161" i="13"/>
  <c r="H436" i="10" s="1"/>
  <c r="AV162" i="13"/>
  <c r="H437" i="10" s="1"/>
  <c r="AA163" i="13"/>
  <c r="AV163" i="13"/>
  <c r="H438" i="10" s="1"/>
  <c r="AX163" i="13"/>
  <c r="J438" i="10" s="1"/>
  <c r="AX164" i="13"/>
  <c r="J439" i="10" s="1"/>
  <c r="AV164" i="13"/>
  <c r="H439" i="10" s="1"/>
  <c r="AX165" i="13"/>
  <c r="J440" i="10" s="1"/>
  <c r="AW166" i="13"/>
  <c r="I441" i="10" s="1"/>
  <c r="AA171" i="13"/>
  <c r="AV171" i="13"/>
  <c r="H446" i="10" s="1"/>
  <c r="AT172" i="13"/>
  <c r="F447" i="10" s="1"/>
  <c r="AW172" i="13"/>
  <c r="I447" i="10" s="1"/>
  <c r="AT173" i="13"/>
  <c r="F448" i="10" s="1"/>
  <c r="AV173" i="13"/>
  <c r="H448" i="10" s="1"/>
  <c r="AA174" i="13"/>
  <c r="AX174" i="13"/>
  <c r="J449" i="10" s="1"/>
  <c r="AA176" i="13"/>
  <c r="AV178" i="13"/>
  <c r="H453" i="10" s="1"/>
  <c r="AU179" i="13"/>
  <c r="G454" i="10" s="1"/>
  <c r="AW179" i="13"/>
  <c r="I454" i="10" s="1"/>
  <c r="AX180" i="13"/>
  <c r="J455" i="10" s="1"/>
  <c r="AV180" i="13"/>
  <c r="H455" i="10" s="1"/>
  <c r="AX181" i="13"/>
  <c r="J456" i="10" s="1"/>
  <c r="AW182" i="13"/>
  <c r="I457" i="10" s="1"/>
  <c r="AU187" i="13"/>
  <c r="G462" i="10" s="1"/>
  <c r="AX187" i="13"/>
  <c r="J462" i="10" s="1"/>
  <c r="AA192" i="13"/>
  <c r="AA194" i="13"/>
  <c r="AA196" i="13"/>
  <c r="AY143" i="13"/>
  <c r="K418" i="10" s="1"/>
  <c r="AV143" i="13"/>
  <c r="H418" i="10" s="1"/>
  <c r="AX144" i="13"/>
  <c r="J419" i="10" s="1"/>
  <c r="AY147" i="13"/>
  <c r="K422" i="10" s="1"/>
  <c r="AA152" i="13"/>
  <c r="AT153" i="13"/>
  <c r="F428" i="10" s="1"/>
  <c r="AW153" i="13"/>
  <c r="I428" i="10" s="1"/>
  <c r="AW154" i="13"/>
  <c r="I429" i="10" s="1"/>
  <c r="AU156" i="13"/>
  <c r="G431" i="10" s="1"/>
  <c r="AW156" i="13"/>
  <c r="I431" i="10" s="1"/>
  <c r="AX157" i="13"/>
  <c r="J432" i="10" s="1"/>
  <c r="AA160" i="13"/>
  <c r="AT161" i="13"/>
  <c r="F436" i="10" s="1"/>
  <c r="AW161" i="13"/>
  <c r="I436" i="10" s="1"/>
  <c r="AW162" i="13"/>
  <c r="I437" i="10" s="1"/>
  <c r="AU164" i="13"/>
  <c r="G439" i="10" s="1"/>
  <c r="AA167" i="13"/>
  <c r="AV167" i="13"/>
  <c r="H442" i="10" s="1"/>
  <c r="AT168" i="13"/>
  <c r="F443" i="10" s="1"/>
  <c r="AW168" i="13"/>
  <c r="I443" i="10" s="1"/>
  <c r="AT169" i="13"/>
  <c r="F444" i="10" s="1"/>
  <c r="AV169" i="13"/>
  <c r="H444" i="10" s="1"/>
  <c r="AA170" i="13"/>
  <c r="AX170" i="13"/>
  <c r="J445" i="10" s="1"/>
  <c r="AA172" i="13"/>
  <c r="AV174" i="13"/>
  <c r="H449" i="10" s="1"/>
  <c r="AX177" i="13"/>
  <c r="J452" i="10" s="1"/>
  <c r="AW178" i="13"/>
  <c r="I453" i="10" s="1"/>
  <c r="AU180" i="13"/>
  <c r="G455" i="10" s="1"/>
  <c r="AA183" i="13"/>
  <c r="AU191" i="13"/>
  <c r="G466" i="10" s="1"/>
  <c r="AX191" i="13"/>
  <c r="J466" i="10" s="1"/>
  <c r="AA199" i="13"/>
  <c r="AX201" i="13"/>
  <c r="J476" i="10" s="1"/>
  <c r="AU201" i="13"/>
  <c r="G476" i="10" s="1"/>
  <c r="AA205" i="13"/>
  <c r="AX167" i="13"/>
  <c r="J442" i="10" s="1"/>
  <c r="AX171" i="13"/>
  <c r="J446" i="10" s="1"/>
  <c r="AX175" i="13"/>
  <c r="J450" i="10" s="1"/>
  <c r="AX179" i="13"/>
  <c r="J454" i="10" s="1"/>
  <c r="AW183" i="13"/>
  <c r="I458" i="10" s="1"/>
  <c r="AA187" i="13"/>
  <c r="AA191" i="13"/>
  <c r="AA195" i="13"/>
  <c r="AX198" i="13"/>
  <c r="J473" i="10" s="1"/>
  <c r="AA203" i="13"/>
  <c r="AA210" i="13"/>
  <c r="AY151" i="13"/>
  <c r="K426" i="10" s="1"/>
  <c r="AY155" i="13"/>
  <c r="K430" i="10" s="1"/>
  <c r="AY159" i="13"/>
  <c r="K434" i="10" s="1"/>
  <c r="AY163" i="13"/>
  <c r="K438" i="10" s="1"/>
  <c r="AW165" i="13"/>
  <c r="I440" i="10" s="1"/>
  <c r="AY167" i="13"/>
  <c r="K442" i="10" s="1"/>
  <c r="AW169" i="13"/>
  <c r="I444" i="10" s="1"/>
  <c r="AY171" i="13"/>
  <c r="K446" i="10" s="1"/>
  <c r="AW173" i="13"/>
  <c r="I448" i="10" s="1"/>
  <c r="AY175" i="13"/>
  <c r="K450" i="10" s="1"/>
  <c r="AW177" i="13"/>
  <c r="I452" i="10" s="1"/>
  <c r="AY179" i="13"/>
  <c r="K454" i="10" s="1"/>
  <c r="AW181" i="13"/>
  <c r="I456" i="10" s="1"/>
  <c r="AT184" i="13"/>
  <c r="F459" i="10" s="1"/>
  <c r="AV184" i="13"/>
  <c r="H459" i="10" s="1"/>
  <c r="AV186" i="13"/>
  <c r="H461" i="10" s="1"/>
  <c r="AW187" i="13"/>
  <c r="I462" i="10" s="1"/>
  <c r="AY187" i="13"/>
  <c r="K462" i="10" s="1"/>
  <c r="AT188" i="13"/>
  <c r="F463" i="10" s="1"/>
  <c r="AV188" i="13"/>
  <c r="H463" i="10" s="1"/>
  <c r="AV190" i="13"/>
  <c r="H465" i="10" s="1"/>
  <c r="AW191" i="13"/>
  <c r="I466" i="10" s="1"/>
  <c r="AY191" i="13"/>
  <c r="K466" i="10" s="1"/>
  <c r="AT192" i="13"/>
  <c r="F467" i="10" s="1"/>
  <c r="AV192" i="13"/>
  <c r="H467" i="10" s="1"/>
  <c r="AT194" i="13"/>
  <c r="F469" i="10" s="1"/>
  <c r="AV194" i="13"/>
  <c r="H469" i="10" s="1"/>
  <c r="AW195" i="13"/>
  <c r="I470" i="10" s="1"/>
  <c r="AY195" i="13"/>
  <c r="K470" i="10" s="1"/>
  <c r="AT196" i="13"/>
  <c r="F471" i="10" s="1"/>
  <c r="AV196" i="13"/>
  <c r="H471" i="10" s="1"/>
  <c r="AU198" i="13"/>
  <c r="G473" i="10" s="1"/>
  <c r="AV201" i="13"/>
  <c r="H476" i="10" s="1"/>
  <c r="AT212" i="13"/>
  <c r="F487" i="10" s="1"/>
  <c r="AW212" i="13"/>
  <c r="I487" i="10" s="1"/>
  <c r="AY212" i="13"/>
  <c r="K487" i="10" s="1"/>
  <c r="AV212" i="13"/>
  <c r="H487" i="10" s="1"/>
  <c r="AU183" i="13"/>
  <c r="G458" i="10" s="1"/>
  <c r="AA185" i="13"/>
  <c r="AU185" i="13"/>
  <c r="G460" i="10" s="1"/>
  <c r="AT185" i="13"/>
  <c r="F460" i="10" s="1"/>
  <c r="AT186" i="13"/>
  <c r="F461" i="10" s="1"/>
  <c r="AA189" i="13"/>
  <c r="AU189" i="13"/>
  <c r="G464" i="10" s="1"/>
  <c r="AT189" i="13"/>
  <c r="F464" i="10" s="1"/>
  <c r="AT190" i="13"/>
  <c r="F465" i="10" s="1"/>
  <c r="AA193" i="13"/>
  <c r="AU193" i="13"/>
  <c r="G468" i="10" s="1"/>
  <c r="AT193" i="13"/>
  <c r="F468" i="10" s="1"/>
  <c r="AA197" i="13"/>
  <c r="AA198" i="13"/>
  <c r="AT198" i="13"/>
  <c r="F473" i="10" s="1"/>
  <c r="AV198" i="13"/>
  <c r="H473" i="10" s="1"/>
  <c r="AY199" i="13"/>
  <c r="K474" i="10" s="1"/>
  <c r="AV199" i="13"/>
  <c r="H474" i="10" s="1"/>
  <c r="AA201" i="13"/>
  <c r="AY10" i="14"/>
  <c r="AY197" i="13"/>
  <c r="K472" i="10" s="1"/>
  <c r="AT200" i="13"/>
  <c r="F475" i="10" s="1"/>
  <c r="AW200" i="13"/>
  <c r="I475" i="10" s="1"/>
  <c r="AV202" i="13"/>
  <c r="H477" i="10" s="1"/>
  <c r="AU203" i="13"/>
  <c r="G478" i="10" s="1"/>
  <c r="AU204" i="13"/>
  <c r="G479" i="10" s="1"/>
  <c r="AT205" i="13"/>
  <c r="F480" i="10" s="1"/>
  <c r="AX205" i="13"/>
  <c r="J480" i="10" s="1"/>
  <c r="AA206" i="13"/>
  <c r="AA208" i="13"/>
  <c r="AT208" i="13"/>
  <c r="F483" i="10" s="1"/>
  <c r="AW208" i="13"/>
  <c r="I483" i="10" s="1"/>
  <c r="AW210" i="13"/>
  <c r="I485" i="10" s="1"/>
  <c r="AY210" i="13"/>
  <c r="K485" i="10" s="1"/>
  <c r="AT211" i="13"/>
  <c r="F486" i="10" s="1"/>
  <c r="AV211" i="13"/>
  <c r="H486" i="10" s="1"/>
  <c r="AW213" i="13"/>
  <c r="I488" i="10" s="1"/>
  <c r="AV213" i="13"/>
  <c r="H488" i="10" s="1"/>
  <c r="AY4" i="14"/>
  <c r="CK4" i="14"/>
  <c r="G489" i="10" s="1"/>
  <c r="AY5" i="14"/>
  <c r="CK5" i="14"/>
  <c r="G490" i="10" s="1"/>
  <c r="AY6" i="14"/>
  <c r="CK6" i="14"/>
  <c r="G491" i="10" s="1"/>
  <c r="AY7" i="14"/>
  <c r="CK7" i="14"/>
  <c r="G492" i="10" s="1"/>
  <c r="AY8" i="14"/>
  <c r="AU199" i="13"/>
  <c r="G474" i="10" s="1"/>
  <c r="AW201" i="13"/>
  <c r="I476" i="10" s="1"/>
  <c r="AT204" i="13"/>
  <c r="F479" i="10" s="1"/>
  <c r="AW204" i="13"/>
  <c r="I479" i="10" s="1"/>
  <c r="AA211" i="13"/>
  <c r="AX212" i="13"/>
  <c r="J487" i="10" s="1"/>
  <c r="CL11" i="14"/>
  <c r="H496" i="10" s="1"/>
  <c r="AY16" i="14"/>
  <c r="AX200" i="13"/>
  <c r="J475" i="10" s="1"/>
  <c r="AU202" i="13"/>
  <c r="G477" i="10" s="1"/>
  <c r="AT203" i="13"/>
  <c r="F478" i="10" s="1"/>
  <c r="AV203" i="13"/>
  <c r="H478" i="10" s="1"/>
  <c r="AW205" i="13"/>
  <c r="I480" i="10" s="1"/>
  <c r="AV205" i="13"/>
  <c r="H480" i="10" s="1"/>
  <c r="AA207" i="13"/>
  <c r="AX208" i="13"/>
  <c r="J483" i="10" s="1"/>
  <c r="AV208" i="13"/>
  <c r="H483" i="10" s="1"/>
  <c r="AX210" i="13"/>
  <c r="J485" i="10" s="1"/>
  <c r="AU211" i="13"/>
  <c r="G486" i="10" s="1"/>
  <c r="AU212" i="13"/>
  <c r="G487" i="10" s="1"/>
  <c r="AT213" i="13"/>
  <c r="F488" i="10" s="1"/>
  <c r="AX213" i="13"/>
  <c r="J488" i="10" s="1"/>
  <c r="CL9" i="14"/>
  <c r="H494" i="10" s="1"/>
  <c r="AX203" i="13"/>
  <c r="J478" i="10" s="1"/>
  <c r="AX207" i="13"/>
  <c r="J482" i="10" s="1"/>
  <c r="AX211" i="13"/>
  <c r="J486" i="10" s="1"/>
  <c r="AY15" i="14"/>
  <c r="BB13" i="14"/>
  <c r="I27" i="4" s="1"/>
  <c r="BB12" i="14"/>
  <c r="I26" i="4" s="1"/>
  <c r="AZ15" i="14"/>
  <c r="AZ14" i="14"/>
  <c r="AZ13" i="14"/>
  <c r="AZ12" i="14"/>
  <c r="BD11" i="14"/>
  <c r="O25" i="4" s="1"/>
  <c r="AZ11" i="14"/>
  <c r="BD10" i="14"/>
  <c r="O24" i="4" s="1"/>
  <c r="AZ10" i="14"/>
  <c r="BD9" i="14"/>
  <c r="O23" i="4" s="1"/>
  <c r="AZ9" i="14"/>
  <c r="BC12" i="14"/>
  <c r="L26" i="4" s="1"/>
  <c r="BC11" i="14"/>
  <c r="L25" i="4" s="1"/>
  <c r="BC10" i="14"/>
  <c r="L24" i="4" s="1"/>
  <c r="BV16" i="14"/>
  <c r="AH30" i="4" s="1"/>
  <c r="BR16" i="14"/>
  <c r="V30" i="4" s="1"/>
  <c r="BN16" i="14"/>
  <c r="J30" i="4" s="1"/>
  <c r="BV15" i="14"/>
  <c r="AH29" i="4" s="1"/>
  <c r="BR15" i="14"/>
  <c r="V29" i="4" s="1"/>
  <c r="BN15" i="14"/>
  <c r="J29" i="4" s="1"/>
  <c r="BV14" i="14"/>
  <c r="AH28" i="4" s="1"/>
  <c r="BR14" i="14"/>
  <c r="V28" i="4" s="1"/>
  <c r="BN14" i="14"/>
  <c r="BV13" i="14"/>
  <c r="AH27" i="4" s="1"/>
  <c r="BR13" i="14"/>
  <c r="V27" i="4" s="1"/>
  <c r="BV12" i="14"/>
  <c r="AH26" i="4" s="1"/>
  <c r="BR12" i="14"/>
  <c r="V26" i="4" s="1"/>
  <c r="BT16" i="14"/>
  <c r="AB30" i="4" s="1"/>
  <c r="BP16" i="14"/>
  <c r="P30" i="4" s="1"/>
  <c r="BL16" i="14"/>
  <c r="BT15" i="14"/>
  <c r="AB29" i="4" s="1"/>
  <c r="BP15" i="14"/>
  <c r="P29" i="4" s="1"/>
  <c r="BT14" i="14"/>
  <c r="AB28" i="4" s="1"/>
  <c r="BP14" i="14"/>
  <c r="P28" i="4" s="1"/>
  <c r="BT13" i="14"/>
  <c r="AB27" i="4" s="1"/>
  <c r="BP13" i="14"/>
  <c r="P27" i="4" s="1"/>
  <c r="BT12" i="14"/>
  <c r="AB26" i="4" s="1"/>
  <c r="BP12" i="14"/>
  <c r="P26" i="4" s="1"/>
  <c r="BT11" i="14"/>
  <c r="AB25" i="4" s="1"/>
  <c r="BT10" i="14"/>
  <c r="AB24" i="4" s="1"/>
  <c r="BT9" i="14"/>
  <c r="AB23" i="4" s="1"/>
  <c r="BT8" i="14"/>
  <c r="AB22" i="4" s="1"/>
  <c r="BW16" i="14"/>
  <c r="AK30" i="4" s="1"/>
  <c r="BS16" i="14"/>
  <c r="Y30" i="4" s="1"/>
  <c r="BO16" i="14"/>
  <c r="M30" i="4" s="1"/>
  <c r="BW15" i="14"/>
  <c r="AK29" i="4" s="1"/>
  <c r="BS15" i="14"/>
  <c r="Y29" i="4" s="1"/>
  <c r="BO15" i="14"/>
  <c r="M29" i="4" s="1"/>
  <c r="BW14" i="14"/>
  <c r="AK28" i="4" s="1"/>
  <c r="BS14" i="14"/>
  <c r="Y28" i="4" s="1"/>
  <c r="BO14" i="14"/>
  <c r="M28" i="4" s="1"/>
  <c r="BW13" i="14"/>
  <c r="AK27" i="4" s="1"/>
  <c r="BS13" i="14"/>
  <c r="Y27" i="4" s="1"/>
  <c r="BO13" i="14"/>
  <c r="M27" i="4" s="1"/>
  <c r="BW12" i="14"/>
  <c r="AK26" i="4" s="1"/>
  <c r="BS12" i="14"/>
  <c r="Y26" i="4" s="1"/>
  <c r="BW11" i="14"/>
  <c r="AK25" i="4" s="1"/>
  <c r="BS11" i="14"/>
  <c r="Y25" i="4" s="1"/>
  <c r="BW10" i="14"/>
  <c r="AK24" i="4" s="1"/>
  <c r="BS10" i="14"/>
  <c r="Y24" i="4" s="1"/>
  <c r="AY203" i="13"/>
  <c r="K478" i="10" s="1"/>
  <c r="AY207" i="13"/>
  <c r="K482" i="10" s="1"/>
  <c r="AY211" i="13"/>
  <c r="K486" i="10" s="1"/>
  <c r="CJ8" i="14"/>
  <c r="F493" i="10" s="1"/>
  <c r="AY11" i="14"/>
  <c r="AY14" i="14"/>
  <c r="AY13" i="14"/>
  <c r="CJ16" i="14"/>
  <c r="F501" i="10" s="1"/>
  <c r="I8" i="17"/>
  <c r="AB84" i="17"/>
  <c r="AB76" i="17"/>
  <c r="AB68" i="17"/>
  <c r="AB60" i="17"/>
  <c r="AB52" i="17"/>
  <c r="AB44" i="17"/>
  <c r="AB36" i="17"/>
  <c r="AA30" i="17"/>
  <c r="AB21" i="17"/>
  <c r="AH221" i="12"/>
  <c r="AE211" i="12"/>
  <c r="AH200" i="12"/>
  <c r="AH189" i="12"/>
  <c r="AE179" i="12"/>
  <c r="AH168" i="12"/>
  <c r="AH157" i="12"/>
  <c r="AE147" i="12"/>
  <c r="AH136" i="12"/>
  <c r="AH124" i="12"/>
  <c r="AE116" i="12"/>
  <c r="AH103" i="12"/>
  <c r="AH92" i="12"/>
  <c r="AE84" i="12"/>
  <c r="AH71" i="12"/>
  <c r="AH60" i="12"/>
  <c r="AE52" i="12"/>
  <c r="AH39" i="12"/>
  <c r="AE29" i="12"/>
  <c r="AH13" i="12"/>
  <c r="X49" i="11"/>
  <c r="AA84" i="17"/>
  <c r="AA76" i="17"/>
  <c r="AA68" i="17"/>
  <c r="AA60" i="17"/>
  <c r="AA52" i="17"/>
  <c r="AA44" i="17"/>
  <c r="AA36" i="17"/>
  <c r="AB28" i="17"/>
  <c r="AA22" i="17"/>
  <c r="AE223" i="12"/>
  <c r="AH212" i="12"/>
  <c r="AH201" i="12"/>
  <c r="AE191" i="12"/>
  <c r="AH180" i="12"/>
  <c r="AH169" i="12"/>
  <c r="AE159" i="12"/>
  <c r="AH148" i="12"/>
  <c r="AH137" i="12"/>
  <c r="AH125" i="12"/>
  <c r="AH115" i="12"/>
  <c r="AH104" i="12"/>
  <c r="AE96" i="12"/>
  <c r="AH83" i="12"/>
  <c r="AH72" i="12"/>
  <c r="AE64" i="12"/>
  <c r="AH51" i="12"/>
  <c r="AH40" i="12"/>
  <c r="AH32" i="12"/>
  <c r="AH26" i="12"/>
  <c r="AH18" i="12"/>
  <c r="AH10" i="12"/>
  <c r="X53" i="11"/>
  <c r="AB81" i="17"/>
  <c r="AB73" i="17"/>
  <c r="AB65" i="17"/>
  <c r="AB57" i="17"/>
  <c r="AB49" i="17"/>
  <c r="AB41" i="17"/>
  <c r="AB33" i="17"/>
  <c r="AA24" i="17"/>
  <c r="AH222" i="12"/>
  <c r="AE212" i="12"/>
  <c r="AH199" i="12"/>
  <c r="AH190" i="12"/>
  <c r="AE180" i="12"/>
  <c r="AH167" i="12"/>
  <c r="AH158" i="12"/>
  <c r="AE148" i="12"/>
  <c r="AH135" i="12"/>
  <c r="AE128" i="12"/>
  <c r="AH116" i="12"/>
  <c r="AE108" i="12"/>
  <c r="AH95" i="12"/>
  <c r="AH84" i="12"/>
  <c r="AE76" i="12"/>
  <c r="AH63" i="12"/>
  <c r="AH52" i="12"/>
  <c r="AE44" i="12"/>
  <c r="AH31" i="12"/>
  <c r="AE26" i="12"/>
  <c r="AH11" i="12"/>
  <c r="X54" i="11"/>
  <c r="X39" i="11"/>
  <c r="AA77" i="17"/>
  <c r="AA69" i="17"/>
  <c r="AA61" i="17"/>
  <c r="AA53" i="17"/>
  <c r="AA45" i="17"/>
  <c r="AA37" i="17"/>
  <c r="AA29" i="17"/>
  <c r="AE224" i="12"/>
  <c r="AH195" i="12"/>
  <c r="AH138" i="12"/>
  <c r="AH89" i="12"/>
  <c r="AH59" i="12"/>
  <c r="AE20" i="12"/>
  <c r="X32" i="11"/>
  <c r="X16" i="11"/>
  <c r="P501" i="10"/>
  <c r="N494" i="10"/>
  <c r="R490" i="10"/>
  <c r="N486" i="10"/>
  <c r="P482" i="10"/>
  <c r="P478" i="10"/>
  <c r="P473" i="10"/>
  <c r="N467" i="10"/>
  <c r="R463" i="10"/>
  <c r="R457" i="10"/>
  <c r="AB82" i="17"/>
  <c r="AB74" i="17"/>
  <c r="AB66" i="17"/>
  <c r="AB58" i="17"/>
  <c r="AB50" i="17"/>
  <c r="AB42" i="17"/>
  <c r="AB34" i="17"/>
  <c r="AB27" i="17"/>
  <c r="AB20" i="17"/>
  <c r="AE220" i="12"/>
  <c r="AB80" i="17"/>
  <c r="AB72" i="17"/>
  <c r="AB64" i="17"/>
  <c r="AB56" i="17"/>
  <c r="AB48" i="17"/>
  <c r="AB40" i="17"/>
  <c r="AB32" i="17"/>
  <c r="AA26" i="17"/>
  <c r="I7" i="17"/>
  <c r="AH216" i="12"/>
  <c r="AH205" i="12"/>
  <c r="AE195" i="12"/>
  <c r="AH184" i="12"/>
  <c r="AH173" i="12"/>
  <c r="AE163" i="12"/>
  <c r="AH152" i="12"/>
  <c r="AH141" i="12"/>
  <c r="AH131" i="12"/>
  <c r="AH119" i="12"/>
  <c r="AH108" i="12"/>
  <c r="AE100" i="12"/>
  <c r="AH87" i="12"/>
  <c r="AH76" i="12"/>
  <c r="AE68" i="12"/>
  <c r="AH55" i="12"/>
  <c r="AH44" i="12"/>
  <c r="AE33" i="12"/>
  <c r="AH21" i="12"/>
  <c r="AH5" i="12"/>
  <c r="X46" i="11"/>
  <c r="AA80" i="17"/>
  <c r="AA72" i="17"/>
  <c r="AA64" i="17"/>
  <c r="AA56" i="17"/>
  <c r="AA48" i="17"/>
  <c r="AA40" i="17"/>
  <c r="AA32" i="17"/>
  <c r="AB24" i="17"/>
  <c r="AA20" i="17"/>
  <c r="AH217" i="12"/>
  <c r="AE207" i="12"/>
  <c r="AH196" i="12"/>
  <c r="AH185" i="12"/>
  <c r="AE175" i="12"/>
  <c r="AH164" i="12"/>
  <c r="AH153" i="12"/>
  <c r="AE143" i="12"/>
  <c r="AH132" i="12"/>
  <c r="AH120" i="12"/>
  <c r="AE112" i="12"/>
  <c r="AH99" i="12"/>
  <c r="AH88" i="12"/>
  <c r="AE80" i="12"/>
  <c r="AH67" i="12"/>
  <c r="AH56" i="12"/>
  <c r="AE48" i="12"/>
  <c r="AH36" i="12"/>
  <c r="AE31" i="12"/>
  <c r="AH22" i="12"/>
  <c r="AH14" i="12"/>
  <c r="AH6" i="12"/>
  <c r="X50" i="11"/>
  <c r="AB77" i="17"/>
  <c r="AB69" i="17"/>
  <c r="AB61" i="17"/>
  <c r="AB53" i="17"/>
  <c r="AB45" i="17"/>
  <c r="AB37" i="17"/>
  <c r="AA28" i="17"/>
  <c r="AA19" i="17"/>
  <c r="AH215" i="12"/>
  <c r="AH206" i="12"/>
  <c r="AE196" i="12"/>
  <c r="AH183" i="12"/>
  <c r="AH174" i="12"/>
  <c r="AE164" i="12"/>
  <c r="AH151" i="12"/>
  <c r="AH142" i="12"/>
  <c r="AE132" i="12"/>
  <c r="AE124" i="12"/>
  <c r="AH111" i="12"/>
  <c r="AH100" i="12"/>
  <c r="AE92" i="12"/>
  <c r="AH79" i="12"/>
  <c r="AH68" i="12"/>
  <c r="AE60" i="12"/>
  <c r="AH47" i="12"/>
  <c r="AH35" i="12"/>
  <c r="AH27" i="12"/>
  <c r="AH19" i="12"/>
  <c r="X57" i="11"/>
  <c r="X42" i="11"/>
  <c r="AA81" i="17"/>
  <c r="AA73" i="17"/>
  <c r="AA65" i="17"/>
  <c r="AA57" i="17"/>
  <c r="AA49" i="17"/>
  <c r="AA41" i="17"/>
  <c r="AA33" i="17"/>
  <c r="AA25" i="17"/>
  <c r="AH202" i="12"/>
  <c r="AH172" i="12"/>
  <c r="AH123" i="12"/>
  <c r="AE72" i="12"/>
  <c r="AH38" i="12"/>
  <c r="X59" i="11"/>
  <c r="X25" i="11"/>
  <c r="X9" i="11"/>
  <c r="N498" i="10"/>
  <c r="R492" i="10"/>
  <c r="R488" i="10"/>
  <c r="R484" i="10"/>
  <c r="P480" i="10"/>
  <c r="N475" i="10"/>
  <c r="R471" i="10"/>
  <c r="N465" i="10"/>
  <c r="N459" i="10"/>
  <c r="R455" i="10"/>
  <c r="R448" i="10"/>
  <c r="N442" i="10"/>
  <c r="P437" i="10"/>
  <c r="N433" i="10"/>
  <c r="N426" i="10"/>
  <c r="P422" i="10"/>
  <c r="R417" i="10"/>
  <c r="R410" i="10"/>
  <c r="N405" i="10"/>
  <c r="AB78" i="17"/>
  <c r="AB70" i="17"/>
  <c r="AB62" i="17"/>
  <c r="AB54" i="17"/>
  <c r="AB46" i="17"/>
  <c r="AB38" i="17"/>
  <c r="AB31" i="17"/>
  <c r="AB22" i="17"/>
  <c r="AH223" i="12"/>
  <c r="AH214" i="12"/>
  <c r="AE204" i="12"/>
  <c r="AH191" i="12"/>
  <c r="AH182" i="12"/>
  <c r="AE172" i="12"/>
  <c r="AH159" i="12"/>
  <c r="AH150" i="12"/>
  <c r="AE140" i="12"/>
  <c r="AH127" i="12"/>
  <c r="AH117" i="12"/>
  <c r="AE107" i="12"/>
  <c r="AH94" i="12"/>
  <c r="AH85" i="12"/>
  <c r="AE75" i="12"/>
  <c r="AH62" i="12"/>
  <c r="AH53" i="12"/>
  <c r="AE43" i="12"/>
  <c r="AH30" i="12"/>
  <c r="AH17" i="12"/>
  <c r="X56" i="11"/>
  <c r="X40" i="11"/>
  <c r="AA78" i="17"/>
  <c r="AA70" i="17"/>
  <c r="AA62" i="17"/>
  <c r="AA54" i="17"/>
  <c r="AA46" i="17"/>
  <c r="AA38" i="17"/>
  <c r="AA31" i="17"/>
  <c r="AB23" i="17"/>
  <c r="AB19" i="17"/>
  <c r="AE216" i="12"/>
  <c r="AH203" i="12"/>
  <c r="AH194" i="12"/>
  <c r="AE184" i="12"/>
  <c r="AH171" i="12"/>
  <c r="AH162" i="12"/>
  <c r="AE152" i="12"/>
  <c r="AH139" i="12"/>
  <c r="AH128" i="12"/>
  <c r="AE119" i="12"/>
  <c r="AH106" i="12"/>
  <c r="AH97" i="12"/>
  <c r="AE87" i="12"/>
  <c r="AH74" i="12"/>
  <c r="AH65" i="12"/>
  <c r="AE55" i="12"/>
  <c r="AH42" i="12"/>
  <c r="AE35" i="12"/>
  <c r="AH28" i="12"/>
  <c r="AE21" i="12"/>
  <c r="AE13" i="12"/>
  <c r="AE5" i="12"/>
  <c r="AB83" i="17"/>
  <c r="AB75" i="17"/>
  <c r="AB67" i="17"/>
  <c r="AB59" i="17"/>
  <c r="AB51" i="17"/>
  <c r="AB43" i="17"/>
  <c r="AB35" i="17"/>
  <c r="AB25" i="17"/>
  <c r="AH224" i="12"/>
  <c r="AH213" i="12"/>
  <c r="AE203" i="12"/>
  <c r="AH192" i="12"/>
  <c r="AH181" i="12"/>
  <c r="AE171" i="12"/>
  <c r="AH160" i="12"/>
  <c r="AH149" i="12"/>
  <c r="AE139" i="12"/>
  <c r="AH129" i="12"/>
  <c r="AH118" i="12"/>
  <c r="AH109" i="12"/>
  <c r="AE99" i="12"/>
  <c r="AH86" i="12"/>
  <c r="AH77" i="12"/>
  <c r="AE67" i="12"/>
  <c r="AH54" i="12"/>
  <c r="AH45" i="12"/>
  <c r="AH33" i="12"/>
  <c r="AE27" i="12"/>
  <c r="AH15" i="12"/>
  <c r="X55" i="11"/>
  <c r="X41" i="11"/>
  <c r="AA79" i="17"/>
  <c r="AA71" i="17"/>
  <c r="AA63" i="17"/>
  <c r="AA55" i="17"/>
  <c r="AA47" i="17"/>
  <c r="AA39" i="17"/>
  <c r="AB30" i="17"/>
  <c r="I24" i="17"/>
  <c r="AE199" i="12"/>
  <c r="AE160" i="12"/>
  <c r="AE111" i="12"/>
  <c r="AH64" i="12"/>
  <c r="AH20" i="12"/>
  <c r="X58" i="11"/>
  <c r="X23" i="11"/>
  <c r="X7" i="11"/>
  <c r="P497" i="10"/>
  <c r="N491" i="10"/>
  <c r="R487" i="10"/>
  <c r="R483" i="10"/>
  <c r="N479" i="10"/>
  <c r="AH207" i="12"/>
  <c r="AH166" i="12"/>
  <c r="AE123" i="12"/>
  <c r="AH78" i="12"/>
  <c r="AH34" i="12"/>
  <c r="AA82" i="17"/>
  <c r="AA50" i="17"/>
  <c r="AA21" i="17"/>
  <c r="AH187" i="12"/>
  <c r="AH146" i="12"/>
  <c r="AE103" i="12"/>
  <c r="AH58" i="12"/>
  <c r="AE25" i="12"/>
  <c r="AB79" i="17"/>
  <c r="AB47" i="17"/>
  <c r="AE219" i="12"/>
  <c r="AH176" i="12"/>
  <c r="AH133" i="12"/>
  <c r="AH93" i="12"/>
  <c r="AE51" i="12"/>
  <c r="AH7" i="12"/>
  <c r="AA67" i="17"/>
  <c r="AA35" i="17"/>
  <c r="AE135" i="12"/>
  <c r="X26" i="11"/>
  <c r="N489" i="10"/>
  <c r="P474" i="10"/>
  <c r="P464" i="10"/>
  <c r="N454" i="10"/>
  <c r="N445" i="10"/>
  <c r="P438" i="10"/>
  <c r="N431" i="10"/>
  <c r="P424" i="10"/>
  <c r="P418" i="10"/>
  <c r="N409" i="10"/>
  <c r="P403" i="10"/>
  <c r="AE183" i="12"/>
  <c r="AE144" i="12"/>
  <c r="AE95" i="12"/>
  <c r="AH48" i="12"/>
  <c r="AE11" i="12"/>
  <c r="X35" i="11"/>
  <c r="X19" i="11"/>
  <c r="N501" i="10"/>
  <c r="R496" i="10"/>
  <c r="P490" i="10"/>
  <c r="P484" i="10"/>
  <c r="N480" i="10"/>
  <c r="N474" i="10"/>
  <c r="P469" i="10"/>
  <c r="P463" i="10"/>
  <c r="N458" i="10"/>
  <c r="R452" i="10"/>
  <c r="R447" i="10"/>
  <c r="N440" i="10"/>
  <c r="P436" i="10"/>
  <c r="R430" i="10"/>
  <c r="N422" i="10"/>
  <c r="N418" i="10"/>
  <c r="N414" i="10"/>
  <c r="AH170" i="12"/>
  <c r="AH140" i="12"/>
  <c r="AH96" i="12"/>
  <c r="AH50" i="12"/>
  <c r="AE12" i="12"/>
  <c r="X31" i="11"/>
  <c r="X15" i="11"/>
  <c r="R498" i="10"/>
  <c r="N492" i="10"/>
  <c r="N488" i="10"/>
  <c r="N484" i="10"/>
  <c r="P477" i="10"/>
  <c r="P470" i="10"/>
  <c r="R465" i="10"/>
  <c r="P460" i="10"/>
  <c r="N455" i="10"/>
  <c r="P451" i="10"/>
  <c r="R446" i="10"/>
  <c r="R442" i="10"/>
  <c r="N435" i="10"/>
  <c r="R431" i="10"/>
  <c r="R427" i="10"/>
  <c r="AH218" i="12"/>
  <c r="AH188" i="12"/>
  <c r="AH147" i="12"/>
  <c r="AE88" i="12"/>
  <c r="AH41" i="12"/>
  <c r="AH8" i="12"/>
  <c r="X43" i="11"/>
  <c r="X27" i="11"/>
  <c r="X11" i="11"/>
  <c r="R497" i="10"/>
  <c r="R493" i="10"/>
  <c r="R482" i="10"/>
  <c r="N477" i="10"/>
  <c r="R473" i="10"/>
  <c r="P467" i="10"/>
  <c r="N462" i="10"/>
  <c r="P456" i="10"/>
  <c r="N451" i="10"/>
  <c r="P446" i="10"/>
  <c r="R440" i="10"/>
  <c r="P433" i="10"/>
  <c r="N429" i="10"/>
  <c r="R424" i="10"/>
  <c r="N420" i="10"/>
  <c r="N415" i="10"/>
  <c r="P411" i="10"/>
  <c r="N406" i="10"/>
  <c r="R400" i="10"/>
  <c r="N394" i="10"/>
  <c r="N389" i="10"/>
  <c r="P385" i="10"/>
  <c r="P381" i="10"/>
  <c r="R413" i="10"/>
  <c r="R405" i="10"/>
  <c r="R397" i="10"/>
  <c r="N391" i="10"/>
  <c r="P380" i="10"/>
  <c r="R372" i="10"/>
  <c r="P364" i="10"/>
  <c r="P360" i="10"/>
  <c r="P356" i="10"/>
  <c r="P352" i="10"/>
  <c r="P348" i="10"/>
  <c r="P344" i="10"/>
  <c r="AH198" i="12"/>
  <c r="AE156" i="12"/>
  <c r="AH110" i="12"/>
  <c r="AH69" i="12"/>
  <c r="AH25" i="12"/>
  <c r="AA74" i="17"/>
  <c r="AA42" i="17"/>
  <c r="AH219" i="12"/>
  <c r="AH178" i="12"/>
  <c r="AE136" i="12"/>
  <c r="AH90" i="12"/>
  <c r="AH49" i="12"/>
  <c r="AE17" i="12"/>
  <c r="AB71" i="17"/>
  <c r="AB39" i="17"/>
  <c r="AH208" i="12"/>
  <c r="AH165" i="12"/>
  <c r="AH126" i="12"/>
  <c r="AE83" i="12"/>
  <c r="AH37" i="12"/>
  <c r="X48" i="11"/>
  <c r="AA59" i="17"/>
  <c r="AB26" i="17"/>
  <c r="AH82" i="12"/>
  <c r="X10" i="11"/>
  <c r="R485" i="10"/>
  <c r="N472" i="10"/>
  <c r="R461" i="10"/>
  <c r="N450" i="10"/>
  <c r="R444" i="10"/>
  <c r="R436" i="10"/>
  <c r="N428" i="10"/>
  <c r="N423" i="10"/>
  <c r="P414" i="10"/>
  <c r="P408" i="10"/>
  <c r="R402" i="10"/>
  <c r="AH179" i="12"/>
  <c r="AE120" i="12"/>
  <c r="AH73" i="12"/>
  <c r="AH43" i="12"/>
  <c r="X44" i="11"/>
  <c r="X28" i="11"/>
  <c r="X12" i="11"/>
  <c r="P500" i="10"/>
  <c r="R495" i="10"/>
  <c r="P488" i="10"/>
  <c r="P483" i="10"/>
  <c r="N478" i="10"/>
  <c r="N473" i="10"/>
  <c r="R468" i="10"/>
  <c r="R462" i="10"/>
  <c r="P457" i="10"/>
  <c r="R451" i="10"/>
  <c r="P444" i="10"/>
  <c r="R439" i="10"/>
  <c r="P435" i="10"/>
  <c r="R429" i="10"/>
  <c r="N421" i="10"/>
  <c r="P417" i="10"/>
  <c r="AH209" i="12"/>
  <c r="AE167" i="12"/>
  <c r="AH121" i="12"/>
  <c r="AH91" i="12"/>
  <c r="AE40" i="12"/>
  <c r="AE7" i="12"/>
  <c r="X24" i="11"/>
  <c r="X8" i="11"/>
  <c r="P496" i="10"/>
  <c r="R491" i="10"/>
  <c r="N487" i="10"/>
  <c r="N483" i="10"/>
  <c r="R475" i="10"/>
  <c r="N469" i="10"/>
  <c r="N463" i="10"/>
  <c r="R459" i="10"/>
  <c r="R454" i="10"/>
  <c r="R450" i="10"/>
  <c r="R445" i="10"/>
  <c r="N441" i="10"/>
  <c r="N434" i="10"/>
  <c r="P430" i="10"/>
  <c r="R426" i="10"/>
  <c r="AE215" i="12"/>
  <c r="AE176" i="12"/>
  <c r="AH130" i="12"/>
  <c r="AH80" i="12"/>
  <c r="AH24" i="12"/>
  <c r="AE8" i="12"/>
  <c r="X36" i="11"/>
  <c r="X20" i="11"/>
  <c r="R501" i="10"/>
  <c r="N496" i="10"/>
  <c r="P491" i="10"/>
  <c r="R480" i="10"/>
  <c r="R476" i="10"/>
  <c r="P472" i="10"/>
  <c r="R466" i="10"/>
  <c r="N460" i="10"/>
  <c r="P454" i="10"/>
  <c r="P450" i="10"/>
  <c r="P445" i="10"/>
  <c r="N439" i="10"/>
  <c r="N432" i="10"/>
  <c r="P428" i="10"/>
  <c r="P423" i="10"/>
  <c r="R419" i="10"/>
  <c r="R414" i="10"/>
  <c r="P409" i="10"/>
  <c r="P405" i="10"/>
  <c r="P399" i="10"/>
  <c r="P393" i="10"/>
  <c r="R388" i="10"/>
  <c r="N384" i="10"/>
  <c r="N380" i="10"/>
  <c r="R412" i="10"/>
  <c r="P404" i="10"/>
  <c r="P395" i="10"/>
  <c r="P390" i="10"/>
  <c r="N378" i="10"/>
  <c r="R370" i="10"/>
  <c r="R363" i="10"/>
  <c r="R359" i="10"/>
  <c r="R355" i="10"/>
  <c r="R351" i="10"/>
  <c r="R347" i="10"/>
  <c r="R343" i="10"/>
  <c r="R339" i="10"/>
  <c r="AE188" i="12"/>
  <c r="AH143" i="12"/>
  <c r="AH101" i="12"/>
  <c r="AE59" i="12"/>
  <c r="AH9" i="12"/>
  <c r="AA66" i="17"/>
  <c r="AA34" i="17"/>
  <c r="AH210" i="12"/>
  <c r="AE168" i="12"/>
  <c r="AH122" i="12"/>
  <c r="AH81" i="12"/>
  <c r="AE39" i="12"/>
  <c r="AE9" i="12"/>
  <c r="AB63" i="17"/>
  <c r="AB29" i="17"/>
  <c r="AH197" i="12"/>
  <c r="AE155" i="12"/>
  <c r="AE115" i="12"/>
  <c r="AH70" i="12"/>
  <c r="AH29" i="12"/>
  <c r="AA83" i="17"/>
  <c r="AA51" i="17"/>
  <c r="AH220" i="12"/>
  <c r="AE47" i="12"/>
  <c r="R500" i="10"/>
  <c r="R481" i="10"/>
  <c r="R469" i="10"/>
  <c r="P458" i="10"/>
  <c r="P449" i="10"/>
  <c r="R441" i="10"/>
  <c r="R435" i="10"/>
  <c r="N427" i="10"/>
  <c r="P421" i="10"/>
  <c r="N412" i="10"/>
  <c r="P407" i="10"/>
  <c r="AE208" i="12"/>
  <c r="AH161" i="12"/>
  <c r="AH112" i="12"/>
  <c r="AH66" i="12"/>
  <c r="AH16" i="12"/>
  <c r="X38" i="11"/>
  <c r="X22" i="11"/>
  <c r="X6" i="11"/>
  <c r="R499" i="10"/>
  <c r="N493" i="10"/>
  <c r="P487" i="10"/>
  <c r="N482" i="10"/>
  <c r="R477" i="10"/>
  <c r="P471" i="10"/>
  <c r="N466" i="10"/>
  <c r="P461" i="10"/>
  <c r="P455" i="10"/>
  <c r="N449" i="10"/>
  <c r="R443" i="10"/>
  <c r="N438" i="10"/>
  <c r="P434" i="10"/>
  <c r="P425" i="10"/>
  <c r="R420" i="10"/>
  <c r="R416" i="10"/>
  <c r="AH204" i="12"/>
  <c r="AH163" i="12"/>
  <c r="AH114" i="12"/>
  <c r="AE79" i="12"/>
  <c r="AE23" i="12"/>
  <c r="X34" i="11"/>
  <c r="X18" i="11"/>
  <c r="N500" i="10"/>
  <c r="P495" i="10"/>
  <c r="N490" i="10"/>
  <c r="R486" i="10"/>
  <c r="N481" i="10"/>
  <c r="R472" i="10"/>
  <c r="P468" i="10"/>
  <c r="P462" i="10"/>
  <c r="N457" i="10"/>
  <c r="P453" i="10"/>
  <c r="N448" i="10"/>
  <c r="N444" i="10"/>
  <c r="P439" i="10"/>
  <c r="R433" i="10"/>
  <c r="P429" i="10"/>
  <c r="N425" i="10"/>
  <c r="AH211" i="12"/>
  <c r="AH154" i="12"/>
  <c r="AH105" i="12"/>
  <c r="AH75" i="12"/>
  <c r="AE24" i="12"/>
  <c r="X52" i="11"/>
  <c r="X30" i="11"/>
  <c r="X14" i="11"/>
  <c r="N499" i="10"/>
  <c r="N495" i="10"/>
  <c r="P489" i="10"/>
  <c r="P479" i="10"/>
  <c r="P475" i="10"/>
  <c r="N470" i="10"/>
  <c r="P465" i="10"/>
  <c r="P459" i="10"/>
  <c r="N453" i="10"/>
  <c r="R449" i="10"/>
  <c r="N443" i="10"/>
  <c r="R438" i="10"/>
  <c r="P431" i="10"/>
  <c r="P427" i="10"/>
  <c r="R422" i="10"/>
  <c r="R418" i="10"/>
  <c r="N413" i="10"/>
  <c r="R408" i="10"/>
  <c r="R403" i="10"/>
  <c r="R398" i="10"/>
  <c r="N392" i="10"/>
  <c r="N387" i="10"/>
  <c r="N383" i="10"/>
  <c r="N379" i="10"/>
  <c r="N407" i="10"/>
  <c r="R399" i="10"/>
  <c r="R394" i="10"/>
  <c r="R389" i="10"/>
  <c r="P377" i="10"/>
  <c r="R368" i="10"/>
  <c r="P362" i="10"/>
  <c r="P358" i="10"/>
  <c r="P354" i="10"/>
  <c r="P350" i="10"/>
  <c r="P346" i="10"/>
  <c r="P342" i="10"/>
  <c r="P338" i="10"/>
  <c r="P334" i="10"/>
  <c r="P327" i="10"/>
  <c r="N322" i="10"/>
  <c r="R318" i="10"/>
  <c r="N313" i="10"/>
  <c r="R309" i="10"/>
  <c r="R304" i="10"/>
  <c r="N300" i="10"/>
  <c r="P295" i="10"/>
  <c r="N290" i="10"/>
  <c r="R285" i="10"/>
  <c r="P281" i="10"/>
  <c r="N277" i="10"/>
  <c r="N273" i="10"/>
  <c r="P268" i="10"/>
  <c r="P264" i="10"/>
  <c r="P260" i="10"/>
  <c r="R255" i="10"/>
  <c r="P420" i="10"/>
  <c r="N404" i="10"/>
  <c r="AH175" i="12"/>
  <c r="AH134" i="12"/>
  <c r="AE91" i="12"/>
  <c r="AH46" i="12"/>
  <c r="X47" i="11"/>
  <c r="AA58" i="17"/>
  <c r="AA27" i="17"/>
  <c r="AE200" i="12"/>
  <c r="AH155" i="12"/>
  <c r="AH113" i="12"/>
  <c r="AE71" i="12"/>
  <c r="AE32" i="12"/>
  <c r="X51" i="11"/>
  <c r="AB55" i="17"/>
  <c r="AA23" i="17"/>
  <c r="AE187" i="12"/>
  <c r="AH144" i="12"/>
  <c r="AH102" i="12"/>
  <c r="AH61" i="12"/>
  <c r="AH23" i="12"/>
  <c r="AA75" i="17"/>
  <c r="AA43" i="17"/>
  <c r="AH177" i="12"/>
  <c r="AE15" i="12"/>
  <c r="P493" i="10"/>
  <c r="P476" i="10"/>
  <c r="P466" i="10"/>
  <c r="N456" i="10"/>
  <c r="N446" i="10"/>
  <c r="P440" i="10"/>
  <c r="R434" i="10"/>
  <c r="R425" i="10"/>
  <c r="P419" i="10"/>
  <c r="N411" i="10"/>
  <c r="R404" i="10"/>
  <c r="AH186" i="12"/>
  <c r="AH156" i="12"/>
  <c r="AH107" i="12"/>
  <c r="AE56" i="12"/>
  <c r="AE16" i="12"/>
  <c r="X37" i="11"/>
  <c r="X21" i="11"/>
  <c r="X5" i="11"/>
  <c r="N497" i="10"/>
  <c r="P492" i="10"/>
  <c r="P485" i="10"/>
  <c r="P481" i="10"/>
  <c r="N476" i="10"/>
  <c r="R470" i="10"/>
  <c r="N464" i="10"/>
  <c r="R460" i="10"/>
  <c r="R453" i="10"/>
  <c r="P448" i="10"/>
  <c r="P441" i="10"/>
  <c r="N437" i="10"/>
  <c r="R432" i="10"/>
  <c r="N424" i="10"/>
  <c r="N419" i="10"/>
  <c r="R415" i="10"/>
  <c r="AE192" i="12"/>
  <c r="AH145" i="12"/>
  <c r="AE104" i="12"/>
  <c r="AH57" i="12"/>
  <c r="AH12" i="12"/>
  <c r="X33" i="11"/>
  <c r="X17" i="11"/>
  <c r="P499" i="10"/>
  <c r="R494" i="10"/>
  <c r="R489" i="10"/>
  <c r="N485" i="10"/>
  <c r="R479" i="10"/>
  <c r="N471" i="10"/>
  <c r="R467" i="10"/>
  <c r="P447" i="10"/>
  <c r="R428" i="10"/>
  <c r="AH98" i="12"/>
  <c r="X29" i="11"/>
  <c r="P486" i="10"/>
  <c r="R464" i="10"/>
  <c r="P442" i="10"/>
  <c r="R421" i="10"/>
  <c r="N401" i="10"/>
  <c r="N382" i="10"/>
  <c r="R393" i="10"/>
  <c r="R361" i="10"/>
  <c r="R345" i="10"/>
  <c r="P336" i="10"/>
  <c r="R331" i="10"/>
  <c r="N321" i="10"/>
  <c r="N316" i="10"/>
  <c r="R310" i="10"/>
  <c r="P303" i="10"/>
  <c r="N297" i="10"/>
  <c r="N292" i="10"/>
  <c r="P284" i="10"/>
  <c r="N279" i="10"/>
  <c r="R274" i="10"/>
  <c r="N267" i="10"/>
  <c r="R262" i="10"/>
  <c r="R256" i="10"/>
  <c r="P415" i="10"/>
  <c r="R401" i="10"/>
  <c r="N395" i="10"/>
  <c r="P389" i="10"/>
  <c r="R382" i="10"/>
  <c r="R375" i="10"/>
  <c r="R371" i="10"/>
  <c r="R367" i="10"/>
  <c r="P363" i="10"/>
  <c r="P359" i="10"/>
  <c r="P355" i="10"/>
  <c r="P351" i="10"/>
  <c r="P347" i="10"/>
  <c r="P343" i="10"/>
  <c r="P339" i="10"/>
  <c r="P335" i="10"/>
  <c r="R330" i="10"/>
  <c r="P326" i="10"/>
  <c r="N319" i="10"/>
  <c r="P312" i="10"/>
  <c r="R307" i="10"/>
  <c r="P301" i="10"/>
  <c r="P294" i="10"/>
  <c r="P286" i="10"/>
  <c r="N281" i="10"/>
  <c r="N272" i="10"/>
  <c r="P266" i="10"/>
  <c r="N261" i="10"/>
  <c r="N257" i="10"/>
  <c r="R253" i="10"/>
  <c r="R248" i="10"/>
  <c r="R243" i="10"/>
  <c r="N403" i="10"/>
  <c r="N397" i="10"/>
  <c r="R387" i="10"/>
  <c r="P382" i="10"/>
  <c r="P376" i="10"/>
  <c r="N461" i="10"/>
  <c r="P443" i="10"/>
  <c r="R423" i="10"/>
  <c r="AE63" i="12"/>
  <c r="X13" i="11"/>
  <c r="R478" i="10"/>
  <c r="R458" i="10"/>
  <c r="R437" i="10"/>
  <c r="N416" i="10"/>
  <c r="P396" i="10"/>
  <c r="N417" i="10"/>
  <c r="P384" i="10"/>
  <c r="R357" i="10"/>
  <c r="R341" i="10"/>
  <c r="R335" i="10"/>
  <c r="R326" i="10"/>
  <c r="R320" i="10"/>
  <c r="N314" i="10"/>
  <c r="N308" i="10"/>
  <c r="R302" i="10"/>
  <c r="R296" i="10"/>
  <c r="N289" i="10"/>
  <c r="N283" i="10"/>
  <c r="P278" i="10"/>
  <c r="P272" i="10"/>
  <c r="R266" i="10"/>
  <c r="P261" i="10"/>
  <c r="P254" i="10"/>
  <c r="P413" i="10"/>
  <c r="N399" i="10"/>
  <c r="P394" i="10"/>
  <c r="P388" i="10"/>
  <c r="R381" i="10"/>
  <c r="P374" i="10"/>
  <c r="P370" i="10"/>
  <c r="P366" i="10"/>
  <c r="N362" i="10"/>
  <c r="N358" i="10"/>
  <c r="N354" i="10"/>
  <c r="N350" i="10"/>
  <c r="N346" i="10"/>
  <c r="N342" i="10"/>
  <c r="N338" i="10"/>
  <c r="N334" i="10"/>
  <c r="R329" i="10"/>
  <c r="P325" i="10"/>
  <c r="P318" i="10"/>
  <c r="N311" i="10"/>
  <c r="P304" i="10"/>
  <c r="R299" i="10"/>
  <c r="P293" i="10"/>
  <c r="P285" i="10"/>
  <c r="N280" i="10"/>
  <c r="R270" i="10"/>
  <c r="N265" i="10"/>
  <c r="N260" i="10"/>
  <c r="P256" i="10"/>
  <c r="R251" i="10"/>
  <c r="P247" i="10"/>
  <c r="R456" i="10"/>
  <c r="N436" i="10"/>
  <c r="AH193" i="12"/>
  <c r="AE19" i="12"/>
  <c r="P498" i="10"/>
  <c r="R474" i="10"/>
  <c r="N452" i="10"/>
  <c r="N430" i="10"/>
  <c r="P412" i="10"/>
  <c r="R391" i="10"/>
  <c r="R406" i="10"/>
  <c r="R374" i="10"/>
  <c r="R353" i="10"/>
  <c r="P340" i="10"/>
  <c r="N333" i="10"/>
  <c r="R325" i="10"/>
  <c r="P319" i="10"/>
  <c r="R312" i="10"/>
  <c r="N306" i="10"/>
  <c r="R301" i="10"/>
  <c r="R294" i="10"/>
  <c r="N287" i="10"/>
  <c r="P282" i="10"/>
  <c r="N276" i="10"/>
  <c r="N271" i="10"/>
  <c r="P265" i="10"/>
  <c r="P259" i="10"/>
  <c r="N252" i="10"/>
  <c r="P406" i="10"/>
  <c r="N398" i="10"/>
  <c r="N393" i="10"/>
  <c r="R386" i="10"/>
  <c r="N377" i="10"/>
  <c r="R373" i="10"/>
  <c r="R369" i="10"/>
  <c r="R365" i="10"/>
  <c r="P361" i="10"/>
  <c r="P357" i="10"/>
  <c r="P353" i="10"/>
  <c r="P349" i="10"/>
  <c r="P345" i="10"/>
  <c r="P341" i="10"/>
  <c r="P337" i="10"/>
  <c r="P332" i="10"/>
  <c r="R328" i="10"/>
  <c r="R323" i="10"/>
  <c r="P317" i="10"/>
  <c r="P310" i="10"/>
  <c r="N303" i="10"/>
  <c r="P296" i="10"/>
  <c r="R291" i="10"/>
  <c r="N284" i="10"/>
  <c r="N278" i="10"/>
  <c r="N269" i="10"/>
  <c r="N264" i="10"/>
  <c r="N259" i="10"/>
  <c r="P255" i="10"/>
  <c r="N250" i="10"/>
  <c r="R245" i="10"/>
  <c r="P410" i="10"/>
  <c r="P401" i="10"/>
  <c r="R392" i="10"/>
  <c r="N385" i="10"/>
  <c r="R379" i="10"/>
  <c r="N374" i="10"/>
  <c r="N370" i="10"/>
  <c r="N366" i="10"/>
  <c r="N359" i="10"/>
  <c r="N351" i="10"/>
  <c r="N343" i="10"/>
  <c r="N335" i="10"/>
  <c r="P330" i="10"/>
  <c r="N325" i="10"/>
  <c r="R321" i="10"/>
  <c r="R316" i="10"/>
  <c r="N312" i="10"/>
  <c r="P307" i="10"/>
  <c r="N302" i="10"/>
  <c r="R298" i="10"/>
  <c r="N293" i="10"/>
  <c r="R289" i="10"/>
  <c r="N285" i="10"/>
  <c r="R276" i="10"/>
  <c r="R271" i="10"/>
  <c r="R263" i="10"/>
  <c r="N255" i="10"/>
  <c r="P249" i="10"/>
  <c r="P245" i="10"/>
  <c r="R409" i="10"/>
  <c r="P392" i="10"/>
  <c r="R384" i="10"/>
  <c r="P378" i="10"/>
  <c r="N373" i="10"/>
  <c r="N365" i="10"/>
  <c r="R358" i="10"/>
  <c r="R350" i="10"/>
  <c r="R342" i="10"/>
  <c r="R334" i="10"/>
  <c r="N328" i="10"/>
  <c r="P322" i="10"/>
  <c r="N315" i="10"/>
  <c r="P308" i="10"/>
  <c r="R303" i="10"/>
  <c r="P297" i="10"/>
  <c r="P290" i="10"/>
  <c r="R284" i="10"/>
  <c r="R280" i="10"/>
  <c r="P276" i="10"/>
  <c r="P271" i="10"/>
  <c r="P267" i="10"/>
  <c r="R261" i="10"/>
  <c r="R257" i="10"/>
  <c r="N251" i="10"/>
  <c r="P246" i="10"/>
  <c r="R242" i="10"/>
  <c r="N238" i="10"/>
  <c r="R233" i="10"/>
  <c r="R228" i="10"/>
  <c r="P452" i="10"/>
  <c r="P432" i="10"/>
  <c r="AE151" i="12"/>
  <c r="X45" i="11"/>
  <c r="P494" i="10"/>
  <c r="N468" i="10"/>
  <c r="N447" i="10"/>
  <c r="P426" i="10"/>
  <c r="R407" i="10"/>
  <c r="N386" i="10"/>
  <c r="P398" i="10"/>
  <c r="R366" i="10"/>
  <c r="R349" i="10"/>
  <c r="R337" i="10"/>
  <c r="R332" i="10"/>
  <c r="N324" i="10"/>
  <c r="R317" i="10"/>
  <c r="P311" i="10"/>
  <c r="N305" i="10"/>
  <c r="N298" i="10"/>
  <c r="R293" i="10"/>
  <c r="R286" i="10"/>
  <c r="P280" i="10"/>
  <c r="N275" i="10"/>
  <c r="P269" i="10"/>
  <c r="N263" i="10"/>
  <c r="P257" i="10"/>
  <c r="P250" i="10"/>
  <c r="P402" i="10"/>
  <c r="P397" i="10"/>
  <c r="N390" i="10"/>
  <c r="R385" i="10"/>
  <c r="R376" i="10"/>
  <c r="P372" i="10"/>
  <c r="P368" i="10"/>
  <c r="N364" i="10"/>
  <c r="N360" i="10"/>
  <c r="N356" i="10"/>
  <c r="N352" i="10"/>
  <c r="N348" i="10"/>
  <c r="N344" i="10"/>
  <c r="N340" i="10"/>
  <c r="N336" i="10"/>
  <c r="P331" i="10"/>
  <c r="N327" i="10"/>
  <c r="P320" i="10"/>
  <c r="R315" i="10"/>
  <c r="P309" i="10"/>
  <c r="P302" i="10"/>
  <c r="N295" i="10"/>
  <c r="R288" i="10"/>
  <c r="N282" i="10"/>
  <c r="P274" i="10"/>
  <c r="N268" i="10"/>
  <c r="P262" i="10"/>
  <c r="R258" i="10"/>
  <c r="N254" i="10"/>
  <c r="R249" i="10"/>
  <c r="R244" i="10"/>
  <c r="N408" i="10"/>
  <c r="P400" i="10"/>
  <c r="N388" i="10"/>
  <c r="R383" i="10"/>
  <c r="R378" i="10"/>
  <c r="P373" i="10"/>
  <c r="P369" i="10"/>
  <c r="P365" i="10"/>
  <c r="N357" i="10"/>
  <c r="N349" i="10"/>
  <c r="N341" i="10"/>
  <c r="R333" i="10"/>
  <c r="P329" i="10"/>
  <c r="R324" i="10"/>
  <c r="N320" i="10"/>
  <c r="P315" i="10"/>
  <c r="N310" i="10"/>
  <c r="R306" i="10"/>
  <c r="N301" i="10"/>
  <c r="R297" i="10"/>
  <c r="R292" i="10"/>
  <c r="P288" i="10"/>
  <c r="R283" i="10"/>
  <c r="R275" i="10"/>
  <c r="P270" i="10"/>
  <c r="N262" i="10"/>
  <c r="P253" i="10"/>
  <c r="P248" i="10"/>
  <c r="P244" i="10"/>
  <c r="N400" i="10"/>
  <c r="P391" i="10"/>
  <c r="P383" i="10"/>
  <c r="R377" i="10"/>
  <c r="N371" i="10"/>
  <c r="R364" i="10"/>
  <c r="R356" i="10"/>
  <c r="R348" i="10"/>
  <c r="R340" i="10"/>
  <c r="P333" i="10"/>
  <c r="R327" i="10"/>
  <c r="P321" i="10"/>
  <c r="P314" i="10"/>
  <c r="N307" i="10"/>
  <c r="P300" i="10"/>
  <c r="R295" i="10"/>
  <c r="P289" i="10"/>
  <c r="P283" i="10"/>
  <c r="P279" i="10"/>
  <c r="P275" i="10"/>
  <c r="N270" i="10"/>
  <c r="R265" i="10"/>
  <c r="R260" i="10"/>
  <c r="R254" i="10"/>
  <c r="R250" i="10"/>
  <c r="N245" i="10"/>
  <c r="N241" i="10"/>
  <c r="R237" i="10"/>
  <c r="R232" i="10"/>
  <c r="R227" i="10"/>
  <c r="N221" i="10"/>
  <c r="N217" i="10"/>
  <c r="N212" i="10"/>
  <c r="P208" i="10"/>
  <c r="R203" i="10"/>
  <c r="P199" i="10"/>
  <c r="N194" i="10"/>
  <c r="P188" i="10"/>
  <c r="R181" i="10"/>
  <c r="R411" i="10"/>
  <c r="N381" i="10"/>
  <c r="N368" i="10"/>
  <c r="N355" i="10"/>
  <c r="N339" i="10"/>
  <c r="P328" i="10"/>
  <c r="N318" i="10"/>
  <c r="N309" i="10"/>
  <c r="R300" i="10"/>
  <c r="P291" i="10"/>
  <c r="R279" i="10"/>
  <c r="R267" i="10"/>
  <c r="R252" i="10"/>
  <c r="P416" i="10"/>
  <c r="R390" i="10"/>
  <c r="N376" i="10"/>
  <c r="R362" i="10"/>
  <c r="R346" i="10"/>
  <c r="N330" i="10"/>
  <c r="R319" i="10"/>
  <c r="P306" i="10"/>
  <c r="P292" i="10"/>
  <c r="R282" i="10"/>
  <c r="P273" i="10"/>
  <c r="R264" i="10"/>
  <c r="N253" i="10"/>
  <c r="N244" i="10"/>
  <c r="R235" i="10"/>
  <c r="N226" i="10"/>
  <c r="N219" i="10"/>
  <c r="N213" i="10"/>
  <c r="P207" i="10"/>
  <c r="R201" i="10"/>
  <c r="R195" i="10"/>
  <c r="N185" i="10"/>
  <c r="P179" i="10"/>
  <c r="P238" i="10"/>
  <c r="R234" i="10"/>
  <c r="N224" i="10"/>
  <c r="P213" i="10"/>
  <c r="P203" i="10"/>
  <c r="N193" i="10"/>
  <c r="N188" i="10"/>
  <c r="R182" i="10"/>
  <c r="P177" i="10"/>
  <c r="R173" i="10"/>
  <c r="N167" i="10"/>
  <c r="N159" i="10"/>
  <c r="R155" i="10"/>
  <c r="P150" i="10"/>
  <c r="R146" i="10"/>
  <c r="N138" i="10"/>
  <c r="N134" i="10"/>
  <c r="P130" i="10"/>
  <c r="R126" i="10"/>
  <c r="P121" i="10"/>
  <c r="N114" i="10"/>
  <c r="P110" i="10"/>
  <c r="R104" i="10"/>
  <c r="N95" i="10"/>
  <c r="R91" i="10"/>
  <c r="N87" i="10"/>
  <c r="N78" i="10"/>
  <c r="P71" i="10"/>
  <c r="N67" i="10"/>
  <c r="N62" i="10"/>
  <c r="P55" i="10"/>
  <c r="N50" i="10"/>
  <c r="N44" i="10"/>
  <c r="N36" i="10"/>
  <c r="N28" i="10"/>
  <c r="N20" i="10"/>
  <c r="P242" i="10"/>
  <c r="P234" i="10"/>
  <c r="P228" i="10"/>
  <c r="P219" i="10"/>
  <c r="R214" i="10"/>
  <c r="R204" i="10"/>
  <c r="P198" i="10"/>
  <c r="P187" i="10"/>
  <c r="R183" i="10"/>
  <c r="N176" i="10"/>
  <c r="N171" i="10"/>
  <c r="P164" i="10"/>
  <c r="P157" i="10"/>
  <c r="N152" i="10"/>
  <c r="N148" i="10"/>
  <c r="P144" i="10"/>
  <c r="R140" i="10"/>
  <c r="N133" i="10"/>
  <c r="N128" i="10"/>
  <c r="R122" i="10"/>
  <c r="R116" i="10"/>
  <c r="R109" i="10"/>
  <c r="P104" i="10"/>
  <c r="P100" i="10"/>
  <c r="N92" i="10"/>
  <c r="R85" i="10"/>
  <c r="R80" i="10"/>
  <c r="R74" i="10"/>
  <c r="P70" i="10"/>
  <c r="N64" i="10"/>
  <c r="R58" i="10"/>
  <c r="R53" i="10"/>
  <c r="R247" i="10"/>
  <c r="R240" i="10"/>
  <c r="R231" i="10"/>
  <c r="P225" i="10"/>
  <c r="R221" i="10"/>
  <c r="P216" i="10"/>
  <c r="P210" i="10"/>
  <c r="P202" i="10"/>
  <c r="P196" i="10"/>
  <c r="N187" i="10"/>
  <c r="N179" i="10"/>
  <c r="P172" i="10"/>
  <c r="R167" i="10"/>
  <c r="P163" i="10"/>
  <c r="R159" i="10"/>
  <c r="N155" i="10"/>
  <c r="N147" i="10"/>
  <c r="P143" i="10"/>
  <c r="N137" i="10"/>
  <c r="N129" i="10"/>
  <c r="N124" i="10"/>
  <c r="R115" i="10"/>
  <c r="P107" i="10"/>
  <c r="N402" i="10"/>
  <c r="P375" i="10"/>
  <c r="P367" i="10"/>
  <c r="N353" i="10"/>
  <c r="N337" i="10"/>
  <c r="N326" i="10"/>
  <c r="N317" i="10"/>
  <c r="R308" i="10"/>
  <c r="P299" i="10"/>
  <c r="R290" i="10"/>
  <c r="R277" i="10"/>
  <c r="N266" i="10"/>
  <c r="P251" i="10"/>
  <c r="N410" i="10"/>
  <c r="P387" i="10"/>
  <c r="N375" i="10"/>
  <c r="R360" i="10"/>
  <c r="R344" i="10"/>
  <c r="N329" i="10"/>
  <c r="P316" i="10"/>
  <c r="P305" i="10"/>
  <c r="N291" i="10"/>
  <c r="R281" i="10"/>
  <c r="R272" i="10"/>
  <c r="P263" i="10"/>
  <c r="P252" i="10"/>
  <c r="N243" i="10"/>
  <c r="N234" i="10"/>
  <c r="R225" i="10"/>
  <c r="R218" i="10"/>
  <c r="N211" i="10"/>
  <c r="N206" i="10"/>
  <c r="R200" i="10"/>
  <c r="R193" i="10"/>
  <c r="P183" i="10"/>
  <c r="N177" i="10"/>
  <c r="P237" i="10"/>
  <c r="P232" i="10"/>
  <c r="N223" i="10"/>
  <c r="P209" i="10"/>
  <c r="N199" i="10"/>
  <c r="P192" i="10"/>
  <c r="R187" i="10"/>
  <c r="P181" i="10"/>
  <c r="P176" i="10"/>
  <c r="P171" i="10"/>
  <c r="N165" i="10"/>
  <c r="N158" i="10"/>
  <c r="P154" i="10"/>
  <c r="R149" i="10"/>
  <c r="R144" i="10"/>
  <c r="R137" i="10"/>
  <c r="P133" i="10"/>
  <c r="R129" i="10"/>
  <c r="N125" i="10"/>
  <c r="N119" i="10"/>
  <c r="P113" i="10"/>
  <c r="P108" i="10"/>
  <c r="R102" i="10"/>
  <c r="N94" i="10"/>
  <c r="R90" i="10"/>
  <c r="P86" i="10"/>
  <c r="N76" i="10"/>
  <c r="R70" i="10"/>
  <c r="P66" i="10"/>
  <c r="N60" i="10"/>
  <c r="N54" i="10"/>
  <c r="N48" i="10"/>
  <c r="N42" i="10"/>
  <c r="R35" i="10"/>
  <c r="R27" i="10"/>
  <c r="R19" i="10"/>
  <c r="R239" i="10"/>
  <c r="P233" i="10"/>
  <c r="N227" i="10"/>
  <c r="P218" i="10"/>
  <c r="R211" i="10"/>
  <c r="N203" i="10"/>
  <c r="P195" i="10"/>
  <c r="P186" i="10"/>
  <c r="N182" i="10"/>
  <c r="P175" i="10"/>
  <c r="P169" i="10"/>
  <c r="R163" i="10"/>
  <c r="P155" i="10"/>
  <c r="P151" i="10"/>
  <c r="P147" i="10"/>
  <c r="R143" i="10"/>
  <c r="N139" i="10"/>
  <c r="N131" i="10"/>
  <c r="P127" i="10"/>
  <c r="N121" i="10"/>
  <c r="N113" i="10"/>
  <c r="N108" i="10"/>
  <c r="R103" i="10"/>
  <c r="R99" i="10"/>
  <c r="P91" i="10"/>
  <c r="R84" i="10"/>
  <c r="R79" i="10"/>
  <c r="P73" i="10"/>
  <c r="N69" i="10"/>
  <c r="R63" i="10"/>
  <c r="P57" i="10"/>
  <c r="N51" i="10"/>
  <c r="N246" i="10"/>
  <c r="N239" i="10"/>
  <c r="P229" i="10"/>
  <c r="R224" i="10"/>
  <c r="R220" i="10"/>
  <c r="N214" i="10"/>
  <c r="R207" i="10"/>
  <c r="P201" i="10"/>
  <c r="N195" i="10"/>
  <c r="N186" i="10"/>
  <c r="R178" i="10"/>
  <c r="R170" i="10"/>
  <c r="P166" i="10"/>
  <c r="P162" i="10"/>
  <c r="R158" i="10"/>
  <c r="P153" i="10"/>
  <c r="N146" i="10"/>
  <c r="P142" i="10"/>
  <c r="R136" i="10"/>
  <c r="N127" i="10"/>
  <c r="R123" i="10"/>
  <c r="P118" i="10"/>
  <c r="R114" i="10"/>
  <c r="N106" i="10"/>
  <c r="R396" i="10"/>
  <c r="N372" i="10"/>
  <c r="N363" i="10"/>
  <c r="N347" i="10"/>
  <c r="N332" i="10"/>
  <c r="P323" i="10"/>
  <c r="R314" i="10"/>
  <c r="R305" i="10"/>
  <c r="N296" i="10"/>
  <c r="R287" i="10"/>
  <c r="N274" i="10"/>
  <c r="P258" i="10"/>
  <c r="N247" i="10"/>
  <c r="N396" i="10"/>
  <c r="R380" i="10"/>
  <c r="N369" i="10"/>
  <c r="R354" i="10"/>
  <c r="R338" i="10"/>
  <c r="P324" i="10"/>
  <c r="P313" i="10"/>
  <c r="N299" i="10"/>
  <c r="N288" i="10"/>
  <c r="R278" i="10"/>
  <c r="R269" i="10"/>
  <c r="R259" i="10"/>
  <c r="N249" i="10"/>
  <c r="P240" i="10"/>
  <c r="P231" i="10"/>
  <c r="R222" i="10"/>
  <c r="N216" i="10"/>
  <c r="R210" i="10"/>
  <c r="R205" i="10"/>
  <c r="R197" i="10"/>
  <c r="R190" i="10"/>
  <c r="P182" i="10"/>
  <c r="R176" i="10"/>
  <c r="R236" i="10"/>
  <c r="P230" i="10"/>
  <c r="R219" i="10"/>
  <c r="N208" i="10"/>
  <c r="R198" i="10"/>
  <c r="P191" i="10"/>
  <c r="R186" i="10"/>
  <c r="N180" i="10"/>
  <c r="R175" i="10"/>
  <c r="N170" i="10"/>
  <c r="R164" i="10"/>
  <c r="R157" i="10"/>
  <c r="P152" i="10"/>
  <c r="P148" i="10"/>
  <c r="P141" i="10"/>
  <c r="N136" i="10"/>
  <c r="N132" i="10"/>
  <c r="P128" i="10"/>
  <c r="R124" i="10"/>
  <c r="N117" i="10"/>
  <c r="N112" i="10"/>
  <c r="R106" i="10"/>
  <c r="R100" i="10"/>
  <c r="N93" i="10"/>
  <c r="N89" i="10"/>
  <c r="N82" i="10"/>
  <c r="R75" i="10"/>
  <c r="P69" i="10"/>
  <c r="N65" i="10"/>
  <c r="R59" i="10"/>
  <c r="N52" i="10"/>
  <c r="P47" i="10"/>
  <c r="N40" i="10"/>
  <c r="N32" i="10"/>
  <c r="N24" i="10"/>
  <c r="N16" i="10"/>
  <c r="N237" i="10"/>
  <c r="N232" i="10"/>
  <c r="R226" i="10"/>
  <c r="R216" i="10"/>
  <c r="P206" i="10"/>
  <c r="R202" i="10"/>
  <c r="N192" i="10"/>
  <c r="R185" i="10"/>
  <c r="N181" i="10"/>
  <c r="P173" i="10"/>
  <c r="R168" i="10"/>
  <c r="R162" i="10"/>
  <c r="N154" i="10"/>
  <c r="N150" i="10"/>
  <c r="P146" i="10"/>
  <c r="R142" i="10"/>
  <c r="P137" i="10"/>
  <c r="N130" i="10"/>
  <c r="P126" i="10"/>
  <c r="R120" i="10"/>
  <c r="N111" i="10"/>
  <c r="R107" i="10"/>
  <c r="P102" i="10"/>
  <c r="R98" i="10"/>
  <c r="P90" i="10"/>
  <c r="R83" i="10"/>
  <c r="R77" i="10"/>
  <c r="R72" i="10"/>
  <c r="P68" i="10"/>
  <c r="R61" i="10"/>
  <c r="R56" i="10"/>
  <c r="R49" i="10"/>
  <c r="N242" i="10"/>
  <c r="N236" i="10"/>
  <c r="N228" i="10"/>
  <c r="R223" i="10"/>
  <c r="N218" i="10"/>
  <c r="R212" i="10"/>
  <c r="N205" i="10"/>
  <c r="N200" i="10"/>
  <c r="R194" i="10"/>
  <c r="P185" i="10"/>
  <c r="N175" i="10"/>
  <c r="N169" i="10"/>
  <c r="R165" i="10"/>
  <c r="R161" i="10"/>
  <c r="N157" i="10"/>
  <c r="N151" i="10"/>
  <c r="P145" i="10"/>
  <c r="P140" i="10"/>
  <c r="R134" i="10"/>
  <c r="N126" i="10"/>
  <c r="P122" i="10"/>
  <c r="R117" i="10"/>
  <c r="R112" i="10"/>
  <c r="R105" i="10"/>
  <c r="P101" i="10"/>
  <c r="R97" i="10"/>
  <c r="R93" i="10"/>
  <c r="R88" i="10"/>
  <c r="P83" i="10"/>
  <c r="R78" i="10"/>
  <c r="P74" i="10"/>
  <c r="N68" i="10"/>
  <c r="P235" i="10"/>
  <c r="N225" i="10"/>
  <c r="N220" i="10"/>
  <c r="P212" i="10"/>
  <c r="N207" i="10"/>
  <c r="P197" i="10"/>
  <c r="R192" i="10"/>
  <c r="R188" i="10"/>
  <c r="R177" i="10"/>
  <c r="P170" i="10"/>
  <c r="P165" i="10"/>
  <c r="N160" i="10"/>
  <c r="R154" i="10"/>
  <c r="R148" i="10"/>
  <c r="R141" i="10"/>
  <c r="P136" i="10"/>
  <c r="P132" i="10"/>
  <c r="P125" i="10"/>
  <c r="N120" i="10"/>
  <c r="N116" i="10"/>
  <c r="P112" i="10"/>
  <c r="R108" i="10"/>
  <c r="N101" i="10"/>
  <c r="N96" i="10"/>
  <c r="R92" i="10"/>
  <c r="R86" i="10"/>
  <c r="P82" i="10"/>
  <c r="P78" i="10"/>
  <c r="N72" i="10"/>
  <c r="R66" i="10"/>
  <c r="P62" i="10"/>
  <c r="N56" i="10"/>
  <c r="P52" i="10"/>
  <c r="P48" i="10"/>
  <c r="N43" i="10"/>
  <c r="N38" i="10"/>
  <c r="N33" i="10"/>
  <c r="P28" i="10"/>
  <c r="N22" i="10"/>
  <c r="R62" i="10"/>
  <c r="P53" i="10"/>
  <c r="R37" i="10"/>
  <c r="P33" i="10"/>
  <c r="R20" i="10"/>
  <c r="N15" i="10"/>
  <c r="N11" i="10"/>
  <c r="N7" i="10"/>
  <c r="P63" i="10"/>
  <c r="R41" i="10"/>
  <c r="P37" i="10"/>
  <c r="R24" i="10"/>
  <c r="N19" i="10"/>
  <c r="N14" i="10"/>
  <c r="N9" i="10"/>
  <c r="P386" i="10"/>
  <c r="P371" i="10"/>
  <c r="N361" i="10"/>
  <c r="N345" i="10"/>
  <c r="N331" i="10"/>
  <c r="R322" i="10"/>
  <c r="R313" i="10"/>
  <c r="N304" i="10"/>
  <c r="N294" i="10"/>
  <c r="N286" i="10"/>
  <c r="R273" i="10"/>
  <c r="N256" i="10"/>
  <c r="R246" i="10"/>
  <c r="R395" i="10"/>
  <c r="P379" i="10"/>
  <c r="N367" i="10"/>
  <c r="R352" i="10"/>
  <c r="R336" i="10"/>
  <c r="N323" i="10"/>
  <c r="R311" i="10"/>
  <c r="P298" i="10"/>
  <c r="P287" i="10"/>
  <c r="P277" i="10"/>
  <c r="R268" i="10"/>
  <c r="N258" i="10"/>
  <c r="N248" i="10"/>
  <c r="P239" i="10"/>
  <c r="R229" i="10"/>
  <c r="P220" i="10"/>
  <c r="P214" i="10"/>
  <c r="N209" i="10"/>
  <c r="N202" i="10"/>
  <c r="R196" i="10"/>
  <c r="N189" i="10"/>
  <c r="R180" i="10"/>
  <c r="R174" i="10"/>
  <c r="N235" i="10"/>
  <c r="P227" i="10"/>
  <c r="P215" i="10"/>
  <c r="R206" i="10"/>
  <c r="N197" i="10"/>
  <c r="P189" i="10"/>
  <c r="P184" i="10"/>
  <c r="N178" i="10"/>
  <c r="N174" i="10"/>
  <c r="R169" i="10"/>
  <c r="N161" i="10"/>
  <c r="N156" i="10"/>
  <c r="R151" i="10"/>
  <c r="R147" i="10"/>
  <c r="P139" i="10"/>
  <c r="P135" i="10"/>
  <c r="P131" i="10"/>
  <c r="R127" i="10"/>
  <c r="N123" i="10"/>
  <c r="N115" i="10"/>
  <c r="P111" i="10"/>
  <c r="N105" i="10"/>
  <c r="N97" i="10"/>
  <c r="P92" i="10"/>
  <c r="N88" i="10"/>
  <c r="P81" i="10"/>
  <c r="R73" i="10"/>
  <c r="R68" i="10"/>
  <c r="P64" i="10"/>
  <c r="R57" i="10"/>
  <c r="P51" i="10"/>
  <c r="R45" i="10"/>
  <c r="R39" i="10"/>
  <c r="R31" i="10"/>
  <c r="R23" i="10"/>
  <c r="P243" i="10"/>
  <c r="P236" i="10"/>
  <c r="N230" i="10"/>
  <c r="P222" i="10"/>
  <c r="N215" i="10"/>
  <c r="P205" i="10"/>
  <c r="P200" i="10"/>
  <c r="N191" i="10"/>
  <c r="N184" i="10"/>
  <c r="R179" i="10"/>
  <c r="R172" i="10"/>
  <c r="R166" i="10"/>
  <c r="R160" i="10"/>
  <c r="R153" i="10"/>
  <c r="P149" i="10"/>
  <c r="R145" i="10"/>
  <c r="N141" i="10"/>
  <c r="N135" i="10"/>
  <c r="P129" i="10"/>
  <c r="P124" i="10"/>
  <c r="R118" i="10"/>
  <c r="N110" i="10"/>
  <c r="P106" i="10"/>
  <c r="R101" i="10"/>
  <c r="R96" i="10"/>
  <c r="N86" i="10"/>
  <c r="N81" i="10"/>
  <c r="P75" i="10"/>
  <c r="N71" i="10"/>
  <c r="N66" i="10"/>
  <c r="P59" i="10"/>
  <c r="N55" i="10"/>
  <c r="N47" i="10"/>
  <c r="R241" i="10"/>
  <c r="N233" i="10"/>
  <c r="P226" i="10"/>
  <c r="N222" i="10"/>
  <c r="R217" i="10"/>
  <c r="P211" i="10"/>
  <c r="P204" i="10"/>
  <c r="N198" i="10"/>
  <c r="P190" i="10"/>
  <c r="N183" i="10"/>
  <c r="N173" i="10"/>
  <c r="P168" i="10"/>
  <c r="N164" i="10"/>
  <c r="P160" i="10"/>
  <c r="R156" i="10"/>
  <c r="N149" i="10"/>
  <c r="N144" i="10"/>
  <c r="R138" i="10"/>
  <c r="R132" i="10"/>
  <c r="R125" i="10"/>
  <c r="P120" i="10"/>
  <c r="P116" i="10"/>
  <c r="P109" i="10"/>
  <c r="N104" i="10"/>
  <c r="N100" i="10"/>
  <c r="P96" i="10"/>
  <c r="N91" i="10"/>
  <c r="R87" i="10"/>
  <c r="R82" i="10"/>
  <c r="P77" i="10"/>
  <c r="N73" i="10"/>
  <c r="P241" i="10"/>
  <c r="N231" i="10"/>
  <c r="P224" i="10"/>
  <c r="P217" i="10"/>
  <c r="N210" i="10"/>
  <c r="N204" i="10"/>
  <c r="N196" i="10"/>
  <c r="R191" i="10"/>
  <c r="R184" i="10"/>
  <c r="P174" i="10"/>
  <c r="N168" i="10"/>
  <c r="N163" i="10"/>
  <c r="P159" i="10"/>
  <c r="N153" i="10"/>
  <c r="N145" i="10"/>
  <c r="N140" i="10"/>
  <c r="R135" i="10"/>
  <c r="R131" i="10"/>
  <c r="P123" i="10"/>
  <c r="P119" i="10"/>
  <c r="P115" i="10"/>
  <c r="R111" i="10"/>
  <c r="N107" i="10"/>
  <c r="N99" i="10"/>
  <c r="P95" i="10"/>
  <c r="P89" i="10"/>
  <c r="N85" i="10"/>
  <c r="R81" i="10"/>
  <c r="N77" i="10"/>
  <c r="R71" i="10"/>
  <c r="P65" i="10"/>
  <c r="N61" i="10"/>
  <c r="R55" i="10"/>
  <c r="R51" i="10"/>
  <c r="R47" i="10"/>
  <c r="P42" i="10"/>
  <c r="N37" i="10"/>
  <c r="P32" i="10"/>
  <c r="N26" i="10"/>
  <c r="N21" i="10"/>
  <c r="R60" i="10"/>
  <c r="R46" i="10"/>
  <c r="R36" i="10"/>
  <c r="N31" i="10"/>
  <c r="P19" i="10"/>
  <c r="P14" i="10"/>
  <c r="P10" i="10"/>
  <c r="P6" i="10"/>
  <c r="P61" i="10"/>
  <c r="R40" i="10"/>
  <c r="N35" i="10"/>
  <c r="P23" i="10"/>
  <c r="P18" i="10"/>
  <c r="N13" i="10"/>
  <c r="P8" i="10"/>
  <c r="R50" i="10"/>
  <c r="N39" i="10"/>
  <c r="P27" i="10"/>
  <c r="P22" i="10"/>
  <c r="R15" i="10"/>
  <c r="R7" i="10"/>
  <c r="P56" i="10"/>
  <c r="N45" i="10"/>
  <c r="P31" i="10"/>
  <c r="P26" i="10"/>
  <c r="P11" i="10"/>
  <c r="R6" i="10"/>
  <c r="R119" i="10"/>
  <c r="R89" i="10"/>
  <c r="P79" i="10"/>
  <c r="N229" i="10"/>
  <c r="R189" i="10"/>
  <c r="R150" i="10"/>
  <c r="P117" i="10"/>
  <c r="P87" i="10"/>
  <c r="N49" i="10"/>
  <c r="R21" i="10"/>
  <c r="N10" i="10"/>
  <c r="N12" i="10"/>
  <c r="R14" i="10"/>
  <c r="N59" i="10"/>
  <c r="P34" i="10"/>
  <c r="P45" i="10"/>
  <c r="P58" i="10"/>
  <c r="R13" i="10"/>
  <c r="P103" i="10"/>
  <c r="R95" i="10"/>
  <c r="P85" i="10"/>
  <c r="R76" i="10"/>
  <c r="N240" i="10"/>
  <c r="P223" i="10"/>
  <c r="R209" i="10"/>
  <c r="P194" i="10"/>
  <c r="P180" i="10"/>
  <c r="P167" i="10"/>
  <c r="P158" i="10"/>
  <c r="N143" i="10"/>
  <c r="P134" i="10"/>
  <c r="N122" i="10"/>
  <c r="P114" i="10"/>
  <c r="P105" i="10"/>
  <c r="P94" i="10"/>
  <c r="N84" i="10"/>
  <c r="P76" i="10"/>
  <c r="R64" i="10"/>
  <c r="N46" i="10"/>
  <c r="N25" i="10"/>
  <c r="P9" i="10"/>
  <c r="N18" i="10"/>
  <c r="N102" i="10"/>
  <c r="R94" i="10"/>
  <c r="P84" i="10"/>
  <c r="N75" i="10"/>
  <c r="R238" i="10"/>
  <c r="P221" i="10"/>
  <c r="R208" i="10"/>
  <c r="P193" i="10"/>
  <c r="P178" i="10"/>
  <c r="N166" i="10"/>
  <c r="P156" i="10"/>
  <c r="N142" i="10"/>
  <c r="R133" i="10"/>
  <c r="R121" i="10"/>
  <c r="R113" i="10"/>
  <c r="N103" i="10"/>
  <c r="P93" i="10"/>
  <c r="N83" i="10"/>
  <c r="N74" i="10"/>
  <c r="N63" i="10"/>
  <c r="N53" i="10"/>
  <c r="P44" i="10"/>
  <c r="N34" i="10"/>
  <c r="P24" i="10"/>
  <c r="N57" i="10"/>
  <c r="R34" i="10"/>
  <c r="R17" i="10"/>
  <c r="R8" i="10"/>
  <c r="P43" i="10"/>
  <c r="R25" i="10"/>
  <c r="R16" i="10"/>
  <c r="N5" i="10"/>
  <c r="P41" i="10"/>
  <c r="R26" i="10"/>
  <c r="N17" i="10"/>
  <c r="N8" i="10"/>
  <c r="R54" i="10"/>
  <c r="R33" i="10"/>
  <c r="N27" i="10"/>
  <c r="R10" i="10"/>
  <c r="N79" i="10"/>
  <c r="P40" i="10"/>
  <c r="R67" i="10"/>
  <c r="R12" i="10"/>
  <c r="R38" i="10"/>
  <c r="R48" i="10"/>
  <c r="N23" i="10"/>
  <c r="R65" i="10"/>
  <c r="R30" i="10"/>
  <c r="P54" i="10"/>
  <c r="P35" i="10"/>
  <c r="P46" i="10"/>
  <c r="N6" i="10"/>
  <c r="R11" i="10"/>
  <c r="P29" i="10"/>
  <c r="P99" i="10"/>
  <c r="N90" i="10"/>
  <c r="P80" i="10"/>
  <c r="P72" i="10"/>
  <c r="R230" i="10"/>
  <c r="R215" i="10"/>
  <c r="N201" i="10"/>
  <c r="N190" i="10"/>
  <c r="N172" i="10"/>
  <c r="N162" i="10"/>
  <c r="R152" i="10"/>
  <c r="R139" i="10"/>
  <c r="R130" i="10"/>
  <c r="N118" i="10"/>
  <c r="R110" i="10"/>
  <c r="N98" i="10"/>
  <c r="P88" i="10"/>
  <c r="N80" i="10"/>
  <c r="R69" i="10"/>
  <c r="P60" i="10"/>
  <c r="P50" i="10"/>
  <c r="N41" i="10"/>
  <c r="N30" i="10"/>
  <c r="P20" i="10"/>
  <c r="R43" i="10"/>
  <c r="P30" i="10"/>
  <c r="P13" i="10"/>
  <c r="P5" i="10"/>
  <c r="P39" i="10"/>
  <c r="R22" i="10"/>
  <c r="P12" i="10"/>
  <c r="P4" i="10"/>
  <c r="P38" i="10"/>
  <c r="P25" i="10"/>
  <c r="P16" i="10"/>
  <c r="N4" i="10"/>
  <c r="R52" i="10"/>
  <c r="R32" i="10"/>
  <c r="P15" i="10"/>
  <c r="R9" i="10"/>
  <c r="P98" i="10"/>
  <c r="N70" i="10"/>
  <c r="R213" i="10"/>
  <c r="R199" i="10"/>
  <c r="R171" i="10"/>
  <c r="P161" i="10"/>
  <c r="P138" i="10"/>
  <c r="R128" i="10"/>
  <c r="N109" i="10"/>
  <c r="P97" i="10"/>
  <c r="P67" i="10"/>
  <c r="N58" i="10"/>
  <c r="N29" i="10"/>
  <c r="R42" i="10"/>
  <c r="R4" i="10"/>
  <c r="P21" i="10"/>
  <c r="R29" i="10"/>
  <c r="P49" i="10"/>
  <c r="P7" i="10"/>
  <c r="P36" i="10"/>
  <c r="R18" i="10"/>
  <c r="P17" i="10"/>
  <c r="R28" i="10"/>
  <c r="R44" i="10"/>
  <c r="R5" i="10"/>
  <c r="AE22" i="12"/>
  <c r="AE49" i="12"/>
  <c r="AE65" i="12"/>
  <c r="AE81" i="12"/>
  <c r="AE97" i="12"/>
  <c r="AE50" i="12"/>
  <c r="AE114" i="12"/>
  <c r="AE141" i="12"/>
  <c r="AE205" i="12"/>
  <c r="AE154" i="12"/>
  <c r="AE186" i="12"/>
  <c r="AE218" i="12"/>
  <c r="AE113" i="12"/>
  <c r="AE102" i="12"/>
  <c r="AE169" i="12"/>
  <c r="AE130" i="12"/>
  <c r="AE117" i="12"/>
  <c r="AE90" i="12"/>
  <c r="AE165" i="12"/>
  <c r="AE134" i="12"/>
  <c r="AE166" i="12"/>
  <c r="AE198" i="12"/>
  <c r="AE10" i="12"/>
  <c r="AE46" i="12"/>
  <c r="AE28" i="12"/>
  <c r="AE53" i="12"/>
  <c r="AE69" i="12"/>
  <c r="AE85" i="12"/>
  <c r="AE101" i="12"/>
  <c r="AE66" i="12"/>
  <c r="AE125" i="12"/>
  <c r="AE157" i="12"/>
  <c r="AE221" i="12"/>
  <c r="AE162" i="12"/>
  <c r="AE194" i="12"/>
  <c r="AE18" i="12"/>
  <c r="AE54" i="12"/>
  <c r="AE118" i="12"/>
  <c r="AE185" i="12"/>
  <c r="AE14" i="12"/>
  <c r="AE42" i="12"/>
  <c r="AE106" i="12"/>
  <c r="AE181" i="12"/>
  <c r="AE142" i="12"/>
  <c r="AE174" i="12"/>
  <c r="AE206" i="12"/>
  <c r="AE38" i="12"/>
  <c r="AE62" i="12"/>
  <c r="AE122" i="12"/>
  <c r="AE127" i="12"/>
  <c r="AE145" i="12"/>
  <c r="AE110" i="12"/>
  <c r="AE41" i="12"/>
  <c r="AE57" i="12"/>
  <c r="AE73" i="12"/>
  <c r="AE89" i="12"/>
  <c r="AE105" i="12"/>
  <c r="AE82" i="12"/>
  <c r="AE126" i="12"/>
  <c r="AE173" i="12"/>
  <c r="AE138" i="12"/>
  <c r="AE170" i="12"/>
  <c r="AE202" i="12"/>
  <c r="AE34" i="12"/>
  <c r="AE70" i="12"/>
  <c r="AE137" i="12"/>
  <c r="AE201" i="12"/>
  <c r="AE30" i="12"/>
  <c r="AE58" i="12"/>
  <c r="AE133" i="12"/>
  <c r="AE197" i="12"/>
  <c r="AE150" i="12"/>
  <c r="AE182" i="12"/>
  <c r="AE214" i="12"/>
  <c r="AE121" i="12"/>
  <c r="AE78" i="12"/>
  <c r="AE161" i="12"/>
  <c r="AE209" i="12"/>
  <c r="AE6" i="12"/>
  <c r="AE45" i="12"/>
  <c r="AE61" i="12"/>
  <c r="AE77" i="12"/>
  <c r="AE93" i="12"/>
  <c r="AE109" i="12"/>
  <c r="AE98" i="12"/>
  <c r="AE129" i="12"/>
  <c r="AE189" i="12"/>
  <c r="AE146" i="12"/>
  <c r="AE178" i="12"/>
  <c r="AE210" i="12"/>
  <c r="AE37" i="12"/>
  <c r="AE86" i="12"/>
  <c r="AE153" i="12"/>
  <c r="AE217" i="12"/>
  <c r="AE36" i="12"/>
  <c r="AE74" i="12"/>
  <c r="AE149" i="12"/>
  <c r="AE213" i="12"/>
  <c r="AE158" i="12"/>
  <c r="AE190" i="12"/>
  <c r="AE222" i="12"/>
  <c r="AE131" i="12"/>
  <c r="AE94" i="12"/>
  <c r="AE193" i="12"/>
  <c r="AE177" i="12"/>
  <c r="S5" i="10" l="1"/>
  <c r="S44" i="10"/>
  <c r="S28" i="10"/>
  <c r="Q17" i="10"/>
  <c r="S18" i="10"/>
  <c r="Q36" i="10"/>
  <c r="Q7" i="10"/>
  <c r="Q49" i="10"/>
  <c r="S29" i="10"/>
  <c r="Q21" i="10"/>
  <c r="S4" i="10"/>
  <c r="V7" i="10" s="1"/>
  <c r="S42" i="10"/>
  <c r="O29" i="10"/>
  <c r="O58" i="10"/>
  <c r="Q67" i="10"/>
  <c r="Q97" i="10"/>
  <c r="Q138" i="10"/>
  <c r="Q161" i="10"/>
  <c r="O70" i="10"/>
  <c r="S9" i="10"/>
  <c r="Q15" i="10"/>
  <c r="S32" i="10"/>
  <c r="O4" i="10"/>
  <c r="Q16" i="10"/>
  <c r="Q25" i="10"/>
  <c r="Q38" i="10"/>
  <c r="Q4" i="10"/>
  <c r="W6" i="10" s="1"/>
  <c r="Q12" i="10"/>
  <c r="S22" i="10"/>
  <c r="Q39" i="10"/>
  <c r="Q5" i="10"/>
  <c r="Q13" i="10"/>
  <c r="Q30" i="10"/>
  <c r="Q20" i="10"/>
  <c r="O30" i="10"/>
  <c r="O41" i="10"/>
  <c r="Q50" i="10"/>
  <c r="O80" i="10"/>
  <c r="Q88" i="10"/>
  <c r="S110" i="10"/>
  <c r="O172" i="10"/>
  <c r="S230" i="10"/>
  <c r="Q80" i="10"/>
  <c r="Q99" i="10"/>
  <c r="Q29" i="10"/>
  <c r="S11" i="10"/>
  <c r="O6" i="10"/>
  <c r="Q46" i="10"/>
  <c r="Q35" i="10"/>
  <c r="Q54" i="10"/>
  <c r="S30" i="10"/>
  <c r="O23" i="10"/>
  <c r="S38" i="10"/>
  <c r="S12" i="10"/>
  <c r="S67" i="10"/>
  <c r="Q40" i="10"/>
  <c r="O79" i="10"/>
  <c r="S10" i="10"/>
  <c r="O27" i="10"/>
  <c r="S33" i="10"/>
  <c r="S54" i="10"/>
  <c r="O8" i="10"/>
  <c r="O17" i="10"/>
  <c r="S26" i="10"/>
  <c r="Q41" i="10"/>
  <c r="O5" i="10"/>
  <c r="S16" i="10"/>
  <c r="S25" i="10"/>
  <c r="S8" i="10"/>
  <c r="S17" i="10"/>
  <c r="S34" i="10"/>
  <c r="O57" i="10"/>
  <c r="Q24" i="10"/>
  <c r="O34" i="10"/>
  <c r="Q44" i="10"/>
  <c r="O53" i="10"/>
  <c r="O63" i="10"/>
  <c r="O74" i="10"/>
  <c r="O83" i="10"/>
  <c r="Q93" i="10"/>
  <c r="S113" i="10"/>
  <c r="S133" i="10"/>
  <c r="O142" i="10"/>
  <c r="Q156" i="10"/>
  <c r="Q193" i="10"/>
  <c r="S208" i="10"/>
  <c r="Q221" i="10"/>
  <c r="O75" i="10"/>
  <c r="Q84" i="10"/>
  <c r="O18" i="10"/>
  <c r="Q9" i="10"/>
  <c r="O25" i="10"/>
  <c r="O46" i="10"/>
  <c r="O84" i="10"/>
  <c r="O122" i="10"/>
  <c r="O143" i="10"/>
  <c r="Q158" i="10"/>
  <c r="Q180" i="10"/>
  <c r="S209" i="10"/>
  <c r="Q223" i="10"/>
  <c r="O240" i="10"/>
  <c r="Q85" i="10"/>
  <c r="S95" i="10"/>
  <c r="S13" i="10"/>
  <c r="Q58" i="10"/>
  <c r="Q34" i="10"/>
  <c r="O59" i="10"/>
  <c r="X5" i="10" s="1"/>
  <c r="S14" i="10"/>
  <c r="O12" i="10"/>
  <c r="O10" i="10"/>
  <c r="S21" i="10"/>
  <c r="O49" i="10"/>
  <c r="Q87" i="10"/>
  <c r="Q117" i="10"/>
  <c r="S189" i="10"/>
  <c r="Q79" i="10"/>
  <c r="S89" i="10"/>
  <c r="S6" i="10"/>
  <c r="Q11" i="10"/>
  <c r="Q26" i="10"/>
  <c r="Q31" i="10"/>
  <c r="Q56" i="10"/>
  <c r="S7" i="10"/>
  <c r="S15" i="10"/>
  <c r="Q22" i="10"/>
  <c r="Q27" i="10"/>
  <c r="O39" i="10"/>
  <c r="S50" i="10"/>
  <c r="Q8" i="10"/>
  <c r="O13" i="10"/>
  <c r="Q18" i="10"/>
  <c r="Q23" i="10"/>
  <c r="O35" i="10"/>
  <c r="S40" i="10"/>
  <c r="Q6" i="10"/>
  <c r="Q10" i="10"/>
  <c r="Q14" i="10"/>
  <c r="Q19" i="10"/>
  <c r="O31" i="10"/>
  <c r="S36" i="10"/>
  <c r="S46" i="10"/>
  <c r="O21" i="10"/>
  <c r="O26" i="10"/>
  <c r="Q32" i="10"/>
  <c r="O37" i="10"/>
  <c r="Q42" i="10"/>
  <c r="S51" i="10"/>
  <c r="S55" i="10"/>
  <c r="S71" i="10"/>
  <c r="S81" i="10"/>
  <c r="O85" i="10"/>
  <c r="Q89" i="10"/>
  <c r="Q95" i="10"/>
  <c r="O99" i="10"/>
  <c r="S111" i="10"/>
  <c r="Q115" i="10"/>
  <c r="S131" i="10"/>
  <c r="O140" i="10"/>
  <c r="O145" i="10"/>
  <c r="Q159" i="10"/>
  <c r="O163" i="10"/>
  <c r="Q174" i="10"/>
  <c r="S191" i="10"/>
  <c r="O196" i="10"/>
  <c r="Q224" i="10"/>
  <c r="Q241" i="10"/>
  <c r="S87" i="10"/>
  <c r="O91" i="10"/>
  <c r="S138" i="10"/>
  <c r="O149" i="10"/>
  <c r="S156" i="10"/>
  <c r="O198" i="10"/>
  <c r="S241" i="10"/>
  <c r="O55" i="10"/>
  <c r="Q59" i="10"/>
  <c r="X6" i="10" s="1"/>
  <c r="O66" i="10"/>
  <c r="O71" i="10"/>
  <c r="Q75" i="10"/>
  <c r="O81" i="10"/>
  <c r="S101" i="10"/>
  <c r="Q106" i="10"/>
  <c r="O110" i="10"/>
  <c r="Q124" i="10"/>
  <c r="Q129" i="10"/>
  <c r="S145" i="10"/>
  <c r="Q149" i="10"/>
  <c r="S172" i="10"/>
  <c r="S179" i="10"/>
  <c r="O191" i="10"/>
  <c r="Q205" i="10"/>
  <c r="O230" i="10"/>
  <c r="S23" i="10"/>
  <c r="S31" i="10"/>
  <c r="S39" i="10"/>
  <c r="Q51" i="10"/>
  <c r="S57" i="10"/>
  <c r="Q81" i="10"/>
  <c r="O88" i="10"/>
  <c r="O97" i="10"/>
  <c r="Q111" i="10"/>
  <c r="O115" i="10"/>
  <c r="S127" i="10"/>
  <c r="Q131" i="10"/>
  <c r="S147" i="10"/>
  <c r="O156" i="10"/>
  <c r="O161" i="10"/>
  <c r="O174" i="10"/>
  <c r="Q189" i="10"/>
  <c r="S174" i="10"/>
  <c r="S180" i="10"/>
  <c r="O189" i="10"/>
  <c r="S196" i="10"/>
  <c r="O209" i="10"/>
  <c r="Q214" i="10"/>
  <c r="Q239" i="10"/>
  <c r="S336" i="10"/>
  <c r="S352" i="10"/>
  <c r="Q379" i="10"/>
  <c r="S246" i="10"/>
  <c r="O256" i="10"/>
  <c r="S273" i="10"/>
  <c r="O304" i="10"/>
  <c r="O345" i="10"/>
  <c r="O361" i="10"/>
  <c r="O9" i="10"/>
  <c r="O14" i="10"/>
  <c r="O19" i="10"/>
  <c r="S24" i="10"/>
  <c r="Q37" i="10"/>
  <c r="S41" i="10"/>
  <c r="Q63" i="10"/>
  <c r="O7" i="10"/>
  <c r="O11" i="10"/>
  <c r="O15" i="10"/>
  <c r="S20" i="10"/>
  <c r="Q33" i="10"/>
  <c r="S37" i="10"/>
  <c r="Q53" i="10"/>
  <c r="S62" i="10"/>
  <c r="O22" i="10"/>
  <c r="Q28" i="10"/>
  <c r="O33" i="10"/>
  <c r="O38" i="10"/>
  <c r="O56" i="10"/>
  <c r="Q62" i="10"/>
  <c r="S66" i="10"/>
  <c r="Q78" i="10"/>
  <c r="O101" i="10"/>
  <c r="S108" i="10"/>
  <c r="S154" i="10"/>
  <c r="Q165" i="10"/>
  <c r="Q170" i="10"/>
  <c r="S177" i="10"/>
  <c r="S192" i="10"/>
  <c r="O207" i="10"/>
  <c r="Q212" i="10"/>
  <c r="O225" i="10"/>
  <c r="Q74" i="10"/>
  <c r="S78" i="10"/>
  <c r="Q83" i="10"/>
  <c r="S88" i="10"/>
  <c r="S93" i="10"/>
  <c r="S97" i="10"/>
  <c r="Q101" i="10"/>
  <c r="S117" i="10"/>
  <c r="Q122" i="10"/>
  <c r="O126" i="10"/>
  <c r="Q140" i="10"/>
  <c r="Q145" i="10"/>
  <c r="S161" i="10"/>
  <c r="S165" i="10"/>
  <c r="O175" i="10"/>
  <c r="O205" i="10"/>
  <c r="S212" i="10"/>
  <c r="S223" i="10"/>
  <c r="O228" i="10"/>
  <c r="S49" i="10"/>
  <c r="S56" i="10"/>
  <c r="S83" i="10"/>
  <c r="O111" i="10"/>
  <c r="Q126" i="10"/>
  <c r="S142" i="10"/>
  <c r="O154" i="10"/>
  <c r="O181" i="10"/>
  <c r="O192" i="10"/>
  <c r="O237" i="10"/>
  <c r="O16" i="10"/>
  <c r="O24" i="10"/>
  <c r="O32" i="10"/>
  <c r="O40" i="10"/>
  <c r="S59" i="10"/>
  <c r="X7" i="10" s="1"/>
  <c r="S75" i="10"/>
  <c r="O89" i="10"/>
  <c r="O93" i="10"/>
  <c r="S106" i="10"/>
  <c r="O117" i="10"/>
  <c r="S124" i="10"/>
  <c r="O170" i="10"/>
  <c r="S175" i="10"/>
  <c r="O180" i="10"/>
  <c r="S186" i="10"/>
  <c r="Q191" i="10"/>
  <c r="S198" i="10"/>
  <c r="O208" i="10"/>
  <c r="Q230" i="10"/>
  <c r="Q182" i="10"/>
  <c r="S205" i="10"/>
  <c r="Q240" i="10"/>
  <c r="S278" i="10"/>
  <c r="O288" i="10"/>
  <c r="Q324" i="10"/>
  <c r="S380" i="10"/>
  <c r="O296" i="10"/>
  <c r="O372" i="10"/>
  <c r="O106" i="10"/>
  <c r="O127" i="10"/>
  <c r="Q142" i="10"/>
  <c r="S158" i="10"/>
  <c r="S170" i="10"/>
  <c r="O186" i="10"/>
  <c r="S207" i="10"/>
  <c r="O214" i="10"/>
  <c r="S224" i="10"/>
  <c r="O239" i="10"/>
  <c r="O246" i="10"/>
  <c r="O51" i="10"/>
  <c r="Q57" i="10"/>
  <c r="S63" i="10"/>
  <c r="S79" i="10"/>
  <c r="S84" i="10"/>
  <c r="Q91" i="10"/>
  <c r="S99" i="10"/>
  <c r="O108" i="10"/>
  <c r="O113" i="10"/>
  <c r="Q127" i="10"/>
  <c r="O131" i="10"/>
  <c r="S143" i="10"/>
  <c r="Q147" i="10"/>
  <c r="S163" i="10"/>
  <c r="Q175" i="10"/>
  <c r="O182" i="10"/>
  <c r="Q186" i="10"/>
  <c r="S239" i="10"/>
  <c r="S19" i="10"/>
  <c r="S27" i="10"/>
  <c r="S35" i="10"/>
  <c r="O42" i="10"/>
  <c r="O54" i="10"/>
  <c r="Q66" i="10"/>
  <c r="S70" i="10"/>
  <c r="Q108" i="10"/>
  <c r="Q113" i="10"/>
  <c r="S129" i="10"/>
  <c r="Q133" i="10"/>
  <c r="S149" i="10"/>
  <c r="Q154" i="10"/>
  <c r="O158" i="10"/>
  <c r="O165" i="10"/>
  <c r="Q181" i="10"/>
  <c r="Q192" i="10"/>
  <c r="Q209" i="10"/>
  <c r="O223" i="10"/>
  <c r="Q237" i="10"/>
  <c r="O177" i="10"/>
  <c r="S193" i="10"/>
  <c r="S225" i="10"/>
  <c r="Q316" i="10"/>
  <c r="O329" i="10"/>
  <c r="S344" i="10"/>
  <c r="S360" i="10"/>
  <c r="O266" i="10"/>
  <c r="S308" i="10"/>
  <c r="O337" i="10"/>
  <c r="O353" i="10"/>
  <c r="S115" i="10"/>
  <c r="O124" i="10"/>
  <c r="O129" i="10"/>
  <c r="Q143" i="10"/>
  <c r="O147" i="10"/>
  <c r="S159" i="10"/>
  <c r="Q163" i="10"/>
  <c r="Q172" i="10"/>
  <c r="O179" i="10"/>
  <c r="Q196" i="10"/>
  <c r="S221" i="10"/>
  <c r="Q225" i="10"/>
  <c r="S240" i="10"/>
  <c r="S53" i="10"/>
  <c r="S58" i="10"/>
  <c r="Q70" i="10"/>
  <c r="S74" i="10"/>
  <c r="S80" i="10"/>
  <c r="S85" i="10"/>
  <c r="S122" i="10"/>
  <c r="O133" i="10"/>
  <c r="S140" i="10"/>
  <c r="Q198" i="10"/>
  <c r="S214" i="10"/>
  <c r="Q228" i="10"/>
  <c r="O20" i="10"/>
  <c r="O28" i="10"/>
  <c r="O36" i="10"/>
  <c r="O44" i="10"/>
  <c r="O50" i="10"/>
  <c r="Q55" i="10"/>
  <c r="O62" i="10"/>
  <c r="O67" i="10"/>
  <c r="Q71" i="10"/>
  <c r="O78" i="10"/>
  <c r="O87" i="10"/>
  <c r="S91" i="10"/>
  <c r="O95" i="10"/>
  <c r="Q110" i="10"/>
  <c r="S126" i="10"/>
  <c r="O138" i="10"/>
  <c r="O159" i="10"/>
  <c r="Q177" i="10"/>
  <c r="S182" i="10"/>
  <c r="O193" i="10"/>
  <c r="O224" i="10"/>
  <c r="Q179" i="10"/>
  <c r="Q207" i="10"/>
  <c r="O244" i="10"/>
  <c r="O253" i="10"/>
  <c r="Q273" i="10"/>
  <c r="Q292" i="10"/>
  <c r="Q416" i="10"/>
  <c r="S300" i="10"/>
  <c r="Q328" i="10"/>
  <c r="O368" i="10"/>
  <c r="S411" i="10"/>
  <c r="S181" i="10"/>
  <c r="Q208" i="10"/>
  <c r="O212" i="10"/>
  <c r="O221" i="10"/>
  <c r="S237" i="10"/>
  <c r="O241" i="10"/>
  <c r="S260" i="10"/>
  <c r="Q283" i="10"/>
  <c r="Q289" i="10"/>
  <c r="Q300" i="10"/>
  <c r="Q333" i="10"/>
  <c r="S340" i="10"/>
  <c r="S348" i="10"/>
  <c r="S356" i="10"/>
  <c r="S364" i="10"/>
  <c r="S377" i="10"/>
  <c r="O400" i="10"/>
  <c r="Q244" i="10"/>
  <c r="Q253" i="10"/>
  <c r="O262" i="10"/>
  <c r="S283" i="10"/>
  <c r="Q288" i="10"/>
  <c r="S292" i="10"/>
  <c r="O320" i="10"/>
  <c r="S324" i="10"/>
  <c r="Q329" i="10"/>
  <c r="S333" i="10"/>
  <c r="O341" i="10"/>
  <c r="O349" i="10"/>
  <c r="O357" i="10"/>
  <c r="O388" i="10"/>
  <c r="Q400" i="10"/>
  <c r="O408" i="10"/>
  <c r="S244" i="10"/>
  <c r="Q262" i="10"/>
  <c r="S288" i="10"/>
  <c r="Q320" i="10"/>
  <c r="O336" i="10"/>
  <c r="O340" i="10"/>
  <c r="O344" i="10"/>
  <c r="O348" i="10"/>
  <c r="O352" i="10"/>
  <c r="O356" i="10"/>
  <c r="O360" i="10"/>
  <c r="O364" i="10"/>
  <c r="Q368" i="10"/>
  <c r="Q372" i="10"/>
  <c r="Q257" i="10"/>
  <c r="Q280" i="10"/>
  <c r="O324" i="10"/>
  <c r="S337" i="10"/>
  <c r="S349" i="10"/>
  <c r="S407" i="10"/>
  <c r="Q494" i="10"/>
  <c r="Y45" i="11"/>
  <c r="Q432" i="10"/>
  <c r="Q452" i="10"/>
  <c r="S228" i="10"/>
  <c r="Q246" i="10"/>
  <c r="S257" i="10"/>
  <c r="Q271" i="10"/>
  <c r="Q276" i="10"/>
  <c r="S280" i="10"/>
  <c r="S284" i="10"/>
  <c r="Q308" i="10"/>
  <c r="O328" i="10"/>
  <c r="S384" i="10"/>
  <c r="O255" i="10"/>
  <c r="S271" i="10"/>
  <c r="S276" i="10"/>
  <c r="O285" i="10"/>
  <c r="S289" i="10"/>
  <c r="O312" i="10"/>
  <c r="S316" i="10"/>
  <c r="S379" i="10"/>
  <c r="Q255" i="10"/>
  <c r="O278" i="10"/>
  <c r="O284" i="10"/>
  <c r="Q296" i="10"/>
  <c r="S328" i="10"/>
  <c r="Q337" i="10"/>
  <c r="Q341" i="10"/>
  <c r="Q345" i="10"/>
  <c r="Q349" i="10"/>
  <c r="Q353" i="10"/>
  <c r="Q357" i="10"/>
  <c r="Q361" i="10"/>
  <c r="O377" i="10"/>
  <c r="O393" i="10"/>
  <c r="O271" i="10"/>
  <c r="O276" i="10"/>
  <c r="S312" i="10"/>
  <c r="O333" i="10"/>
  <c r="Q340" i="10"/>
  <c r="S353" i="10"/>
  <c r="Q412" i="10"/>
  <c r="O452" i="10"/>
  <c r="O436" i="10"/>
  <c r="S456" i="10"/>
  <c r="Q256" i="10"/>
  <c r="O260" i="10"/>
  <c r="O280" i="10"/>
  <c r="Q285" i="10"/>
  <c r="Q304" i="10"/>
  <c r="S329" i="10"/>
  <c r="Q388" i="10"/>
  <c r="S266" i="10"/>
  <c r="Q278" i="10"/>
  <c r="O283" i="10"/>
  <c r="O289" i="10"/>
  <c r="S296" i="10"/>
  <c r="O308" i="10"/>
  <c r="S320" i="10"/>
  <c r="S341" i="10"/>
  <c r="S357" i="10"/>
  <c r="Q384" i="10"/>
  <c r="O416" i="10"/>
  <c r="S437" i="10"/>
  <c r="Y13" i="11"/>
  <c r="S423" i="10"/>
  <c r="S253" i="10"/>
  <c r="O257" i="10"/>
  <c r="Q266" i="10"/>
  <c r="Q312" i="10"/>
  <c r="Q415" i="10"/>
  <c r="S256" i="10"/>
  <c r="S262" i="10"/>
  <c r="Q284" i="10"/>
  <c r="O292" i="10"/>
  <c r="O316" i="10"/>
  <c r="Q336" i="10"/>
  <c r="S345" i="10"/>
  <c r="S361" i="10"/>
  <c r="S393" i="10"/>
  <c r="Y29" i="11"/>
  <c r="S428" i="10"/>
  <c r="S479" i="10"/>
  <c r="S494" i="10"/>
  <c r="Y17" i="11"/>
  <c r="Y33" i="11"/>
  <c r="AI12" i="12"/>
  <c r="AI57" i="12"/>
  <c r="S415" i="10"/>
  <c r="O424" i="10"/>
  <c r="S432" i="10"/>
  <c r="O437" i="10"/>
  <c r="Q441" i="10"/>
  <c r="Q448" i="10"/>
  <c r="O497" i="10"/>
  <c r="Y5" i="11"/>
  <c r="Y21" i="11"/>
  <c r="Y37" i="11"/>
  <c r="AI107" i="12"/>
  <c r="AI186" i="12"/>
  <c r="S404" i="10"/>
  <c r="O411" i="10"/>
  <c r="S425" i="10"/>
  <c r="Q440" i="10"/>
  <c r="O456" i="10"/>
  <c r="AI61" i="12"/>
  <c r="AI102" i="12"/>
  <c r="AI144" i="12"/>
  <c r="Y51" i="11"/>
  <c r="AI155" i="12"/>
  <c r="Y47" i="11"/>
  <c r="O404" i="10"/>
  <c r="Q420" i="10"/>
  <c r="S255" i="10"/>
  <c r="Q260" i="10"/>
  <c r="O273" i="10"/>
  <c r="S285" i="10"/>
  <c r="O300" i="10"/>
  <c r="S304" i="10"/>
  <c r="S368" i="10"/>
  <c r="Q377" i="10"/>
  <c r="O407" i="10"/>
  <c r="O379" i="10"/>
  <c r="S408" i="10"/>
  <c r="Q475" i="10"/>
  <c r="Q479" i="10"/>
  <c r="Y14" i="11"/>
  <c r="Y30" i="11"/>
  <c r="Y52" i="11"/>
  <c r="AI75" i="12"/>
  <c r="AI105" i="12"/>
  <c r="AI154" i="12"/>
  <c r="AI211" i="12"/>
  <c r="O425" i="10"/>
  <c r="Q429" i="10"/>
  <c r="S433" i="10"/>
  <c r="O444" i="10"/>
  <c r="O448" i="10"/>
  <c r="O457" i="10"/>
  <c r="Y18" i="11"/>
  <c r="Y34" i="11"/>
  <c r="AI114" i="12"/>
  <c r="S416" i="10"/>
  <c r="S420" i="10"/>
  <c r="Q425" i="10"/>
  <c r="S477" i="10"/>
  <c r="Q487" i="10"/>
  <c r="Y6" i="11"/>
  <c r="Y22" i="11"/>
  <c r="Y38" i="11"/>
  <c r="AI16" i="12"/>
  <c r="AI66" i="12"/>
  <c r="Q407" i="10"/>
  <c r="O412" i="10"/>
  <c r="S441" i="10"/>
  <c r="AI29" i="12"/>
  <c r="AI70" i="12"/>
  <c r="AI9" i="12"/>
  <c r="Q404" i="10"/>
  <c r="S412" i="10"/>
  <c r="O380" i="10"/>
  <c r="O384" i="10"/>
  <c r="S388" i="10"/>
  <c r="Q393" i="10"/>
  <c r="Q423" i="10"/>
  <c r="Q428" i="10"/>
  <c r="O432" i="10"/>
  <c r="Y20" i="11"/>
  <c r="Y36" i="11"/>
  <c r="AI24" i="12"/>
  <c r="O441" i="10"/>
  <c r="S475" i="10"/>
  <c r="O487" i="10"/>
  <c r="Y8" i="11"/>
  <c r="Y24" i="11"/>
  <c r="AI91" i="12"/>
  <c r="AI121" i="12"/>
  <c r="S429" i="10"/>
  <c r="Q444" i="10"/>
  <c r="Q457" i="10"/>
  <c r="Q488" i="10"/>
  <c r="Y12" i="11"/>
  <c r="Y28" i="11"/>
  <c r="AI43" i="12"/>
  <c r="AI73" i="12"/>
  <c r="AI179" i="12"/>
  <c r="Q408" i="10"/>
  <c r="O423" i="10"/>
  <c r="O428" i="10"/>
  <c r="S436" i="10"/>
  <c r="S444" i="10"/>
  <c r="Y10" i="11"/>
  <c r="AI82" i="12"/>
  <c r="Y48" i="11"/>
  <c r="AI37" i="12"/>
  <c r="AI126" i="12"/>
  <c r="AI208" i="12"/>
  <c r="AI219" i="12"/>
  <c r="AI25" i="12"/>
  <c r="Q344" i="10"/>
  <c r="Q348" i="10"/>
  <c r="Q352" i="10"/>
  <c r="Q356" i="10"/>
  <c r="Q360" i="10"/>
  <c r="Q364" i="10"/>
  <c r="S372" i="10"/>
  <c r="Q380" i="10"/>
  <c r="S400" i="10"/>
  <c r="Q411" i="10"/>
  <c r="O415" i="10"/>
  <c r="O420" i="10"/>
  <c r="S424" i="10"/>
  <c r="O429" i="10"/>
  <c r="Q433" i="10"/>
  <c r="S440" i="10"/>
  <c r="Q456" i="10"/>
  <c r="O477" i="10"/>
  <c r="S497" i="10"/>
  <c r="Y11" i="11"/>
  <c r="Y27" i="11"/>
  <c r="Y43" i="11"/>
  <c r="AI8" i="12"/>
  <c r="AI41" i="12"/>
  <c r="AI147" i="12"/>
  <c r="Q477" i="10"/>
  <c r="O484" i="10"/>
  <c r="O488" i="10"/>
  <c r="Y15" i="11"/>
  <c r="Y31" i="11"/>
  <c r="AI50" i="12"/>
  <c r="AI170" i="12"/>
  <c r="Q436" i="10"/>
  <c r="O440" i="10"/>
  <c r="S452" i="10"/>
  <c r="Q484" i="10"/>
  <c r="Y19" i="11"/>
  <c r="Y35" i="11"/>
  <c r="Q424" i="10"/>
  <c r="Y26" i="11"/>
  <c r="AI93" i="12"/>
  <c r="AI176" i="12"/>
  <c r="AI187" i="12"/>
  <c r="AI34" i="12"/>
  <c r="AI78" i="12"/>
  <c r="O479" i="10"/>
  <c r="S487" i="10"/>
  <c r="Q497" i="10"/>
  <c r="Y7" i="11"/>
  <c r="Y23" i="11"/>
  <c r="Y58" i="11"/>
  <c r="AI20" i="12"/>
  <c r="I26" i="17"/>
  <c r="Y41" i="11"/>
  <c r="Y55" i="11"/>
  <c r="AI15" i="12"/>
  <c r="AI33" i="12"/>
  <c r="AI45" i="12"/>
  <c r="AI54" i="12"/>
  <c r="AI77" i="12"/>
  <c r="AI86" i="12"/>
  <c r="AI109" i="12"/>
  <c r="AI118" i="12"/>
  <c r="AI160" i="12"/>
  <c r="AI192" i="12"/>
  <c r="AI224" i="12"/>
  <c r="AI42" i="12"/>
  <c r="AI106" i="12"/>
  <c r="AI128" i="12"/>
  <c r="AI139" i="12"/>
  <c r="AI171" i="12"/>
  <c r="AI203" i="12"/>
  <c r="AB15" i="17"/>
  <c r="Y40" i="11"/>
  <c r="Y56" i="11"/>
  <c r="AI17" i="12"/>
  <c r="AI30" i="12"/>
  <c r="AI62" i="12"/>
  <c r="AI127" i="12"/>
  <c r="O433" i="10"/>
  <c r="Q437" i="10"/>
  <c r="S448" i="10"/>
  <c r="O475" i="10"/>
  <c r="S484" i="10"/>
  <c r="S488" i="10"/>
  <c r="Y9" i="11"/>
  <c r="Y25" i="11"/>
  <c r="Y59" i="11"/>
  <c r="AI38" i="12"/>
  <c r="AI123" i="12"/>
  <c r="AI202" i="12"/>
  <c r="Y42" i="11"/>
  <c r="Y57" i="11"/>
  <c r="AI27" i="12"/>
  <c r="AI35" i="12"/>
  <c r="AI47" i="12"/>
  <c r="AI68" i="12"/>
  <c r="AI79" i="12"/>
  <c r="AI100" i="12"/>
  <c r="AI111" i="12"/>
  <c r="AI142" i="12"/>
  <c r="AI151" i="12"/>
  <c r="AI174" i="12"/>
  <c r="AI183" i="12"/>
  <c r="AI206" i="12"/>
  <c r="AI215" i="12"/>
  <c r="AA15" i="17"/>
  <c r="Y50" i="11"/>
  <c r="AI56" i="12"/>
  <c r="AI88" i="12"/>
  <c r="AI120" i="12"/>
  <c r="AI132" i="12"/>
  <c r="AI153" i="12"/>
  <c r="AI185" i="12"/>
  <c r="AI217" i="12"/>
  <c r="AI5" i="12"/>
  <c r="AI21" i="12"/>
  <c r="S457" i="10"/>
  <c r="O494" i="10"/>
  <c r="Y16" i="11"/>
  <c r="Y32" i="11"/>
  <c r="AI59" i="12"/>
  <c r="AI89" i="12"/>
  <c r="AI138" i="12"/>
  <c r="AI195" i="12"/>
  <c r="Y39" i="11"/>
  <c r="Y54" i="11"/>
  <c r="AI11" i="12"/>
  <c r="AI31" i="12"/>
  <c r="AI52" i="12"/>
  <c r="AI63" i="12"/>
  <c r="AI84" i="12"/>
  <c r="AI95" i="12"/>
  <c r="AI116" i="12"/>
  <c r="AI135" i="12"/>
  <c r="AI158" i="12"/>
  <c r="AI167" i="12"/>
  <c r="AI190" i="12"/>
  <c r="AI199" i="12"/>
  <c r="AI222" i="12"/>
  <c r="Y53" i="11"/>
  <c r="AI26" i="12"/>
  <c r="AI72" i="12"/>
  <c r="AI104" i="12"/>
  <c r="AI125" i="12"/>
  <c r="AI137" i="12"/>
  <c r="AI169" i="12"/>
  <c r="AI201" i="12"/>
  <c r="AI212" i="12"/>
  <c r="AI13" i="12"/>
  <c r="AI39" i="12"/>
  <c r="I9" i="17"/>
  <c r="AI163" i="12"/>
  <c r="AI23" i="12"/>
  <c r="AI7" i="12"/>
  <c r="AI191" i="12"/>
  <c r="AI131" i="12"/>
  <c r="AI74" i="12"/>
  <c r="AI98" i="12"/>
  <c r="AI19" i="12"/>
  <c r="AI175" i="12"/>
  <c r="AI94" i="12"/>
  <c r="Y49" i="11"/>
  <c r="W7" i="10"/>
  <c r="CJ15" i="14"/>
  <c r="F500" i="10" s="1"/>
  <c r="C29" i="4"/>
  <c r="CK11" i="14"/>
  <c r="G496" i="10" s="1"/>
  <c r="L492" i="10"/>
  <c r="AM21" i="4"/>
  <c r="L481" i="10"/>
  <c r="T288" i="3"/>
  <c r="L498" i="10"/>
  <c r="AM27" i="4"/>
  <c r="CK14" i="14"/>
  <c r="G499" i="10" s="1"/>
  <c r="J28" i="4"/>
  <c r="CJ9" i="14"/>
  <c r="F494" i="10" s="1"/>
  <c r="C23" i="4"/>
  <c r="CJ11" i="14"/>
  <c r="F496" i="10" s="1"/>
  <c r="C25" i="4"/>
  <c r="CJ14" i="14"/>
  <c r="F499" i="10" s="1"/>
  <c r="C28" i="4"/>
  <c r="L500" i="10"/>
  <c r="AM29" i="4"/>
  <c r="CK15" i="14"/>
  <c r="G500" i="10" s="1"/>
  <c r="L501" i="10"/>
  <c r="AM30" i="4"/>
  <c r="L486" i="10"/>
  <c r="T293" i="3"/>
  <c r="L493" i="10"/>
  <c r="AM22" i="4"/>
  <c r="L491" i="10"/>
  <c r="AM20" i="4"/>
  <c r="L489" i="10"/>
  <c r="AM18" i="4"/>
  <c r="L476" i="10"/>
  <c r="T283" i="3"/>
  <c r="CK10" i="14"/>
  <c r="G495" i="10" s="1"/>
  <c r="L474" i="10"/>
  <c r="T281" i="3"/>
  <c r="L447" i="10"/>
  <c r="T254" i="3"/>
  <c r="L442" i="10"/>
  <c r="T249" i="3"/>
  <c r="L427" i="10"/>
  <c r="T234" i="3"/>
  <c r="L438" i="10"/>
  <c r="T245" i="3"/>
  <c r="L455" i="10"/>
  <c r="T262" i="3"/>
  <c r="L417" i="10"/>
  <c r="T224" i="3"/>
  <c r="L409" i="10"/>
  <c r="T216" i="3"/>
  <c r="L402" i="10"/>
  <c r="T209" i="3"/>
  <c r="L389" i="10"/>
  <c r="T196" i="3"/>
  <c r="L399" i="10"/>
  <c r="T206" i="3"/>
  <c r="L390" i="10"/>
  <c r="T197" i="3"/>
  <c r="L376" i="10"/>
  <c r="T183" i="3"/>
  <c r="L366" i="10"/>
  <c r="T173" i="3"/>
  <c r="L358" i="10"/>
  <c r="T165" i="3"/>
  <c r="L350" i="10"/>
  <c r="T157" i="3"/>
  <c r="L342" i="10"/>
  <c r="T149" i="3"/>
  <c r="L369" i="10"/>
  <c r="T176" i="3"/>
  <c r="L327" i="10"/>
  <c r="T134" i="3"/>
  <c r="L319" i="10"/>
  <c r="T126" i="3"/>
  <c r="L311" i="10"/>
  <c r="T118" i="3"/>
  <c r="L303" i="10"/>
  <c r="T110" i="3"/>
  <c r="L295" i="10"/>
  <c r="T102" i="3"/>
  <c r="L321" i="10"/>
  <c r="T128" i="3"/>
  <c r="L305" i="10"/>
  <c r="T112" i="3"/>
  <c r="L287" i="10"/>
  <c r="T94" i="3"/>
  <c r="L281" i="10"/>
  <c r="T88" i="3"/>
  <c r="AI210" i="12"/>
  <c r="L264" i="10"/>
  <c r="K68" i="2"/>
  <c r="AI196" i="12"/>
  <c r="L250" i="10"/>
  <c r="K171" i="2"/>
  <c r="AI173" i="12"/>
  <c r="L227" i="10"/>
  <c r="K23" i="2"/>
  <c r="L213" i="10"/>
  <c r="K71" i="2"/>
  <c r="AI146" i="12"/>
  <c r="L200" i="10"/>
  <c r="K79" i="2"/>
  <c r="AI130" i="12"/>
  <c r="L184" i="10"/>
  <c r="K167" i="2"/>
  <c r="L269" i="10"/>
  <c r="K185" i="2"/>
  <c r="AI197" i="12"/>
  <c r="L251" i="10"/>
  <c r="K184" i="2"/>
  <c r="AI156" i="12"/>
  <c r="L210" i="10"/>
  <c r="K15" i="2"/>
  <c r="AI216" i="12"/>
  <c r="L270" i="10"/>
  <c r="K174" i="2"/>
  <c r="AI193" i="12"/>
  <c r="L247" i="10"/>
  <c r="K69" i="2"/>
  <c r="L233" i="10"/>
  <c r="K141" i="2"/>
  <c r="AI166" i="12"/>
  <c r="L220" i="10"/>
  <c r="K82" i="2"/>
  <c r="AI152" i="12"/>
  <c r="L206" i="10"/>
  <c r="K87" i="2"/>
  <c r="AI113" i="12"/>
  <c r="L167" i="10"/>
  <c r="K7" i="2"/>
  <c r="AI99" i="12"/>
  <c r="L153" i="10"/>
  <c r="K114" i="2"/>
  <c r="AI76" i="12"/>
  <c r="L130" i="10"/>
  <c r="K163" i="2"/>
  <c r="L116" i="10"/>
  <c r="K44" i="2"/>
  <c r="AI49" i="12"/>
  <c r="L103" i="10"/>
  <c r="K180" i="2"/>
  <c r="AI40" i="12"/>
  <c r="L94" i="10"/>
  <c r="K43" i="2"/>
  <c r="L168" i="10"/>
  <c r="K20" i="2"/>
  <c r="AI101" i="12"/>
  <c r="L155" i="10"/>
  <c r="K117" i="2"/>
  <c r="AI87" i="12"/>
  <c r="L141" i="10"/>
  <c r="K50" i="2"/>
  <c r="AI64" i="12"/>
  <c r="L118" i="10"/>
  <c r="K54" i="2"/>
  <c r="L104" i="10"/>
  <c r="K113" i="2"/>
  <c r="L43" i="10"/>
  <c r="H212" i="1"/>
  <c r="L65" i="10"/>
  <c r="K190" i="2"/>
  <c r="L47" i="10"/>
  <c r="H216" i="1"/>
  <c r="L64" i="10"/>
  <c r="K89" i="2"/>
  <c r="AI28" i="12"/>
  <c r="L82" i="10"/>
  <c r="K210" i="2"/>
  <c r="AI10" i="12"/>
  <c r="K421" i="5"/>
  <c r="T82" i="3"/>
  <c r="K382" i="5"/>
  <c r="T43" i="3"/>
  <c r="T24" i="3"/>
  <c r="K363" i="5"/>
  <c r="K336" i="2"/>
  <c r="K325" i="5"/>
  <c r="K271" i="2"/>
  <c r="K309" i="5"/>
  <c r="K283" i="2"/>
  <c r="K293" i="5"/>
  <c r="K275" i="2"/>
  <c r="K277" i="5"/>
  <c r="K382" i="2"/>
  <c r="K261" i="5"/>
  <c r="K294" i="2"/>
  <c r="K245" i="5"/>
  <c r="K247" i="2"/>
  <c r="K229" i="5"/>
  <c r="K216" i="5"/>
  <c r="K224" i="2"/>
  <c r="K417" i="5"/>
  <c r="T78" i="3"/>
  <c r="K399" i="5"/>
  <c r="T60" i="3"/>
  <c r="K387" i="5"/>
  <c r="T48" i="3"/>
  <c r="K372" i="5"/>
  <c r="T33" i="3"/>
  <c r="K405" i="5"/>
  <c r="T66" i="3"/>
  <c r="T57" i="3"/>
  <c r="K396" i="5"/>
  <c r="K360" i="5"/>
  <c r="T21" i="3"/>
  <c r="K352" i="5"/>
  <c r="T13" i="3"/>
  <c r="K344" i="5"/>
  <c r="T5" i="3"/>
  <c r="K415" i="5"/>
  <c r="T76" i="3"/>
  <c r="K392" i="5"/>
  <c r="T53" i="3"/>
  <c r="K383" i="5"/>
  <c r="T44" i="3"/>
  <c r="T31" i="3"/>
  <c r="K370" i="5"/>
  <c r="K348" i="2"/>
  <c r="K335" i="5"/>
  <c r="K345" i="2"/>
  <c r="K319" i="5"/>
  <c r="K302" i="5"/>
  <c r="K351" i="2"/>
  <c r="K286" i="5"/>
  <c r="K385" i="2"/>
  <c r="K270" i="5"/>
  <c r="K375" i="2"/>
  <c r="K254" i="5"/>
  <c r="K299" i="2"/>
  <c r="K238" i="5"/>
  <c r="K249" i="2"/>
  <c r="K222" i="5"/>
  <c r="K246" i="2"/>
  <c r="H159" i="1"/>
  <c r="K162" i="5"/>
  <c r="K98" i="5"/>
  <c r="H95" i="1"/>
  <c r="K46" i="5"/>
  <c r="H43" i="1"/>
  <c r="K30" i="5"/>
  <c r="H27" i="1"/>
  <c r="K201" i="5"/>
  <c r="K346" i="2"/>
  <c r="K193" i="5"/>
  <c r="K295" i="2"/>
  <c r="K185" i="5"/>
  <c r="K256" i="2"/>
  <c r="H131" i="1"/>
  <c r="K134" i="5"/>
  <c r="K50" i="5"/>
  <c r="H47" i="1"/>
  <c r="K28" i="5"/>
  <c r="H25" i="1"/>
  <c r="K5" i="5"/>
  <c r="H2" i="1"/>
  <c r="H151" i="1"/>
  <c r="K154" i="5"/>
  <c r="K122" i="5"/>
  <c r="H119" i="1"/>
  <c r="K90" i="5"/>
  <c r="H87" i="1"/>
  <c r="K57" i="5"/>
  <c r="H54" i="1"/>
  <c r="K9" i="5"/>
  <c r="H6" i="1"/>
  <c r="CK16" i="14"/>
  <c r="G501" i="10" s="1"/>
  <c r="D30" i="4"/>
  <c r="CK12" i="14"/>
  <c r="G497" i="10" s="1"/>
  <c r="L483" i="10"/>
  <c r="T290" i="3"/>
  <c r="L473" i="10"/>
  <c r="T280" i="3"/>
  <c r="L468" i="10"/>
  <c r="T275" i="3"/>
  <c r="L464" i="10"/>
  <c r="T271" i="3"/>
  <c r="L460" i="10"/>
  <c r="T267" i="3"/>
  <c r="CK9" i="14"/>
  <c r="G494" i="10" s="1"/>
  <c r="L470" i="10"/>
  <c r="T277" i="3"/>
  <c r="L480" i="10"/>
  <c r="T287" i="3"/>
  <c r="L435" i="10"/>
  <c r="T242" i="3"/>
  <c r="L471" i="10"/>
  <c r="T278" i="3"/>
  <c r="L451" i="10"/>
  <c r="T258" i="3"/>
  <c r="L446" i="10"/>
  <c r="T253" i="3"/>
  <c r="L430" i="10"/>
  <c r="T237" i="3"/>
  <c r="L465" i="10"/>
  <c r="T272" i="3"/>
  <c r="L431" i="10"/>
  <c r="T238" i="3"/>
  <c r="L461" i="10"/>
  <c r="T268" i="3"/>
  <c r="L454" i="10"/>
  <c r="T261" i="3"/>
  <c r="L434" i="10"/>
  <c r="T241" i="3"/>
  <c r="L414" i="10"/>
  <c r="T221" i="3"/>
  <c r="L406" i="10"/>
  <c r="T213" i="3"/>
  <c r="L401" i="10"/>
  <c r="T208" i="3"/>
  <c r="L387" i="10"/>
  <c r="T194" i="3"/>
  <c r="L383" i="10"/>
  <c r="T190" i="3"/>
  <c r="L398" i="10"/>
  <c r="T205" i="3"/>
  <c r="L395" i="10"/>
  <c r="T202" i="3"/>
  <c r="L386" i="10"/>
  <c r="T193" i="3"/>
  <c r="L373" i="10"/>
  <c r="T180" i="3"/>
  <c r="L334" i="10"/>
  <c r="T141" i="3"/>
  <c r="L371" i="10"/>
  <c r="T178" i="3"/>
  <c r="L363" i="10"/>
  <c r="T170" i="3"/>
  <c r="L355" i="10"/>
  <c r="T162" i="3"/>
  <c r="L347" i="10"/>
  <c r="T154" i="3"/>
  <c r="L339" i="10"/>
  <c r="T146" i="3"/>
  <c r="L365" i="10"/>
  <c r="T172" i="3"/>
  <c r="L326" i="10"/>
  <c r="T133" i="3"/>
  <c r="L318" i="10"/>
  <c r="T125" i="3"/>
  <c r="L310" i="10"/>
  <c r="T117" i="3"/>
  <c r="L302" i="10"/>
  <c r="T109" i="3"/>
  <c r="L294" i="10"/>
  <c r="T101" i="3"/>
  <c r="L317" i="10"/>
  <c r="T124" i="3"/>
  <c r="L301" i="10"/>
  <c r="T108" i="3"/>
  <c r="L290" i="10"/>
  <c r="T97" i="3"/>
  <c r="L286" i="10"/>
  <c r="T93" i="3"/>
  <c r="L277" i="10"/>
  <c r="K39" i="2"/>
  <c r="L261" i="10"/>
  <c r="K110" i="2"/>
  <c r="AI194" i="12"/>
  <c r="L248" i="10"/>
  <c r="K142" i="2"/>
  <c r="AI180" i="12"/>
  <c r="L234" i="10"/>
  <c r="K11" i="2"/>
  <c r="AI157" i="12"/>
  <c r="L211" i="10"/>
  <c r="K65" i="2"/>
  <c r="L197" i="10"/>
  <c r="K67" i="2"/>
  <c r="AI134" i="12"/>
  <c r="L188" i="10"/>
  <c r="K217" i="2"/>
  <c r="AI223" i="12"/>
  <c r="AI213" i="12"/>
  <c r="L267" i="10"/>
  <c r="K24" i="2"/>
  <c r="AI172" i="12"/>
  <c r="L226" i="10"/>
  <c r="K166" i="2"/>
  <c r="AI149" i="12"/>
  <c r="L203" i="10"/>
  <c r="K34" i="2"/>
  <c r="AI214" i="12"/>
  <c r="L268" i="10"/>
  <c r="K85" i="2"/>
  <c r="AI200" i="12"/>
  <c r="L254" i="10"/>
  <c r="K209" i="2"/>
  <c r="AI177" i="12"/>
  <c r="L231" i="10"/>
  <c r="K27" i="2"/>
  <c r="L217" i="10"/>
  <c r="K129" i="2"/>
  <c r="AI150" i="12"/>
  <c r="L204" i="10"/>
  <c r="K33" i="2"/>
  <c r="AI136" i="12"/>
  <c r="L190" i="10"/>
  <c r="K221" i="2"/>
  <c r="AI124" i="12"/>
  <c r="L178" i="10"/>
  <c r="K101" i="2"/>
  <c r="L164" i="10"/>
  <c r="K202" i="2"/>
  <c r="AI97" i="12"/>
  <c r="L151" i="10"/>
  <c r="K149" i="2"/>
  <c r="AI83" i="12"/>
  <c r="L137" i="10"/>
  <c r="K80" i="2"/>
  <c r="AI60" i="12"/>
  <c r="L114" i="10"/>
  <c r="K84" i="2"/>
  <c r="L100" i="10"/>
  <c r="K127" i="2"/>
  <c r="L176" i="10"/>
  <c r="K63" i="2"/>
  <c r="L144" i="10"/>
  <c r="K128" i="2"/>
  <c r="L112" i="10"/>
  <c r="K194" i="2"/>
  <c r="L92" i="10"/>
  <c r="K124" i="2"/>
  <c r="AI122" i="12"/>
  <c r="AI112" i="12"/>
  <c r="L166" i="10"/>
  <c r="K201" i="2"/>
  <c r="L152" i="10"/>
  <c r="K29" i="2"/>
  <c r="AI85" i="12"/>
  <c r="L139" i="10"/>
  <c r="K175" i="2"/>
  <c r="AI71" i="12"/>
  <c r="L125" i="10"/>
  <c r="K10" i="2"/>
  <c r="AI58" i="12"/>
  <c r="AI48" i="12"/>
  <c r="L102" i="10"/>
  <c r="K61" i="2"/>
  <c r="L77" i="10"/>
  <c r="K160" i="2"/>
  <c r="L61" i="10"/>
  <c r="K31" i="2"/>
  <c r="L76" i="10"/>
  <c r="K181" i="2"/>
  <c r="L60" i="10"/>
  <c r="K97" i="2"/>
  <c r="AI22" i="12"/>
  <c r="AI6" i="12"/>
  <c r="T68" i="3"/>
  <c r="K407" i="5"/>
  <c r="T35" i="3"/>
  <c r="K374" i="5"/>
  <c r="K334" i="5"/>
  <c r="K376" i="2"/>
  <c r="K318" i="5"/>
  <c r="K291" i="2"/>
  <c r="K222" i="2"/>
  <c r="K305" i="5"/>
  <c r="K301" i="2"/>
  <c r="K289" i="5"/>
  <c r="K284" i="2"/>
  <c r="K273" i="5"/>
  <c r="K323" i="2"/>
  <c r="K257" i="5"/>
  <c r="K297" i="2"/>
  <c r="K241" i="5"/>
  <c r="K260" i="2"/>
  <c r="K225" i="5"/>
  <c r="K413" i="5"/>
  <c r="T74" i="3"/>
  <c r="T56" i="3"/>
  <c r="K395" i="5"/>
  <c r="K381" i="5"/>
  <c r="T42" i="3"/>
  <c r="K401" i="5"/>
  <c r="T62" i="3"/>
  <c r="T39" i="3"/>
  <c r="K378" i="5"/>
  <c r="K357" i="5"/>
  <c r="T18" i="3"/>
  <c r="K349" i="5"/>
  <c r="T10" i="3"/>
  <c r="K341" i="5"/>
  <c r="T2" i="3"/>
  <c r="T72" i="3"/>
  <c r="K411" i="5"/>
  <c r="T52" i="3"/>
  <c r="K391" i="5"/>
  <c r="K377" i="5"/>
  <c r="T38" i="3"/>
  <c r="K365" i="5"/>
  <c r="T26" i="3"/>
  <c r="K328" i="5"/>
  <c r="K303" i="2"/>
  <c r="K314" i="5"/>
  <c r="K313" i="2"/>
  <c r="K298" i="5"/>
  <c r="K324" i="2"/>
  <c r="K282" i="5"/>
  <c r="K307" i="2"/>
  <c r="K266" i="5"/>
  <c r="K290" i="2"/>
  <c r="K250" i="5"/>
  <c r="K320" i="2"/>
  <c r="K234" i="5"/>
  <c r="K266" i="2"/>
  <c r="K218" i="5"/>
  <c r="K227" i="2"/>
  <c r="H143" i="1"/>
  <c r="K146" i="5"/>
  <c r="H83" i="1"/>
  <c r="K86" i="5"/>
  <c r="K36" i="5"/>
  <c r="H33" i="1"/>
  <c r="K374" i="2"/>
  <c r="K199" i="5"/>
  <c r="K321" i="2"/>
  <c r="K191" i="5"/>
  <c r="K364" i="2"/>
  <c r="K183" i="5"/>
  <c r="H115" i="1"/>
  <c r="K118" i="5"/>
  <c r="K173" i="5"/>
  <c r="H170" i="1"/>
  <c r="K141" i="5"/>
  <c r="H138" i="1"/>
  <c r="K109" i="5"/>
  <c r="H106" i="1"/>
  <c r="K82" i="5"/>
  <c r="H79" i="1"/>
  <c r="K54" i="5"/>
  <c r="H51" i="1"/>
  <c r="L499" i="10"/>
  <c r="AM28" i="4"/>
  <c r="L496" i="10"/>
  <c r="AM25" i="4"/>
  <c r="CJ10" i="14"/>
  <c r="F495" i="10" s="1"/>
  <c r="C24" i="4"/>
  <c r="L490" i="10"/>
  <c r="AM19" i="4"/>
  <c r="L445" i="10"/>
  <c r="T252" i="3"/>
  <c r="L463" i="10"/>
  <c r="T270" i="3"/>
  <c r="L453" i="10"/>
  <c r="T260" i="3"/>
  <c r="L439" i="10"/>
  <c r="T246" i="3"/>
  <c r="L459" i="10"/>
  <c r="T266" i="3"/>
  <c r="L443" i="10"/>
  <c r="T250" i="3"/>
  <c r="L426" i="10"/>
  <c r="T233" i="3"/>
  <c r="L413" i="10"/>
  <c r="T220" i="3"/>
  <c r="L405" i="10"/>
  <c r="T212" i="3"/>
  <c r="L396" i="10"/>
  <c r="T203" i="3"/>
  <c r="L397" i="10"/>
  <c r="T204" i="3"/>
  <c r="L394" i="10"/>
  <c r="T201" i="3"/>
  <c r="L385" i="10"/>
  <c r="T192" i="3"/>
  <c r="L382" i="10"/>
  <c r="T189" i="3"/>
  <c r="L330" i="10"/>
  <c r="T137" i="3"/>
  <c r="L370" i="10"/>
  <c r="T177" i="3"/>
  <c r="L362" i="10"/>
  <c r="T169" i="3"/>
  <c r="L354" i="10"/>
  <c r="T161" i="3"/>
  <c r="L346" i="10"/>
  <c r="T153" i="3"/>
  <c r="L338" i="10"/>
  <c r="T145" i="3"/>
  <c r="L375" i="10"/>
  <c r="T182" i="3"/>
  <c r="L332" i="10"/>
  <c r="T139" i="3"/>
  <c r="L323" i="10"/>
  <c r="T130" i="3"/>
  <c r="L315" i="10"/>
  <c r="T122" i="3"/>
  <c r="L307" i="10"/>
  <c r="T114" i="3"/>
  <c r="L299" i="10"/>
  <c r="T106" i="3"/>
  <c r="L291" i="10"/>
  <c r="T98" i="3"/>
  <c r="L313" i="10"/>
  <c r="T120" i="3"/>
  <c r="L297" i="10"/>
  <c r="T104" i="3"/>
  <c r="AI221" i="12"/>
  <c r="L275" i="10"/>
  <c r="K165" i="2"/>
  <c r="AI205" i="12"/>
  <c r="L259" i="10"/>
  <c r="K36" i="2"/>
  <c r="L245" i="10"/>
  <c r="K197" i="2"/>
  <c r="AI178" i="12"/>
  <c r="L232" i="10"/>
  <c r="K40" i="2"/>
  <c r="AI164" i="12"/>
  <c r="L218" i="10"/>
  <c r="K176" i="2"/>
  <c r="AI141" i="12"/>
  <c r="L195" i="10"/>
  <c r="K76" i="2"/>
  <c r="L185" i="10"/>
  <c r="K177" i="2"/>
  <c r="AI129" i="12"/>
  <c r="L183" i="10"/>
  <c r="K108" i="2"/>
  <c r="AI220" i="12"/>
  <c r="L274" i="10"/>
  <c r="K98" i="2"/>
  <c r="AI207" i="12"/>
  <c r="AI188" i="12"/>
  <c r="L242" i="10"/>
  <c r="K6" i="2"/>
  <c r="AI165" i="12"/>
  <c r="L219" i="10"/>
  <c r="K38" i="2"/>
  <c r="AI143" i="12"/>
  <c r="L279" i="10"/>
  <c r="T86" i="3"/>
  <c r="L265" i="10"/>
  <c r="K123" i="2"/>
  <c r="AI198" i="12"/>
  <c r="L252" i="10"/>
  <c r="K208" i="2"/>
  <c r="AI184" i="12"/>
  <c r="L238" i="10"/>
  <c r="K52" i="2"/>
  <c r="AI161" i="12"/>
  <c r="L215" i="10"/>
  <c r="K13" i="2"/>
  <c r="L201" i="10"/>
  <c r="K136" i="2"/>
  <c r="AI108" i="12"/>
  <c r="L162" i="10"/>
  <c r="K150" i="2"/>
  <c r="L148" i="10"/>
  <c r="K187" i="2"/>
  <c r="AI81" i="12"/>
  <c r="L135" i="10"/>
  <c r="K74" i="2"/>
  <c r="AI67" i="12"/>
  <c r="L121" i="10"/>
  <c r="K107" i="2"/>
  <c r="AI44" i="12"/>
  <c r="L98" i="10"/>
  <c r="K81" i="2"/>
  <c r="AI32" i="12"/>
  <c r="L86" i="10"/>
  <c r="K122" i="2"/>
  <c r="AI119" i="12"/>
  <c r="L173" i="10"/>
  <c r="K18" i="2"/>
  <c r="AI96" i="12"/>
  <c r="L150" i="10"/>
  <c r="K152" i="2"/>
  <c r="L136" i="10"/>
  <c r="K55" i="2"/>
  <c r="AI69" i="12"/>
  <c r="L123" i="10"/>
  <c r="K46" i="2"/>
  <c r="AI55" i="12"/>
  <c r="L109" i="10"/>
  <c r="K203" i="2"/>
  <c r="L73" i="10"/>
  <c r="K147" i="2"/>
  <c r="L72" i="10"/>
  <c r="K216" i="2"/>
  <c r="AI18" i="12"/>
  <c r="V6" i="10"/>
  <c r="AA6" i="10"/>
  <c r="K403" i="5"/>
  <c r="T64" i="3"/>
  <c r="K369" i="5"/>
  <c r="T30" i="3"/>
  <c r="K339" i="2"/>
  <c r="K333" i="5"/>
  <c r="K311" i="2"/>
  <c r="K317" i="5"/>
  <c r="K360" i="2"/>
  <c r="K301" i="5"/>
  <c r="K365" i="2"/>
  <c r="K285" i="5"/>
  <c r="K310" i="2"/>
  <c r="K269" i="5"/>
  <c r="K265" i="2"/>
  <c r="K253" i="5"/>
  <c r="K234" i="2"/>
  <c r="K237" i="5"/>
  <c r="K237" i="2"/>
  <c r="K221" i="5"/>
  <c r="K356" i="2"/>
  <c r="K208" i="5"/>
  <c r="K424" i="5"/>
  <c r="T85" i="3"/>
  <c r="K409" i="5"/>
  <c r="T70" i="3"/>
  <c r="K389" i="5"/>
  <c r="T50" i="3"/>
  <c r="T41" i="3"/>
  <c r="K380" i="5"/>
  <c r="K422" i="5"/>
  <c r="T83" i="3"/>
  <c r="K400" i="5"/>
  <c r="T61" i="3"/>
  <c r="K366" i="5"/>
  <c r="T27" i="3"/>
  <c r="K356" i="5"/>
  <c r="T17" i="3"/>
  <c r="T9" i="3"/>
  <c r="K348" i="5"/>
  <c r="K404" i="5"/>
  <c r="T65" i="3"/>
  <c r="K385" i="5"/>
  <c r="T46" i="3"/>
  <c r="K376" i="5"/>
  <c r="T37" i="3"/>
  <c r="T25" i="3"/>
  <c r="K364" i="5"/>
  <c r="K325" i="2"/>
  <c r="K327" i="5"/>
  <c r="K310" i="5"/>
  <c r="K241" i="2"/>
  <c r="K294" i="5"/>
  <c r="K371" i="2"/>
  <c r="K278" i="5"/>
  <c r="K272" i="2"/>
  <c r="K262" i="5"/>
  <c r="K331" i="2"/>
  <c r="K246" i="5"/>
  <c r="K342" i="2"/>
  <c r="K230" i="5"/>
  <c r="K232" i="2"/>
  <c r="H127" i="1"/>
  <c r="K130" i="5"/>
  <c r="K78" i="5"/>
  <c r="H75" i="1"/>
  <c r="H31" i="1"/>
  <c r="K34" i="5"/>
  <c r="K197" i="5"/>
  <c r="K379" i="2"/>
  <c r="K189" i="5"/>
  <c r="K250" i="2"/>
  <c r="H163" i="1"/>
  <c r="K166" i="5"/>
  <c r="K102" i="5"/>
  <c r="H99" i="1"/>
  <c r="K12" i="5"/>
  <c r="H9" i="1"/>
  <c r="H167" i="1"/>
  <c r="K170" i="5"/>
  <c r="K138" i="5"/>
  <c r="H135" i="1"/>
  <c r="H103" i="1"/>
  <c r="K106" i="5"/>
  <c r="K73" i="5"/>
  <c r="H70" i="1"/>
  <c r="K41" i="5"/>
  <c r="H38" i="1"/>
  <c r="L482" i="10"/>
  <c r="T289" i="3"/>
  <c r="CK13" i="14"/>
  <c r="G498" i="10" s="1"/>
  <c r="CJ12" i="14"/>
  <c r="F497" i="10" s="1"/>
  <c r="C26" i="4"/>
  <c r="L472" i="10"/>
  <c r="T279" i="3"/>
  <c r="L485" i="10"/>
  <c r="T292" i="3"/>
  <c r="L466" i="10"/>
  <c r="T273" i="3"/>
  <c r="L469" i="10"/>
  <c r="T276" i="3"/>
  <c r="CJ13" i="14"/>
  <c r="F498" i="10" s="1"/>
  <c r="C27" i="4"/>
  <c r="CK8" i="14"/>
  <c r="G493" i="10" s="1"/>
  <c r="L495" i="10"/>
  <c r="AM24" i="4"/>
  <c r="L478" i="10"/>
  <c r="T285" i="3"/>
  <c r="L462" i="10"/>
  <c r="T269" i="3"/>
  <c r="L458" i="10"/>
  <c r="T265" i="3"/>
  <c r="L467" i="10"/>
  <c r="T274" i="3"/>
  <c r="L449" i="10"/>
  <c r="T256" i="3"/>
  <c r="L422" i="10"/>
  <c r="T229" i="3"/>
  <c r="L450" i="10"/>
  <c r="T257" i="3"/>
  <c r="L418" i="10"/>
  <c r="T225" i="3"/>
  <c r="L410" i="10"/>
  <c r="T217" i="3"/>
  <c r="L403" i="10"/>
  <c r="T210" i="3"/>
  <c r="L392" i="10"/>
  <c r="T199" i="3"/>
  <c r="L419" i="10"/>
  <c r="T226" i="3"/>
  <c r="L391" i="10"/>
  <c r="T198" i="3"/>
  <c r="L381" i="10"/>
  <c r="T188" i="3"/>
  <c r="L421" i="10"/>
  <c r="T228" i="3"/>
  <c r="L378" i="10"/>
  <c r="T185" i="3"/>
  <c r="L367" i="10"/>
  <c r="T174" i="3"/>
  <c r="L359" i="10"/>
  <c r="T166" i="3"/>
  <c r="L351" i="10"/>
  <c r="T158" i="3"/>
  <c r="L343" i="10"/>
  <c r="T150" i="3"/>
  <c r="L335" i="10"/>
  <c r="T142" i="3"/>
  <c r="L374" i="10"/>
  <c r="T181" i="3"/>
  <c r="L331" i="10"/>
  <c r="T138" i="3"/>
  <c r="L322" i="10"/>
  <c r="T129" i="3"/>
  <c r="L314" i="10"/>
  <c r="T121" i="3"/>
  <c r="L306" i="10"/>
  <c r="T113" i="3"/>
  <c r="L298" i="10"/>
  <c r="T105" i="3"/>
  <c r="L325" i="10"/>
  <c r="T132" i="3"/>
  <c r="L309" i="10"/>
  <c r="T116" i="3"/>
  <c r="L293" i="10"/>
  <c r="T100" i="3"/>
  <c r="L282" i="10"/>
  <c r="T89" i="3"/>
  <c r="AI189" i="12"/>
  <c r="L243" i="10"/>
  <c r="K37" i="2"/>
  <c r="L229" i="10"/>
  <c r="K140" i="2"/>
  <c r="AI162" i="12"/>
  <c r="L216" i="10"/>
  <c r="K77" i="2"/>
  <c r="AI148" i="12"/>
  <c r="L202" i="10"/>
  <c r="K25" i="2"/>
  <c r="AI133" i="12"/>
  <c r="L187" i="10"/>
  <c r="K191" i="2"/>
  <c r="AI218" i="12"/>
  <c r="L272" i="10"/>
  <c r="K161" i="2"/>
  <c r="AI204" i="12"/>
  <c r="L258" i="10"/>
  <c r="K21" i="2"/>
  <c r="AI181" i="12"/>
  <c r="L235" i="10"/>
  <c r="K41" i="2"/>
  <c r="AI159" i="12"/>
  <c r="AI140" i="12"/>
  <c r="L194" i="10"/>
  <c r="K28" i="2"/>
  <c r="AI209" i="12"/>
  <c r="L263" i="10"/>
  <c r="K47" i="2"/>
  <c r="L249" i="10"/>
  <c r="K132" i="2"/>
  <c r="AI182" i="12"/>
  <c r="L236" i="10"/>
  <c r="K14" i="2"/>
  <c r="AI168" i="12"/>
  <c r="L222" i="10"/>
  <c r="K121" i="2"/>
  <c r="AI145" i="12"/>
  <c r="L199" i="10"/>
  <c r="K49" i="2"/>
  <c r="AI115" i="12"/>
  <c r="L169" i="10"/>
  <c r="K57" i="2"/>
  <c r="AI92" i="12"/>
  <c r="L146" i="10"/>
  <c r="K172" i="2"/>
  <c r="L132" i="10"/>
  <c r="K119" i="2"/>
  <c r="AI65" i="12"/>
  <c r="L119" i="10"/>
  <c r="K83" i="2"/>
  <c r="AI51" i="12"/>
  <c r="L105" i="10"/>
  <c r="K42" i="2"/>
  <c r="L160" i="10"/>
  <c r="K125" i="2"/>
  <c r="L128" i="10"/>
  <c r="K35" i="2"/>
  <c r="L96" i="10"/>
  <c r="K12" i="2"/>
  <c r="AI110" i="12"/>
  <c r="AI46" i="12"/>
  <c r="AI36" i="12"/>
  <c r="L90" i="10"/>
  <c r="K88" i="2"/>
  <c r="AI117" i="12"/>
  <c r="L171" i="10"/>
  <c r="K164" i="2"/>
  <c r="AI103" i="12"/>
  <c r="L157" i="10"/>
  <c r="K200" i="2"/>
  <c r="AI90" i="12"/>
  <c r="AI80" i="12"/>
  <c r="L134" i="10"/>
  <c r="K19" i="2"/>
  <c r="L120" i="10"/>
  <c r="K16" i="2"/>
  <c r="AI53" i="12"/>
  <c r="L107" i="10"/>
  <c r="K9" i="2"/>
  <c r="Y46" i="11"/>
  <c r="L45" i="10"/>
  <c r="H214" i="1"/>
  <c r="L69" i="10"/>
  <c r="K223" i="2"/>
  <c r="L48" i="10"/>
  <c r="H217" i="1"/>
  <c r="L68" i="10"/>
  <c r="K75" i="2"/>
  <c r="L52" i="10"/>
  <c r="H221" i="1"/>
  <c r="AI14" i="12"/>
  <c r="Y44" i="11"/>
  <c r="T51" i="3"/>
  <c r="K390" i="5"/>
  <c r="K368" i="5"/>
  <c r="T29" i="3"/>
  <c r="K326" i="5"/>
  <c r="K279" i="2"/>
  <c r="K287" i="2"/>
  <c r="K313" i="5"/>
  <c r="K245" i="2"/>
  <c r="K297" i="5"/>
  <c r="K277" i="2"/>
  <c r="K281" i="5"/>
  <c r="K337" i="2"/>
  <c r="K265" i="5"/>
  <c r="K289" i="2"/>
  <c r="K249" i="5"/>
  <c r="K252" i="2"/>
  <c r="K233" i="5"/>
  <c r="K212" i="5"/>
  <c r="K229" i="2"/>
  <c r="K423" i="5"/>
  <c r="T84" i="3"/>
  <c r="K408" i="5"/>
  <c r="T69" i="3"/>
  <c r="K388" i="5"/>
  <c r="T49" i="3"/>
  <c r="K373" i="5"/>
  <c r="T34" i="3"/>
  <c r="T80" i="3"/>
  <c r="K419" i="5"/>
  <c r="K397" i="5"/>
  <c r="T58" i="3"/>
  <c r="K361" i="5"/>
  <c r="T22" i="3"/>
  <c r="K353" i="5"/>
  <c r="T14" i="3"/>
  <c r="K345" i="5"/>
  <c r="T6" i="3"/>
  <c r="T79" i="3"/>
  <c r="K418" i="5"/>
  <c r="K393" i="5"/>
  <c r="T54" i="3"/>
  <c r="K384" i="5"/>
  <c r="T45" i="3"/>
  <c r="T36" i="3"/>
  <c r="K375" i="5"/>
  <c r="K336" i="5"/>
  <c r="K314" i="2"/>
  <c r="K320" i="5"/>
  <c r="K341" i="2"/>
  <c r="K306" i="5"/>
  <c r="K254" i="2"/>
  <c r="K290" i="5"/>
  <c r="K316" i="2"/>
  <c r="K274" i="5"/>
  <c r="K317" i="2"/>
  <c r="K258" i="5"/>
  <c r="K264" i="2"/>
  <c r="K242" i="5"/>
  <c r="K270" i="2"/>
  <c r="K226" i="5"/>
  <c r="K233" i="2"/>
  <c r="K114" i="5"/>
  <c r="H111" i="1"/>
  <c r="H59" i="1"/>
  <c r="K62" i="5"/>
  <c r="K32" i="5"/>
  <c r="H29" i="1"/>
  <c r="K312" i="2"/>
  <c r="K195" i="5"/>
  <c r="K238" i="2"/>
  <c r="K187" i="5"/>
  <c r="H147" i="1"/>
  <c r="K150" i="5"/>
  <c r="K66" i="5"/>
  <c r="H63" i="1"/>
  <c r="K20" i="5"/>
  <c r="H17" i="1"/>
  <c r="K157" i="5"/>
  <c r="H154" i="1"/>
  <c r="K125" i="5"/>
  <c r="H122" i="1"/>
  <c r="K93" i="5"/>
  <c r="H90" i="1"/>
  <c r="H67" i="1"/>
  <c r="K70" i="5"/>
  <c r="K38" i="5"/>
  <c r="H35" i="1"/>
  <c r="K25" i="5"/>
  <c r="H22" i="1"/>
  <c r="K17" i="5"/>
  <c r="H14" i="1"/>
  <c r="AA7" i="10" l="1"/>
  <c r="V5" i="10"/>
  <c r="AA5" i="10"/>
  <c r="W5" i="10"/>
  <c r="S52" i="10"/>
  <c r="O52" i="10"/>
  <c r="Q52" i="10"/>
  <c r="S128" i="10"/>
  <c r="O128" i="10"/>
  <c r="Q128" i="10"/>
  <c r="S68" i="10"/>
  <c r="O68" i="10"/>
  <c r="Q68" i="10"/>
  <c r="S69" i="10"/>
  <c r="O69" i="10"/>
  <c r="Q69" i="10"/>
  <c r="S120" i="10"/>
  <c r="O120" i="10"/>
  <c r="Q120" i="10"/>
  <c r="Q90" i="10"/>
  <c r="S90" i="10"/>
  <c r="O90" i="10"/>
  <c r="Q222" i="10"/>
  <c r="S222" i="10"/>
  <c r="O222" i="10"/>
  <c r="Q263" i="10"/>
  <c r="S263" i="10"/>
  <c r="O263" i="10"/>
  <c r="Q187" i="10"/>
  <c r="S187" i="10"/>
  <c r="O187" i="10"/>
  <c r="S293" i="10"/>
  <c r="O293" i="10"/>
  <c r="Q293" i="10"/>
  <c r="Q325" i="10"/>
  <c r="S325" i="10"/>
  <c r="O325" i="10"/>
  <c r="Q306" i="10"/>
  <c r="O306" i="10"/>
  <c r="S306" i="10"/>
  <c r="Q322" i="10"/>
  <c r="O322" i="10"/>
  <c r="S322" i="10"/>
  <c r="Q374" i="10"/>
  <c r="S374" i="10"/>
  <c r="O374" i="10"/>
  <c r="S343" i="10"/>
  <c r="O343" i="10"/>
  <c r="Q343" i="10"/>
  <c r="S359" i="10"/>
  <c r="O359" i="10"/>
  <c r="Q359" i="10"/>
  <c r="Q378" i="10"/>
  <c r="S378" i="10"/>
  <c r="O378" i="10"/>
  <c r="Q381" i="10"/>
  <c r="S381" i="10"/>
  <c r="O381" i="10"/>
  <c r="S419" i="10"/>
  <c r="O419" i="10"/>
  <c r="Q419" i="10"/>
  <c r="S403" i="10"/>
  <c r="O403" i="10"/>
  <c r="Q403" i="10"/>
  <c r="Q418" i="10"/>
  <c r="S418" i="10"/>
  <c r="O418" i="10"/>
  <c r="Q422" i="10"/>
  <c r="S422" i="10"/>
  <c r="O422" i="10"/>
  <c r="Q467" i="10"/>
  <c r="O467" i="10"/>
  <c r="S467" i="10"/>
  <c r="Q462" i="10"/>
  <c r="S462" i="10"/>
  <c r="O462" i="10"/>
  <c r="Q495" i="10"/>
  <c r="O495" i="10"/>
  <c r="S495" i="10"/>
  <c r="Q482" i="10"/>
  <c r="O482" i="10"/>
  <c r="S482" i="10"/>
  <c r="Q98" i="10"/>
  <c r="S98" i="10"/>
  <c r="O98" i="10"/>
  <c r="Q215" i="10"/>
  <c r="S215" i="10"/>
  <c r="O215" i="10"/>
  <c r="Q183" i="10"/>
  <c r="S183" i="10"/>
  <c r="O183" i="10"/>
  <c r="Q218" i="10"/>
  <c r="S218" i="10"/>
  <c r="O218" i="10"/>
  <c r="Q259" i="10"/>
  <c r="S259" i="10"/>
  <c r="O259" i="10"/>
  <c r="Q313" i="10"/>
  <c r="S313" i="10"/>
  <c r="O313" i="10"/>
  <c r="Q299" i="10"/>
  <c r="S299" i="10"/>
  <c r="O299" i="10"/>
  <c r="S315" i="10"/>
  <c r="O315" i="10"/>
  <c r="Q315" i="10"/>
  <c r="S332" i="10"/>
  <c r="O332" i="10"/>
  <c r="Q332" i="10"/>
  <c r="Q338" i="10"/>
  <c r="O338" i="10"/>
  <c r="S338" i="10"/>
  <c r="Q354" i="10"/>
  <c r="O354" i="10"/>
  <c r="S354" i="10"/>
  <c r="Q370" i="10"/>
  <c r="S370" i="10"/>
  <c r="O370" i="10"/>
  <c r="Q382" i="10"/>
  <c r="S382" i="10"/>
  <c r="O382" i="10"/>
  <c r="Q394" i="10"/>
  <c r="S394" i="10"/>
  <c r="O394" i="10"/>
  <c r="S396" i="10"/>
  <c r="O396" i="10"/>
  <c r="Q396" i="10"/>
  <c r="Q413" i="10"/>
  <c r="S413" i="10"/>
  <c r="O413" i="10"/>
  <c r="Q443" i="10"/>
  <c r="O443" i="10"/>
  <c r="S443" i="10"/>
  <c r="Q439" i="10"/>
  <c r="O439" i="10"/>
  <c r="S439" i="10"/>
  <c r="Q463" i="10"/>
  <c r="S463" i="10"/>
  <c r="O463" i="10"/>
  <c r="Q490" i="10"/>
  <c r="S490" i="10"/>
  <c r="O490" i="10"/>
  <c r="S496" i="10"/>
  <c r="O496" i="10"/>
  <c r="Q496" i="10"/>
  <c r="S76" i="10"/>
  <c r="O76" i="10"/>
  <c r="Q76" i="10"/>
  <c r="S77" i="10"/>
  <c r="O77" i="10"/>
  <c r="Q77" i="10"/>
  <c r="S152" i="10"/>
  <c r="O152" i="10"/>
  <c r="Q152" i="10"/>
  <c r="S112" i="10"/>
  <c r="O112" i="10"/>
  <c r="Q112" i="10"/>
  <c r="S176" i="10"/>
  <c r="O176" i="10"/>
  <c r="Q176" i="10"/>
  <c r="Q114" i="10"/>
  <c r="S114" i="10"/>
  <c r="O114" i="10"/>
  <c r="S217" i="10"/>
  <c r="O217" i="10"/>
  <c r="Q217" i="10"/>
  <c r="S268" i="10"/>
  <c r="O268" i="10"/>
  <c r="Q268" i="10"/>
  <c r="S197" i="10"/>
  <c r="O197" i="10"/>
  <c r="Q197" i="10"/>
  <c r="S248" i="10"/>
  <c r="O248" i="10"/>
  <c r="Q248" i="10"/>
  <c r="S464" i="10"/>
  <c r="O464" i="10"/>
  <c r="Q464" i="10"/>
  <c r="S473" i="10"/>
  <c r="O473" i="10"/>
  <c r="Q473" i="10"/>
  <c r="Q82" i="10"/>
  <c r="S82" i="10"/>
  <c r="O82" i="10"/>
  <c r="S141" i="10"/>
  <c r="O141" i="10"/>
  <c r="Q141" i="10"/>
  <c r="Q94" i="10"/>
  <c r="S94" i="10"/>
  <c r="O94" i="10"/>
  <c r="Q130" i="10"/>
  <c r="S130" i="10"/>
  <c r="O130" i="10"/>
  <c r="S220" i="10"/>
  <c r="O220" i="10"/>
  <c r="Q220" i="10"/>
  <c r="Q270" i="10"/>
  <c r="O270" i="10"/>
  <c r="S270" i="10"/>
  <c r="S281" i="10"/>
  <c r="O281" i="10"/>
  <c r="Q281" i="10"/>
  <c r="Q305" i="10"/>
  <c r="S305" i="10"/>
  <c r="O305" i="10"/>
  <c r="Q295" i="10"/>
  <c r="S295" i="10"/>
  <c r="O295" i="10"/>
  <c r="S311" i="10"/>
  <c r="O311" i="10"/>
  <c r="Q311" i="10"/>
  <c r="S327" i="10"/>
  <c r="O327" i="10"/>
  <c r="Q327" i="10"/>
  <c r="Q342" i="10"/>
  <c r="O342" i="10"/>
  <c r="S342" i="10"/>
  <c r="Q358" i="10"/>
  <c r="O358" i="10"/>
  <c r="S358" i="10"/>
  <c r="S376" i="10"/>
  <c r="O376" i="10"/>
  <c r="Q376" i="10"/>
  <c r="S399" i="10"/>
  <c r="O399" i="10"/>
  <c r="Q399" i="10"/>
  <c r="Q402" i="10"/>
  <c r="S402" i="10"/>
  <c r="O402" i="10"/>
  <c r="Q417" i="10"/>
  <c r="S417" i="10"/>
  <c r="O417" i="10"/>
  <c r="Q438" i="10"/>
  <c r="S438" i="10"/>
  <c r="O438" i="10"/>
  <c r="Q442" i="10"/>
  <c r="S442" i="10"/>
  <c r="O442" i="10"/>
  <c r="Q474" i="10"/>
  <c r="O474" i="10"/>
  <c r="S474" i="10"/>
  <c r="S500" i="10"/>
  <c r="O500" i="10"/>
  <c r="Q500" i="10"/>
  <c r="S481" i="10"/>
  <c r="O481" i="10"/>
  <c r="Q481" i="10"/>
  <c r="S105" i="10"/>
  <c r="O105" i="10"/>
  <c r="Q105" i="10"/>
  <c r="Q146" i="10"/>
  <c r="S146" i="10"/>
  <c r="O146" i="10"/>
  <c r="S236" i="10"/>
  <c r="O236" i="10"/>
  <c r="Q236" i="10"/>
  <c r="Q194" i="10"/>
  <c r="S194" i="10"/>
  <c r="O194" i="10"/>
  <c r="Q107" i="10"/>
  <c r="S107" i="10"/>
  <c r="O107" i="10"/>
  <c r="Q171" i="10"/>
  <c r="S171" i="10"/>
  <c r="O171" i="10"/>
  <c r="S96" i="10"/>
  <c r="O96" i="10"/>
  <c r="Q96" i="10"/>
  <c r="S160" i="10"/>
  <c r="O160" i="10"/>
  <c r="Q160" i="10"/>
  <c r="S132" i="10"/>
  <c r="O132" i="10"/>
  <c r="Q132" i="10"/>
  <c r="Q199" i="10"/>
  <c r="S199" i="10"/>
  <c r="O199" i="10"/>
  <c r="S272" i="10"/>
  <c r="O272" i="10"/>
  <c r="Q272" i="10"/>
  <c r="S229" i="10"/>
  <c r="O229" i="10"/>
  <c r="Q229" i="10"/>
  <c r="S469" i="10"/>
  <c r="O469" i="10"/>
  <c r="Q469" i="10"/>
  <c r="S485" i="10"/>
  <c r="O485" i="10"/>
  <c r="Q485" i="10"/>
  <c r="S73" i="10"/>
  <c r="O73" i="10"/>
  <c r="Q73" i="10"/>
  <c r="S136" i="10"/>
  <c r="O136" i="10"/>
  <c r="Q136" i="10"/>
  <c r="Q86" i="10"/>
  <c r="S86" i="10"/>
  <c r="O86" i="10"/>
  <c r="S148" i="10"/>
  <c r="O148" i="10"/>
  <c r="Q148" i="10"/>
  <c r="S265" i="10"/>
  <c r="O265" i="10"/>
  <c r="Q265" i="10"/>
  <c r="Q242" i="10"/>
  <c r="S242" i="10"/>
  <c r="O242" i="10"/>
  <c r="Q274" i="10"/>
  <c r="O274" i="10"/>
  <c r="S274" i="10"/>
  <c r="Q195" i="10"/>
  <c r="S195" i="10"/>
  <c r="O195" i="10"/>
  <c r="Q139" i="10"/>
  <c r="S139" i="10"/>
  <c r="O139" i="10"/>
  <c r="S164" i="10"/>
  <c r="O164" i="10"/>
  <c r="Q164" i="10"/>
  <c r="S204" i="10"/>
  <c r="O204" i="10"/>
  <c r="Q204" i="10"/>
  <c r="Q254" i="10"/>
  <c r="S254" i="10"/>
  <c r="O254" i="10"/>
  <c r="Q267" i="10"/>
  <c r="S267" i="10"/>
  <c r="O267" i="10"/>
  <c r="S188" i="10"/>
  <c r="O188" i="10"/>
  <c r="Q188" i="10"/>
  <c r="Q234" i="10"/>
  <c r="S234" i="10"/>
  <c r="O234" i="10"/>
  <c r="S277" i="10"/>
  <c r="O277" i="10"/>
  <c r="Q277" i="10"/>
  <c r="Q290" i="10"/>
  <c r="O290" i="10"/>
  <c r="S290" i="10"/>
  <c r="Q317" i="10"/>
  <c r="S317" i="10"/>
  <c r="O317" i="10"/>
  <c r="Q302" i="10"/>
  <c r="O302" i="10"/>
  <c r="S302" i="10"/>
  <c r="Q318" i="10"/>
  <c r="O318" i="10"/>
  <c r="S318" i="10"/>
  <c r="Q365" i="10"/>
  <c r="S365" i="10"/>
  <c r="O365" i="10"/>
  <c r="S347" i="10"/>
  <c r="O347" i="10"/>
  <c r="Q347" i="10"/>
  <c r="S363" i="10"/>
  <c r="O363" i="10"/>
  <c r="Q363" i="10"/>
  <c r="Q334" i="10"/>
  <c r="S334" i="10"/>
  <c r="O334" i="10"/>
  <c r="Q386" i="10"/>
  <c r="S386" i="10"/>
  <c r="O386" i="10"/>
  <c r="Q398" i="10"/>
  <c r="S398" i="10"/>
  <c r="O398" i="10"/>
  <c r="S387" i="10"/>
  <c r="O387" i="10"/>
  <c r="Q387" i="10"/>
  <c r="Q406" i="10"/>
  <c r="S406" i="10"/>
  <c r="O406" i="10"/>
  <c r="S434" i="10"/>
  <c r="O434" i="10"/>
  <c r="Q434" i="10"/>
  <c r="S461" i="10"/>
  <c r="O461" i="10"/>
  <c r="Q461" i="10"/>
  <c r="S465" i="10"/>
  <c r="O465" i="10"/>
  <c r="Q465" i="10"/>
  <c r="Q446" i="10"/>
  <c r="O446" i="10"/>
  <c r="S446" i="10"/>
  <c r="Q471" i="10"/>
  <c r="O471" i="10"/>
  <c r="S471" i="10"/>
  <c r="S480" i="10"/>
  <c r="O480" i="10"/>
  <c r="Q480" i="10"/>
  <c r="Q47" i="10"/>
  <c r="S47" i="10"/>
  <c r="O47" i="10"/>
  <c r="S43" i="10"/>
  <c r="O43" i="10"/>
  <c r="Q43" i="10"/>
  <c r="U46" i="10"/>
  <c r="Q118" i="10"/>
  <c r="S118" i="10"/>
  <c r="O118" i="10"/>
  <c r="Q206" i="10"/>
  <c r="S206" i="10"/>
  <c r="O206" i="10"/>
  <c r="Q247" i="10"/>
  <c r="S247" i="10"/>
  <c r="O247" i="10"/>
  <c r="S269" i="10"/>
  <c r="O269" i="10"/>
  <c r="Q269" i="10"/>
  <c r="S213" i="10"/>
  <c r="O213" i="10"/>
  <c r="Q213" i="10"/>
  <c r="S264" i="10"/>
  <c r="O264" i="10"/>
  <c r="Q264" i="10"/>
  <c r="S489" i="10"/>
  <c r="Z7" i="10" s="1"/>
  <c r="O489" i="10"/>
  <c r="Z5" i="10" s="1"/>
  <c r="Q489" i="10"/>
  <c r="Z6" i="10" s="1"/>
  <c r="S493" i="10"/>
  <c r="O493" i="10"/>
  <c r="Q493" i="10"/>
  <c r="S501" i="10"/>
  <c r="O501" i="10"/>
  <c r="Q501" i="10"/>
  <c r="S48" i="10"/>
  <c r="O48" i="10"/>
  <c r="Q48" i="10"/>
  <c r="Q45" i="10"/>
  <c r="S45" i="10"/>
  <c r="O45" i="10"/>
  <c r="Q134" i="10"/>
  <c r="S134" i="10"/>
  <c r="O134" i="10"/>
  <c r="S157" i="10"/>
  <c r="O157" i="10"/>
  <c r="Q157" i="10"/>
  <c r="Q119" i="10"/>
  <c r="S119" i="10"/>
  <c r="O119" i="10"/>
  <c r="S169" i="10"/>
  <c r="O169" i="10"/>
  <c r="Q169" i="10"/>
  <c r="S249" i="10"/>
  <c r="O249" i="10"/>
  <c r="Q249" i="10"/>
  <c r="Q258" i="10"/>
  <c r="S258" i="10"/>
  <c r="O258" i="10"/>
  <c r="S216" i="10"/>
  <c r="O216" i="10"/>
  <c r="Q216" i="10"/>
  <c r="Q282" i="10"/>
  <c r="S282" i="10"/>
  <c r="O282" i="10"/>
  <c r="S309" i="10"/>
  <c r="O309" i="10"/>
  <c r="Q309" i="10"/>
  <c r="Q298" i="10"/>
  <c r="S298" i="10"/>
  <c r="O298" i="10"/>
  <c r="Q314" i="10"/>
  <c r="O314" i="10"/>
  <c r="S314" i="10"/>
  <c r="S331" i="10"/>
  <c r="O331" i="10"/>
  <c r="Q331" i="10"/>
  <c r="S335" i="10"/>
  <c r="O335" i="10"/>
  <c r="Q335" i="10"/>
  <c r="S351" i="10"/>
  <c r="O351" i="10"/>
  <c r="Q351" i="10"/>
  <c r="S367" i="10"/>
  <c r="O367" i="10"/>
  <c r="Q367" i="10"/>
  <c r="Q421" i="10"/>
  <c r="S421" i="10"/>
  <c r="O421" i="10"/>
  <c r="S391" i="10"/>
  <c r="O391" i="10"/>
  <c r="Q391" i="10"/>
  <c r="S392" i="10"/>
  <c r="O392" i="10"/>
  <c r="Q392" i="10"/>
  <c r="Q410" i="10"/>
  <c r="S410" i="10"/>
  <c r="O410" i="10"/>
  <c r="Q450" i="10"/>
  <c r="O450" i="10"/>
  <c r="S450" i="10"/>
  <c r="S449" i="10"/>
  <c r="O449" i="10"/>
  <c r="Q449" i="10"/>
  <c r="Q458" i="10"/>
  <c r="O458" i="10"/>
  <c r="S458" i="10"/>
  <c r="Q478" i="10"/>
  <c r="O478" i="10"/>
  <c r="S478" i="10"/>
  <c r="Q123" i="10"/>
  <c r="S123" i="10"/>
  <c r="O123" i="10"/>
  <c r="S173" i="10"/>
  <c r="O173" i="10"/>
  <c r="Q173" i="10"/>
  <c r="Q135" i="10"/>
  <c r="S135" i="10"/>
  <c r="O135" i="10"/>
  <c r="S201" i="10"/>
  <c r="O201" i="10"/>
  <c r="Q201" i="10"/>
  <c r="S252" i="10"/>
  <c r="O252" i="10"/>
  <c r="Q252" i="10"/>
  <c r="Q219" i="10"/>
  <c r="S219" i="10"/>
  <c r="O219" i="10"/>
  <c r="S245" i="10"/>
  <c r="O245" i="10"/>
  <c r="Q245" i="10"/>
  <c r="S297" i="10"/>
  <c r="O297" i="10"/>
  <c r="Q297" i="10"/>
  <c r="S291" i="10"/>
  <c r="O291" i="10"/>
  <c r="Q291" i="10"/>
  <c r="S307" i="10"/>
  <c r="O307" i="10"/>
  <c r="Q307" i="10"/>
  <c r="S323" i="10"/>
  <c r="O323" i="10"/>
  <c r="Q323" i="10"/>
  <c r="S375" i="10"/>
  <c r="O375" i="10"/>
  <c r="Q375" i="10"/>
  <c r="Q346" i="10"/>
  <c r="O346" i="10"/>
  <c r="S346" i="10"/>
  <c r="Q362" i="10"/>
  <c r="O362" i="10"/>
  <c r="S362" i="10"/>
  <c r="Q330" i="10"/>
  <c r="S330" i="10"/>
  <c r="O330" i="10"/>
  <c r="Q385" i="10"/>
  <c r="S385" i="10"/>
  <c r="O385" i="10"/>
  <c r="Q397" i="10"/>
  <c r="S397" i="10"/>
  <c r="O397" i="10"/>
  <c r="Q405" i="10"/>
  <c r="S405" i="10"/>
  <c r="O405" i="10"/>
  <c r="Q426" i="10"/>
  <c r="S426" i="10"/>
  <c r="O426" i="10"/>
  <c r="Q459" i="10"/>
  <c r="O459" i="10"/>
  <c r="S459" i="10"/>
  <c r="S453" i="10"/>
  <c r="O453" i="10"/>
  <c r="Q453" i="10"/>
  <c r="S445" i="10"/>
  <c r="O445" i="10"/>
  <c r="Q445" i="10"/>
  <c r="Q499" i="10"/>
  <c r="O499" i="10"/>
  <c r="S499" i="10"/>
  <c r="S60" i="10"/>
  <c r="O60" i="10"/>
  <c r="Q60" i="10"/>
  <c r="S61" i="10"/>
  <c r="O61" i="10"/>
  <c r="Q61" i="10"/>
  <c r="Q102" i="10"/>
  <c r="S102" i="10"/>
  <c r="O102" i="10"/>
  <c r="S125" i="10"/>
  <c r="O125" i="10"/>
  <c r="Q125" i="10"/>
  <c r="Q166" i="10"/>
  <c r="S166" i="10"/>
  <c r="O166" i="10"/>
  <c r="S92" i="10"/>
  <c r="O92" i="10"/>
  <c r="Q92" i="10"/>
  <c r="S144" i="10"/>
  <c r="O144" i="10"/>
  <c r="Q144" i="10"/>
  <c r="S100" i="10"/>
  <c r="O100" i="10"/>
  <c r="Q100" i="10"/>
  <c r="Q151" i="10"/>
  <c r="S151" i="10"/>
  <c r="O151" i="10"/>
  <c r="Q190" i="10"/>
  <c r="S190" i="10"/>
  <c r="O190" i="10"/>
  <c r="Q231" i="10"/>
  <c r="S231" i="10"/>
  <c r="O231" i="10"/>
  <c r="Q226" i="10"/>
  <c r="S226" i="10"/>
  <c r="O226" i="10"/>
  <c r="Q211" i="10"/>
  <c r="S211" i="10"/>
  <c r="O211" i="10"/>
  <c r="S460" i="10"/>
  <c r="O460" i="10"/>
  <c r="Q460" i="10"/>
  <c r="S468" i="10"/>
  <c r="O468" i="10"/>
  <c r="Q468" i="10"/>
  <c r="Q483" i="10"/>
  <c r="S483" i="10"/>
  <c r="O483" i="10"/>
  <c r="S168" i="10"/>
  <c r="O168" i="10"/>
  <c r="Q168" i="10"/>
  <c r="S116" i="10"/>
  <c r="O116" i="10"/>
  <c r="Q116" i="10"/>
  <c r="Q167" i="10"/>
  <c r="S167" i="10"/>
  <c r="O167" i="10"/>
  <c r="Q251" i="10"/>
  <c r="S251" i="10"/>
  <c r="O251" i="10"/>
  <c r="S200" i="10"/>
  <c r="O200" i="10"/>
  <c r="Q200" i="10"/>
  <c r="Q250" i="10"/>
  <c r="S250" i="10"/>
  <c r="O250" i="10"/>
  <c r="S287" i="10"/>
  <c r="O287" i="10"/>
  <c r="Q287" i="10"/>
  <c r="Q321" i="10"/>
  <c r="S321" i="10"/>
  <c r="O321" i="10"/>
  <c r="S303" i="10"/>
  <c r="O303" i="10"/>
  <c r="Q303" i="10"/>
  <c r="S319" i="10"/>
  <c r="O319" i="10"/>
  <c r="Q319" i="10"/>
  <c r="Q369" i="10"/>
  <c r="S369" i="10"/>
  <c r="O369" i="10"/>
  <c r="Q350" i="10"/>
  <c r="O350" i="10"/>
  <c r="S350" i="10"/>
  <c r="Q366" i="10"/>
  <c r="S366" i="10"/>
  <c r="O366" i="10"/>
  <c r="Q390" i="10"/>
  <c r="S390" i="10"/>
  <c r="O390" i="10"/>
  <c r="Q389" i="10"/>
  <c r="S389" i="10"/>
  <c r="O389" i="10"/>
  <c r="Q409" i="10"/>
  <c r="S409" i="10"/>
  <c r="O409" i="10"/>
  <c r="Q455" i="10"/>
  <c r="O455" i="10"/>
  <c r="S455" i="10"/>
  <c r="Q427" i="10"/>
  <c r="O427" i="10"/>
  <c r="S427" i="10"/>
  <c r="Q447" i="10"/>
  <c r="O447" i="10"/>
  <c r="S447" i="10"/>
  <c r="Q498" i="10"/>
  <c r="O498" i="10"/>
  <c r="S498" i="10"/>
  <c r="S492" i="10"/>
  <c r="O492" i="10"/>
  <c r="Q492" i="10"/>
  <c r="Q235" i="10"/>
  <c r="S235" i="10"/>
  <c r="O235" i="10"/>
  <c r="Q202" i="10"/>
  <c r="S202" i="10"/>
  <c r="O202" i="10"/>
  <c r="Q243" i="10"/>
  <c r="S243" i="10"/>
  <c r="O243" i="10"/>
  <c r="Q466" i="10"/>
  <c r="O466" i="10"/>
  <c r="S466" i="10"/>
  <c r="S472" i="10"/>
  <c r="O472" i="10"/>
  <c r="Q472" i="10"/>
  <c r="S72" i="10"/>
  <c r="O72" i="10"/>
  <c r="Q72" i="10"/>
  <c r="S109" i="10"/>
  <c r="O109" i="10"/>
  <c r="Q109" i="10"/>
  <c r="Q150" i="10"/>
  <c r="S150" i="10"/>
  <c r="O150" i="10"/>
  <c r="S121" i="10"/>
  <c r="O121" i="10"/>
  <c r="Q121" i="10"/>
  <c r="Q162" i="10"/>
  <c r="S162" i="10"/>
  <c r="O162" i="10"/>
  <c r="Q238" i="10"/>
  <c r="S238" i="10"/>
  <c r="O238" i="10"/>
  <c r="S279" i="10"/>
  <c r="Y7" i="10" s="1"/>
  <c r="O279" i="10"/>
  <c r="Y5" i="10" s="1"/>
  <c r="Q279" i="10"/>
  <c r="Y6" i="10" s="1"/>
  <c r="S185" i="10"/>
  <c r="O185" i="10"/>
  <c r="Q185" i="10"/>
  <c r="S232" i="10"/>
  <c r="O232" i="10"/>
  <c r="Q232" i="10"/>
  <c r="S275" i="10"/>
  <c r="O275" i="10"/>
  <c r="Q275" i="10"/>
  <c r="S137" i="10"/>
  <c r="O137" i="10"/>
  <c r="Q137" i="10"/>
  <c r="Q178" i="10"/>
  <c r="S178" i="10"/>
  <c r="O178" i="10"/>
  <c r="Q203" i="10"/>
  <c r="S203" i="10"/>
  <c r="O203" i="10"/>
  <c r="S261" i="10"/>
  <c r="O261" i="10"/>
  <c r="Q261" i="10"/>
  <c r="Q286" i="10"/>
  <c r="O286" i="10"/>
  <c r="S286" i="10"/>
  <c r="Q301" i="10"/>
  <c r="S301" i="10"/>
  <c r="O301" i="10"/>
  <c r="Q294" i="10"/>
  <c r="O294" i="10"/>
  <c r="S294" i="10"/>
  <c r="Q310" i="10"/>
  <c r="O310" i="10"/>
  <c r="S310" i="10"/>
  <c r="Q326" i="10"/>
  <c r="S326" i="10"/>
  <c r="O326" i="10"/>
  <c r="S339" i="10"/>
  <c r="O339" i="10"/>
  <c r="Q339" i="10"/>
  <c r="S355" i="10"/>
  <c r="O355" i="10"/>
  <c r="Q355" i="10"/>
  <c r="S371" i="10"/>
  <c r="O371" i="10"/>
  <c r="Q371" i="10"/>
  <c r="Q373" i="10"/>
  <c r="S373" i="10"/>
  <c r="O373" i="10"/>
  <c r="S395" i="10"/>
  <c r="O395" i="10"/>
  <c r="Q395" i="10"/>
  <c r="S383" i="10"/>
  <c r="O383" i="10"/>
  <c r="Q383" i="10"/>
  <c r="Q401" i="10"/>
  <c r="S401" i="10"/>
  <c r="O401" i="10"/>
  <c r="Q414" i="10"/>
  <c r="S414" i="10"/>
  <c r="O414" i="10"/>
  <c r="Q454" i="10"/>
  <c r="O454" i="10"/>
  <c r="S454" i="10"/>
  <c r="Q431" i="10"/>
  <c r="O431" i="10"/>
  <c r="S431" i="10"/>
  <c r="S430" i="10"/>
  <c r="O430" i="10"/>
  <c r="Q430" i="10"/>
  <c r="Q451" i="10"/>
  <c r="O451" i="10"/>
  <c r="S451" i="10"/>
  <c r="Q435" i="10"/>
  <c r="O435" i="10"/>
  <c r="S435" i="10"/>
  <c r="Q470" i="10"/>
  <c r="O470" i="10"/>
  <c r="S470" i="10"/>
  <c r="S64" i="10"/>
  <c r="O64" i="10"/>
  <c r="Q64" i="10"/>
  <c r="S65" i="10"/>
  <c r="O65" i="10"/>
  <c r="Q65" i="10"/>
  <c r="S104" i="10"/>
  <c r="O104" i="10"/>
  <c r="Q104" i="10"/>
  <c r="Q155" i="10"/>
  <c r="S155" i="10"/>
  <c r="O155" i="10"/>
  <c r="Q103" i="10"/>
  <c r="S103" i="10"/>
  <c r="O103" i="10"/>
  <c r="S153" i="10"/>
  <c r="O153" i="10"/>
  <c r="Q153" i="10"/>
  <c r="S233" i="10"/>
  <c r="O233" i="10"/>
  <c r="Q233" i="10"/>
  <c r="Q210" i="10"/>
  <c r="S210" i="10"/>
  <c r="O210" i="10"/>
  <c r="S184" i="10"/>
  <c r="O184" i="10"/>
  <c r="Q184" i="10"/>
  <c r="Q227" i="10"/>
  <c r="S227" i="10"/>
  <c r="O227" i="10"/>
  <c r="S476" i="10"/>
  <c r="O476" i="10"/>
  <c r="Q476" i="10"/>
  <c r="Q491" i="10"/>
  <c r="O491" i="10"/>
  <c r="S491" i="10"/>
  <c r="Q486" i="10"/>
  <c r="O486" i="10"/>
  <c r="S486" i="10"/>
  <c r="AB5" i="10" l="1"/>
  <c r="AB7" i="10"/>
  <c r="AB6" i="10"/>
</calcChain>
</file>

<file path=xl/sharedStrings.xml><?xml version="1.0" encoding="utf-8"?>
<sst xmlns="http://schemas.openxmlformats.org/spreadsheetml/2006/main" count="5772" uniqueCount="239">
  <si>
    <t>Id</t>
  </si>
  <si>
    <t>Aplicação 1</t>
  </si>
  <si>
    <t>Aplicação 2</t>
  </si>
  <si>
    <t>SlowDown</t>
  </si>
  <si>
    <t>SLLC</t>
  </si>
  <si>
    <t>DRAM</t>
  </si>
  <si>
    <t>NET</t>
  </si>
  <si>
    <t>Aplicação 3</t>
  </si>
  <si>
    <t>Aplicação 4</t>
  </si>
  <si>
    <t>Aplicação 5</t>
  </si>
  <si>
    <t>Aplicação 6</t>
  </si>
  <si>
    <t>Aplicação 7</t>
  </si>
  <si>
    <t>Aplicação 8</t>
  </si>
  <si>
    <t>Aplicação 9</t>
  </si>
  <si>
    <t>Aplicação 10</t>
  </si>
  <si>
    <t>Aplicação 11</t>
  </si>
  <si>
    <t>Aplicação 12</t>
  </si>
  <si>
    <t>Co-alocação</t>
  </si>
  <si>
    <t>Aplicações
Co-alocadas</t>
  </si>
  <si>
    <t>Fator de
Concorrência</t>
  </si>
  <si>
    <t>Score Acumulado</t>
  </si>
  <si>
    <t>Fator de Similaridade</t>
  </si>
  <si>
    <t xml:space="preserve">Slowdown </t>
  </si>
  <si>
    <t>Aplicações</t>
  </si>
  <si>
    <t>Tempo Isolado</t>
  </si>
  <si>
    <t>Tempo Concorrente</t>
  </si>
  <si>
    <t>Slowdown</t>
  </si>
  <si>
    <t>Rede</t>
  </si>
  <si>
    <t>S1.6</t>
  </si>
  <si>
    <t>S2.6</t>
  </si>
  <si>
    <t>S3.6</t>
  </si>
  <si>
    <t>S4.6</t>
  </si>
  <si>
    <t>S5.6</t>
  </si>
  <si>
    <t>S6.6</t>
  </si>
  <si>
    <t>S7.6</t>
  </si>
  <si>
    <t>S8.6</t>
  </si>
  <si>
    <t>S9.6</t>
  </si>
  <si>
    <t>S10.6</t>
  </si>
  <si>
    <t>S11.6</t>
  </si>
  <si>
    <t>S12.6</t>
  </si>
  <si>
    <t>S13.6</t>
  </si>
  <si>
    <t>S14.6</t>
  </si>
  <si>
    <t>S15.6</t>
  </si>
  <si>
    <t>S16.6</t>
  </si>
  <si>
    <t>S17.6</t>
  </si>
  <si>
    <t>S18.6</t>
  </si>
  <si>
    <t>Accumulated Access</t>
  </si>
  <si>
    <t>Concurrency Factor</t>
  </si>
  <si>
    <t>S1.4</t>
  </si>
  <si>
    <t>S3.4</t>
  </si>
  <si>
    <t>S4.4</t>
  </si>
  <si>
    <t>S7.4</t>
  </si>
  <si>
    <t>S10.4</t>
  </si>
  <si>
    <t>S13.4</t>
  </si>
  <si>
    <t>S16.4</t>
  </si>
  <si>
    <t>S18.4</t>
  </si>
  <si>
    <t>S3.2</t>
  </si>
  <si>
    <t>S7.2</t>
  </si>
  <si>
    <t>S10.2</t>
  </si>
  <si>
    <t>S18.2</t>
  </si>
  <si>
    <t>S7.1</t>
  </si>
  <si>
    <t>S3.1</t>
  </si>
  <si>
    <t>S12.4</t>
  </si>
  <si>
    <t>Processadores
Aplicações</t>
  </si>
  <si>
    <t>Atual</t>
  </si>
  <si>
    <t>Com DRAM</t>
  </si>
  <si>
    <t>Sem DRAM</t>
  </si>
  <si>
    <t>Geral</t>
  </si>
  <si>
    <t>2x2</t>
  </si>
  <si>
    <t>3x3</t>
  </si>
  <si>
    <t>6X6</t>
  </si>
  <si>
    <t>12x12</t>
  </si>
  <si>
    <t>Máximo</t>
  </si>
  <si>
    <t>Menor 10%</t>
  </si>
  <si>
    <t>Radj</t>
  </si>
  <si>
    <t>Anterior</t>
  </si>
  <si>
    <t>MODELO03</t>
  </si>
  <si>
    <t>Value</t>
  </si>
  <si>
    <t>Error</t>
  </si>
  <si>
    <t>PTRANS.I5.6</t>
  </si>
  <si>
    <t>PTRANS.I9.6</t>
  </si>
  <si>
    <t>DGEMM.I1.6</t>
  </si>
  <si>
    <t>DGEMM.I3.6</t>
  </si>
  <si>
    <t>HPL.I1.6</t>
  </si>
  <si>
    <t>HPL.I9.6</t>
  </si>
  <si>
    <t>Previsão</t>
  </si>
  <si>
    <t>HPL.I9.4</t>
  </si>
  <si>
    <t>PTRANS.I5.4</t>
  </si>
  <si>
    <t>DGEMM.I3.4</t>
  </si>
  <si>
    <t>FFT.I3.4</t>
  </si>
  <si>
    <t>FFT.I4.4</t>
  </si>
  <si>
    <t>MUFITS.B.6</t>
  </si>
  <si>
    <t>MUFITS.A.6</t>
  </si>
  <si>
    <t>MUFITS.B.4</t>
  </si>
  <si>
    <t>DGEMM.I1.4</t>
  </si>
  <si>
    <t>HPL.I1.4</t>
  </si>
  <si>
    <t>PTRANS.I9.4</t>
  </si>
  <si>
    <t>PTRANS.I5.2</t>
  </si>
  <si>
    <t>HPL.I9.2</t>
  </si>
  <si>
    <t>FFT.I4.2</t>
  </si>
  <si>
    <t>DGEMM.I3.2</t>
  </si>
  <si>
    <t>MUFITS.B.2</t>
  </si>
  <si>
    <t>PTRANS.I12.1</t>
  </si>
  <si>
    <t>DGEMM.I12.1</t>
  </si>
  <si>
    <t>MUFITS.A.4</t>
  </si>
  <si>
    <t>Carga Máxima</t>
  </si>
  <si>
    <t>L3 Mref/s</t>
  </si>
  <si>
    <t>DRAM Mref/s</t>
  </si>
  <si>
    <t>MB/s</t>
  </si>
  <si>
    <t>Application</t>
  </si>
  <si>
    <t>NP</t>
  </si>
  <si>
    <t>Values</t>
  </si>
  <si>
    <t>Score</t>
  </si>
  <si>
    <t>Time</t>
  </si>
  <si>
    <t>Parameters</t>
  </si>
  <si>
    <t>SLLC Hit</t>
  </si>
  <si>
    <t>Tempo</t>
  </si>
  <si>
    <t>TETA</t>
  </si>
  <si>
    <t>ALPHA</t>
  </si>
  <si>
    <t>BETA</t>
  </si>
  <si>
    <t>MSGSIZE</t>
  </si>
  <si>
    <t>WSS</t>
  </si>
  <si>
    <t>PASSO</t>
  </si>
  <si>
    <t>Aplicações com 6 processadores</t>
  </si>
  <si>
    <t>Observações</t>
  </si>
  <si>
    <t>PTRANS.I5</t>
  </si>
  <si>
    <t>#N=1,N=24000,NB=80, T=0, NGRID=25</t>
  </si>
  <si>
    <t>DGEMM.I1</t>
  </si>
  <si>
    <t>#N=1,N=18000,NB=80, T=0</t>
  </si>
  <si>
    <t>HPL.I1</t>
  </si>
  <si>
    <t>#N=1,N=15000,NB=80, T=0</t>
  </si>
  <si>
    <t>FFT.I3</t>
  </si>
  <si>
    <t>#N=1,N=65000,NB=10, T=0</t>
  </si>
  <si>
    <t>FFT.I4</t>
  </si>
  <si>
    <t>#N=1,N=40000,NB=10, T=0</t>
  </si>
  <si>
    <t>PTRANS.I9</t>
  </si>
  <si>
    <t>#N=5, N=500, NB=80, T=0, IT=40, NGRID=25</t>
  </si>
  <si>
    <t>DGEMM.I3</t>
  </si>
  <si>
    <t>#N=1, N=3000, NB=80, T=0, IT=500</t>
  </si>
  <si>
    <t>HPL.I9</t>
  </si>
  <si>
    <t>MUFITS.B</t>
  </si>
  <si>
    <t>H4</t>
  </si>
  <si>
    <t>MUFITS.A</t>
  </si>
  <si>
    <t>SPE10A</t>
  </si>
  <si>
    <t>Aplicações com 4 processadores</t>
  </si>
  <si>
    <t>EP.C</t>
  </si>
  <si>
    <t>CG.C</t>
  </si>
  <si>
    <t>média das execuções nas “três maquinas”</t>
  </si>
  <si>
    <t>Aplicações com 3 processadores (mesmo nó NUMA)</t>
  </si>
  <si>
    <t>Aplicações com 3 processadores (Divisão 2x1)</t>
  </si>
  <si>
    <t>PTRANS.ITESTE12</t>
  </si>
  <si>
    <t>Isolado</t>
  </si>
  <si>
    <t>Concorrente</t>
  </si>
  <si>
    <t>Valor</t>
  </si>
  <si>
    <t>Acumulado</t>
  </si>
  <si>
    <t>TÃ©rmino:</t>
  </si>
  <si>
    <t>ptrans.i5</t>
  </si>
  <si>
    <t>hpl.i9</t>
  </si>
  <si>
    <t>mufits.b</t>
  </si>
  <si>
    <t>PTRANS</t>
  </si>
  <si>
    <t>A</t>
  </si>
  <si>
    <t>fft.i4</t>
  </si>
  <si>
    <t>DGEMM</t>
  </si>
  <si>
    <t>B</t>
  </si>
  <si>
    <t>dgemm.i3</t>
  </si>
  <si>
    <t>C</t>
  </si>
  <si>
    <t>D</t>
  </si>
  <si>
    <t>Previsto</t>
  </si>
  <si>
    <t>E</t>
  </si>
  <si>
    <t>Real</t>
  </si>
  <si>
    <t>F</t>
  </si>
  <si>
    <t>Erro</t>
  </si>
  <si>
    <t>G</t>
  </si>
  <si>
    <t>H</t>
  </si>
  <si>
    <t>I</t>
  </si>
  <si>
    <t>J</t>
  </si>
  <si>
    <t>L</t>
  </si>
  <si>
    <t>M</t>
  </si>
  <si>
    <t>FGSSLLC</t>
  </si>
  <si>
    <t>FGSDRAM</t>
  </si>
  <si>
    <t>FSSLLC</t>
  </si>
  <si>
    <t>FSDRAM</t>
  </si>
  <si>
    <t>DGEM.I3.1</t>
  </si>
  <si>
    <t>Aplicações Sintéticas</t>
  </si>
  <si>
    <t>Parâmetros</t>
  </si>
  <si>
    <t>VECTOR_SIZE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</si>
  <si>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</si>
  <si>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</si>
  <si>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</si>
  <si>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</si>
  <si>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</si>
  <si>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</si>
  <si>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</si>
  <si>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</si>
  <si>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</si>
  <si>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</si>
  <si>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</si>
  <si>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</si>
  <si>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</si>
  <si>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</si>
  <si>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</si>
  <si>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</si>
  <si>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</si>
  <si>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</si>
  <si>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Aplicações HPCC</t>
  </si>
  <si>
    <t>Aplicação</t>
  </si>
  <si>
    <t>#N</t>
  </si>
  <si>
    <t>N</t>
  </si>
  <si>
    <t>NB</t>
  </si>
  <si>
    <t>T</t>
  </si>
  <si>
    <t>IT</t>
  </si>
  <si>
    <t>P</t>
  </si>
  <si>
    <t>Q</t>
  </si>
  <si>
    <t>Observação</t>
  </si>
  <si>
    <t>NGRID=25</t>
  </si>
  <si>
    <t>NGRID=25, foi preciso diminuir a instância para caber em uma máquina.</t>
  </si>
  <si>
    <t xml:space="preserve">Há um tempo considerável para alocar memória. Tem que repetir </t>
  </si>
  <si>
    <t>Foi preciso diminuir a instância por conta do elevado tempo de execução</t>
  </si>
  <si>
    <t>Aplicação 1 - SLLC</t>
  </si>
  <si>
    <t>Aplicação 1 - DRAM</t>
  </si>
  <si>
    <t>Aplicação 1 - NET</t>
  </si>
  <si>
    <t>Aplicação 2 - SLLC</t>
  </si>
  <si>
    <t>Aplicação 2 - DRAM</t>
  </si>
  <si>
    <t>Aplicação 2 - NET</t>
  </si>
  <si>
    <t>Aplicação 3 - SLLC</t>
  </si>
  <si>
    <t>Aplicação 3 - DRAM</t>
  </si>
  <si>
    <t>Aplicação 3 - NET</t>
  </si>
  <si>
    <t>Aplicação 4 - SLLC</t>
  </si>
  <si>
    <t>Aplicação 4 - DRAM</t>
  </si>
  <si>
    <t>Aplicação 4 - NET</t>
  </si>
  <si>
    <t>Aplicação 5 - DRAM</t>
  </si>
  <si>
    <t>Aplicação 5 - NET</t>
  </si>
  <si>
    <t>Aplicação 5 - SLLC</t>
  </si>
  <si>
    <t>Aplicação 6 - SLLC</t>
  </si>
  <si>
    <t>Aplicação 6 - DRAM</t>
  </si>
  <si>
    <t>Aplicação 6 - NET</t>
  </si>
  <si>
    <t>Score - SLLC</t>
  </si>
  <si>
    <t>Score - DRAM</t>
  </si>
  <si>
    <t>Score - 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</si>
</sst>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00000"/>
    <numFmt numFmtId="165" formatCode="0.000"/>
    <numFmt numFmtId="166" formatCode="0.0000000"/>
    <numFmt numFmtId="167" formatCode="0.0000"/>
  </numFmts>
  <fonts count="9">
    <font>
      <sz val="11"/>
      <color rgb="FF000000"/>
      <name val="Calibri"/>
    </font>
    <font>
      <sz val="11"/>
      <color theme="1"/>
      <name val="Calibri"/>
    </font>
    <font>
      <sz val="11"/>
      <name val="Calibri"/>
    </font>
    <font>
      <b/>
      <sz val="11"/>
      <color rgb="FF000000"/>
      <name val="Calibri"/>
    </font>
    <font>
      <sz val="11"/>
      <color rgb="FF000000"/>
      <name val="Inconsolata"/>
    </font>
    <font>
      <b/>
      <sz val="11"/>
      <color rgb="FFFFFFFF"/>
      <name val="Calibri"/>
    </font>
    <font>
      <sz val="11"/>
      <color rgb="FFFFFFFF"/>
      <name val="Docs-Calibri"/>
    </font>
    <font>
      <sz val="11"/>
      <color rgb="FFFFFFFF"/>
      <name val="Calibri"/>
    </font>
    <font>
      <u/>
      <sz val="11"/>
      <color theme="1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EAD1DC"/>
        <bgColor rgb="FFEAD1DC"/>
      </patternFill>
    </fill>
    <fill>
      <patternFill patternType="solid">
        <fgColor rgb="FFE6B8AF"/>
        <bgColor rgb="FFE6B8AF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CFE7F5"/>
        <bgColor rgb="FFCFE7F5"/>
      </patternFill>
    </fill>
    <fill>
      <patternFill patternType="solid">
        <fgColor rgb="FFFFFF99"/>
        <bgColor rgb="FFFFFF99"/>
      </patternFill>
    </fill>
    <fill>
      <patternFill patternType="solid">
        <fgColor rgb="FF00DCFF"/>
        <bgColor rgb="FF00DCFF"/>
      </patternFill>
    </fill>
    <fill>
      <patternFill patternType="solid">
        <fgColor rgb="FF94476B"/>
        <bgColor rgb="FF94476B"/>
      </patternFill>
    </fill>
  </fills>
  <borders count="3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hair">
        <color rgb="FF000000"/>
      </left>
      <right/>
      <top style="hair">
        <color rgb="FF000000"/>
      </top>
      <bottom/>
      <diagonal/>
    </border>
    <border>
      <left/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/>
      <top/>
      <bottom style="hair">
        <color rgb="FF000000"/>
      </bottom>
      <diagonal/>
    </border>
    <border>
      <left/>
      <right style="hair">
        <color rgb="FF000000"/>
      </right>
      <top/>
      <bottom style="hair">
        <color rgb="FF000000"/>
      </bottom>
      <diagonal/>
    </border>
    <border>
      <left/>
      <right/>
      <top style="hair">
        <color rgb="FF000000"/>
      </top>
      <bottom/>
      <diagonal/>
    </border>
    <border>
      <left/>
      <right/>
      <top/>
      <bottom style="hair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4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4" borderId="6" xfId="0" applyFont="1" applyFill="1" applyBorder="1" applyAlignment="1"/>
    <xf numFmtId="2" fontId="1" fillId="4" borderId="6" xfId="0" applyNumberFormat="1" applyFont="1" applyFill="1" applyBorder="1"/>
    <xf numFmtId="10" fontId="1" fillId="4" borderId="6" xfId="0" applyNumberFormat="1" applyFont="1" applyFill="1" applyBorder="1"/>
    <xf numFmtId="0" fontId="1" fillId="0" borderId="0" xfId="0" applyFont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4" borderId="6" xfId="0" applyFont="1" applyFill="1" applyBorder="1" applyAlignment="1"/>
    <xf numFmtId="0" fontId="2" fillId="4" borderId="6" xfId="0" applyFont="1" applyFill="1" applyBorder="1" applyAlignment="1">
      <alignment horizontal="center"/>
    </xf>
    <xf numFmtId="2" fontId="1" fillId="4" borderId="6" xfId="0" applyNumberFormat="1" applyFont="1" applyFill="1" applyBorder="1" applyAlignment="1">
      <alignment horizontal="center"/>
    </xf>
    <xf numFmtId="0" fontId="2" fillId="5" borderId="6" xfId="0" applyFont="1" applyFill="1" applyBorder="1" applyAlignment="1"/>
    <xf numFmtId="2" fontId="1" fillId="5" borderId="6" xfId="0" applyNumberFormat="1" applyFont="1" applyFill="1" applyBorder="1"/>
    <xf numFmtId="10" fontId="1" fillId="5" borderId="6" xfId="0" applyNumberFormat="1" applyFont="1" applyFill="1" applyBorder="1"/>
    <xf numFmtId="0" fontId="2" fillId="5" borderId="6" xfId="0" applyFont="1" applyFill="1" applyBorder="1" applyAlignment="1">
      <alignment horizontal="center"/>
    </xf>
    <xf numFmtId="2" fontId="1" fillId="5" borderId="6" xfId="0" applyNumberFormat="1" applyFont="1" applyFill="1" applyBorder="1" applyAlignment="1">
      <alignment horizontal="center"/>
    </xf>
    <xf numFmtId="0" fontId="1" fillId="5" borderId="6" xfId="0" applyFont="1" applyFill="1" applyBorder="1" applyAlignment="1"/>
    <xf numFmtId="0" fontId="2" fillId="0" borderId="7" xfId="0" applyFont="1" applyBorder="1" applyAlignment="1"/>
    <xf numFmtId="0" fontId="1" fillId="0" borderId="7" xfId="0" applyFont="1" applyBorder="1"/>
    <xf numFmtId="0" fontId="2" fillId="0" borderId="0" xfId="0" applyFont="1" applyAlignment="1"/>
    <xf numFmtId="0" fontId="1" fillId="4" borderId="6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10" fontId="2" fillId="0" borderId="7" xfId="0" applyNumberFormat="1" applyFont="1" applyBorder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0" fontId="2" fillId="0" borderId="0" xfId="0" applyNumberFormat="1" applyFont="1"/>
    <xf numFmtId="10" fontId="1" fillId="0" borderId="0" xfId="0" applyNumberFormat="1" applyFont="1"/>
    <xf numFmtId="0" fontId="3" fillId="2" borderId="13" xfId="0" applyFont="1" applyFill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0" fillId="0" borderId="13" xfId="0" applyFont="1" applyBorder="1" applyAlignment="1">
      <alignment horizontal="center"/>
    </xf>
    <xf numFmtId="2" fontId="0" fillId="0" borderId="13" xfId="0" applyNumberFormat="1" applyFont="1" applyBorder="1" applyAlignment="1">
      <alignment horizontal="center"/>
    </xf>
    <xf numFmtId="9" fontId="0" fillId="0" borderId="13" xfId="0" applyNumberFormat="1" applyFont="1" applyBorder="1" applyAlignment="1">
      <alignment horizontal="center"/>
    </xf>
    <xf numFmtId="0" fontId="0" fillId="0" borderId="0" xfId="0" applyFont="1" applyAlignment="1">
      <alignment vertical="center"/>
    </xf>
    <xf numFmtId="0" fontId="0" fillId="0" borderId="0" xfId="0" applyFont="1" applyAlignment="1">
      <alignment horizontal="center" vertical="center"/>
    </xf>
    <xf numFmtId="10" fontId="0" fillId="0" borderId="0" xfId="0" applyNumberFormat="1" applyFont="1" applyAlignment="1"/>
    <xf numFmtId="10" fontId="0" fillId="0" borderId="6" xfId="0" applyNumberFormat="1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6" borderId="6" xfId="0" applyFont="1" applyFill="1" applyBorder="1" applyAlignment="1">
      <alignment horizontal="center"/>
    </xf>
    <xf numFmtId="2" fontId="0" fillId="0" borderId="6" xfId="0" applyNumberFormat="1" applyFont="1" applyBorder="1" applyAlignment="1">
      <alignment horizontal="center"/>
    </xf>
    <xf numFmtId="9" fontId="0" fillId="0" borderId="6" xfId="0" applyNumberFormat="1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2" fillId="0" borderId="7" xfId="0" applyFont="1" applyBorder="1"/>
    <xf numFmtId="9" fontId="0" fillId="0" borderId="4" xfId="0" applyNumberFormat="1" applyFont="1" applyBorder="1" applyAlignment="1">
      <alignment horizontal="center"/>
    </xf>
    <xf numFmtId="0" fontId="0" fillId="0" borderId="12" xfId="0" applyFont="1" applyBorder="1" applyAlignment="1">
      <alignment horizontal="center"/>
    </xf>
    <xf numFmtId="2" fontId="0" fillId="0" borderId="6" xfId="0" applyNumberFormat="1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Alignment="1"/>
    <xf numFmtId="10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0" fontId="3" fillId="0" borderId="13" xfId="0" applyFont="1" applyBorder="1" applyAlignment="1">
      <alignment horizontal="center" vertical="center"/>
    </xf>
    <xf numFmtId="10" fontId="0" fillId="0" borderId="13" xfId="0" applyNumberFormat="1" applyFont="1" applyBorder="1" applyAlignment="1">
      <alignment horizontal="center"/>
    </xf>
    <xf numFmtId="0" fontId="0" fillId="0" borderId="0" xfId="0" applyFont="1" applyAlignment="1"/>
    <xf numFmtId="0" fontId="0" fillId="8" borderId="13" xfId="0" applyFont="1" applyFill="1" applyBorder="1" applyAlignment="1">
      <alignment horizontal="center"/>
    </xf>
    <xf numFmtId="2" fontId="0" fillId="8" borderId="13" xfId="0" applyNumberFormat="1" applyFont="1" applyFill="1" applyBorder="1" applyAlignment="1">
      <alignment horizontal="center"/>
    </xf>
    <xf numFmtId="9" fontId="0" fillId="0" borderId="0" xfId="0" applyNumberFormat="1" applyFont="1" applyAlignment="1">
      <alignment horizontal="center"/>
    </xf>
    <xf numFmtId="0" fontId="0" fillId="10" borderId="6" xfId="0" applyFont="1" applyFill="1" applyBorder="1" applyAlignment="1">
      <alignment horizontal="center"/>
    </xf>
    <xf numFmtId="0" fontId="0" fillId="11" borderId="6" xfId="0" applyFont="1" applyFill="1" applyBorder="1" applyAlignment="1">
      <alignment horizontal="center"/>
    </xf>
    <xf numFmtId="0" fontId="0" fillId="9" borderId="6" xfId="0" applyFont="1" applyFill="1" applyBorder="1" applyAlignment="1">
      <alignment horizontal="center"/>
    </xf>
    <xf numFmtId="164" fontId="0" fillId="10" borderId="6" xfId="0" applyNumberFormat="1" applyFont="1" applyFill="1" applyBorder="1" applyAlignment="1">
      <alignment horizontal="center"/>
    </xf>
    <xf numFmtId="164" fontId="0" fillId="11" borderId="6" xfId="0" applyNumberFormat="1" applyFont="1" applyFill="1" applyBorder="1" applyAlignment="1">
      <alignment horizontal="center"/>
    </xf>
    <xf numFmtId="10" fontId="0" fillId="9" borderId="6" xfId="0" applyNumberFormat="1" applyFont="1" applyFill="1" applyBorder="1" applyAlignment="1">
      <alignment horizontal="center"/>
    </xf>
    <xf numFmtId="9" fontId="0" fillId="0" borderId="0" xfId="0" applyNumberFormat="1" applyFont="1" applyAlignment="1"/>
    <xf numFmtId="0" fontId="0" fillId="0" borderId="6" xfId="0" applyFont="1" applyBorder="1" applyAlignment="1">
      <alignment horizontal="center" vertical="center"/>
    </xf>
    <xf numFmtId="10" fontId="0" fillId="9" borderId="13" xfId="0" applyNumberFormat="1" applyFont="1" applyFill="1" applyBorder="1" applyAlignment="1">
      <alignment horizontal="center"/>
    </xf>
    <xf numFmtId="2" fontId="4" fillId="7" borderId="6" xfId="0" applyNumberFormat="1" applyFont="1" applyFill="1" applyBorder="1"/>
    <xf numFmtId="0" fontId="3" fillId="0" borderId="6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1" fontId="0" fillId="0" borderId="6" xfId="0" applyNumberFormat="1" applyFont="1" applyBorder="1" applyAlignment="1">
      <alignment horizontal="center" vertical="center"/>
    </xf>
    <xf numFmtId="165" fontId="0" fillId="0" borderId="6" xfId="0" applyNumberFormat="1" applyFont="1" applyBorder="1" applyAlignment="1">
      <alignment horizontal="center"/>
    </xf>
    <xf numFmtId="0" fontId="3" fillId="0" borderId="6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 wrapText="1"/>
    </xf>
    <xf numFmtId="1" fontId="0" fillId="0" borderId="13" xfId="0" applyNumberFormat="1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0" fillId="0" borderId="13" xfId="0" applyFont="1" applyBorder="1" applyAlignment="1"/>
    <xf numFmtId="0" fontId="1" fillId="0" borderId="0" xfId="0" applyFont="1"/>
    <xf numFmtId="166" fontId="0" fillId="0" borderId="0" xfId="0" applyNumberFormat="1" applyFont="1" applyAlignment="1"/>
    <xf numFmtId="2" fontId="0" fillId="0" borderId="0" xfId="0" applyNumberFormat="1" applyFont="1" applyAlignment="1"/>
    <xf numFmtId="165" fontId="0" fillId="0" borderId="0" xfId="0" applyNumberFormat="1" applyFont="1" applyAlignment="1"/>
    <xf numFmtId="165" fontId="0" fillId="0" borderId="13" xfId="0" applyNumberFormat="1" applyFont="1" applyBorder="1" applyAlignment="1">
      <alignment horizontal="center"/>
    </xf>
    <xf numFmtId="167" fontId="0" fillId="0" borderId="0" xfId="0" applyNumberFormat="1" applyFont="1" applyAlignment="1">
      <alignment horizontal="center"/>
    </xf>
    <xf numFmtId="166" fontId="0" fillId="0" borderId="13" xfId="0" applyNumberFormat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1" fillId="0" borderId="1" xfId="0" applyFont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1" fillId="3" borderId="1" xfId="0" applyFont="1" applyFill="1" applyBorder="1" applyAlignment="1">
      <alignment vertical="center"/>
    </xf>
    <xf numFmtId="2" fontId="8" fillId="4" borderId="6" xfId="0" applyNumberFormat="1" applyFont="1" applyFill="1" applyBorder="1" applyAlignment="1">
      <alignment horizontal="center"/>
    </xf>
    <xf numFmtId="0" fontId="3" fillId="0" borderId="29" xfId="0" applyFont="1" applyBorder="1" applyAlignment="1">
      <alignment vertical="center"/>
    </xf>
    <xf numFmtId="0" fontId="0" fillId="0" borderId="29" xfId="0" applyFont="1" applyBorder="1" applyAlignment="1"/>
    <xf numFmtId="0" fontId="0" fillId="0" borderId="29" xfId="0" applyFont="1" applyBorder="1" applyAlignment="1">
      <alignment horizontal="center" vertical="center"/>
    </xf>
    <xf numFmtId="2" fontId="0" fillId="0" borderId="29" xfId="0" applyNumberFormat="1" applyFont="1" applyBorder="1" applyAlignment="1"/>
    <xf numFmtId="0" fontId="0" fillId="0" borderId="29" xfId="0" applyFont="1" applyBorder="1" applyAlignment="1">
      <alignment horizontal="center"/>
    </xf>
    <xf numFmtId="165" fontId="0" fillId="0" borderId="29" xfId="0" applyNumberFormat="1" applyFont="1" applyBorder="1" applyAlignment="1"/>
    <xf numFmtId="0" fontId="1" fillId="3" borderId="1" xfId="0" applyFont="1" applyFill="1" applyBorder="1" applyAlignment="1">
      <alignment horizontal="center" vertical="center"/>
    </xf>
    <xf numFmtId="0" fontId="2" fillId="0" borderId="5" xfId="0" applyFont="1" applyBorder="1"/>
    <xf numFmtId="0" fontId="1" fillId="2" borderId="2" xfId="0" applyFont="1" applyFill="1" applyBorder="1" applyAlignment="1">
      <alignment horizontal="center" vertical="center"/>
    </xf>
    <xf numFmtId="0" fontId="2" fillId="0" borderId="3" xfId="0" applyFont="1" applyBorder="1"/>
    <xf numFmtId="0" fontId="2" fillId="0" borderId="4" xfId="0" applyFont="1" applyBorder="1"/>
    <xf numFmtId="0" fontId="1" fillId="0" borderId="1" xfId="0" applyFont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2" fillId="0" borderId="12" xfId="0" applyFont="1" applyBorder="1"/>
    <xf numFmtId="0" fontId="3" fillId="0" borderId="8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2" fillId="0" borderId="10" xfId="0" applyFont="1" applyBorder="1"/>
    <xf numFmtId="0" fontId="2" fillId="0" borderId="11" xfId="0" applyFont="1" applyBorder="1"/>
    <xf numFmtId="0" fontId="0" fillId="0" borderId="2" xfId="0" applyFont="1" applyBorder="1" applyAlignment="1">
      <alignment horizontal="center"/>
    </xf>
    <xf numFmtId="0" fontId="0" fillId="0" borderId="2" xfId="0" applyFont="1" applyBorder="1" applyAlignment="1">
      <alignment horizontal="center" vertical="center"/>
    </xf>
    <xf numFmtId="0" fontId="0" fillId="7" borderId="2" xfId="0" applyFont="1" applyFill="1" applyBorder="1" applyAlignment="1">
      <alignment horizontal="center"/>
    </xf>
    <xf numFmtId="0" fontId="3" fillId="0" borderId="15" xfId="0" applyFont="1" applyBorder="1" applyAlignment="1">
      <alignment horizontal="center" vertical="center"/>
    </xf>
    <xf numFmtId="0" fontId="2" fillId="0" borderId="16" xfId="0" applyFont="1" applyBorder="1"/>
    <xf numFmtId="0" fontId="2" fillId="0" borderId="17" xfId="0" applyFont="1" applyBorder="1"/>
    <xf numFmtId="0" fontId="2" fillId="0" borderId="18" xfId="0" applyFont="1" applyBorder="1"/>
    <xf numFmtId="0" fontId="0" fillId="9" borderId="2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2" fillId="0" borderId="20" xfId="0" applyFont="1" applyBorder="1"/>
    <xf numFmtId="0" fontId="3" fillId="0" borderId="2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2" fillId="0" borderId="7" xfId="0" applyFont="1" applyBorder="1"/>
    <xf numFmtId="0" fontId="2" fillId="0" borderId="22" xfId="0" applyFont="1" applyBorder="1"/>
    <xf numFmtId="0" fontId="2" fillId="0" borderId="23" xfId="0" applyFont="1" applyBorder="1"/>
    <xf numFmtId="0" fontId="2" fillId="0" borderId="24" xfId="0" applyFont="1" applyBorder="1"/>
    <xf numFmtId="0" fontId="2" fillId="0" borderId="25" xfId="0" applyFont="1" applyBorder="1"/>
    <xf numFmtId="0" fontId="3" fillId="0" borderId="1" xfId="0" applyFont="1" applyBorder="1" applyAlignment="1">
      <alignment horizontal="center" wrapText="1"/>
    </xf>
    <xf numFmtId="0" fontId="0" fillId="0" borderId="9" xfId="0" applyFont="1" applyBorder="1" applyAlignment="1">
      <alignment horizontal="center" vertical="center"/>
    </xf>
    <xf numFmtId="0" fontId="5" fillId="12" borderId="26" xfId="0" applyFont="1" applyFill="1" applyBorder="1" applyAlignment="1">
      <alignment horizontal="center" vertical="center"/>
    </xf>
    <xf numFmtId="0" fontId="2" fillId="0" borderId="27" xfId="0" applyFont="1" applyBorder="1"/>
    <xf numFmtId="0" fontId="2" fillId="0" borderId="28" xfId="0" applyFont="1" applyBorder="1"/>
    <xf numFmtId="0" fontId="7" fillId="12" borderId="9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invertIfNegative val="1"/>
          <c:cat>
            <c:strRef>
              <c:f>Reais!$V$4:$Z$4</c:f>
              <c:strCache>
                <c:ptCount val="5"/>
                <c:pt idx="0">
                  <c:v>Geral</c:v>
                </c:pt>
                <c:pt idx="1">
                  <c:v>2x2</c:v>
                </c:pt>
                <c:pt idx="2">
                  <c:v>3x3</c:v>
                </c:pt>
                <c:pt idx="3">
                  <c:v>6X6</c:v>
                </c:pt>
                <c:pt idx="4">
                  <c:v>12x12</c:v>
                </c:pt>
              </c:strCache>
            </c:strRef>
          </c:cat>
          <c:val>
            <c:numRef>
              <c:f>Reais!$V$5:$Z$5</c:f>
              <c:numCache>
                <c:formatCode>0.00%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B4-4C6C-8B79-727A092FFE04}"/>
            </c:ext>
          </c:extLst>
        </c:ser>
        <c:ser>
          <c:idx val="1"/>
          <c:order val="1"/>
          <c:invertIfNegative val="1"/>
          <c:cat>
            <c:strRef>
              <c:f>Reais!$V$4:$Z$4</c:f>
              <c:strCache>
                <c:ptCount val="5"/>
                <c:pt idx="0">
                  <c:v>Geral</c:v>
                </c:pt>
                <c:pt idx="1">
                  <c:v>2x2</c:v>
                </c:pt>
                <c:pt idx="2">
                  <c:v>3x3</c:v>
                </c:pt>
                <c:pt idx="3">
                  <c:v>6X6</c:v>
                </c:pt>
                <c:pt idx="4">
                  <c:v>12x12</c:v>
                </c:pt>
              </c:strCache>
            </c:strRef>
          </c:cat>
          <c:val>
            <c:numRef>
              <c:f>Reais!$V$6:$Z$6</c:f>
              <c:numCache>
                <c:formatCode>0.00%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B4-4C6C-8B79-727A092FFE04}"/>
            </c:ext>
          </c:extLst>
        </c:ser>
        <c:ser>
          <c:idx val="2"/>
          <c:order val="2"/>
          <c:invertIfNegative val="1"/>
          <c:cat>
            <c:strRef>
              <c:f>Reais!$V$4:$Z$4</c:f>
              <c:strCache>
                <c:ptCount val="5"/>
                <c:pt idx="0">
                  <c:v>Geral</c:v>
                </c:pt>
                <c:pt idx="1">
                  <c:v>2x2</c:v>
                </c:pt>
                <c:pt idx="2">
                  <c:v>3x3</c:v>
                </c:pt>
                <c:pt idx="3">
                  <c:v>6X6</c:v>
                </c:pt>
                <c:pt idx="4">
                  <c:v>12x12</c:v>
                </c:pt>
              </c:strCache>
            </c:strRef>
          </c:cat>
          <c:val>
            <c:numRef>
              <c:f>Reais!$V$7:$Z$7</c:f>
              <c:numCache>
                <c:formatCode>0.00%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3B4-4C6C-8B79-727A092FFE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07182141"/>
        <c:axId val="1907783404"/>
      </c:barChart>
      <c:catAx>
        <c:axId val="10071821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1000" b="0" i="0">
                <a:solidFill>
                  <a:srgbClr val="000000"/>
                </a:solidFill>
                <a:latin typeface="Arial"/>
              </a:defRPr>
            </a:pPr>
            <a:endParaRPr lang="pt-BR"/>
          </a:p>
        </c:txPr>
        <c:crossAx val="1907783404"/>
        <c:crosses val="autoZero"/>
        <c:auto val="1"/>
        <c:lblAlgn val="ctr"/>
        <c:lblOffset val="100"/>
        <c:noMultiLvlLbl val="1"/>
      </c:catAx>
      <c:valAx>
        <c:axId val="1907783404"/>
        <c:scaling>
          <c:orientation val="minMax"/>
        </c:scaling>
        <c:delete val="0"/>
        <c:axPos val="l"/>
        <c:numFmt formatCode="0.00%" sourceLinked="1"/>
        <c:majorTickMark val="cross"/>
        <c:minorTickMark val="cross"/>
        <c:tickLblPos val="nextTo"/>
        <c:spPr>
          <a:ln>
            <a:noFill/>
          </a:ln>
        </c:spPr>
        <c:crossAx val="100718214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sz="1000" b="0" i="0">
              <a:solidFill>
                <a:srgbClr val="1A1A1A"/>
              </a:solidFill>
              <a:latin typeface="Arial"/>
            </a:defRPr>
          </a:pPr>
          <a:endParaRPr lang="pt-BR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invertIfNegative val="1"/>
          <c:cat>
            <c:strRef>
              <c:f>Reais!$U$5:$U$7</c:f>
              <c:strCache>
                <c:ptCount val="3"/>
                <c:pt idx="0">
                  <c:v>Anterior</c:v>
                </c:pt>
                <c:pt idx="1">
                  <c:v>Com DRAM</c:v>
                </c:pt>
                <c:pt idx="2">
                  <c:v>Sem DRAM</c:v>
                </c:pt>
              </c:strCache>
            </c:strRef>
          </c:cat>
          <c:val>
            <c:numRef>
              <c:f>Reais!$AA$5:$AA$7</c:f>
              <c:numCache>
                <c:formatCode>0.00%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DF-41BD-983C-B6009B8580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04085809"/>
        <c:axId val="1889379320"/>
      </c:barChart>
      <c:catAx>
        <c:axId val="8040858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1000" b="0" i="0">
                <a:solidFill>
                  <a:srgbClr val="000000"/>
                </a:solidFill>
                <a:latin typeface="Arial"/>
              </a:defRPr>
            </a:pPr>
            <a:endParaRPr lang="pt-BR"/>
          </a:p>
        </c:txPr>
        <c:crossAx val="1889379320"/>
        <c:crosses val="autoZero"/>
        <c:auto val="1"/>
        <c:lblAlgn val="ctr"/>
        <c:lblOffset val="100"/>
        <c:noMultiLvlLbl val="1"/>
      </c:catAx>
      <c:valAx>
        <c:axId val="1889379320"/>
        <c:scaling>
          <c:orientation val="minMax"/>
        </c:scaling>
        <c:delete val="0"/>
        <c:axPos val="l"/>
        <c:numFmt formatCode="0.00%" sourceLinked="1"/>
        <c:majorTickMark val="cross"/>
        <c:minorTickMark val="cross"/>
        <c:tickLblPos val="nextTo"/>
        <c:spPr>
          <a:ln>
            <a:noFill/>
          </a:ln>
        </c:spPr>
        <c:crossAx val="804085809"/>
        <c:crosses val="autoZero"/>
        <c:crossBetween val="between"/>
      </c:valAx>
    </c:plotArea>
    <c:plotVisOnly val="1"/>
    <c:dispBlanksAs val="zero"/>
    <c:showDLblsOverMax val="1"/>
  </c:chart>
  <c:spPr>
    <a:solidFill>
      <a:srgbClr val="FFFFFF"/>
    </a:solidFill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004586"/>
            </a:solidFill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Reais!$U$5:$U$7</c:f>
              <c:strCache>
                <c:ptCount val="3"/>
                <c:pt idx="0">
                  <c:v>Anterior</c:v>
                </c:pt>
                <c:pt idx="1">
                  <c:v>Com DRAM</c:v>
                </c:pt>
                <c:pt idx="2">
                  <c:v>Sem DRAM</c:v>
                </c:pt>
              </c:strCache>
            </c:strRef>
          </c:cat>
          <c:val>
            <c:numRef>
              <c:f>Reais!$AB$5:$AB$7</c:f>
              <c:numCache>
                <c:formatCode>0.00%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5A9E-4759-BAC6-9595AC9C22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3091568"/>
        <c:axId val="372394277"/>
      </c:barChart>
      <c:catAx>
        <c:axId val="303091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1000" b="0" i="0">
                <a:solidFill>
                  <a:srgbClr val="000000"/>
                </a:solidFill>
                <a:latin typeface="Arial"/>
              </a:defRPr>
            </a:pPr>
            <a:endParaRPr lang="pt-BR"/>
          </a:p>
        </c:txPr>
        <c:crossAx val="372394277"/>
        <c:crosses val="autoZero"/>
        <c:auto val="1"/>
        <c:lblAlgn val="ctr"/>
        <c:lblOffset val="100"/>
        <c:noMultiLvlLbl val="1"/>
      </c:catAx>
      <c:valAx>
        <c:axId val="372394277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000" b="0" i="0">
                <a:solidFill>
                  <a:srgbClr val="000000"/>
                </a:solidFill>
                <a:latin typeface="Arial"/>
              </a:defRPr>
            </a:pPr>
            <a:endParaRPr lang="pt-BR"/>
          </a:p>
        </c:txPr>
        <c:crossAx val="303091568"/>
        <c:crosses val="autoZero"/>
        <c:crossBetween val="between"/>
      </c:valAx>
    </c:plotArea>
    <c:plotVisOnly val="1"/>
    <c:dispBlanksAs val="zero"/>
    <c:showDLblsOverMax val="1"/>
  </c:chart>
  <c:spPr>
    <a:solidFill>
      <a:srgbClr val="FFFFFF"/>
    </a:solidFill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sz="1300" b="0" i="0">
                <a:solidFill>
                  <a:srgbClr val="757575"/>
                </a:solidFill>
                <a:latin typeface="Arial"/>
              </a:defRPr>
            </a:pPr>
            <a:r>
              <a:t>Coeficiente de Regressão Ajustado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004586"/>
            </a:solidFill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Reais!$U$5:$U$7</c:f>
              <c:strCache>
                <c:ptCount val="3"/>
                <c:pt idx="0">
                  <c:v>Anterior</c:v>
                </c:pt>
                <c:pt idx="1">
                  <c:v>Com DRAM</c:v>
                </c:pt>
                <c:pt idx="2">
                  <c:v>Sem DRAM</c:v>
                </c:pt>
              </c:strCache>
            </c:strRef>
          </c:cat>
          <c:val>
            <c:numRef>
              <c:f>Reais!$AC$5:$AC$7</c:f>
              <c:numCache>
                <c:formatCode>0.00%</c:formatCode>
                <c:ptCount val="3"/>
                <c:pt idx="0">
                  <c:v>0.9123</c:v>
                </c:pt>
                <c:pt idx="1">
                  <c:v>0.94550000000000001</c:v>
                </c:pt>
                <c:pt idx="2">
                  <c:v>0.94369999999999998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6B5D-4647-B9AE-D7F298589E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768518"/>
        <c:axId val="1118019380"/>
      </c:barChart>
      <c:catAx>
        <c:axId val="227685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1000" b="0" i="0">
                <a:solidFill>
                  <a:srgbClr val="000000"/>
                </a:solidFill>
                <a:latin typeface="Arial"/>
              </a:defRPr>
            </a:pPr>
            <a:endParaRPr lang="pt-BR"/>
          </a:p>
        </c:txPr>
        <c:crossAx val="1118019380"/>
        <c:crosses val="autoZero"/>
        <c:auto val="1"/>
        <c:lblAlgn val="ctr"/>
        <c:lblOffset val="100"/>
        <c:noMultiLvlLbl val="1"/>
      </c:catAx>
      <c:valAx>
        <c:axId val="1118019380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000" b="0" i="0">
                <a:solidFill>
                  <a:srgbClr val="000000"/>
                </a:solidFill>
                <a:latin typeface="Arial"/>
              </a:defRPr>
            </a:pPr>
            <a:endParaRPr lang="pt-BR"/>
          </a:p>
        </c:txPr>
        <c:crossAx val="22768518"/>
        <c:crosses val="autoZero"/>
        <c:crossBetween val="between"/>
      </c:valAx>
    </c:plotArea>
    <c:plotVisOnly val="1"/>
    <c:dispBlanksAs val="zero"/>
    <c:showDLblsOverMax val="1"/>
  </c:chart>
  <c:spPr>
    <a:solidFill>
      <a:srgbClr val="FFFFFF"/>
    </a:solidFill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004586"/>
            </a:solidFill>
          </c:spPr>
          <c:invertIfNegative val="1"/>
          <c:val>
            <c:numRef>
              <c:f>Reais3x3!$BG$5:$BG$14</c:f>
              <c:numCache>
                <c:formatCode>General</c:formatCode>
                <c:ptCount val="10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B07F-43AC-A4ED-C463009B37DD}"/>
            </c:ext>
          </c:extLst>
        </c:ser>
        <c:ser>
          <c:idx val="1"/>
          <c:order val="1"/>
          <c:invertIfNegative val="1"/>
          <c:val>
            <c:numRef>
              <c:f>Reais3x3!$O$5:$O$14</c:f>
              <c:numCache>
                <c:formatCode>0.00%</c:formatCode>
                <c:ptCount val="10"/>
                <c:pt idx="0">
                  <c:v>0.11510816107654757</c:v>
                </c:pt>
                <c:pt idx="1">
                  <c:v>0.13847106706777565</c:v>
                </c:pt>
                <c:pt idx="2">
                  <c:v>9.6016205266711799E-2</c:v>
                </c:pt>
                <c:pt idx="3">
                  <c:v>0.37038632773229924</c:v>
                </c:pt>
                <c:pt idx="4">
                  <c:v>0.1745098272429341</c:v>
                </c:pt>
                <c:pt idx="5">
                  <c:v>0.13221114593617914</c:v>
                </c:pt>
                <c:pt idx="6">
                  <c:v>0.2702603895598254</c:v>
                </c:pt>
                <c:pt idx="7">
                  <c:v>0.23279512943926658</c:v>
                </c:pt>
                <c:pt idx="8">
                  <c:v>0.11149029291890249</c:v>
                </c:pt>
                <c:pt idx="9">
                  <c:v>0.12455024401672461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7F-43AC-A4ED-C463009B3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5412051"/>
        <c:axId val="1604365122"/>
      </c:barChart>
      <c:catAx>
        <c:axId val="14154120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majorTickMark val="none"/>
        <c:minorTickMark val="none"/>
        <c:tickLblPos val="nextTo"/>
        <c:txPr>
          <a:bodyPr/>
          <a:lstStyle/>
          <a:p>
            <a:pPr lvl="0">
              <a:defRPr sz="1000" b="0" i="0">
                <a:solidFill>
                  <a:srgbClr val="000000"/>
                </a:solidFill>
                <a:latin typeface="Arial"/>
              </a:defRPr>
            </a:pPr>
            <a:endParaRPr lang="pt-BR"/>
          </a:p>
        </c:txPr>
        <c:crossAx val="1604365122"/>
        <c:crosses val="autoZero"/>
        <c:auto val="1"/>
        <c:lblAlgn val="ctr"/>
        <c:lblOffset val="100"/>
        <c:noMultiLvlLbl val="1"/>
      </c:catAx>
      <c:valAx>
        <c:axId val="16043651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000" b="0" i="0">
                <a:solidFill>
                  <a:srgbClr val="000000"/>
                </a:solidFill>
                <a:latin typeface="Arial"/>
              </a:defRPr>
            </a:pPr>
            <a:endParaRPr lang="pt-BR"/>
          </a:p>
        </c:txPr>
        <c:crossAx val="141541205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sz="1000" b="0" i="0">
              <a:solidFill>
                <a:srgbClr val="1A1A1A"/>
              </a:solidFill>
              <a:latin typeface="Arial"/>
            </a:defRPr>
          </a:pPr>
          <a:endParaRPr lang="pt-BR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20</xdr:col>
      <xdr:colOff>19050</xdr:colOff>
      <xdr:row>7</xdr:row>
      <xdr:rowOff>161925</xdr:rowOff>
    </xdr:from>
    <xdr:ext cx="6391275" cy="524827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31</xdr:col>
      <xdr:colOff>76200</xdr:colOff>
      <xdr:row>1</xdr:row>
      <xdr:rowOff>66675</xdr:rowOff>
    </xdr:from>
    <xdr:ext cx="4133850" cy="31623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31</xdr:col>
      <xdr:colOff>104775</xdr:colOff>
      <xdr:row>20</xdr:row>
      <xdr:rowOff>66675</xdr:rowOff>
    </xdr:from>
    <xdr:ext cx="4133850" cy="3162300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21</xdr:col>
      <xdr:colOff>714375</xdr:colOff>
      <xdr:row>42</xdr:row>
      <xdr:rowOff>123825</xdr:rowOff>
    </xdr:from>
    <xdr:ext cx="5362575" cy="4229100"/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33</xdr:col>
      <xdr:colOff>0</xdr:colOff>
      <xdr:row>19</xdr:row>
      <xdr:rowOff>85725</xdr:rowOff>
    </xdr:from>
    <xdr:ext cx="0" cy="1504950"/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00000000-0008-0000-0B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9"/>
  <sheetViews>
    <sheetView topLeftCell="A34" workbookViewId="0">
      <selection activeCell="D57" sqref="D57"/>
    </sheetView>
  </sheetViews>
  <sheetFormatPr defaultRowHeight="15"/>
  <cols>
    <col min="1" max="1" width="12.7109375" bestFit="1" customWidth="1"/>
    <col min="2" max="2" width="11.28515625" bestFit="1" customWidth="1"/>
    <col min="3" max="3" width="12.85546875" bestFit="1" customWidth="1"/>
    <col min="4" max="4" width="10.85546875" bestFit="1" customWidth="1"/>
  </cols>
  <sheetData>
    <row r="1" spans="1:4">
      <c r="A1" s="88" t="s">
        <v>109</v>
      </c>
      <c r="B1" s="89" t="s">
        <v>236</v>
      </c>
      <c r="C1" s="89" t="s">
        <v>237</v>
      </c>
      <c r="D1" s="89" t="s">
        <v>238</v>
      </c>
    </row>
    <row r="2" spans="1:4">
      <c r="A2" s="90" t="s">
        <v>28</v>
      </c>
      <c r="B2" s="91">
        <f>Aplicações!G10</f>
        <v>1</v>
      </c>
      <c r="C2" s="91">
        <f>Aplicações!H10</f>
        <v>0</v>
      </c>
      <c r="D2" s="91">
        <f>Aplicações!I10</f>
        <v>0.1</v>
      </c>
    </row>
    <row r="3" spans="1:4">
      <c r="A3" s="90" t="s">
        <v>29</v>
      </c>
      <c r="B3" s="91">
        <f>Aplicações!G11</f>
        <v>0.5</v>
      </c>
      <c r="C3" s="91">
        <f>Aplicações!H11</f>
        <v>0.1</v>
      </c>
      <c r="D3" s="91">
        <f>Aplicações!I11</f>
        <v>0.1</v>
      </c>
    </row>
    <row r="4" spans="1:4">
      <c r="A4" s="90" t="s">
        <v>30</v>
      </c>
      <c r="B4" s="91">
        <f>Aplicações!G12</f>
        <v>0.1</v>
      </c>
      <c r="C4" s="91">
        <f>Aplicações!H12</f>
        <v>0.1</v>
      </c>
      <c r="D4" s="91">
        <f>Aplicações!I12</f>
        <v>0.1</v>
      </c>
    </row>
    <row r="5" spans="1:4">
      <c r="A5" s="90" t="s">
        <v>31</v>
      </c>
      <c r="B5" s="91">
        <f>Aplicações!G13</f>
        <v>0.3</v>
      </c>
      <c r="C5" s="91">
        <f>Aplicações!H13</f>
        <v>1</v>
      </c>
      <c r="D5" s="91">
        <f>Aplicações!I13</f>
        <v>0.1</v>
      </c>
    </row>
    <row r="6" spans="1:4">
      <c r="A6" s="90" t="s">
        <v>32</v>
      </c>
      <c r="B6" s="91">
        <f>Aplicações!G14</f>
        <v>0.1</v>
      </c>
      <c r="C6" s="91">
        <f>Aplicações!H14</f>
        <v>0.5</v>
      </c>
      <c r="D6" s="91">
        <f>Aplicações!I14</f>
        <v>0.1</v>
      </c>
    </row>
    <row r="7" spans="1:4">
      <c r="A7" s="90" t="s">
        <v>33</v>
      </c>
      <c r="B7" s="91">
        <f>Aplicações!G15</f>
        <v>0.5</v>
      </c>
      <c r="C7" s="91">
        <f>Aplicações!H15</f>
        <v>0.5</v>
      </c>
      <c r="D7" s="91">
        <f>Aplicações!I15</f>
        <v>0.1</v>
      </c>
    </row>
    <row r="8" spans="1:4">
      <c r="A8" s="90" t="s">
        <v>34</v>
      </c>
      <c r="B8" s="91">
        <f>Aplicações!G16</f>
        <v>1</v>
      </c>
      <c r="C8" s="91">
        <f>Aplicações!H16</f>
        <v>0</v>
      </c>
      <c r="D8" s="91">
        <f>Aplicações!I16</f>
        <v>1</v>
      </c>
    </row>
    <row r="9" spans="1:4">
      <c r="A9" s="92" t="s">
        <v>35</v>
      </c>
      <c r="B9" s="91">
        <f>Aplicações!G17</f>
        <v>0.5</v>
      </c>
      <c r="C9" s="91">
        <f>Aplicações!H17</f>
        <v>0.1</v>
      </c>
      <c r="D9" s="91">
        <f>Aplicações!I17</f>
        <v>1</v>
      </c>
    </row>
    <row r="10" spans="1:4">
      <c r="A10" s="92" t="s">
        <v>36</v>
      </c>
      <c r="B10" s="91">
        <f>Aplicações!G18</f>
        <v>0.1</v>
      </c>
      <c r="C10" s="91">
        <f>Aplicações!H18</f>
        <v>0.1</v>
      </c>
      <c r="D10" s="91">
        <f>Aplicações!I18</f>
        <v>1</v>
      </c>
    </row>
    <row r="11" spans="1:4">
      <c r="A11" s="90" t="s">
        <v>37</v>
      </c>
      <c r="B11" s="91">
        <f>Aplicações!G19</f>
        <v>0.3</v>
      </c>
      <c r="C11" s="91">
        <f>Aplicações!H19</f>
        <v>1</v>
      </c>
      <c r="D11" s="91">
        <f>Aplicações!I19</f>
        <v>1</v>
      </c>
    </row>
    <row r="12" spans="1:4">
      <c r="A12" s="90" t="s">
        <v>38</v>
      </c>
      <c r="B12" s="91">
        <f>Aplicações!G20</f>
        <v>0.1</v>
      </c>
      <c r="C12" s="91">
        <f>Aplicações!H20</f>
        <v>0.5</v>
      </c>
      <c r="D12" s="91">
        <f>Aplicações!I20</f>
        <v>1</v>
      </c>
    </row>
    <row r="13" spans="1:4">
      <c r="A13" s="92" t="s">
        <v>39</v>
      </c>
      <c r="B13" s="91">
        <f>Aplicações!G21</f>
        <v>0.5</v>
      </c>
      <c r="C13" s="91">
        <f>Aplicações!H21</f>
        <v>0.5</v>
      </c>
      <c r="D13" s="91">
        <f>Aplicações!I21</f>
        <v>1</v>
      </c>
    </row>
    <row r="14" spans="1:4">
      <c r="A14" s="92" t="s">
        <v>40</v>
      </c>
      <c r="B14" s="91">
        <f>Aplicações!G22</f>
        <v>1</v>
      </c>
      <c r="C14" s="91">
        <f>Aplicações!H22</f>
        <v>0</v>
      </c>
      <c r="D14" s="91">
        <f>Aplicações!I22</f>
        <v>0.5</v>
      </c>
    </row>
    <row r="15" spans="1:4">
      <c r="A15" s="90" t="s">
        <v>41</v>
      </c>
      <c r="B15" s="91">
        <f>Aplicações!G23</f>
        <v>0.5</v>
      </c>
      <c r="C15" s="91">
        <f>Aplicações!H23</f>
        <v>0.1</v>
      </c>
      <c r="D15" s="91">
        <f>Aplicações!I23</f>
        <v>0.5</v>
      </c>
    </row>
    <row r="16" spans="1:4">
      <c r="A16" s="90" t="s">
        <v>42</v>
      </c>
      <c r="B16" s="91">
        <f>Aplicações!G24</f>
        <v>0.1</v>
      </c>
      <c r="C16" s="91">
        <f>Aplicações!H24</f>
        <v>0.1</v>
      </c>
      <c r="D16" s="91">
        <f>Aplicações!I24</f>
        <v>0.5</v>
      </c>
    </row>
    <row r="17" spans="1:4">
      <c r="A17" s="92" t="s">
        <v>43</v>
      </c>
      <c r="B17" s="91">
        <f>Aplicações!G25</f>
        <v>0.3</v>
      </c>
      <c r="C17" s="91">
        <f>Aplicações!H25</f>
        <v>1</v>
      </c>
      <c r="D17" s="91">
        <f>Aplicações!I25</f>
        <v>0.5</v>
      </c>
    </row>
    <row r="18" spans="1:4">
      <c r="A18" s="92" t="s">
        <v>44</v>
      </c>
      <c r="B18" s="91">
        <f>Aplicações!G26</f>
        <v>0.1</v>
      </c>
      <c r="C18" s="91">
        <f>Aplicações!H26</f>
        <v>0.5</v>
      </c>
      <c r="D18" s="91">
        <f>Aplicações!I26</f>
        <v>0.5</v>
      </c>
    </row>
    <row r="19" spans="1:4">
      <c r="A19" s="90" t="s">
        <v>45</v>
      </c>
      <c r="B19" s="91">
        <f>Aplicações!G27</f>
        <v>0.5</v>
      </c>
      <c r="C19" s="91">
        <f>Aplicações!H27</f>
        <v>0.5</v>
      </c>
      <c r="D19" s="91">
        <f>Aplicações!I27</f>
        <v>0.5</v>
      </c>
    </row>
    <row r="20" spans="1:4">
      <c r="A20" s="92" t="s">
        <v>48</v>
      </c>
      <c r="B20" s="91">
        <f>Aplicações!G28</f>
        <v>1</v>
      </c>
      <c r="C20" s="91">
        <f>Aplicações!H28</f>
        <v>0</v>
      </c>
      <c r="D20" s="91">
        <f>Aplicações!I28</f>
        <v>0.1</v>
      </c>
    </row>
    <row r="21" spans="1:4">
      <c r="A21" s="92" t="s">
        <v>49</v>
      </c>
      <c r="B21" s="91">
        <f>Aplicações!G29</f>
        <v>0.1</v>
      </c>
      <c r="C21" s="91">
        <f>Aplicações!H29</f>
        <v>0</v>
      </c>
      <c r="D21" s="91">
        <f>Aplicações!I29</f>
        <v>0.1</v>
      </c>
    </row>
    <row r="22" spans="1:4">
      <c r="A22" s="92" t="s">
        <v>50</v>
      </c>
      <c r="B22" s="91">
        <f>Aplicações!G30</f>
        <v>0.3</v>
      </c>
      <c r="C22" s="91">
        <f>Aplicações!H30</f>
        <v>0.9</v>
      </c>
      <c r="D22" s="91">
        <f>Aplicações!I30</f>
        <v>0.1</v>
      </c>
    </row>
    <row r="23" spans="1:4">
      <c r="A23" s="92" t="s">
        <v>51</v>
      </c>
      <c r="B23" s="91">
        <f>Aplicações!G31</f>
        <v>0.9</v>
      </c>
      <c r="C23" s="91">
        <f>Aplicações!H31</f>
        <v>0</v>
      </c>
      <c r="D23" s="91">
        <f>Aplicações!I31</f>
        <v>0.5</v>
      </c>
    </row>
    <row r="24" spans="1:4">
      <c r="A24" s="92" t="s">
        <v>52</v>
      </c>
      <c r="B24" s="91">
        <f>Aplicações!G32</f>
        <v>0.3</v>
      </c>
      <c r="C24" s="91">
        <f>Aplicações!H32</f>
        <v>0.9</v>
      </c>
      <c r="D24" s="91">
        <f>Aplicações!I32</f>
        <v>0.5</v>
      </c>
    </row>
    <row r="25" spans="1:4">
      <c r="A25" s="92" t="s">
        <v>62</v>
      </c>
      <c r="B25" s="91">
        <f>Aplicações!G33</f>
        <v>0.7</v>
      </c>
      <c r="C25" s="91">
        <f>Aplicações!H33</f>
        <v>0.1</v>
      </c>
      <c r="D25" s="91">
        <f>Aplicações!I33</f>
        <v>0.5</v>
      </c>
    </row>
    <row r="26" spans="1:4">
      <c r="A26" s="92" t="s">
        <v>53</v>
      </c>
      <c r="B26" s="91">
        <f>Aplicações!G34</f>
        <v>1</v>
      </c>
      <c r="C26" s="91">
        <f>Aplicações!H34</f>
        <v>0</v>
      </c>
      <c r="D26" s="91">
        <f>Aplicações!I34</f>
        <v>0.3</v>
      </c>
    </row>
    <row r="27" spans="1:4">
      <c r="A27" s="92" t="s">
        <v>54</v>
      </c>
      <c r="B27" s="91">
        <f>Aplicações!G35</f>
        <v>0.3</v>
      </c>
      <c r="C27" s="91">
        <f>Aplicações!H35</f>
        <v>0.9</v>
      </c>
      <c r="D27" s="91">
        <f>Aplicações!I35</f>
        <v>0.3</v>
      </c>
    </row>
    <row r="28" spans="1:4">
      <c r="A28" s="92" t="s">
        <v>55</v>
      </c>
      <c r="B28" s="91">
        <f>Aplicações!G36</f>
        <v>0.7</v>
      </c>
      <c r="C28" s="91">
        <f>Aplicações!H36</f>
        <v>0.1</v>
      </c>
      <c r="D28" s="91">
        <f>Aplicações!I36</f>
        <v>0.4</v>
      </c>
    </row>
    <row r="29" spans="1:4">
      <c r="A29" s="92" t="s">
        <v>56</v>
      </c>
      <c r="B29" s="91">
        <f>Aplicações!G37</f>
        <v>0.1</v>
      </c>
      <c r="C29" s="91">
        <f>Aplicações!H37</f>
        <v>0</v>
      </c>
      <c r="D29" s="91">
        <f>Aplicações!I37</f>
        <v>0</v>
      </c>
    </row>
    <row r="30" spans="1:4">
      <c r="A30" s="92" t="s">
        <v>57</v>
      </c>
      <c r="B30" s="91">
        <f>Aplicações!G38</f>
        <v>0.6</v>
      </c>
      <c r="C30" s="91">
        <f>Aplicações!H38</f>
        <v>0</v>
      </c>
      <c r="D30" s="91">
        <f>Aplicações!I38</f>
        <v>0.3</v>
      </c>
    </row>
    <row r="31" spans="1:4">
      <c r="A31" s="92" t="s">
        <v>58</v>
      </c>
      <c r="B31" s="91">
        <f>Aplicações!G39</f>
        <v>0.5</v>
      </c>
      <c r="C31" s="91">
        <f>Aplicações!H39</f>
        <v>0.1</v>
      </c>
      <c r="D31" s="91">
        <f>Aplicações!I39</f>
        <v>0.3</v>
      </c>
    </row>
    <row r="32" spans="1:4">
      <c r="A32" s="92" t="s">
        <v>59</v>
      </c>
      <c r="B32" s="91">
        <f>Aplicações!G40</f>
        <v>0.5</v>
      </c>
      <c r="C32" s="91">
        <f>Aplicações!H40</f>
        <v>0</v>
      </c>
      <c r="D32" s="91">
        <f>Aplicações!I40</f>
        <v>0.2</v>
      </c>
    </row>
    <row r="33" spans="1:4">
      <c r="A33" s="92" t="s">
        <v>61</v>
      </c>
      <c r="B33" s="91">
        <f>Aplicações!G41</f>
        <v>0</v>
      </c>
      <c r="C33" s="91">
        <f>Aplicações!H41</f>
        <v>0</v>
      </c>
      <c r="D33" s="91">
        <f>Aplicações!I41</f>
        <v>0</v>
      </c>
    </row>
    <row r="34" spans="1:4">
      <c r="A34" s="92" t="s">
        <v>60</v>
      </c>
      <c r="B34" s="91">
        <f>Aplicações!G42</f>
        <v>0.3</v>
      </c>
      <c r="C34" s="91">
        <f>Aplicações!H42</f>
        <v>0</v>
      </c>
      <c r="D34" s="91">
        <f>Aplicações!I42</f>
        <v>0</v>
      </c>
    </row>
    <row r="35" spans="1:4">
      <c r="A35" s="92" t="s">
        <v>83</v>
      </c>
      <c r="B35" s="91">
        <f>Aplicações!G43</f>
        <v>2.7730886850152906E-2</v>
      </c>
      <c r="C35" s="91">
        <f>Aplicações!H43</f>
        <v>5.6554054054054052E-2</v>
      </c>
      <c r="D35" s="91">
        <f>Aplicações!I43</f>
        <v>1.9209621993127146E-2</v>
      </c>
    </row>
    <row r="36" spans="1:4">
      <c r="A36" s="90" t="s">
        <v>84</v>
      </c>
      <c r="B36" s="91">
        <f>Aplicações!G44</f>
        <v>2.5822629969418958E-2</v>
      </c>
      <c r="C36" s="91">
        <f>Aplicações!H44</f>
        <v>6.2432432432432433E-2</v>
      </c>
      <c r="D36" s="91">
        <f>Aplicações!I44</f>
        <v>1.5463917525773196E-2</v>
      </c>
    </row>
    <row r="37" spans="1:4">
      <c r="A37" s="92" t="s">
        <v>81</v>
      </c>
      <c r="B37" s="91">
        <f>Aplicações!G45</f>
        <v>1.0134556574923547E-2</v>
      </c>
      <c r="C37" s="91">
        <f>Aplicações!H45</f>
        <v>2.364864864864865E-2</v>
      </c>
      <c r="D37" s="91">
        <f>Aplicações!I45</f>
        <v>0</v>
      </c>
    </row>
    <row r="38" spans="1:4">
      <c r="A38" s="90" t="s">
        <v>82</v>
      </c>
      <c r="B38" s="91">
        <f>Aplicações!G46</f>
        <v>1.6550458715596329E-2</v>
      </c>
      <c r="C38" s="91">
        <f>Aplicações!H46</f>
        <v>2.1351351351351352E-2</v>
      </c>
      <c r="D38" s="91">
        <f>Aplicações!I46</f>
        <v>0</v>
      </c>
    </row>
    <row r="39" spans="1:4">
      <c r="A39" s="90" t="s">
        <v>79</v>
      </c>
      <c r="B39" s="91">
        <f>Aplicações!G47</f>
        <v>0.1828256880733945</v>
      </c>
      <c r="C39" s="91">
        <f>Aplicações!H47</f>
        <v>0.2135135135135135</v>
      </c>
      <c r="D39" s="91">
        <f>Aplicações!I47</f>
        <v>0.3216494845360825</v>
      </c>
    </row>
    <row r="40" spans="1:4">
      <c r="A40" s="90" t="s">
        <v>80</v>
      </c>
      <c r="B40" s="91">
        <f>Aplicações!G48</f>
        <v>1.7737003058103974E-2</v>
      </c>
      <c r="C40" s="91">
        <f>Aplicações!H48</f>
        <v>1.5765765765765767E-4</v>
      </c>
      <c r="D40" s="91">
        <f>Aplicações!I48</f>
        <v>0.11134020618556702</v>
      </c>
    </row>
    <row r="41" spans="1:4">
      <c r="A41" s="90" t="s">
        <v>89</v>
      </c>
      <c r="B41" s="91">
        <f>Aplicações!G49</f>
        <v>6.8000000000000005E-2</v>
      </c>
      <c r="C41" s="91">
        <f>Aplicações!H49</f>
        <v>0.16936936936936939</v>
      </c>
      <c r="D41" s="91">
        <f>Aplicações!I49</f>
        <v>0.49312714776632305</v>
      </c>
    </row>
    <row r="42" spans="1:4">
      <c r="A42" s="90" t="s">
        <v>90</v>
      </c>
      <c r="B42" s="91">
        <f>Aplicações!G50</f>
        <v>7.0336391437308868E-2</v>
      </c>
      <c r="C42" s="91">
        <f>Aplicações!H50</f>
        <v>0.16434684684684683</v>
      </c>
      <c r="D42" s="91">
        <f>Aplicações!I50</f>
        <v>0.51683848797250864</v>
      </c>
    </row>
    <row r="43" spans="1:4">
      <c r="A43" s="92" t="s">
        <v>92</v>
      </c>
      <c r="B43" s="91">
        <f>Aplicações!G51</f>
        <v>3.0207951070336393E-2</v>
      </c>
      <c r="C43" s="91">
        <f>Aplicações!H51</f>
        <v>4.0540540540540538E-4</v>
      </c>
      <c r="D43" s="91">
        <f>Aplicações!I51</f>
        <v>7.903780068728522E-3</v>
      </c>
    </row>
    <row r="44" spans="1:4">
      <c r="A44" s="90" t="s">
        <v>91</v>
      </c>
      <c r="B44" s="91">
        <f>Aplicações!G52</f>
        <v>5.3058103975535169E-2</v>
      </c>
      <c r="C44" s="91">
        <f>Aplicações!H52</f>
        <v>0.12720720720720721</v>
      </c>
      <c r="D44" s="91">
        <f>Aplicações!I52</f>
        <v>3.7800687285223368E-3</v>
      </c>
    </row>
    <row r="45" spans="1:4">
      <c r="A45" s="90" t="s">
        <v>86</v>
      </c>
      <c r="B45" s="91">
        <f>Aplicações!G53</f>
        <v>1.8006116207951072E-2</v>
      </c>
      <c r="C45" s="91">
        <f>Aplicações!H53</f>
        <v>4.1396396396396397E-2</v>
      </c>
      <c r="D45" s="91">
        <f>Aplicações!I53</f>
        <v>1.3745704467353952E-2</v>
      </c>
    </row>
    <row r="46" spans="1:4">
      <c r="A46" s="90" t="s">
        <v>88</v>
      </c>
      <c r="B46" s="91">
        <f>Aplicações!G54</f>
        <v>1.0966360856269113E-2</v>
      </c>
      <c r="C46" s="91">
        <f>Aplicações!H54</f>
        <v>2.3468468468468468E-2</v>
      </c>
      <c r="D46" s="91">
        <f>Aplicações!I54</f>
        <v>0</v>
      </c>
    </row>
    <row r="47" spans="1:4">
      <c r="A47" s="90" t="s">
        <v>87</v>
      </c>
      <c r="B47" s="91">
        <f>Aplicações!G55</f>
        <v>0.13616513761467888</v>
      </c>
      <c r="C47" s="91">
        <f>Aplicações!H55</f>
        <v>9.0788288288288291E-2</v>
      </c>
      <c r="D47" s="91">
        <f>Aplicações!I55</f>
        <v>0.19381443298969073</v>
      </c>
    </row>
    <row r="48" spans="1:4">
      <c r="A48" s="90" t="s">
        <v>93</v>
      </c>
      <c r="B48" s="91">
        <f>Aplicações!G56</f>
        <v>4.8954128440366979E-2</v>
      </c>
      <c r="C48" s="91">
        <f>Aplicações!H56</f>
        <v>7.5202702702702698E-2</v>
      </c>
      <c r="D48" s="91">
        <f>Aplicações!I56</f>
        <v>3.092783505154639E-3</v>
      </c>
    </row>
    <row r="49" spans="1:4">
      <c r="A49" s="90" t="s">
        <v>96</v>
      </c>
      <c r="B49" s="91">
        <f>Aplicações!G57</f>
        <v>1.5290519877675841E-2</v>
      </c>
      <c r="C49" s="91">
        <f>Aplicações!H57</f>
        <v>4.5045045045045046E-5</v>
      </c>
      <c r="D49" s="91">
        <f>Aplicações!I57</f>
        <v>3.7800687285223365E-2</v>
      </c>
    </row>
    <row r="50" spans="1:4">
      <c r="A50" s="90" t="s">
        <v>94</v>
      </c>
      <c r="B50" s="91">
        <f>Aplicações!G58</f>
        <v>6.7278287461773698E-3</v>
      </c>
      <c r="C50" s="91">
        <f>Aplicações!H58</f>
        <v>1.5765765765765764E-2</v>
      </c>
      <c r="D50" s="91">
        <f>Aplicações!I58</f>
        <v>0</v>
      </c>
    </row>
    <row r="51" spans="1:4">
      <c r="A51" s="90" t="s">
        <v>95</v>
      </c>
      <c r="B51" s="91">
        <f>Aplicações!G59</f>
        <v>1.2232415902140673E-2</v>
      </c>
      <c r="C51" s="91">
        <f>Aplicações!H59</f>
        <v>3.8288288288288286E-2</v>
      </c>
      <c r="D51" s="91">
        <f>Aplicações!I59</f>
        <v>1.0996563573883162E-2</v>
      </c>
    </row>
    <row r="52" spans="1:4">
      <c r="A52" s="90" t="s">
        <v>97</v>
      </c>
      <c r="B52" s="91">
        <f>Aplicações!G60</f>
        <v>5.4434250764525995E-2</v>
      </c>
      <c r="C52" s="91">
        <f>Aplicações!H60</f>
        <v>4.0540540540540543E-2</v>
      </c>
      <c r="D52" s="91">
        <f>Aplicações!I60</f>
        <v>0.18900343642611683</v>
      </c>
    </row>
    <row r="53" spans="1:4">
      <c r="A53" s="90" t="s">
        <v>100</v>
      </c>
      <c r="B53" s="91">
        <f>Aplicações!G61</f>
        <v>4.2813455657492354E-3</v>
      </c>
      <c r="C53" s="91">
        <f>Aplicações!H61</f>
        <v>9.0090090090090089E-3</v>
      </c>
      <c r="D53" s="91">
        <f>Aplicações!I61</f>
        <v>0</v>
      </c>
    </row>
    <row r="54" spans="1:4">
      <c r="A54" s="90" t="s">
        <v>98</v>
      </c>
      <c r="B54" s="91">
        <f>Aplicações!G62</f>
        <v>7.9510703363914366E-3</v>
      </c>
      <c r="C54" s="91">
        <f>Aplicações!H62</f>
        <v>1.1261261261261261E-2</v>
      </c>
      <c r="D54" s="91">
        <f>Aplicações!I62</f>
        <v>5.4982817869415812E-3</v>
      </c>
    </row>
    <row r="55" spans="1:4">
      <c r="A55" s="90" t="s">
        <v>99</v>
      </c>
      <c r="B55" s="91">
        <f>Aplicações!G63</f>
        <v>4.0978593272171251E-2</v>
      </c>
      <c r="C55" s="91">
        <f>Aplicações!H63</f>
        <v>8.5585585585585586E-2</v>
      </c>
      <c r="D55" s="91">
        <f>Aplicações!I63</f>
        <v>0.30584192439862545</v>
      </c>
    </row>
    <row r="56" spans="1:4">
      <c r="A56" s="90" t="s">
        <v>102</v>
      </c>
      <c r="B56" s="91">
        <f>Aplicações!G64</f>
        <v>4.9541284403669728E-2</v>
      </c>
      <c r="C56" s="91">
        <f>Aplicações!H64</f>
        <v>2.9279279279279279E-2</v>
      </c>
      <c r="D56" s="91">
        <f>Aplicações!I64</f>
        <v>0</v>
      </c>
    </row>
    <row r="57" spans="1:4">
      <c r="A57" s="90" t="s">
        <v>103</v>
      </c>
      <c r="B57" s="93">
        <f>Aplicações!G65</f>
        <v>3.0581039755351682E-3</v>
      </c>
      <c r="C57" s="93">
        <f>Aplicações!H65</f>
        <v>4.5045045045045045E-3</v>
      </c>
      <c r="D57" s="91">
        <f>Aplicações!I65</f>
        <v>0</v>
      </c>
    </row>
    <row r="58" spans="1:4">
      <c r="A58" s="90" t="s">
        <v>104</v>
      </c>
      <c r="B58" s="91">
        <f>Aplicações!G66</f>
        <v>2.4464831804281346E-2</v>
      </c>
      <c r="C58" s="91">
        <f>Aplicações!H66</f>
        <v>4.2792792792792795E-4</v>
      </c>
      <c r="D58" s="91">
        <f>Aplicações!I66</f>
        <v>5.8419243986254296E-3</v>
      </c>
    </row>
    <row r="59" spans="1:4">
      <c r="A59" s="90" t="s">
        <v>101</v>
      </c>
      <c r="B59" s="91">
        <f>Aplicações!G67</f>
        <v>1.5902140672782873E-2</v>
      </c>
      <c r="C59" s="91">
        <f>Aplicações!H67</f>
        <v>2.7027027027027029E-2</v>
      </c>
      <c r="D59" s="91">
        <f>Aplicações!I67</f>
        <v>2.7147766323024059E-4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O1000"/>
  <sheetViews>
    <sheetView workbookViewId="0"/>
  </sheetViews>
  <sheetFormatPr defaultColWidth="14.42578125" defaultRowHeight="15" customHeight="1"/>
  <cols>
    <col min="1" max="1" width="1.140625" customWidth="1"/>
    <col min="2" max="2" width="8.42578125" customWidth="1"/>
    <col min="3" max="14" width="4.7109375" customWidth="1"/>
    <col min="15" max="26" width="5.85546875" customWidth="1"/>
    <col min="27" max="38" width="4.28515625" customWidth="1"/>
    <col min="39" max="50" width="5.7109375" customWidth="1"/>
    <col min="51" max="51" width="9.7109375" customWidth="1"/>
    <col min="52" max="87" width="4.7109375" customWidth="1"/>
    <col min="88" max="88" width="5.85546875" customWidth="1"/>
    <col min="89" max="89" width="6.42578125" customWidth="1"/>
    <col min="90" max="90" width="6.5703125" customWidth="1"/>
    <col min="91" max="91" width="6" customWidth="1"/>
    <col min="92" max="92" width="6.42578125" customWidth="1"/>
    <col min="93" max="93" width="6.5703125" customWidth="1"/>
  </cols>
  <sheetData>
    <row r="1" spans="2:93" ht="13.5" customHeight="1"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Y1" s="36"/>
      <c r="AZ1" s="36"/>
      <c r="BA1" s="36"/>
      <c r="BB1" s="36"/>
      <c r="CJ1" s="35"/>
    </row>
    <row r="2" spans="2:93" ht="13.5" customHeight="1"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5"/>
      <c r="S2" s="35"/>
      <c r="T2" s="35"/>
      <c r="U2" s="35"/>
      <c r="V2" s="35"/>
      <c r="W2" s="35"/>
      <c r="X2" s="35"/>
      <c r="Y2" s="35"/>
      <c r="Z2" s="35"/>
      <c r="AA2" s="35">
        <v>1</v>
      </c>
      <c r="AB2" s="35">
        <v>2</v>
      </c>
      <c r="AC2" s="35">
        <v>3</v>
      </c>
      <c r="AD2" s="26">
        <v>4</v>
      </c>
      <c r="AE2" s="26">
        <v>5</v>
      </c>
      <c r="AF2" s="26">
        <v>6</v>
      </c>
      <c r="AG2" s="26">
        <v>7</v>
      </c>
      <c r="AH2" s="26">
        <v>8</v>
      </c>
      <c r="AI2" s="26">
        <v>9</v>
      </c>
      <c r="AJ2" s="26">
        <v>10</v>
      </c>
      <c r="AK2" s="26">
        <v>11</v>
      </c>
      <c r="AL2" s="26">
        <v>12</v>
      </c>
      <c r="AM2" s="26">
        <v>1</v>
      </c>
      <c r="AN2" s="26">
        <v>2</v>
      </c>
      <c r="AO2" s="26">
        <v>3</v>
      </c>
      <c r="AP2" s="26">
        <v>4</v>
      </c>
      <c r="AQ2" s="26">
        <v>5</v>
      </c>
      <c r="AR2" s="26">
        <v>6</v>
      </c>
      <c r="AS2" s="26">
        <v>7</v>
      </c>
      <c r="AT2" s="26">
        <v>8</v>
      </c>
      <c r="AU2" s="26">
        <v>9</v>
      </c>
      <c r="AV2" s="26">
        <v>10</v>
      </c>
      <c r="AW2" s="26">
        <v>11</v>
      </c>
      <c r="AX2" s="25">
        <v>12</v>
      </c>
      <c r="AY2" s="49"/>
      <c r="AZ2" s="50">
        <v>1</v>
      </c>
      <c r="BA2" s="50">
        <v>2</v>
      </c>
      <c r="BB2" s="50">
        <v>3</v>
      </c>
      <c r="BC2" s="25">
        <v>4</v>
      </c>
      <c r="BD2" s="25">
        <v>5</v>
      </c>
      <c r="BE2" s="25">
        <v>6</v>
      </c>
      <c r="BF2" s="25">
        <v>7</v>
      </c>
      <c r="BG2" s="25">
        <v>8</v>
      </c>
      <c r="BH2" s="25">
        <v>9</v>
      </c>
      <c r="BI2" s="25">
        <v>10</v>
      </c>
      <c r="BJ2" s="25">
        <v>11</v>
      </c>
      <c r="BK2" s="25">
        <v>12</v>
      </c>
      <c r="BL2" s="25">
        <v>1</v>
      </c>
      <c r="BM2" s="25">
        <v>2</v>
      </c>
      <c r="BN2" s="25">
        <v>3</v>
      </c>
      <c r="BO2" s="25">
        <v>4</v>
      </c>
      <c r="BP2" s="25">
        <v>5</v>
      </c>
      <c r="BQ2" s="25">
        <v>6</v>
      </c>
      <c r="BR2" s="25">
        <v>7</v>
      </c>
      <c r="BS2" s="25">
        <v>8</v>
      </c>
      <c r="BT2" s="25">
        <v>9</v>
      </c>
      <c r="BU2" s="25">
        <v>10</v>
      </c>
      <c r="BV2" s="25">
        <v>11</v>
      </c>
      <c r="BW2" s="25">
        <v>12</v>
      </c>
      <c r="BX2" s="25">
        <v>1</v>
      </c>
      <c r="BY2" s="25">
        <v>2</v>
      </c>
      <c r="BZ2" s="25">
        <v>3</v>
      </c>
      <c r="CA2" s="25">
        <v>4</v>
      </c>
      <c r="CB2" s="25">
        <v>5</v>
      </c>
      <c r="CC2" s="25">
        <v>6</v>
      </c>
      <c r="CD2" s="25">
        <v>7</v>
      </c>
      <c r="CE2" s="25">
        <v>8</v>
      </c>
      <c r="CF2" s="25">
        <v>9</v>
      </c>
      <c r="CG2" s="25">
        <v>10</v>
      </c>
      <c r="CH2" s="25">
        <v>11</v>
      </c>
      <c r="CI2" s="25">
        <v>12</v>
      </c>
      <c r="CJ2" s="109" t="s">
        <v>46</v>
      </c>
      <c r="CK2" s="97"/>
      <c r="CL2" s="98"/>
      <c r="CM2" s="109" t="s">
        <v>47</v>
      </c>
      <c r="CN2" s="97"/>
      <c r="CO2" s="98"/>
    </row>
    <row r="3" spans="2:93" ht="13.5" customHeight="1">
      <c r="C3" s="109" t="s">
        <v>23</v>
      </c>
      <c r="D3" s="97"/>
      <c r="E3" s="97"/>
      <c r="F3" s="97"/>
      <c r="G3" s="97"/>
      <c r="H3" s="97"/>
      <c r="I3" s="97"/>
      <c r="J3" s="97"/>
      <c r="K3" s="97"/>
      <c r="L3" s="97"/>
      <c r="M3" s="97"/>
      <c r="N3" s="98"/>
      <c r="O3" s="109" t="s">
        <v>24</v>
      </c>
      <c r="P3" s="97"/>
      <c r="Q3" s="97"/>
      <c r="R3" s="97"/>
      <c r="S3" s="97"/>
      <c r="T3" s="97"/>
      <c r="U3" s="97"/>
      <c r="V3" s="97"/>
      <c r="W3" s="97"/>
      <c r="X3" s="97"/>
      <c r="Y3" s="97"/>
      <c r="Z3" s="98"/>
      <c r="AA3" s="109" t="s">
        <v>25</v>
      </c>
      <c r="AB3" s="97"/>
      <c r="AC3" s="97"/>
      <c r="AD3" s="97"/>
      <c r="AE3" s="97"/>
      <c r="AF3" s="97"/>
      <c r="AG3" s="97"/>
      <c r="AH3" s="97"/>
      <c r="AI3" s="97"/>
      <c r="AJ3" s="97"/>
      <c r="AK3" s="97"/>
      <c r="AL3" s="98"/>
      <c r="AM3" s="109" t="s">
        <v>26</v>
      </c>
      <c r="AN3" s="97"/>
      <c r="AO3" s="97"/>
      <c r="AP3" s="97"/>
      <c r="AQ3" s="97"/>
      <c r="AR3" s="97"/>
      <c r="AS3" s="97"/>
      <c r="AT3" s="97"/>
      <c r="AU3" s="97"/>
      <c r="AV3" s="97"/>
      <c r="AW3" s="97"/>
      <c r="AX3" s="98"/>
      <c r="AY3" s="37" t="s">
        <v>26</v>
      </c>
      <c r="AZ3" s="109" t="s">
        <v>4</v>
      </c>
      <c r="BA3" s="97"/>
      <c r="BB3" s="97"/>
      <c r="BC3" s="97"/>
      <c r="BD3" s="97"/>
      <c r="BE3" s="97"/>
      <c r="BF3" s="97"/>
      <c r="BG3" s="97"/>
      <c r="BH3" s="97"/>
      <c r="BI3" s="97"/>
      <c r="BJ3" s="97"/>
      <c r="BK3" s="98"/>
      <c r="BL3" s="109" t="s">
        <v>5</v>
      </c>
      <c r="BM3" s="97"/>
      <c r="BN3" s="97"/>
      <c r="BO3" s="97"/>
      <c r="BP3" s="97"/>
      <c r="BQ3" s="97"/>
      <c r="BR3" s="97"/>
      <c r="BS3" s="97"/>
      <c r="BT3" s="97"/>
      <c r="BU3" s="97"/>
      <c r="BV3" s="97"/>
      <c r="BW3" s="98"/>
      <c r="BX3" s="109" t="s">
        <v>27</v>
      </c>
      <c r="BY3" s="97"/>
      <c r="BZ3" s="97"/>
      <c r="CA3" s="97"/>
      <c r="CB3" s="97"/>
      <c r="CC3" s="97"/>
      <c r="CD3" s="97"/>
      <c r="CE3" s="97"/>
      <c r="CF3" s="97"/>
      <c r="CG3" s="97"/>
      <c r="CH3" s="97"/>
      <c r="CI3" s="98"/>
      <c r="CJ3" s="38" t="s">
        <v>4</v>
      </c>
      <c r="CK3" s="38" t="s">
        <v>5</v>
      </c>
      <c r="CL3" s="38" t="s">
        <v>6</v>
      </c>
      <c r="CM3" s="38" t="s">
        <v>4</v>
      </c>
      <c r="CN3" s="38" t="s">
        <v>5</v>
      </c>
      <c r="CO3" s="38" t="s">
        <v>6</v>
      </c>
    </row>
    <row r="4" spans="2:93" ht="13.5" customHeight="1">
      <c r="B4" s="39">
        <v>1</v>
      </c>
      <c r="C4" s="31" t="s">
        <v>60</v>
      </c>
      <c r="D4" s="31" t="s">
        <v>60</v>
      </c>
      <c r="E4" s="31" t="s">
        <v>60</v>
      </c>
      <c r="F4" s="31" t="s">
        <v>60</v>
      </c>
      <c r="G4" s="31" t="s">
        <v>60</v>
      </c>
      <c r="H4" s="31" t="s">
        <v>60</v>
      </c>
      <c r="I4" s="31" t="s">
        <v>60</v>
      </c>
      <c r="J4" s="31" t="s">
        <v>60</v>
      </c>
      <c r="K4" s="31" t="s">
        <v>60</v>
      </c>
      <c r="L4" s="31" t="s">
        <v>60</v>
      </c>
      <c r="M4" s="31" t="s">
        <v>60</v>
      </c>
      <c r="N4" s="31" t="s">
        <v>60</v>
      </c>
      <c r="O4" s="40">
        <f>VLOOKUP(Sintéticos12x12!C4,Aplicações!$B$10:$J$67,9,0)</f>
        <v>33</v>
      </c>
      <c r="P4" s="40">
        <f>VLOOKUP(Sintéticos12x12!D4,Aplicações!$B$10:$J$67,9,0)</f>
        <v>33</v>
      </c>
      <c r="Q4" s="40">
        <f>VLOOKUP(Sintéticos12x12!E4,Aplicações!$B$10:$J$67,9,0)</f>
        <v>33</v>
      </c>
      <c r="R4" s="40">
        <f>VLOOKUP(Sintéticos12x12!F4,Aplicações!$B$10:$J$67,9,0)</f>
        <v>33</v>
      </c>
      <c r="S4" s="40">
        <f>VLOOKUP(Sintéticos12x12!G4,Aplicações!$B$10:$J$67,9,0)</f>
        <v>33</v>
      </c>
      <c r="T4" s="40">
        <f>VLOOKUP(Sintéticos12x12!H4,Aplicações!$B$10:$J$67,9,0)</f>
        <v>33</v>
      </c>
      <c r="U4" s="40">
        <f>VLOOKUP(Sintéticos12x12!I4,Aplicações!$B$10:$J$67,9,0)</f>
        <v>33</v>
      </c>
      <c r="V4" s="40">
        <f>VLOOKUP(Sintéticos12x12!J4,Aplicações!$B$10:$J$67,9,0)</f>
        <v>33</v>
      </c>
      <c r="W4" s="40">
        <f>VLOOKUP(Sintéticos12x12!K4,Aplicações!$B$10:$J$67,9,0)</f>
        <v>33</v>
      </c>
      <c r="X4" s="40">
        <f>VLOOKUP(Sintéticos12x12!L4,Aplicações!$B$10:$J$67,9,0)</f>
        <v>33</v>
      </c>
      <c r="Y4" s="40">
        <f>VLOOKUP(Sintéticos12x12!M4,Aplicações!$B$10:$J$67,9,0)</f>
        <v>33</v>
      </c>
      <c r="Z4" s="40">
        <f>VLOOKUP(Sintéticos12x12!N4,Aplicações!$B$10:$J$67,9,0)</f>
        <v>33</v>
      </c>
      <c r="AA4" s="31">
        <v>244</v>
      </c>
      <c r="AB4" s="31">
        <v>241</v>
      </c>
      <c r="AC4" s="31">
        <v>242</v>
      </c>
      <c r="AD4" s="31">
        <v>239</v>
      </c>
      <c r="AE4" s="31">
        <v>237</v>
      </c>
      <c r="AF4" s="31">
        <v>240</v>
      </c>
      <c r="AG4" s="31">
        <v>240</v>
      </c>
      <c r="AH4" s="31">
        <v>240</v>
      </c>
      <c r="AI4" s="31">
        <v>240</v>
      </c>
      <c r="AJ4" s="31">
        <v>240</v>
      </c>
      <c r="AK4" s="31">
        <v>240</v>
      </c>
      <c r="AL4" s="31">
        <v>240</v>
      </c>
      <c r="AM4" s="41">
        <f t="shared" ref="AM4:AX4" si="0">AA4/O4-1</f>
        <v>6.3939393939393936</v>
      </c>
      <c r="AN4" s="41">
        <f t="shared" si="0"/>
        <v>6.3030303030303028</v>
      </c>
      <c r="AO4" s="41">
        <f t="shared" si="0"/>
        <v>6.333333333333333</v>
      </c>
      <c r="AP4" s="41">
        <f t="shared" si="0"/>
        <v>6.2424242424242422</v>
      </c>
      <c r="AQ4" s="41">
        <f t="shared" si="0"/>
        <v>6.1818181818181817</v>
      </c>
      <c r="AR4" s="41">
        <f t="shared" si="0"/>
        <v>6.2727272727272725</v>
      </c>
      <c r="AS4" s="41">
        <f t="shared" si="0"/>
        <v>6.2727272727272725</v>
      </c>
      <c r="AT4" s="41">
        <f t="shared" si="0"/>
        <v>6.2727272727272725</v>
      </c>
      <c r="AU4" s="41">
        <f t="shared" si="0"/>
        <v>6.2727272727272725</v>
      </c>
      <c r="AV4" s="41">
        <f t="shared" si="0"/>
        <v>6.2727272727272725</v>
      </c>
      <c r="AW4" s="41">
        <f t="shared" si="0"/>
        <v>6.2727272727272725</v>
      </c>
      <c r="AX4" s="41">
        <f t="shared" si="0"/>
        <v>6.2727272727272725</v>
      </c>
      <c r="AY4" s="41">
        <f t="shared" ref="AY4:AY16" si="1">AVERAGE(AM4:AX4)</f>
        <v>6.2803030303030303</v>
      </c>
      <c r="AZ4" s="40">
        <f>VLOOKUP(Sintéticos12x12!C4,Aplicações!$B$10:$J$67,6,0)</f>
        <v>0.3</v>
      </c>
      <c r="BA4" s="40">
        <f>VLOOKUP(Sintéticos12x12!D4,Aplicações!$B$10:$J$67,6,0)</f>
        <v>0.3</v>
      </c>
      <c r="BB4" s="40">
        <f>VLOOKUP(Sintéticos12x12!E4,Aplicações!$B$10:$J$67,6,0)</f>
        <v>0.3</v>
      </c>
      <c r="BC4" s="40">
        <f>VLOOKUP(Sintéticos12x12!F4,Aplicações!$B$10:$J$67,6,0)</f>
        <v>0.3</v>
      </c>
      <c r="BD4" s="40">
        <f>VLOOKUP(Sintéticos12x12!G4,Aplicações!$B$10:$J$67,6,0)</f>
        <v>0.3</v>
      </c>
      <c r="BE4" s="40">
        <f>VLOOKUP(Sintéticos12x12!H4,Aplicações!$B$10:$J$67,6,0)</f>
        <v>0.3</v>
      </c>
      <c r="BF4" s="40">
        <f>VLOOKUP(Sintéticos12x12!I4,Aplicações!$B$10:$J$67,6,0)</f>
        <v>0.3</v>
      </c>
      <c r="BG4" s="40">
        <f>VLOOKUP(Sintéticos12x12!J4,Aplicações!$B$10:$J$67,6,0)</f>
        <v>0.3</v>
      </c>
      <c r="BH4" s="40">
        <f>VLOOKUP(Sintéticos12x12!K4,Aplicações!$B$10:$J$67,6,0)</f>
        <v>0.3</v>
      </c>
      <c r="BI4" s="40">
        <f>VLOOKUP(Sintéticos12x12!L4,Aplicações!$B$10:$J$67,6,0)</f>
        <v>0.3</v>
      </c>
      <c r="BJ4" s="40">
        <f>VLOOKUP(Sintéticos12x12!M4,Aplicações!$B$10:$J$67,6,0)</f>
        <v>0.3</v>
      </c>
      <c r="BK4" s="40">
        <f>VLOOKUP(Sintéticos12x12!N4,Aplicações!$B$10:$J$67,6,0)</f>
        <v>0.3</v>
      </c>
      <c r="BL4" s="40">
        <f>VLOOKUP(Sintéticos12x12!C4,Aplicações!$B$10:$J$67,7,0)</f>
        <v>0</v>
      </c>
      <c r="BM4" s="40">
        <f>VLOOKUP(Sintéticos12x12!D4,Aplicações!$B$10:$J$67,7,0)</f>
        <v>0</v>
      </c>
      <c r="BN4" s="40">
        <f>VLOOKUP(Sintéticos12x12!E4,Aplicações!$B$10:$J$67,7,0)</f>
        <v>0</v>
      </c>
      <c r="BO4" s="40">
        <f>VLOOKUP(Sintéticos12x12!F4,Aplicações!$B$10:$J$67,7,0)</f>
        <v>0</v>
      </c>
      <c r="BP4" s="40">
        <f>VLOOKUP(Sintéticos12x12!G4,Aplicações!$B$10:$J$67,7,0)</f>
        <v>0</v>
      </c>
      <c r="BQ4" s="40">
        <f>VLOOKUP(Sintéticos12x12!H4,Aplicações!$B$10:$J$67,7,0)</f>
        <v>0</v>
      </c>
      <c r="BR4" s="40">
        <f>VLOOKUP(Sintéticos12x12!I4,Aplicações!$B$10:$J$67,7,0)</f>
        <v>0</v>
      </c>
      <c r="BS4" s="40">
        <f>VLOOKUP(Sintéticos12x12!J4,Aplicações!$B$10:$J$67,7,0)</f>
        <v>0</v>
      </c>
      <c r="BT4" s="40">
        <f>VLOOKUP(Sintéticos12x12!K4,Aplicações!$B$10:$J$67,7,0)</f>
        <v>0</v>
      </c>
      <c r="BU4" s="40">
        <f>VLOOKUP(Sintéticos12x12!L4,Aplicações!$B$10:$J$67,7,0)</f>
        <v>0</v>
      </c>
      <c r="BV4" s="40">
        <f>VLOOKUP(Sintéticos12x12!M4,Aplicações!$B$10:$J$67,7,0)</f>
        <v>0</v>
      </c>
      <c r="BW4" s="40">
        <f>VLOOKUP(Sintéticos12x12!N4,Aplicações!$B$10:$J$67,7,0)</f>
        <v>0</v>
      </c>
      <c r="BX4" s="40">
        <f>VLOOKUP(Sintéticos12x12!C4,Aplicações!$B$10:$J$67,8,0)</f>
        <v>0</v>
      </c>
      <c r="BY4" s="40">
        <f>VLOOKUP(Sintéticos12x12!D4,Aplicações!$B$10:$J$67,8,0)</f>
        <v>0</v>
      </c>
      <c r="BZ4" s="40">
        <f>VLOOKUP(Sintéticos12x12!E4,Aplicações!$B$10:$J$67,8,0)</f>
        <v>0</v>
      </c>
      <c r="CA4" s="40">
        <f>VLOOKUP(Sintéticos12x12!F4,Aplicações!$B$10:$J$67,8,0)</f>
        <v>0</v>
      </c>
      <c r="CB4" s="40">
        <f>VLOOKUP(Sintéticos12x12!G4,Aplicações!$B$10:$J$67,8,0)</f>
        <v>0</v>
      </c>
      <c r="CC4" s="40">
        <f>VLOOKUP(Sintéticos12x12!H4,Aplicações!$B$10:$J$67,8,0)</f>
        <v>0</v>
      </c>
      <c r="CD4" s="40">
        <f>VLOOKUP(Sintéticos12x12!I4,Aplicações!$B$10:$J$67,8,0)</f>
        <v>0</v>
      </c>
      <c r="CE4" s="40">
        <f>VLOOKUP(Sintéticos12x12!J4,Aplicações!$B$10:$J$67,8,0)</f>
        <v>0</v>
      </c>
      <c r="CF4" s="40">
        <f>VLOOKUP(Sintéticos12x12!K4,Aplicações!$B$10:$J$67,8,0)</f>
        <v>0</v>
      </c>
      <c r="CG4" s="40">
        <f>VLOOKUP(Sintéticos12x12!L4,Aplicações!$B$10:$J$67,8,0)</f>
        <v>0</v>
      </c>
      <c r="CH4" s="40">
        <f>VLOOKUP(Sintéticos12x12!M4,Aplicações!$B$10:$J$67,8,0)</f>
        <v>0</v>
      </c>
      <c r="CI4" s="40">
        <f>VLOOKUP(Sintéticos12x12!N4,Aplicações!$B$10:$J$67,8,0)</f>
        <v>0</v>
      </c>
      <c r="CJ4" s="40">
        <f t="shared" ref="CJ4:CJ16" si="2">SUM(AZ4:BK4)</f>
        <v>3.5999999999999992</v>
      </c>
      <c r="CK4" s="40">
        <f t="shared" ref="CK4:CK16" si="3">SUM(BL4:BW4)</f>
        <v>0</v>
      </c>
      <c r="CL4" s="40">
        <f t="shared" ref="CL4:CL16" si="4">SUM(BX4:CI4)</f>
        <v>0</v>
      </c>
      <c r="CM4" s="40">
        <v>1</v>
      </c>
      <c r="CN4" s="40">
        <v>1</v>
      </c>
      <c r="CO4" s="40">
        <v>1</v>
      </c>
    </row>
    <row r="5" spans="2:93" ht="13.5" customHeight="1">
      <c r="B5" s="39">
        <v>2</v>
      </c>
      <c r="C5" s="31" t="s">
        <v>60</v>
      </c>
      <c r="D5" s="31" t="s">
        <v>60</v>
      </c>
      <c r="E5" s="31" t="s">
        <v>60</v>
      </c>
      <c r="F5" s="31" t="s">
        <v>60</v>
      </c>
      <c r="G5" s="31" t="s">
        <v>60</v>
      </c>
      <c r="H5" s="31" t="s">
        <v>60</v>
      </c>
      <c r="I5" s="31" t="s">
        <v>60</v>
      </c>
      <c r="J5" s="31" t="s">
        <v>60</v>
      </c>
      <c r="K5" s="31" t="s">
        <v>60</v>
      </c>
      <c r="L5" s="31" t="s">
        <v>60</v>
      </c>
      <c r="M5" s="31" t="s">
        <v>60</v>
      </c>
      <c r="N5" s="31" t="s">
        <v>61</v>
      </c>
      <c r="O5" s="40">
        <f>VLOOKUP(Sintéticos12x12!C5,Aplicações!$B$10:$J$67,9,0)</f>
        <v>33</v>
      </c>
      <c r="P5" s="40">
        <f>VLOOKUP(Sintéticos12x12!D5,Aplicações!$B$10:$J$67,9,0)</f>
        <v>33</v>
      </c>
      <c r="Q5" s="40">
        <f>VLOOKUP(Sintéticos12x12!E5,Aplicações!$B$10:$J$67,9,0)</f>
        <v>33</v>
      </c>
      <c r="R5" s="40">
        <f>VLOOKUP(Sintéticos12x12!F5,Aplicações!$B$10:$J$67,9,0)</f>
        <v>33</v>
      </c>
      <c r="S5" s="40">
        <f>VLOOKUP(Sintéticos12x12!G5,Aplicações!$B$10:$J$67,9,0)</f>
        <v>33</v>
      </c>
      <c r="T5" s="40">
        <f>VLOOKUP(Sintéticos12x12!H5,Aplicações!$B$10:$J$67,9,0)</f>
        <v>33</v>
      </c>
      <c r="U5" s="40">
        <f>VLOOKUP(Sintéticos12x12!I5,Aplicações!$B$10:$J$67,9,0)</f>
        <v>33</v>
      </c>
      <c r="V5" s="40">
        <f>VLOOKUP(Sintéticos12x12!J5,Aplicações!$B$10:$J$67,9,0)</f>
        <v>33</v>
      </c>
      <c r="W5" s="40">
        <f>VLOOKUP(Sintéticos12x12!K5,Aplicações!$B$10:$J$67,9,0)</f>
        <v>33</v>
      </c>
      <c r="X5" s="40">
        <f>VLOOKUP(Sintéticos12x12!L5,Aplicações!$B$10:$J$67,9,0)</f>
        <v>33</v>
      </c>
      <c r="Y5" s="40">
        <f>VLOOKUP(Sintéticos12x12!M5,Aplicações!$B$10:$J$67,9,0)</f>
        <v>33</v>
      </c>
      <c r="Z5" s="40">
        <f>VLOOKUP(Sintéticos12x12!N5,Aplicações!$B$10:$J$67,9,0)</f>
        <v>37.54</v>
      </c>
      <c r="AA5" s="31">
        <v>241</v>
      </c>
      <c r="AB5" s="31">
        <v>240</v>
      </c>
      <c r="AC5" s="31">
        <v>238</v>
      </c>
      <c r="AD5" s="31">
        <v>190</v>
      </c>
      <c r="AE5" s="31">
        <v>189</v>
      </c>
      <c r="AF5" s="31">
        <v>187</v>
      </c>
      <c r="AG5" s="31">
        <v>187</v>
      </c>
      <c r="AH5" s="31">
        <v>187</v>
      </c>
      <c r="AI5" s="31">
        <v>187</v>
      </c>
      <c r="AJ5" s="31">
        <v>187</v>
      </c>
      <c r="AK5" s="31">
        <v>187</v>
      </c>
      <c r="AL5" s="31">
        <v>187</v>
      </c>
      <c r="AM5" s="41">
        <f t="shared" ref="AM5:AX5" si="5">AA5/O5-1</f>
        <v>6.3030303030303028</v>
      </c>
      <c r="AN5" s="41">
        <f t="shared" si="5"/>
        <v>6.2727272727272725</v>
      </c>
      <c r="AO5" s="41">
        <f t="shared" si="5"/>
        <v>6.2121212121212119</v>
      </c>
      <c r="AP5" s="41">
        <f t="shared" si="5"/>
        <v>4.7575757575757578</v>
      </c>
      <c r="AQ5" s="41">
        <f t="shared" si="5"/>
        <v>4.7272727272727275</v>
      </c>
      <c r="AR5" s="41">
        <f t="shared" si="5"/>
        <v>4.666666666666667</v>
      </c>
      <c r="AS5" s="41">
        <f t="shared" si="5"/>
        <v>4.666666666666667</v>
      </c>
      <c r="AT5" s="41">
        <f t="shared" si="5"/>
        <v>4.666666666666667</v>
      </c>
      <c r="AU5" s="41">
        <f t="shared" si="5"/>
        <v>4.666666666666667</v>
      </c>
      <c r="AV5" s="41">
        <f t="shared" si="5"/>
        <v>4.666666666666667</v>
      </c>
      <c r="AW5" s="41">
        <f t="shared" si="5"/>
        <v>4.666666666666667</v>
      </c>
      <c r="AX5" s="41">
        <f t="shared" si="5"/>
        <v>3.981353223228556</v>
      </c>
      <c r="AY5" s="41">
        <f t="shared" si="1"/>
        <v>5.0211733746629852</v>
      </c>
      <c r="AZ5" s="40">
        <f>VLOOKUP(Sintéticos12x12!C5,Aplicações!$B$10:$J$67,6,0)</f>
        <v>0.3</v>
      </c>
      <c r="BA5" s="40">
        <f>VLOOKUP(Sintéticos12x12!D5,Aplicações!$B$10:$J$67,6,0)</f>
        <v>0.3</v>
      </c>
      <c r="BB5" s="40">
        <f>VLOOKUP(Sintéticos12x12!E5,Aplicações!$B$10:$J$67,6,0)</f>
        <v>0.3</v>
      </c>
      <c r="BC5" s="40">
        <f>VLOOKUP(Sintéticos12x12!F5,Aplicações!$B$10:$J$67,6,0)</f>
        <v>0.3</v>
      </c>
      <c r="BD5" s="40">
        <f>VLOOKUP(Sintéticos12x12!G5,Aplicações!$B$10:$J$67,6,0)</f>
        <v>0.3</v>
      </c>
      <c r="BE5" s="40">
        <f>VLOOKUP(Sintéticos12x12!H5,Aplicações!$B$10:$J$67,6,0)</f>
        <v>0.3</v>
      </c>
      <c r="BF5" s="40">
        <f>VLOOKUP(Sintéticos12x12!I5,Aplicações!$B$10:$J$67,6,0)</f>
        <v>0.3</v>
      </c>
      <c r="BG5" s="40">
        <f>VLOOKUP(Sintéticos12x12!J5,Aplicações!$B$10:$J$67,6,0)</f>
        <v>0.3</v>
      </c>
      <c r="BH5" s="40">
        <f>VLOOKUP(Sintéticos12x12!K5,Aplicações!$B$10:$J$67,6,0)</f>
        <v>0.3</v>
      </c>
      <c r="BI5" s="40">
        <f>VLOOKUP(Sintéticos12x12!L5,Aplicações!$B$10:$J$67,6,0)</f>
        <v>0.3</v>
      </c>
      <c r="BJ5" s="40">
        <f>VLOOKUP(Sintéticos12x12!M5,Aplicações!$B$10:$J$67,6,0)</f>
        <v>0.3</v>
      </c>
      <c r="BK5" s="40">
        <f>VLOOKUP(Sintéticos12x12!N5,Aplicações!$B$10:$J$67,6,0)</f>
        <v>0</v>
      </c>
      <c r="BL5" s="40">
        <f>VLOOKUP(Sintéticos12x12!C5,Aplicações!$B$10:$J$67,7,0)</f>
        <v>0</v>
      </c>
      <c r="BM5" s="40">
        <f>VLOOKUP(Sintéticos12x12!D5,Aplicações!$B$10:$J$67,7,0)</f>
        <v>0</v>
      </c>
      <c r="BN5" s="40">
        <f>VLOOKUP(Sintéticos12x12!E5,Aplicações!$B$10:$J$67,7,0)</f>
        <v>0</v>
      </c>
      <c r="BO5" s="40">
        <f>VLOOKUP(Sintéticos12x12!F5,Aplicações!$B$10:$J$67,7,0)</f>
        <v>0</v>
      </c>
      <c r="BP5" s="40">
        <f>VLOOKUP(Sintéticos12x12!G5,Aplicações!$B$10:$J$67,7,0)</f>
        <v>0</v>
      </c>
      <c r="BQ5" s="40">
        <f>VLOOKUP(Sintéticos12x12!H5,Aplicações!$B$10:$J$67,7,0)</f>
        <v>0</v>
      </c>
      <c r="BR5" s="40">
        <f>VLOOKUP(Sintéticos12x12!I5,Aplicações!$B$10:$J$67,7,0)</f>
        <v>0</v>
      </c>
      <c r="BS5" s="40">
        <f>VLOOKUP(Sintéticos12x12!J5,Aplicações!$B$10:$J$67,7,0)</f>
        <v>0</v>
      </c>
      <c r="BT5" s="40">
        <f>VLOOKUP(Sintéticos12x12!K5,Aplicações!$B$10:$J$67,7,0)</f>
        <v>0</v>
      </c>
      <c r="BU5" s="40">
        <f>VLOOKUP(Sintéticos12x12!L5,Aplicações!$B$10:$J$67,7,0)</f>
        <v>0</v>
      </c>
      <c r="BV5" s="40">
        <f>VLOOKUP(Sintéticos12x12!M5,Aplicações!$B$10:$J$67,7,0)</f>
        <v>0</v>
      </c>
      <c r="BW5" s="40">
        <f>VLOOKUP(Sintéticos12x12!N5,Aplicações!$B$10:$J$67,7,0)</f>
        <v>0</v>
      </c>
      <c r="BX5" s="40">
        <f>VLOOKUP(Sintéticos12x12!C5,Aplicações!$B$10:$J$67,8,0)</f>
        <v>0</v>
      </c>
      <c r="BY5" s="40">
        <f>VLOOKUP(Sintéticos12x12!D5,Aplicações!$B$10:$J$67,8,0)</f>
        <v>0</v>
      </c>
      <c r="BZ5" s="40">
        <f>VLOOKUP(Sintéticos12x12!E5,Aplicações!$B$10:$J$67,8,0)</f>
        <v>0</v>
      </c>
      <c r="CA5" s="40">
        <f>VLOOKUP(Sintéticos12x12!F5,Aplicações!$B$10:$J$67,8,0)</f>
        <v>0</v>
      </c>
      <c r="CB5" s="40">
        <f>VLOOKUP(Sintéticos12x12!G5,Aplicações!$B$10:$J$67,8,0)</f>
        <v>0</v>
      </c>
      <c r="CC5" s="40">
        <f>VLOOKUP(Sintéticos12x12!H5,Aplicações!$B$10:$J$67,8,0)</f>
        <v>0</v>
      </c>
      <c r="CD5" s="40">
        <f>VLOOKUP(Sintéticos12x12!I5,Aplicações!$B$10:$J$67,8,0)</f>
        <v>0</v>
      </c>
      <c r="CE5" s="40">
        <f>VLOOKUP(Sintéticos12x12!J5,Aplicações!$B$10:$J$67,8,0)</f>
        <v>0</v>
      </c>
      <c r="CF5" s="40">
        <f>VLOOKUP(Sintéticos12x12!K5,Aplicações!$B$10:$J$67,8,0)</f>
        <v>0</v>
      </c>
      <c r="CG5" s="40">
        <f>VLOOKUP(Sintéticos12x12!L5,Aplicações!$B$10:$J$67,8,0)</f>
        <v>0</v>
      </c>
      <c r="CH5" s="40">
        <f>VLOOKUP(Sintéticos12x12!M5,Aplicações!$B$10:$J$67,8,0)</f>
        <v>0</v>
      </c>
      <c r="CI5" s="40">
        <f>VLOOKUP(Sintéticos12x12!N5,Aplicações!$B$10:$J$67,8,0)</f>
        <v>0</v>
      </c>
      <c r="CJ5" s="40">
        <f t="shared" si="2"/>
        <v>3.2999999999999994</v>
      </c>
      <c r="CK5" s="40">
        <f t="shared" si="3"/>
        <v>0</v>
      </c>
      <c r="CL5" s="40">
        <f t="shared" si="4"/>
        <v>0</v>
      </c>
      <c r="CM5" s="40">
        <v>0.95</v>
      </c>
      <c r="CN5" s="40">
        <v>1</v>
      </c>
      <c r="CO5" s="40">
        <v>1</v>
      </c>
    </row>
    <row r="6" spans="2:93" ht="13.5" customHeight="1">
      <c r="B6" s="39">
        <v>3</v>
      </c>
      <c r="C6" s="31" t="s">
        <v>60</v>
      </c>
      <c r="D6" s="31" t="s">
        <v>60</v>
      </c>
      <c r="E6" s="31" t="s">
        <v>60</v>
      </c>
      <c r="F6" s="31" t="s">
        <v>60</v>
      </c>
      <c r="G6" s="31" t="s">
        <v>60</v>
      </c>
      <c r="H6" s="31" t="s">
        <v>60</v>
      </c>
      <c r="I6" s="31" t="s">
        <v>60</v>
      </c>
      <c r="J6" s="31" t="s">
        <v>60</v>
      </c>
      <c r="K6" s="31" t="s">
        <v>60</v>
      </c>
      <c r="L6" s="31" t="s">
        <v>60</v>
      </c>
      <c r="M6" s="31" t="s">
        <v>61</v>
      </c>
      <c r="N6" s="31" t="s">
        <v>61</v>
      </c>
      <c r="O6" s="40">
        <f>VLOOKUP(Sintéticos12x12!C6,Aplicações!$B$10:$J$67,9,0)</f>
        <v>33</v>
      </c>
      <c r="P6" s="40">
        <f>VLOOKUP(Sintéticos12x12!D6,Aplicações!$B$10:$J$67,9,0)</f>
        <v>33</v>
      </c>
      <c r="Q6" s="40">
        <f>VLOOKUP(Sintéticos12x12!E6,Aplicações!$B$10:$J$67,9,0)</f>
        <v>33</v>
      </c>
      <c r="R6" s="40">
        <f>VLOOKUP(Sintéticos12x12!F6,Aplicações!$B$10:$J$67,9,0)</f>
        <v>33</v>
      </c>
      <c r="S6" s="40">
        <f>VLOOKUP(Sintéticos12x12!G6,Aplicações!$B$10:$J$67,9,0)</f>
        <v>33</v>
      </c>
      <c r="T6" s="40">
        <f>VLOOKUP(Sintéticos12x12!H6,Aplicações!$B$10:$J$67,9,0)</f>
        <v>33</v>
      </c>
      <c r="U6" s="40">
        <f>VLOOKUP(Sintéticos12x12!I6,Aplicações!$B$10:$J$67,9,0)</f>
        <v>33</v>
      </c>
      <c r="V6" s="40">
        <f>VLOOKUP(Sintéticos12x12!J6,Aplicações!$B$10:$J$67,9,0)</f>
        <v>33</v>
      </c>
      <c r="W6" s="40">
        <f>VLOOKUP(Sintéticos12x12!K6,Aplicações!$B$10:$J$67,9,0)</f>
        <v>33</v>
      </c>
      <c r="X6" s="40">
        <f>VLOOKUP(Sintéticos12x12!L6,Aplicações!$B$10:$J$67,9,0)</f>
        <v>33</v>
      </c>
      <c r="Y6" s="40">
        <f>VLOOKUP(Sintéticos12x12!M6,Aplicações!$B$10:$J$67,9,0)</f>
        <v>37.54</v>
      </c>
      <c r="Z6" s="40">
        <f>VLOOKUP(Sintéticos12x12!N6,Aplicações!$B$10:$J$67,9,0)</f>
        <v>37.54</v>
      </c>
      <c r="AA6" s="31">
        <v>238</v>
      </c>
      <c r="AB6" s="31">
        <v>236</v>
      </c>
      <c r="AC6" s="31">
        <v>230</v>
      </c>
      <c r="AD6" s="31">
        <v>145</v>
      </c>
      <c r="AE6" s="31">
        <v>144</v>
      </c>
      <c r="AF6" s="31">
        <v>144</v>
      </c>
      <c r="AG6" s="31">
        <v>144</v>
      </c>
      <c r="AH6" s="31">
        <v>144</v>
      </c>
      <c r="AI6" s="31">
        <v>144</v>
      </c>
      <c r="AJ6" s="31">
        <v>144</v>
      </c>
      <c r="AK6" s="31">
        <v>144</v>
      </c>
      <c r="AL6" s="31">
        <v>144</v>
      </c>
      <c r="AM6" s="41">
        <f t="shared" ref="AM6:AX6" si="6">AA6/O6-1</f>
        <v>6.2121212121212119</v>
      </c>
      <c r="AN6" s="41">
        <f t="shared" si="6"/>
        <v>6.1515151515151514</v>
      </c>
      <c r="AO6" s="41">
        <f t="shared" si="6"/>
        <v>5.9696969696969697</v>
      </c>
      <c r="AP6" s="41">
        <f t="shared" si="6"/>
        <v>3.3939393939393936</v>
      </c>
      <c r="AQ6" s="41">
        <f t="shared" si="6"/>
        <v>3.3636363636363633</v>
      </c>
      <c r="AR6" s="41">
        <f t="shared" si="6"/>
        <v>3.3636363636363633</v>
      </c>
      <c r="AS6" s="41">
        <f t="shared" si="6"/>
        <v>3.3636363636363633</v>
      </c>
      <c r="AT6" s="41">
        <f t="shared" si="6"/>
        <v>3.3636363636363633</v>
      </c>
      <c r="AU6" s="41">
        <f t="shared" si="6"/>
        <v>3.3636363636363633</v>
      </c>
      <c r="AV6" s="41">
        <f t="shared" si="6"/>
        <v>3.3636363636363633</v>
      </c>
      <c r="AW6" s="41">
        <f t="shared" si="6"/>
        <v>2.8359083644112948</v>
      </c>
      <c r="AX6" s="41">
        <f t="shared" si="6"/>
        <v>2.8359083644112948</v>
      </c>
      <c r="AY6" s="41">
        <f t="shared" si="1"/>
        <v>3.9650756364927915</v>
      </c>
      <c r="AZ6" s="40">
        <f>VLOOKUP(Sintéticos12x12!C6,Aplicações!$B$10:$J$67,6,0)</f>
        <v>0.3</v>
      </c>
      <c r="BA6" s="40">
        <f>VLOOKUP(Sintéticos12x12!D6,Aplicações!$B$10:$J$67,6,0)</f>
        <v>0.3</v>
      </c>
      <c r="BB6" s="40">
        <f>VLOOKUP(Sintéticos12x12!E6,Aplicações!$B$10:$J$67,6,0)</f>
        <v>0.3</v>
      </c>
      <c r="BC6" s="40">
        <f>VLOOKUP(Sintéticos12x12!F6,Aplicações!$B$10:$J$67,6,0)</f>
        <v>0.3</v>
      </c>
      <c r="BD6" s="40">
        <f>VLOOKUP(Sintéticos12x12!G6,Aplicações!$B$10:$J$67,6,0)</f>
        <v>0.3</v>
      </c>
      <c r="BE6" s="40">
        <f>VLOOKUP(Sintéticos12x12!H6,Aplicações!$B$10:$J$67,6,0)</f>
        <v>0.3</v>
      </c>
      <c r="BF6" s="40">
        <f>VLOOKUP(Sintéticos12x12!I6,Aplicações!$B$10:$J$67,6,0)</f>
        <v>0.3</v>
      </c>
      <c r="BG6" s="40">
        <f>VLOOKUP(Sintéticos12x12!J6,Aplicações!$B$10:$J$67,6,0)</f>
        <v>0.3</v>
      </c>
      <c r="BH6" s="40">
        <f>VLOOKUP(Sintéticos12x12!K6,Aplicações!$B$10:$J$67,6,0)</f>
        <v>0.3</v>
      </c>
      <c r="BI6" s="40">
        <f>VLOOKUP(Sintéticos12x12!L6,Aplicações!$B$10:$J$67,6,0)</f>
        <v>0.3</v>
      </c>
      <c r="BJ6" s="40">
        <f>VLOOKUP(Sintéticos12x12!M6,Aplicações!$B$10:$J$67,6,0)</f>
        <v>0</v>
      </c>
      <c r="BK6" s="40">
        <f>VLOOKUP(Sintéticos12x12!N6,Aplicações!$B$10:$J$67,6,0)</f>
        <v>0</v>
      </c>
      <c r="BL6" s="40">
        <f>VLOOKUP(Sintéticos12x12!C6,Aplicações!$B$10:$J$67,7,0)</f>
        <v>0</v>
      </c>
      <c r="BM6" s="40">
        <f>VLOOKUP(Sintéticos12x12!D6,Aplicações!$B$10:$J$67,7,0)</f>
        <v>0</v>
      </c>
      <c r="BN6" s="40">
        <f>VLOOKUP(Sintéticos12x12!E6,Aplicações!$B$10:$J$67,7,0)</f>
        <v>0</v>
      </c>
      <c r="BO6" s="40">
        <f>VLOOKUP(Sintéticos12x12!F6,Aplicações!$B$10:$J$67,7,0)</f>
        <v>0</v>
      </c>
      <c r="BP6" s="40">
        <f>VLOOKUP(Sintéticos12x12!G6,Aplicações!$B$10:$J$67,7,0)</f>
        <v>0</v>
      </c>
      <c r="BQ6" s="40">
        <f>VLOOKUP(Sintéticos12x12!H6,Aplicações!$B$10:$J$67,7,0)</f>
        <v>0</v>
      </c>
      <c r="BR6" s="40">
        <f>VLOOKUP(Sintéticos12x12!I6,Aplicações!$B$10:$J$67,7,0)</f>
        <v>0</v>
      </c>
      <c r="BS6" s="40">
        <f>VLOOKUP(Sintéticos12x12!J6,Aplicações!$B$10:$J$67,7,0)</f>
        <v>0</v>
      </c>
      <c r="BT6" s="40">
        <f>VLOOKUP(Sintéticos12x12!K6,Aplicações!$B$10:$J$67,7,0)</f>
        <v>0</v>
      </c>
      <c r="BU6" s="40">
        <f>VLOOKUP(Sintéticos12x12!L6,Aplicações!$B$10:$J$67,7,0)</f>
        <v>0</v>
      </c>
      <c r="BV6" s="40">
        <f>VLOOKUP(Sintéticos12x12!M6,Aplicações!$B$10:$J$67,7,0)</f>
        <v>0</v>
      </c>
      <c r="BW6" s="40">
        <f>VLOOKUP(Sintéticos12x12!N6,Aplicações!$B$10:$J$67,7,0)</f>
        <v>0</v>
      </c>
      <c r="BX6" s="40">
        <f>VLOOKUP(Sintéticos12x12!C6,Aplicações!$B$10:$J$67,8,0)</f>
        <v>0</v>
      </c>
      <c r="BY6" s="40">
        <f>VLOOKUP(Sintéticos12x12!D6,Aplicações!$B$10:$J$67,8,0)</f>
        <v>0</v>
      </c>
      <c r="BZ6" s="40">
        <f>VLOOKUP(Sintéticos12x12!E6,Aplicações!$B$10:$J$67,8,0)</f>
        <v>0</v>
      </c>
      <c r="CA6" s="40">
        <f>VLOOKUP(Sintéticos12x12!F6,Aplicações!$B$10:$J$67,8,0)</f>
        <v>0</v>
      </c>
      <c r="CB6" s="40">
        <f>VLOOKUP(Sintéticos12x12!G6,Aplicações!$B$10:$J$67,8,0)</f>
        <v>0</v>
      </c>
      <c r="CC6" s="40">
        <f>VLOOKUP(Sintéticos12x12!H6,Aplicações!$B$10:$J$67,8,0)</f>
        <v>0</v>
      </c>
      <c r="CD6" s="40">
        <f>VLOOKUP(Sintéticos12x12!I6,Aplicações!$B$10:$J$67,8,0)</f>
        <v>0</v>
      </c>
      <c r="CE6" s="40">
        <f>VLOOKUP(Sintéticos12x12!J6,Aplicações!$B$10:$J$67,8,0)</f>
        <v>0</v>
      </c>
      <c r="CF6" s="40">
        <f>VLOOKUP(Sintéticos12x12!K6,Aplicações!$B$10:$J$67,8,0)</f>
        <v>0</v>
      </c>
      <c r="CG6" s="40">
        <f>VLOOKUP(Sintéticos12x12!L6,Aplicações!$B$10:$J$67,8,0)</f>
        <v>0</v>
      </c>
      <c r="CH6" s="40">
        <f>VLOOKUP(Sintéticos12x12!M6,Aplicações!$B$10:$J$67,8,0)</f>
        <v>0</v>
      </c>
      <c r="CI6" s="40">
        <f>VLOOKUP(Sintéticos12x12!N6,Aplicações!$B$10:$J$67,8,0)</f>
        <v>0</v>
      </c>
      <c r="CJ6" s="40">
        <f t="shared" si="2"/>
        <v>2.9999999999999996</v>
      </c>
      <c r="CK6" s="40">
        <f t="shared" si="3"/>
        <v>0</v>
      </c>
      <c r="CL6" s="40">
        <f t="shared" si="4"/>
        <v>0</v>
      </c>
      <c r="CM6" s="40">
        <v>0.90909090000000004</v>
      </c>
      <c r="CN6" s="40">
        <v>1</v>
      </c>
      <c r="CO6" s="40">
        <v>1</v>
      </c>
    </row>
    <row r="7" spans="2:93" ht="13.5" customHeight="1">
      <c r="B7" s="39">
        <v>4</v>
      </c>
      <c r="C7" s="31" t="s">
        <v>60</v>
      </c>
      <c r="D7" s="31" t="s">
        <v>60</v>
      </c>
      <c r="E7" s="31" t="s">
        <v>60</v>
      </c>
      <c r="F7" s="31" t="s">
        <v>60</v>
      </c>
      <c r="G7" s="31" t="s">
        <v>60</v>
      </c>
      <c r="H7" s="31" t="s">
        <v>60</v>
      </c>
      <c r="I7" s="31" t="s">
        <v>60</v>
      </c>
      <c r="J7" s="31" t="s">
        <v>60</v>
      </c>
      <c r="K7" s="31" t="s">
        <v>60</v>
      </c>
      <c r="L7" s="31" t="s">
        <v>61</v>
      </c>
      <c r="M7" s="31" t="s">
        <v>61</v>
      </c>
      <c r="N7" s="31" t="s">
        <v>61</v>
      </c>
      <c r="O7" s="40">
        <f>VLOOKUP(Sintéticos12x12!C7,Aplicações!$B$10:$J$67,9,0)</f>
        <v>33</v>
      </c>
      <c r="P7" s="40">
        <f>VLOOKUP(Sintéticos12x12!D7,Aplicações!$B$10:$J$67,9,0)</f>
        <v>33</v>
      </c>
      <c r="Q7" s="40">
        <f>VLOOKUP(Sintéticos12x12!E7,Aplicações!$B$10:$J$67,9,0)</f>
        <v>33</v>
      </c>
      <c r="R7" s="40">
        <f>VLOOKUP(Sintéticos12x12!F7,Aplicações!$B$10:$J$67,9,0)</f>
        <v>33</v>
      </c>
      <c r="S7" s="40">
        <f>VLOOKUP(Sintéticos12x12!G7,Aplicações!$B$10:$J$67,9,0)</f>
        <v>33</v>
      </c>
      <c r="T7" s="40">
        <f>VLOOKUP(Sintéticos12x12!H7,Aplicações!$B$10:$J$67,9,0)</f>
        <v>33</v>
      </c>
      <c r="U7" s="40">
        <f>VLOOKUP(Sintéticos12x12!I7,Aplicações!$B$10:$J$67,9,0)</f>
        <v>33</v>
      </c>
      <c r="V7" s="40">
        <f>VLOOKUP(Sintéticos12x12!J7,Aplicações!$B$10:$J$67,9,0)</f>
        <v>33</v>
      </c>
      <c r="W7" s="40">
        <f>VLOOKUP(Sintéticos12x12!K7,Aplicações!$B$10:$J$67,9,0)</f>
        <v>33</v>
      </c>
      <c r="X7" s="40">
        <f>VLOOKUP(Sintéticos12x12!L7,Aplicações!$B$10:$J$67,9,0)</f>
        <v>37.54</v>
      </c>
      <c r="Y7" s="40">
        <f>VLOOKUP(Sintéticos12x12!M7,Aplicações!$B$10:$J$67,9,0)</f>
        <v>37.54</v>
      </c>
      <c r="Z7" s="40">
        <f>VLOOKUP(Sintéticos12x12!N7,Aplicações!$B$10:$J$67,9,0)</f>
        <v>37.54</v>
      </c>
      <c r="AA7" s="31">
        <v>228</v>
      </c>
      <c r="AB7" s="31">
        <v>231</v>
      </c>
      <c r="AC7" s="31">
        <v>231</v>
      </c>
      <c r="AD7" s="31">
        <v>106</v>
      </c>
      <c r="AE7" s="31">
        <v>106</v>
      </c>
      <c r="AF7" s="31">
        <v>106</v>
      </c>
      <c r="AG7" s="31">
        <v>106</v>
      </c>
      <c r="AH7" s="31">
        <v>106</v>
      </c>
      <c r="AI7" s="31">
        <v>106</v>
      </c>
      <c r="AJ7" s="31">
        <v>106</v>
      </c>
      <c r="AK7" s="31">
        <v>106</v>
      </c>
      <c r="AL7" s="31">
        <v>106</v>
      </c>
      <c r="AM7" s="41">
        <f t="shared" ref="AM7:AX7" si="7">AA7/O7-1</f>
        <v>5.9090909090909092</v>
      </c>
      <c r="AN7" s="41">
        <f t="shared" si="7"/>
        <v>6</v>
      </c>
      <c r="AO7" s="41">
        <f t="shared" si="7"/>
        <v>6</v>
      </c>
      <c r="AP7" s="41">
        <f t="shared" si="7"/>
        <v>2.2121212121212119</v>
      </c>
      <c r="AQ7" s="41">
        <f t="shared" si="7"/>
        <v>2.2121212121212119</v>
      </c>
      <c r="AR7" s="41">
        <f t="shared" si="7"/>
        <v>2.2121212121212119</v>
      </c>
      <c r="AS7" s="41">
        <f t="shared" si="7"/>
        <v>2.2121212121212119</v>
      </c>
      <c r="AT7" s="41">
        <f t="shared" si="7"/>
        <v>2.2121212121212119</v>
      </c>
      <c r="AU7" s="41">
        <f t="shared" si="7"/>
        <v>2.2121212121212119</v>
      </c>
      <c r="AV7" s="41">
        <f t="shared" si="7"/>
        <v>1.8236547682472031</v>
      </c>
      <c r="AW7" s="41">
        <f t="shared" si="7"/>
        <v>1.8236547682472031</v>
      </c>
      <c r="AX7" s="41">
        <f t="shared" si="7"/>
        <v>1.8236547682472031</v>
      </c>
      <c r="AY7" s="41">
        <f t="shared" si="1"/>
        <v>3.0543985405466487</v>
      </c>
      <c r="AZ7" s="40">
        <f>VLOOKUP(Sintéticos12x12!C7,Aplicações!$B$10:$J$67,6,0)</f>
        <v>0.3</v>
      </c>
      <c r="BA7" s="40">
        <f>VLOOKUP(Sintéticos12x12!D7,Aplicações!$B$10:$J$67,6,0)</f>
        <v>0.3</v>
      </c>
      <c r="BB7" s="40">
        <f>VLOOKUP(Sintéticos12x12!E7,Aplicações!$B$10:$J$67,6,0)</f>
        <v>0.3</v>
      </c>
      <c r="BC7" s="40">
        <f>VLOOKUP(Sintéticos12x12!F7,Aplicações!$B$10:$J$67,6,0)</f>
        <v>0.3</v>
      </c>
      <c r="BD7" s="40">
        <f>VLOOKUP(Sintéticos12x12!G7,Aplicações!$B$10:$J$67,6,0)</f>
        <v>0.3</v>
      </c>
      <c r="BE7" s="40">
        <f>VLOOKUP(Sintéticos12x12!H7,Aplicações!$B$10:$J$67,6,0)</f>
        <v>0.3</v>
      </c>
      <c r="BF7" s="40">
        <f>VLOOKUP(Sintéticos12x12!I7,Aplicações!$B$10:$J$67,6,0)</f>
        <v>0.3</v>
      </c>
      <c r="BG7" s="40">
        <f>VLOOKUP(Sintéticos12x12!J7,Aplicações!$B$10:$J$67,6,0)</f>
        <v>0.3</v>
      </c>
      <c r="BH7" s="40">
        <f>VLOOKUP(Sintéticos12x12!K7,Aplicações!$B$10:$J$67,6,0)</f>
        <v>0.3</v>
      </c>
      <c r="BI7" s="40">
        <f>VLOOKUP(Sintéticos12x12!L7,Aplicações!$B$10:$J$67,6,0)</f>
        <v>0</v>
      </c>
      <c r="BJ7" s="40">
        <f>VLOOKUP(Sintéticos12x12!M7,Aplicações!$B$10:$J$67,6,0)</f>
        <v>0</v>
      </c>
      <c r="BK7" s="40">
        <f>VLOOKUP(Sintéticos12x12!N7,Aplicações!$B$10:$J$67,6,0)</f>
        <v>0</v>
      </c>
      <c r="BL7" s="40">
        <f>VLOOKUP(Sintéticos12x12!C7,Aplicações!$B$10:$J$67,7,0)</f>
        <v>0</v>
      </c>
      <c r="BM7" s="40">
        <f>VLOOKUP(Sintéticos12x12!D7,Aplicações!$B$10:$J$67,7,0)</f>
        <v>0</v>
      </c>
      <c r="BN7" s="40">
        <f>VLOOKUP(Sintéticos12x12!E7,Aplicações!$B$10:$J$67,7,0)</f>
        <v>0</v>
      </c>
      <c r="BO7" s="40">
        <f>VLOOKUP(Sintéticos12x12!F7,Aplicações!$B$10:$J$67,7,0)</f>
        <v>0</v>
      </c>
      <c r="BP7" s="40">
        <f>VLOOKUP(Sintéticos12x12!G7,Aplicações!$B$10:$J$67,7,0)</f>
        <v>0</v>
      </c>
      <c r="BQ7" s="40">
        <f>VLOOKUP(Sintéticos12x12!H7,Aplicações!$B$10:$J$67,7,0)</f>
        <v>0</v>
      </c>
      <c r="BR7" s="40">
        <f>VLOOKUP(Sintéticos12x12!I7,Aplicações!$B$10:$J$67,7,0)</f>
        <v>0</v>
      </c>
      <c r="BS7" s="40">
        <f>VLOOKUP(Sintéticos12x12!J7,Aplicações!$B$10:$J$67,7,0)</f>
        <v>0</v>
      </c>
      <c r="BT7" s="40">
        <f>VLOOKUP(Sintéticos12x12!K7,Aplicações!$B$10:$J$67,7,0)</f>
        <v>0</v>
      </c>
      <c r="BU7" s="40">
        <f>VLOOKUP(Sintéticos12x12!L7,Aplicações!$B$10:$J$67,7,0)</f>
        <v>0</v>
      </c>
      <c r="BV7" s="40">
        <f>VLOOKUP(Sintéticos12x12!M7,Aplicações!$B$10:$J$67,7,0)</f>
        <v>0</v>
      </c>
      <c r="BW7" s="40">
        <f>VLOOKUP(Sintéticos12x12!N7,Aplicações!$B$10:$J$67,7,0)</f>
        <v>0</v>
      </c>
      <c r="BX7" s="40">
        <f>VLOOKUP(Sintéticos12x12!C7,Aplicações!$B$10:$J$67,8,0)</f>
        <v>0</v>
      </c>
      <c r="BY7" s="40">
        <f>VLOOKUP(Sintéticos12x12!D7,Aplicações!$B$10:$J$67,8,0)</f>
        <v>0</v>
      </c>
      <c r="BZ7" s="40">
        <f>VLOOKUP(Sintéticos12x12!E7,Aplicações!$B$10:$J$67,8,0)</f>
        <v>0</v>
      </c>
      <c r="CA7" s="40">
        <f>VLOOKUP(Sintéticos12x12!F7,Aplicações!$B$10:$J$67,8,0)</f>
        <v>0</v>
      </c>
      <c r="CB7" s="40">
        <f>VLOOKUP(Sintéticos12x12!G7,Aplicações!$B$10:$J$67,8,0)</f>
        <v>0</v>
      </c>
      <c r="CC7" s="40">
        <f>VLOOKUP(Sintéticos12x12!H7,Aplicações!$B$10:$J$67,8,0)</f>
        <v>0</v>
      </c>
      <c r="CD7" s="40">
        <f>VLOOKUP(Sintéticos12x12!I7,Aplicações!$B$10:$J$67,8,0)</f>
        <v>0</v>
      </c>
      <c r="CE7" s="40">
        <f>VLOOKUP(Sintéticos12x12!J7,Aplicações!$B$10:$J$67,8,0)</f>
        <v>0</v>
      </c>
      <c r="CF7" s="40">
        <f>VLOOKUP(Sintéticos12x12!K7,Aplicações!$B$10:$J$67,8,0)</f>
        <v>0</v>
      </c>
      <c r="CG7" s="40">
        <f>VLOOKUP(Sintéticos12x12!L7,Aplicações!$B$10:$J$67,8,0)</f>
        <v>0</v>
      </c>
      <c r="CH7" s="40">
        <f>VLOOKUP(Sintéticos12x12!M7,Aplicações!$B$10:$J$67,8,0)</f>
        <v>0</v>
      </c>
      <c r="CI7" s="40">
        <f>VLOOKUP(Sintéticos12x12!N7,Aplicações!$B$10:$J$67,8,0)</f>
        <v>0</v>
      </c>
      <c r="CJ7" s="40">
        <f t="shared" si="2"/>
        <v>2.6999999999999997</v>
      </c>
      <c r="CK7" s="40">
        <f t="shared" si="3"/>
        <v>0</v>
      </c>
      <c r="CL7" s="40">
        <f t="shared" si="4"/>
        <v>0</v>
      </c>
      <c r="CM7" s="40">
        <v>0.87727270000000002</v>
      </c>
      <c r="CN7" s="40">
        <v>1</v>
      </c>
      <c r="CO7" s="40">
        <v>1</v>
      </c>
    </row>
    <row r="8" spans="2:93" ht="13.5" customHeight="1">
      <c r="B8" s="39">
        <v>5</v>
      </c>
      <c r="C8" s="31" t="s">
        <v>60</v>
      </c>
      <c r="D8" s="31" t="s">
        <v>60</v>
      </c>
      <c r="E8" s="31" t="s">
        <v>60</v>
      </c>
      <c r="F8" s="31" t="s">
        <v>60</v>
      </c>
      <c r="G8" s="31" t="s">
        <v>60</v>
      </c>
      <c r="H8" s="31" t="s">
        <v>60</v>
      </c>
      <c r="I8" s="31" t="s">
        <v>60</v>
      </c>
      <c r="J8" s="31" t="s">
        <v>60</v>
      </c>
      <c r="K8" s="31" t="s">
        <v>61</v>
      </c>
      <c r="L8" s="31" t="s">
        <v>61</v>
      </c>
      <c r="M8" s="31" t="s">
        <v>61</v>
      </c>
      <c r="N8" s="31" t="s">
        <v>61</v>
      </c>
      <c r="O8" s="40">
        <f>VLOOKUP(Sintéticos12x12!C8,Aplicações!$B$10:$J$67,9,0)</f>
        <v>33</v>
      </c>
      <c r="P8" s="40">
        <f>VLOOKUP(Sintéticos12x12!D8,Aplicações!$B$10:$J$67,9,0)</f>
        <v>33</v>
      </c>
      <c r="Q8" s="40">
        <f>VLOOKUP(Sintéticos12x12!E8,Aplicações!$B$10:$J$67,9,0)</f>
        <v>33</v>
      </c>
      <c r="R8" s="40">
        <f>VLOOKUP(Sintéticos12x12!F8,Aplicações!$B$10:$J$67,9,0)</f>
        <v>33</v>
      </c>
      <c r="S8" s="40">
        <f>VLOOKUP(Sintéticos12x12!G8,Aplicações!$B$10:$J$67,9,0)</f>
        <v>33</v>
      </c>
      <c r="T8" s="40">
        <f>VLOOKUP(Sintéticos12x12!H8,Aplicações!$B$10:$J$67,9,0)</f>
        <v>33</v>
      </c>
      <c r="U8" s="40">
        <f>VLOOKUP(Sintéticos12x12!I8,Aplicações!$B$10:$J$67,9,0)</f>
        <v>33</v>
      </c>
      <c r="V8" s="40">
        <f>VLOOKUP(Sintéticos12x12!J8,Aplicações!$B$10:$J$67,9,0)</f>
        <v>33</v>
      </c>
      <c r="W8" s="40">
        <f>VLOOKUP(Sintéticos12x12!K8,Aplicações!$B$10:$J$67,9,0)</f>
        <v>37.54</v>
      </c>
      <c r="X8" s="40">
        <f>VLOOKUP(Sintéticos12x12!L8,Aplicações!$B$10:$J$67,9,0)</f>
        <v>37.54</v>
      </c>
      <c r="Y8" s="40">
        <f>VLOOKUP(Sintéticos12x12!M8,Aplicações!$B$10:$J$67,9,0)</f>
        <v>37.54</v>
      </c>
      <c r="Z8" s="40">
        <f>VLOOKUP(Sintéticos12x12!N8,Aplicações!$B$10:$J$67,9,0)</f>
        <v>37.54</v>
      </c>
      <c r="AA8" s="31">
        <v>173</v>
      </c>
      <c r="AB8" s="31">
        <v>174</v>
      </c>
      <c r="AC8" s="31">
        <v>175</v>
      </c>
      <c r="AD8" s="31">
        <v>102</v>
      </c>
      <c r="AE8" s="31">
        <v>101</v>
      </c>
      <c r="AF8" s="31">
        <v>102</v>
      </c>
      <c r="AG8" s="31">
        <v>102</v>
      </c>
      <c r="AH8" s="31">
        <v>102</v>
      </c>
      <c r="AI8" s="31">
        <v>102</v>
      </c>
      <c r="AJ8" s="31">
        <v>102</v>
      </c>
      <c r="AK8" s="31">
        <v>102</v>
      </c>
      <c r="AL8" s="31">
        <v>102</v>
      </c>
      <c r="AM8" s="41">
        <f t="shared" ref="AM8:AX8" si="8">AA8/O8-1</f>
        <v>4.2424242424242422</v>
      </c>
      <c r="AN8" s="41">
        <f t="shared" si="8"/>
        <v>4.2727272727272725</v>
      </c>
      <c r="AO8" s="41">
        <f t="shared" si="8"/>
        <v>4.3030303030303028</v>
      </c>
      <c r="AP8" s="41">
        <f t="shared" si="8"/>
        <v>2.0909090909090908</v>
      </c>
      <c r="AQ8" s="41">
        <f t="shared" si="8"/>
        <v>2.0606060606060606</v>
      </c>
      <c r="AR8" s="41">
        <f t="shared" si="8"/>
        <v>2.0909090909090908</v>
      </c>
      <c r="AS8" s="41">
        <f t="shared" si="8"/>
        <v>2.0909090909090908</v>
      </c>
      <c r="AT8" s="41">
        <f t="shared" si="8"/>
        <v>2.0909090909090908</v>
      </c>
      <c r="AU8" s="41">
        <f t="shared" si="8"/>
        <v>1.717101758124667</v>
      </c>
      <c r="AV8" s="41">
        <f t="shared" si="8"/>
        <v>1.717101758124667</v>
      </c>
      <c r="AW8" s="41">
        <f t="shared" si="8"/>
        <v>1.717101758124667</v>
      </c>
      <c r="AX8" s="41">
        <f t="shared" si="8"/>
        <v>1.717101758124667</v>
      </c>
      <c r="AY8" s="41">
        <f t="shared" si="1"/>
        <v>2.5092359395769086</v>
      </c>
      <c r="AZ8" s="40">
        <f>VLOOKUP(Sintéticos12x12!C8,Aplicações!$B$10:$J$67,6,0)</f>
        <v>0.3</v>
      </c>
      <c r="BA8" s="40">
        <f>VLOOKUP(Sintéticos12x12!D8,Aplicações!$B$10:$J$67,6,0)</f>
        <v>0.3</v>
      </c>
      <c r="BB8" s="40">
        <f>VLOOKUP(Sintéticos12x12!E8,Aplicações!$B$10:$J$67,6,0)</f>
        <v>0.3</v>
      </c>
      <c r="BC8" s="40">
        <f>VLOOKUP(Sintéticos12x12!F8,Aplicações!$B$10:$J$67,6,0)</f>
        <v>0.3</v>
      </c>
      <c r="BD8" s="40">
        <f>VLOOKUP(Sintéticos12x12!G8,Aplicações!$B$10:$J$67,6,0)</f>
        <v>0.3</v>
      </c>
      <c r="BE8" s="40">
        <f>VLOOKUP(Sintéticos12x12!H8,Aplicações!$B$10:$J$67,6,0)</f>
        <v>0.3</v>
      </c>
      <c r="BF8" s="40">
        <f>VLOOKUP(Sintéticos12x12!I8,Aplicações!$B$10:$J$67,6,0)</f>
        <v>0.3</v>
      </c>
      <c r="BG8" s="40">
        <f>VLOOKUP(Sintéticos12x12!J8,Aplicações!$B$10:$J$67,6,0)</f>
        <v>0.3</v>
      </c>
      <c r="BH8" s="40">
        <f>VLOOKUP(Sintéticos12x12!K8,Aplicações!$B$10:$J$67,6,0)</f>
        <v>0</v>
      </c>
      <c r="BI8" s="40">
        <f>VLOOKUP(Sintéticos12x12!L8,Aplicações!$B$10:$J$67,6,0)</f>
        <v>0</v>
      </c>
      <c r="BJ8" s="40">
        <f>VLOOKUP(Sintéticos12x12!M8,Aplicações!$B$10:$J$67,6,0)</f>
        <v>0</v>
      </c>
      <c r="BK8" s="40">
        <f>VLOOKUP(Sintéticos12x12!N8,Aplicações!$B$10:$J$67,6,0)</f>
        <v>0</v>
      </c>
      <c r="BL8" s="40">
        <f>VLOOKUP(Sintéticos12x12!C8,Aplicações!$B$10:$J$67,7,0)</f>
        <v>0</v>
      </c>
      <c r="BM8" s="40">
        <f>VLOOKUP(Sintéticos12x12!D8,Aplicações!$B$10:$J$67,7,0)</f>
        <v>0</v>
      </c>
      <c r="BN8" s="40">
        <f>VLOOKUP(Sintéticos12x12!E8,Aplicações!$B$10:$J$67,7,0)</f>
        <v>0</v>
      </c>
      <c r="BO8" s="40">
        <f>VLOOKUP(Sintéticos12x12!F8,Aplicações!$B$10:$J$67,7,0)</f>
        <v>0</v>
      </c>
      <c r="BP8" s="40">
        <f>VLOOKUP(Sintéticos12x12!G8,Aplicações!$B$10:$J$67,7,0)</f>
        <v>0</v>
      </c>
      <c r="BQ8" s="40">
        <f>VLOOKUP(Sintéticos12x12!H8,Aplicações!$B$10:$J$67,7,0)</f>
        <v>0</v>
      </c>
      <c r="BR8" s="40">
        <f>VLOOKUP(Sintéticos12x12!I8,Aplicações!$B$10:$J$67,7,0)</f>
        <v>0</v>
      </c>
      <c r="BS8" s="40">
        <f>VLOOKUP(Sintéticos12x12!J8,Aplicações!$B$10:$J$67,7,0)</f>
        <v>0</v>
      </c>
      <c r="BT8" s="40">
        <f>VLOOKUP(Sintéticos12x12!K8,Aplicações!$B$10:$J$67,7,0)</f>
        <v>0</v>
      </c>
      <c r="BU8" s="40">
        <f>VLOOKUP(Sintéticos12x12!L8,Aplicações!$B$10:$J$67,7,0)</f>
        <v>0</v>
      </c>
      <c r="BV8" s="40">
        <f>VLOOKUP(Sintéticos12x12!M8,Aplicações!$B$10:$J$67,7,0)</f>
        <v>0</v>
      </c>
      <c r="BW8" s="40">
        <f>VLOOKUP(Sintéticos12x12!N8,Aplicações!$B$10:$J$67,7,0)</f>
        <v>0</v>
      </c>
      <c r="BX8" s="40">
        <f>VLOOKUP(Sintéticos12x12!C8,Aplicações!$B$10:$J$67,8,0)</f>
        <v>0</v>
      </c>
      <c r="BY8" s="40">
        <f>VLOOKUP(Sintéticos12x12!D8,Aplicações!$B$10:$J$67,8,0)</f>
        <v>0</v>
      </c>
      <c r="BZ8" s="40">
        <f>VLOOKUP(Sintéticos12x12!E8,Aplicações!$B$10:$J$67,8,0)</f>
        <v>0</v>
      </c>
      <c r="CA8" s="40">
        <f>VLOOKUP(Sintéticos12x12!F8,Aplicações!$B$10:$J$67,8,0)</f>
        <v>0</v>
      </c>
      <c r="CB8" s="40">
        <f>VLOOKUP(Sintéticos12x12!G8,Aplicações!$B$10:$J$67,8,0)</f>
        <v>0</v>
      </c>
      <c r="CC8" s="40">
        <f>VLOOKUP(Sintéticos12x12!H8,Aplicações!$B$10:$J$67,8,0)</f>
        <v>0</v>
      </c>
      <c r="CD8" s="40">
        <f>VLOOKUP(Sintéticos12x12!I8,Aplicações!$B$10:$J$67,8,0)</f>
        <v>0</v>
      </c>
      <c r="CE8" s="40">
        <f>VLOOKUP(Sintéticos12x12!J8,Aplicações!$B$10:$J$67,8,0)</f>
        <v>0</v>
      </c>
      <c r="CF8" s="40">
        <f>VLOOKUP(Sintéticos12x12!K8,Aplicações!$B$10:$J$67,8,0)</f>
        <v>0</v>
      </c>
      <c r="CG8" s="40">
        <f>VLOOKUP(Sintéticos12x12!L8,Aplicações!$B$10:$J$67,8,0)</f>
        <v>0</v>
      </c>
      <c r="CH8" s="40">
        <f>VLOOKUP(Sintéticos12x12!M8,Aplicações!$B$10:$J$67,8,0)</f>
        <v>0</v>
      </c>
      <c r="CI8" s="40">
        <f>VLOOKUP(Sintéticos12x12!N8,Aplicações!$B$10:$J$67,8,0)</f>
        <v>0</v>
      </c>
      <c r="CJ8" s="40">
        <f t="shared" si="2"/>
        <v>2.4</v>
      </c>
      <c r="CK8" s="40">
        <f t="shared" si="3"/>
        <v>0</v>
      </c>
      <c r="CL8" s="40">
        <f t="shared" si="4"/>
        <v>0</v>
      </c>
      <c r="CM8" s="40">
        <v>0.85454549999999996</v>
      </c>
      <c r="CN8" s="40">
        <v>1</v>
      </c>
      <c r="CO8" s="40">
        <v>1</v>
      </c>
    </row>
    <row r="9" spans="2:93" ht="13.5" customHeight="1">
      <c r="B9" s="39">
        <v>6</v>
      </c>
      <c r="C9" s="31" t="s">
        <v>60</v>
      </c>
      <c r="D9" s="31" t="s">
        <v>60</v>
      </c>
      <c r="E9" s="31" t="s">
        <v>60</v>
      </c>
      <c r="F9" s="31" t="s">
        <v>60</v>
      </c>
      <c r="G9" s="31" t="s">
        <v>60</v>
      </c>
      <c r="H9" s="31" t="s">
        <v>60</v>
      </c>
      <c r="I9" s="31" t="s">
        <v>60</v>
      </c>
      <c r="J9" s="31" t="s">
        <v>61</v>
      </c>
      <c r="K9" s="31" t="s">
        <v>61</v>
      </c>
      <c r="L9" s="31" t="s">
        <v>61</v>
      </c>
      <c r="M9" s="31" t="s">
        <v>61</v>
      </c>
      <c r="N9" s="31" t="s">
        <v>61</v>
      </c>
      <c r="O9" s="40">
        <f>VLOOKUP(Sintéticos12x12!C9,Aplicações!$B$10:$J$67,9,0)</f>
        <v>33</v>
      </c>
      <c r="P9" s="40">
        <f>VLOOKUP(Sintéticos12x12!D9,Aplicações!$B$10:$J$67,9,0)</f>
        <v>33</v>
      </c>
      <c r="Q9" s="40">
        <f>VLOOKUP(Sintéticos12x12!E9,Aplicações!$B$10:$J$67,9,0)</f>
        <v>33</v>
      </c>
      <c r="R9" s="40">
        <f>VLOOKUP(Sintéticos12x12!F9,Aplicações!$B$10:$J$67,9,0)</f>
        <v>33</v>
      </c>
      <c r="S9" s="40">
        <f>VLOOKUP(Sintéticos12x12!G9,Aplicações!$B$10:$J$67,9,0)</f>
        <v>33</v>
      </c>
      <c r="T9" s="40">
        <f>VLOOKUP(Sintéticos12x12!H9,Aplicações!$B$10:$J$67,9,0)</f>
        <v>33</v>
      </c>
      <c r="U9" s="40">
        <f>VLOOKUP(Sintéticos12x12!I9,Aplicações!$B$10:$J$67,9,0)</f>
        <v>33</v>
      </c>
      <c r="V9" s="40">
        <f>VLOOKUP(Sintéticos12x12!J9,Aplicações!$B$10:$J$67,9,0)</f>
        <v>37.54</v>
      </c>
      <c r="W9" s="40">
        <f>VLOOKUP(Sintéticos12x12!K9,Aplicações!$B$10:$J$67,9,0)</f>
        <v>37.54</v>
      </c>
      <c r="X9" s="40">
        <f>VLOOKUP(Sintéticos12x12!L9,Aplicações!$B$10:$J$67,9,0)</f>
        <v>37.54</v>
      </c>
      <c r="Y9" s="40">
        <f>VLOOKUP(Sintéticos12x12!M9,Aplicações!$B$10:$J$67,9,0)</f>
        <v>37.54</v>
      </c>
      <c r="Z9" s="40">
        <f>VLOOKUP(Sintéticos12x12!N9,Aplicações!$B$10:$J$67,9,0)</f>
        <v>37.54</v>
      </c>
      <c r="AA9" s="31">
        <v>128</v>
      </c>
      <c r="AB9" s="31">
        <v>127</v>
      </c>
      <c r="AC9" s="31">
        <v>126</v>
      </c>
      <c r="AD9" s="31">
        <v>95</v>
      </c>
      <c r="AE9" s="31">
        <v>96</v>
      </c>
      <c r="AF9" s="31">
        <v>96</v>
      </c>
      <c r="AG9" s="31">
        <v>96</v>
      </c>
      <c r="AH9" s="31">
        <v>96</v>
      </c>
      <c r="AI9" s="31">
        <v>96</v>
      </c>
      <c r="AJ9" s="31">
        <v>96</v>
      </c>
      <c r="AK9" s="31">
        <v>96</v>
      </c>
      <c r="AL9" s="31">
        <v>96</v>
      </c>
      <c r="AM9" s="41">
        <f t="shared" ref="AM9:AX9" si="9">AA9/O9-1</f>
        <v>2.8787878787878789</v>
      </c>
      <c r="AN9" s="41">
        <f t="shared" si="9"/>
        <v>2.8484848484848486</v>
      </c>
      <c r="AO9" s="41">
        <f t="shared" si="9"/>
        <v>2.8181818181818183</v>
      </c>
      <c r="AP9" s="41">
        <f t="shared" si="9"/>
        <v>1.8787878787878789</v>
      </c>
      <c r="AQ9" s="41">
        <f t="shared" si="9"/>
        <v>1.9090909090909092</v>
      </c>
      <c r="AR9" s="41">
        <f t="shared" si="9"/>
        <v>1.9090909090909092</v>
      </c>
      <c r="AS9" s="41">
        <f t="shared" si="9"/>
        <v>1.9090909090909092</v>
      </c>
      <c r="AT9" s="41">
        <f t="shared" si="9"/>
        <v>1.5572722429408632</v>
      </c>
      <c r="AU9" s="41">
        <f t="shared" si="9"/>
        <v>1.5572722429408632</v>
      </c>
      <c r="AV9" s="41">
        <f t="shared" si="9"/>
        <v>1.5572722429408632</v>
      </c>
      <c r="AW9" s="41">
        <f t="shared" si="9"/>
        <v>1.5572722429408632</v>
      </c>
      <c r="AX9" s="41">
        <f t="shared" si="9"/>
        <v>1.5572722429408632</v>
      </c>
      <c r="AY9" s="41">
        <f t="shared" si="1"/>
        <v>1.9948230305182886</v>
      </c>
      <c r="AZ9" s="40">
        <f>VLOOKUP(Sintéticos12x12!C9,Aplicações!$B$10:$J$67,6,0)</f>
        <v>0.3</v>
      </c>
      <c r="BA9" s="40">
        <f>VLOOKUP(Sintéticos12x12!D9,Aplicações!$B$10:$J$67,6,0)</f>
        <v>0.3</v>
      </c>
      <c r="BB9" s="40">
        <f>VLOOKUP(Sintéticos12x12!E9,Aplicações!$B$10:$J$67,6,0)</f>
        <v>0.3</v>
      </c>
      <c r="BC9" s="40">
        <f>VLOOKUP(Sintéticos12x12!F9,Aplicações!$B$10:$J$67,6,0)</f>
        <v>0.3</v>
      </c>
      <c r="BD9" s="40">
        <f>VLOOKUP(Sintéticos12x12!G9,Aplicações!$B$10:$J$67,6,0)</f>
        <v>0.3</v>
      </c>
      <c r="BE9" s="40">
        <f>VLOOKUP(Sintéticos12x12!H9,Aplicações!$B$10:$J$67,6,0)</f>
        <v>0.3</v>
      </c>
      <c r="BF9" s="40">
        <f>VLOOKUP(Sintéticos12x12!I9,Aplicações!$B$10:$J$67,6,0)</f>
        <v>0.3</v>
      </c>
      <c r="BG9" s="40">
        <f>VLOOKUP(Sintéticos12x12!J9,Aplicações!$B$10:$J$67,6,0)</f>
        <v>0</v>
      </c>
      <c r="BH9" s="40">
        <f>VLOOKUP(Sintéticos12x12!K9,Aplicações!$B$10:$J$67,6,0)</f>
        <v>0</v>
      </c>
      <c r="BI9" s="40">
        <f>VLOOKUP(Sintéticos12x12!L9,Aplicações!$B$10:$J$67,6,0)</f>
        <v>0</v>
      </c>
      <c r="BJ9" s="40">
        <f>VLOOKUP(Sintéticos12x12!M9,Aplicações!$B$10:$J$67,6,0)</f>
        <v>0</v>
      </c>
      <c r="BK9" s="40">
        <f>VLOOKUP(Sintéticos12x12!N9,Aplicações!$B$10:$J$67,6,0)</f>
        <v>0</v>
      </c>
      <c r="BL9" s="40">
        <f>VLOOKUP(Sintéticos12x12!C9,Aplicações!$B$10:$J$67,7,0)</f>
        <v>0</v>
      </c>
      <c r="BM9" s="40">
        <f>VLOOKUP(Sintéticos12x12!D9,Aplicações!$B$10:$J$67,7,0)</f>
        <v>0</v>
      </c>
      <c r="BN9" s="40">
        <f>VLOOKUP(Sintéticos12x12!E9,Aplicações!$B$10:$J$67,7,0)</f>
        <v>0</v>
      </c>
      <c r="BO9" s="40">
        <f>VLOOKUP(Sintéticos12x12!F9,Aplicações!$B$10:$J$67,7,0)</f>
        <v>0</v>
      </c>
      <c r="BP9" s="40">
        <f>VLOOKUP(Sintéticos12x12!G9,Aplicações!$B$10:$J$67,7,0)</f>
        <v>0</v>
      </c>
      <c r="BQ9" s="40">
        <f>VLOOKUP(Sintéticos12x12!H9,Aplicações!$B$10:$J$67,7,0)</f>
        <v>0</v>
      </c>
      <c r="BR9" s="40">
        <f>VLOOKUP(Sintéticos12x12!I9,Aplicações!$B$10:$J$67,7,0)</f>
        <v>0</v>
      </c>
      <c r="BS9" s="40">
        <f>VLOOKUP(Sintéticos12x12!J9,Aplicações!$B$10:$J$67,7,0)</f>
        <v>0</v>
      </c>
      <c r="BT9" s="40">
        <f>VLOOKUP(Sintéticos12x12!K9,Aplicações!$B$10:$J$67,7,0)</f>
        <v>0</v>
      </c>
      <c r="BU9" s="40">
        <f>VLOOKUP(Sintéticos12x12!L9,Aplicações!$B$10:$J$67,7,0)</f>
        <v>0</v>
      </c>
      <c r="BV9" s="40">
        <f>VLOOKUP(Sintéticos12x12!M9,Aplicações!$B$10:$J$67,7,0)</f>
        <v>0</v>
      </c>
      <c r="BW9" s="40">
        <f>VLOOKUP(Sintéticos12x12!N9,Aplicações!$B$10:$J$67,7,0)</f>
        <v>0</v>
      </c>
      <c r="BX9" s="40">
        <f>VLOOKUP(Sintéticos12x12!C9,Aplicações!$B$10:$J$67,8,0)</f>
        <v>0</v>
      </c>
      <c r="BY9" s="40">
        <f>VLOOKUP(Sintéticos12x12!D9,Aplicações!$B$10:$J$67,8,0)</f>
        <v>0</v>
      </c>
      <c r="BZ9" s="40">
        <f>VLOOKUP(Sintéticos12x12!E9,Aplicações!$B$10:$J$67,8,0)</f>
        <v>0</v>
      </c>
      <c r="CA9" s="40">
        <f>VLOOKUP(Sintéticos12x12!F9,Aplicações!$B$10:$J$67,8,0)</f>
        <v>0</v>
      </c>
      <c r="CB9" s="40">
        <f>VLOOKUP(Sintéticos12x12!G9,Aplicações!$B$10:$J$67,8,0)</f>
        <v>0</v>
      </c>
      <c r="CC9" s="40">
        <f>VLOOKUP(Sintéticos12x12!H9,Aplicações!$B$10:$J$67,8,0)</f>
        <v>0</v>
      </c>
      <c r="CD9" s="40">
        <f>VLOOKUP(Sintéticos12x12!I9,Aplicações!$B$10:$J$67,8,0)</f>
        <v>0</v>
      </c>
      <c r="CE9" s="40">
        <f>VLOOKUP(Sintéticos12x12!J9,Aplicações!$B$10:$J$67,8,0)</f>
        <v>0</v>
      </c>
      <c r="CF9" s="40">
        <f>VLOOKUP(Sintéticos12x12!K9,Aplicações!$B$10:$J$67,8,0)</f>
        <v>0</v>
      </c>
      <c r="CG9" s="40">
        <f>VLOOKUP(Sintéticos12x12!L9,Aplicações!$B$10:$J$67,8,0)</f>
        <v>0</v>
      </c>
      <c r="CH9" s="40">
        <f>VLOOKUP(Sintéticos12x12!M9,Aplicações!$B$10:$J$67,8,0)</f>
        <v>0</v>
      </c>
      <c r="CI9" s="40">
        <f>VLOOKUP(Sintéticos12x12!N9,Aplicações!$B$10:$J$67,8,0)</f>
        <v>0</v>
      </c>
      <c r="CJ9" s="40">
        <f t="shared" si="2"/>
        <v>2.1</v>
      </c>
      <c r="CK9" s="40">
        <f t="shared" si="3"/>
        <v>0</v>
      </c>
      <c r="CL9" s="40">
        <f t="shared" si="4"/>
        <v>0</v>
      </c>
      <c r="CM9" s="40">
        <v>0.84090909999999996</v>
      </c>
      <c r="CN9" s="40">
        <v>1</v>
      </c>
      <c r="CO9" s="40">
        <v>1</v>
      </c>
    </row>
    <row r="10" spans="2:93" ht="13.5" customHeight="1">
      <c r="B10" s="39">
        <v>7</v>
      </c>
      <c r="C10" s="31" t="s">
        <v>60</v>
      </c>
      <c r="D10" s="31" t="s">
        <v>60</v>
      </c>
      <c r="E10" s="31" t="s">
        <v>60</v>
      </c>
      <c r="F10" s="31" t="s">
        <v>60</v>
      </c>
      <c r="G10" s="31" t="s">
        <v>60</v>
      </c>
      <c r="H10" s="31" t="s">
        <v>60</v>
      </c>
      <c r="I10" s="31" t="s">
        <v>61</v>
      </c>
      <c r="J10" s="31" t="s">
        <v>61</v>
      </c>
      <c r="K10" s="31" t="s">
        <v>61</v>
      </c>
      <c r="L10" s="31" t="s">
        <v>61</v>
      </c>
      <c r="M10" s="31" t="s">
        <v>61</v>
      </c>
      <c r="N10" s="31" t="s">
        <v>61</v>
      </c>
      <c r="O10" s="40">
        <f>VLOOKUP(Sintéticos12x12!C10,Aplicações!$B$10:$J$67,9,0)</f>
        <v>33</v>
      </c>
      <c r="P10" s="40">
        <f>VLOOKUP(Sintéticos12x12!D10,Aplicações!$B$10:$J$67,9,0)</f>
        <v>33</v>
      </c>
      <c r="Q10" s="40">
        <f>VLOOKUP(Sintéticos12x12!E10,Aplicações!$B$10:$J$67,9,0)</f>
        <v>33</v>
      </c>
      <c r="R10" s="40">
        <f>VLOOKUP(Sintéticos12x12!F10,Aplicações!$B$10:$J$67,9,0)</f>
        <v>33</v>
      </c>
      <c r="S10" s="40">
        <f>VLOOKUP(Sintéticos12x12!G10,Aplicações!$B$10:$J$67,9,0)</f>
        <v>33</v>
      </c>
      <c r="T10" s="40">
        <f>VLOOKUP(Sintéticos12x12!H10,Aplicações!$B$10:$J$67,9,0)</f>
        <v>33</v>
      </c>
      <c r="U10" s="40">
        <f>VLOOKUP(Sintéticos12x12!I10,Aplicações!$B$10:$J$67,9,0)</f>
        <v>37.54</v>
      </c>
      <c r="V10" s="40">
        <f>VLOOKUP(Sintéticos12x12!J10,Aplicações!$B$10:$J$67,9,0)</f>
        <v>37.54</v>
      </c>
      <c r="W10" s="40">
        <f>VLOOKUP(Sintéticos12x12!K10,Aplicações!$B$10:$J$67,9,0)</f>
        <v>37.54</v>
      </c>
      <c r="X10" s="40">
        <f>VLOOKUP(Sintéticos12x12!L10,Aplicações!$B$10:$J$67,9,0)</f>
        <v>37.54</v>
      </c>
      <c r="Y10" s="40">
        <f>VLOOKUP(Sintéticos12x12!M10,Aplicações!$B$10:$J$67,9,0)</f>
        <v>37.54</v>
      </c>
      <c r="Z10" s="40">
        <f>VLOOKUP(Sintéticos12x12!N10,Aplicações!$B$10:$J$67,9,0)</f>
        <v>37.54</v>
      </c>
      <c r="AA10" s="31">
        <v>93</v>
      </c>
      <c r="AB10" s="31">
        <v>91</v>
      </c>
      <c r="AC10" s="31">
        <v>92</v>
      </c>
      <c r="AD10" s="31">
        <v>92</v>
      </c>
      <c r="AE10" s="31">
        <v>92</v>
      </c>
      <c r="AF10" s="31">
        <v>93</v>
      </c>
      <c r="AG10" s="31">
        <v>93</v>
      </c>
      <c r="AH10" s="31">
        <v>93</v>
      </c>
      <c r="AI10" s="31">
        <v>93</v>
      </c>
      <c r="AJ10" s="31">
        <v>93</v>
      </c>
      <c r="AK10" s="31">
        <v>93</v>
      </c>
      <c r="AL10" s="31">
        <v>93</v>
      </c>
      <c r="AM10" s="41">
        <f t="shared" ref="AM10:AX10" si="10">AA10/O10-1</f>
        <v>1.8181818181818183</v>
      </c>
      <c r="AN10" s="41">
        <f t="shared" si="10"/>
        <v>1.7575757575757578</v>
      </c>
      <c r="AO10" s="41">
        <f t="shared" si="10"/>
        <v>1.7878787878787881</v>
      </c>
      <c r="AP10" s="41">
        <f t="shared" si="10"/>
        <v>1.7878787878787881</v>
      </c>
      <c r="AQ10" s="41">
        <f t="shared" si="10"/>
        <v>1.7878787878787881</v>
      </c>
      <c r="AR10" s="41">
        <f t="shared" si="10"/>
        <v>1.8181818181818183</v>
      </c>
      <c r="AS10" s="41">
        <f t="shared" si="10"/>
        <v>1.4773574853489611</v>
      </c>
      <c r="AT10" s="41">
        <f t="shared" si="10"/>
        <v>1.4773574853489611</v>
      </c>
      <c r="AU10" s="41">
        <f t="shared" si="10"/>
        <v>1.4773574853489611</v>
      </c>
      <c r="AV10" s="41">
        <f t="shared" si="10"/>
        <v>1.4773574853489611</v>
      </c>
      <c r="AW10" s="41">
        <f t="shared" si="10"/>
        <v>1.4773574853489611</v>
      </c>
      <c r="AX10" s="41">
        <f t="shared" si="10"/>
        <v>1.4773574853489611</v>
      </c>
      <c r="AY10" s="41">
        <f t="shared" si="1"/>
        <v>1.6351433891391272</v>
      </c>
      <c r="AZ10" s="40">
        <f>VLOOKUP(Sintéticos12x12!C10,Aplicações!$B$10:$J$67,6,0)</f>
        <v>0.3</v>
      </c>
      <c r="BA10" s="40">
        <f>VLOOKUP(Sintéticos12x12!D10,Aplicações!$B$10:$J$67,6,0)</f>
        <v>0.3</v>
      </c>
      <c r="BB10" s="40">
        <f>VLOOKUP(Sintéticos12x12!E10,Aplicações!$B$10:$J$67,6,0)</f>
        <v>0.3</v>
      </c>
      <c r="BC10" s="40">
        <f>VLOOKUP(Sintéticos12x12!F10,Aplicações!$B$10:$J$67,6,0)</f>
        <v>0.3</v>
      </c>
      <c r="BD10" s="40">
        <f>VLOOKUP(Sintéticos12x12!G10,Aplicações!$B$10:$J$67,6,0)</f>
        <v>0.3</v>
      </c>
      <c r="BE10" s="40">
        <f>VLOOKUP(Sintéticos12x12!H10,Aplicações!$B$10:$J$67,6,0)</f>
        <v>0.3</v>
      </c>
      <c r="BF10" s="40">
        <f>VLOOKUP(Sintéticos12x12!I10,Aplicações!$B$10:$J$67,6,0)</f>
        <v>0</v>
      </c>
      <c r="BG10" s="40">
        <f>VLOOKUP(Sintéticos12x12!J10,Aplicações!$B$10:$J$67,6,0)</f>
        <v>0</v>
      </c>
      <c r="BH10" s="40">
        <f>VLOOKUP(Sintéticos12x12!K10,Aplicações!$B$10:$J$67,6,0)</f>
        <v>0</v>
      </c>
      <c r="BI10" s="40">
        <f>VLOOKUP(Sintéticos12x12!L10,Aplicações!$B$10:$J$67,6,0)</f>
        <v>0</v>
      </c>
      <c r="BJ10" s="40">
        <f>VLOOKUP(Sintéticos12x12!M10,Aplicações!$B$10:$J$67,6,0)</f>
        <v>0</v>
      </c>
      <c r="BK10" s="40">
        <f>VLOOKUP(Sintéticos12x12!N10,Aplicações!$B$10:$J$67,6,0)</f>
        <v>0</v>
      </c>
      <c r="BL10" s="40">
        <f>VLOOKUP(Sintéticos12x12!C10,Aplicações!$B$10:$J$67,7,0)</f>
        <v>0</v>
      </c>
      <c r="BM10" s="40">
        <f>VLOOKUP(Sintéticos12x12!D10,Aplicações!$B$10:$J$67,7,0)</f>
        <v>0</v>
      </c>
      <c r="BN10" s="40">
        <f>VLOOKUP(Sintéticos12x12!E10,Aplicações!$B$10:$J$67,7,0)</f>
        <v>0</v>
      </c>
      <c r="BO10" s="40">
        <f>VLOOKUP(Sintéticos12x12!F10,Aplicações!$B$10:$J$67,7,0)</f>
        <v>0</v>
      </c>
      <c r="BP10" s="40">
        <f>VLOOKUP(Sintéticos12x12!G10,Aplicações!$B$10:$J$67,7,0)</f>
        <v>0</v>
      </c>
      <c r="BQ10" s="40">
        <f>VLOOKUP(Sintéticos12x12!H10,Aplicações!$B$10:$J$67,7,0)</f>
        <v>0</v>
      </c>
      <c r="BR10" s="40">
        <f>VLOOKUP(Sintéticos12x12!I10,Aplicações!$B$10:$J$67,7,0)</f>
        <v>0</v>
      </c>
      <c r="BS10" s="40">
        <f>VLOOKUP(Sintéticos12x12!J10,Aplicações!$B$10:$J$67,7,0)</f>
        <v>0</v>
      </c>
      <c r="BT10" s="40">
        <f>VLOOKUP(Sintéticos12x12!K10,Aplicações!$B$10:$J$67,7,0)</f>
        <v>0</v>
      </c>
      <c r="BU10" s="40">
        <f>VLOOKUP(Sintéticos12x12!L10,Aplicações!$B$10:$J$67,7,0)</f>
        <v>0</v>
      </c>
      <c r="BV10" s="40">
        <f>VLOOKUP(Sintéticos12x12!M10,Aplicações!$B$10:$J$67,7,0)</f>
        <v>0</v>
      </c>
      <c r="BW10" s="40">
        <f>VLOOKUP(Sintéticos12x12!N10,Aplicações!$B$10:$J$67,7,0)</f>
        <v>0</v>
      </c>
      <c r="BX10" s="40">
        <f>VLOOKUP(Sintéticos12x12!C10,Aplicações!$B$10:$J$67,8,0)</f>
        <v>0</v>
      </c>
      <c r="BY10" s="40">
        <f>VLOOKUP(Sintéticos12x12!D10,Aplicações!$B$10:$J$67,8,0)</f>
        <v>0</v>
      </c>
      <c r="BZ10" s="40">
        <f>VLOOKUP(Sintéticos12x12!E10,Aplicações!$B$10:$J$67,8,0)</f>
        <v>0</v>
      </c>
      <c r="CA10" s="40">
        <f>VLOOKUP(Sintéticos12x12!F10,Aplicações!$B$10:$J$67,8,0)</f>
        <v>0</v>
      </c>
      <c r="CB10" s="40">
        <f>VLOOKUP(Sintéticos12x12!G10,Aplicações!$B$10:$J$67,8,0)</f>
        <v>0</v>
      </c>
      <c r="CC10" s="40">
        <f>VLOOKUP(Sintéticos12x12!H10,Aplicações!$B$10:$J$67,8,0)</f>
        <v>0</v>
      </c>
      <c r="CD10" s="40">
        <f>VLOOKUP(Sintéticos12x12!I10,Aplicações!$B$10:$J$67,8,0)</f>
        <v>0</v>
      </c>
      <c r="CE10" s="40">
        <f>VLOOKUP(Sintéticos12x12!J10,Aplicações!$B$10:$J$67,8,0)</f>
        <v>0</v>
      </c>
      <c r="CF10" s="40">
        <f>VLOOKUP(Sintéticos12x12!K10,Aplicações!$B$10:$J$67,8,0)</f>
        <v>0</v>
      </c>
      <c r="CG10" s="40">
        <f>VLOOKUP(Sintéticos12x12!L10,Aplicações!$B$10:$J$67,8,0)</f>
        <v>0</v>
      </c>
      <c r="CH10" s="40">
        <f>VLOOKUP(Sintéticos12x12!M10,Aplicações!$B$10:$J$67,8,0)</f>
        <v>0</v>
      </c>
      <c r="CI10" s="40">
        <f>VLOOKUP(Sintéticos12x12!N10,Aplicações!$B$10:$J$67,8,0)</f>
        <v>0</v>
      </c>
      <c r="CJ10" s="40">
        <f t="shared" si="2"/>
        <v>1.8</v>
      </c>
      <c r="CK10" s="40">
        <f t="shared" si="3"/>
        <v>0</v>
      </c>
      <c r="CL10" s="40">
        <f t="shared" si="4"/>
        <v>0</v>
      </c>
      <c r="CM10" s="40">
        <v>0.83636359999999998</v>
      </c>
      <c r="CN10" s="40">
        <v>1</v>
      </c>
      <c r="CO10" s="40">
        <v>1</v>
      </c>
    </row>
    <row r="11" spans="2:93" ht="13.5" customHeight="1">
      <c r="B11" s="39">
        <v>8</v>
      </c>
      <c r="C11" s="31" t="s">
        <v>60</v>
      </c>
      <c r="D11" s="31" t="s">
        <v>60</v>
      </c>
      <c r="E11" s="31" t="s">
        <v>60</v>
      </c>
      <c r="F11" s="31" t="s">
        <v>60</v>
      </c>
      <c r="G11" s="31" t="s">
        <v>60</v>
      </c>
      <c r="H11" s="31" t="s">
        <v>61</v>
      </c>
      <c r="I11" s="31" t="s">
        <v>61</v>
      </c>
      <c r="J11" s="31" t="s">
        <v>61</v>
      </c>
      <c r="K11" s="31" t="s">
        <v>61</v>
      </c>
      <c r="L11" s="31" t="s">
        <v>61</v>
      </c>
      <c r="M11" s="31" t="s">
        <v>61</v>
      </c>
      <c r="N11" s="31" t="s">
        <v>61</v>
      </c>
      <c r="O11" s="40">
        <f>VLOOKUP(Sintéticos12x12!C11,Aplicações!$B$10:$J$67,9,0)</f>
        <v>33</v>
      </c>
      <c r="P11" s="40">
        <f>VLOOKUP(Sintéticos12x12!D11,Aplicações!$B$10:$J$67,9,0)</f>
        <v>33</v>
      </c>
      <c r="Q11" s="40">
        <f>VLOOKUP(Sintéticos12x12!E11,Aplicações!$B$10:$J$67,9,0)</f>
        <v>33</v>
      </c>
      <c r="R11" s="40">
        <f>VLOOKUP(Sintéticos12x12!F11,Aplicações!$B$10:$J$67,9,0)</f>
        <v>33</v>
      </c>
      <c r="S11" s="40">
        <f>VLOOKUP(Sintéticos12x12!G11,Aplicações!$B$10:$J$67,9,0)</f>
        <v>33</v>
      </c>
      <c r="T11" s="40">
        <f>VLOOKUP(Sintéticos12x12!H11,Aplicações!$B$10:$J$67,9,0)</f>
        <v>37.54</v>
      </c>
      <c r="U11" s="40">
        <f>VLOOKUP(Sintéticos12x12!I11,Aplicações!$B$10:$J$67,9,0)</f>
        <v>37.54</v>
      </c>
      <c r="V11" s="40">
        <f>VLOOKUP(Sintéticos12x12!J11,Aplicações!$B$10:$J$67,9,0)</f>
        <v>37.54</v>
      </c>
      <c r="W11" s="40">
        <f>VLOOKUP(Sintéticos12x12!K11,Aplicações!$B$10:$J$67,9,0)</f>
        <v>37.54</v>
      </c>
      <c r="X11" s="40">
        <f>VLOOKUP(Sintéticos12x12!L11,Aplicações!$B$10:$J$67,9,0)</f>
        <v>37.54</v>
      </c>
      <c r="Y11" s="40">
        <f>VLOOKUP(Sintéticos12x12!M11,Aplicações!$B$10:$J$67,9,0)</f>
        <v>37.54</v>
      </c>
      <c r="Z11" s="40">
        <f>VLOOKUP(Sintéticos12x12!N11,Aplicações!$B$10:$J$67,9,0)</f>
        <v>37.54</v>
      </c>
      <c r="AA11" s="31">
        <v>91</v>
      </c>
      <c r="AB11" s="31">
        <v>91</v>
      </c>
      <c r="AC11" s="31">
        <v>90</v>
      </c>
      <c r="AD11" s="31">
        <v>64</v>
      </c>
      <c r="AE11" s="31">
        <v>64</v>
      </c>
      <c r="AF11" s="31">
        <v>85</v>
      </c>
      <c r="AG11" s="31">
        <v>85</v>
      </c>
      <c r="AH11" s="31">
        <v>85</v>
      </c>
      <c r="AI11" s="31">
        <v>85</v>
      </c>
      <c r="AJ11" s="31">
        <v>85</v>
      </c>
      <c r="AK11" s="31">
        <v>85</v>
      </c>
      <c r="AL11" s="31">
        <v>85</v>
      </c>
      <c r="AM11" s="41">
        <f t="shared" ref="AM11:AX11" si="11">AA11/O11-1</f>
        <v>1.7575757575757578</v>
      </c>
      <c r="AN11" s="41">
        <f t="shared" si="11"/>
        <v>1.7575757575757578</v>
      </c>
      <c r="AO11" s="41">
        <f t="shared" si="11"/>
        <v>1.7272727272727271</v>
      </c>
      <c r="AP11" s="41">
        <f t="shared" si="11"/>
        <v>0.93939393939393945</v>
      </c>
      <c r="AQ11" s="41">
        <f t="shared" si="11"/>
        <v>0.93939393939393945</v>
      </c>
      <c r="AR11" s="41">
        <f t="shared" si="11"/>
        <v>1.2642514651038894</v>
      </c>
      <c r="AS11" s="41">
        <f t="shared" si="11"/>
        <v>1.2642514651038894</v>
      </c>
      <c r="AT11" s="41">
        <f t="shared" si="11"/>
        <v>1.2642514651038894</v>
      </c>
      <c r="AU11" s="41">
        <f t="shared" si="11"/>
        <v>1.2642514651038894</v>
      </c>
      <c r="AV11" s="41">
        <f t="shared" si="11"/>
        <v>1.2642514651038894</v>
      </c>
      <c r="AW11" s="41">
        <f t="shared" si="11"/>
        <v>1.2642514651038894</v>
      </c>
      <c r="AX11" s="41">
        <f t="shared" si="11"/>
        <v>1.2642514651038894</v>
      </c>
      <c r="AY11" s="41">
        <f t="shared" si="1"/>
        <v>1.3309143647449455</v>
      </c>
      <c r="AZ11" s="40">
        <f>VLOOKUP(Sintéticos12x12!C11,Aplicações!$B$10:$J$67,6,0)</f>
        <v>0.3</v>
      </c>
      <c r="BA11" s="40">
        <f>VLOOKUP(Sintéticos12x12!D11,Aplicações!$B$10:$J$67,6,0)</f>
        <v>0.3</v>
      </c>
      <c r="BB11" s="40">
        <f>VLOOKUP(Sintéticos12x12!E11,Aplicações!$B$10:$J$67,6,0)</f>
        <v>0.3</v>
      </c>
      <c r="BC11" s="40">
        <f>VLOOKUP(Sintéticos12x12!F11,Aplicações!$B$10:$J$67,6,0)</f>
        <v>0.3</v>
      </c>
      <c r="BD11" s="40">
        <f>VLOOKUP(Sintéticos12x12!G11,Aplicações!$B$10:$J$67,6,0)</f>
        <v>0.3</v>
      </c>
      <c r="BE11" s="40">
        <f>VLOOKUP(Sintéticos12x12!H11,Aplicações!$B$10:$J$67,6,0)</f>
        <v>0</v>
      </c>
      <c r="BF11" s="40">
        <f>VLOOKUP(Sintéticos12x12!I11,Aplicações!$B$10:$J$67,6,0)</f>
        <v>0</v>
      </c>
      <c r="BG11" s="40">
        <f>VLOOKUP(Sintéticos12x12!J11,Aplicações!$B$10:$J$67,6,0)</f>
        <v>0</v>
      </c>
      <c r="BH11" s="40">
        <f>VLOOKUP(Sintéticos12x12!K11,Aplicações!$B$10:$J$67,6,0)</f>
        <v>0</v>
      </c>
      <c r="BI11" s="40">
        <f>VLOOKUP(Sintéticos12x12!L11,Aplicações!$B$10:$J$67,6,0)</f>
        <v>0</v>
      </c>
      <c r="BJ11" s="40">
        <f>VLOOKUP(Sintéticos12x12!M11,Aplicações!$B$10:$J$67,6,0)</f>
        <v>0</v>
      </c>
      <c r="BK11" s="40">
        <f>VLOOKUP(Sintéticos12x12!N11,Aplicações!$B$10:$J$67,6,0)</f>
        <v>0</v>
      </c>
      <c r="BL11" s="40">
        <f>VLOOKUP(Sintéticos12x12!C11,Aplicações!$B$10:$J$67,7,0)</f>
        <v>0</v>
      </c>
      <c r="BM11" s="40">
        <f>VLOOKUP(Sintéticos12x12!D11,Aplicações!$B$10:$J$67,7,0)</f>
        <v>0</v>
      </c>
      <c r="BN11" s="40">
        <f>VLOOKUP(Sintéticos12x12!E11,Aplicações!$B$10:$J$67,7,0)</f>
        <v>0</v>
      </c>
      <c r="BO11" s="40">
        <f>VLOOKUP(Sintéticos12x12!F11,Aplicações!$B$10:$J$67,7,0)</f>
        <v>0</v>
      </c>
      <c r="BP11" s="40">
        <f>VLOOKUP(Sintéticos12x12!G11,Aplicações!$B$10:$J$67,7,0)</f>
        <v>0</v>
      </c>
      <c r="BQ11" s="40">
        <f>VLOOKUP(Sintéticos12x12!H11,Aplicações!$B$10:$J$67,7,0)</f>
        <v>0</v>
      </c>
      <c r="BR11" s="40">
        <f>VLOOKUP(Sintéticos12x12!I11,Aplicações!$B$10:$J$67,7,0)</f>
        <v>0</v>
      </c>
      <c r="BS11" s="40">
        <f>VLOOKUP(Sintéticos12x12!J11,Aplicações!$B$10:$J$67,7,0)</f>
        <v>0</v>
      </c>
      <c r="BT11" s="40">
        <f>VLOOKUP(Sintéticos12x12!K11,Aplicações!$B$10:$J$67,7,0)</f>
        <v>0</v>
      </c>
      <c r="BU11" s="40">
        <f>VLOOKUP(Sintéticos12x12!L11,Aplicações!$B$10:$J$67,7,0)</f>
        <v>0</v>
      </c>
      <c r="BV11" s="40">
        <f>VLOOKUP(Sintéticos12x12!M11,Aplicações!$B$10:$J$67,7,0)</f>
        <v>0</v>
      </c>
      <c r="BW11" s="40">
        <f>VLOOKUP(Sintéticos12x12!N11,Aplicações!$B$10:$J$67,7,0)</f>
        <v>0</v>
      </c>
      <c r="BX11" s="40">
        <f>VLOOKUP(Sintéticos12x12!C11,Aplicações!$B$10:$J$67,8,0)</f>
        <v>0</v>
      </c>
      <c r="BY11" s="40">
        <f>VLOOKUP(Sintéticos12x12!D11,Aplicações!$B$10:$J$67,8,0)</f>
        <v>0</v>
      </c>
      <c r="BZ11" s="40">
        <f>VLOOKUP(Sintéticos12x12!E11,Aplicações!$B$10:$J$67,8,0)</f>
        <v>0</v>
      </c>
      <c r="CA11" s="40">
        <f>VLOOKUP(Sintéticos12x12!F11,Aplicações!$B$10:$J$67,8,0)</f>
        <v>0</v>
      </c>
      <c r="CB11" s="40">
        <f>VLOOKUP(Sintéticos12x12!G11,Aplicações!$B$10:$J$67,8,0)</f>
        <v>0</v>
      </c>
      <c r="CC11" s="40">
        <f>VLOOKUP(Sintéticos12x12!H11,Aplicações!$B$10:$J$67,8,0)</f>
        <v>0</v>
      </c>
      <c r="CD11" s="40">
        <f>VLOOKUP(Sintéticos12x12!I11,Aplicações!$B$10:$J$67,8,0)</f>
        <v>0</v>
      </c>
      <c r="CE11" s="40">
        <f>VLOOKUP(Sintéticos12x12!J11,Aplicações!$B$10:$J$67,8,0)</f>
        <v>0</v>
      </c>
      <c r="CF11" s="40">
        <f>VLOOKUP(Sintéticos12x12!K11,Aplicações!$B$10:$J$67,8,0)</f>
        <v>0</v>
      </c>
      <c r="CG11" s="40">
        <f>VLOOKUP(Sintéticos12x12!L11,Aplicações!$B$10:$J$67,8,0)</f>
        <v>0</v>
      </c>
      <c r="CH11" s="40">
        <f>VLOOKUP(Sintéticos12x12!M11,Aplicações!$B$10:$J$67,8,0)</f>
        <v>0</v>
      </c>
      <c r="CI11" s="40">
        <f>VLOOKUP(Sintéticos12x12!N11,Aplicações!$B$10:$J$67,8,0)</f>
        <v>0</v>
      </c>
      <c r="CJ11" s="40">
        <f t="shared" si="2"/>
        <v>1.5</v>
      </c>
      <c r="CK11" s="40">
        <f t="shared" si="3"/>
        <v>0</v>
      </c>
      <c r="CL11" s="40">
        <f t="shared" si="4"/>
        <v>0</v>
      </c>
      <c r="CM11" s="40">
        <v>0.84090909999999996</v>
      </c>
      <c r="CN11" s="40">
        <v>1</v>
      </c>
      <c r="CO11" s="40">
        <v>1</v>
      </c>
    </row>
    <row r="12" spans="2:93" ht="13.5" customHeight="1">
      <c r="B12" s="39">
        <v>9</v>
      </c>
      <c r="C12" s="31" t="s">
        <v>60</v>
      </c>
      <c r="D12" s="31" t="s">
        <v>60</v>
      </c>
      <c r="E12" s="31" t="s">
        <v>60</v>
      </c>
      <c r="F12" s="31" t="s">
        <v>60</v>
      </c>
      <c r="G12" s="31" t="s">
        <v>61</v>
      </c>
      <c r="H12" s="31" t="s">
        <v>61</v>
      </c>
      <c r="I12" s="31" t="s">
        <v>61</v>
      </c>
      <c r="J12" s="31" t="s">
        <v>61</v>
      </c>
      <c r="K12" s="31" t="s">
        <v>61</v>
      </c>
      <c r="L12" s="31" t="s">
        <v>61</v>
      </c>
      <c r="M12" s="31" t="s">
        <v>61</v>
      </c>
      <c r="N12" s="31" t="s">
        <v>61</v>
      </c>
      <c r="O12" s="40">
        <f>VLOOKUP(Sintéticos12x12!C12,Aplicações!$B$10:$J$67,9,0)</f>
        <v>33</v>
      </c>
      <c r="P12" s="40">
        <f>VLOOKUP(Sintéticos12x12!D12,Aplicações!$B$10:$J$67,9,0)</f>
        <v>33</v>
      </c>
      <c r="Q12" s="40">
        <f>VLOOKUP(Sintéticos12x12!E12,Aplicações!$B$10:$J$67,9,0)</f>
        <v>33</v>
      </c>
      <c r="R12" s="40">
        <f>VLOOKUP(Sintéticos12x12!F12,Aplicações!$B$10:$J$67,9,0)</f>
        <v>33</v>
      </c>
      <c r="S12" s="40">
        <f>VLOOKUP(Sintéticos12x12!G12,Aplicações!$B$10:$J$67,9,0)</f>
        <v>37.54</v>
      </c>
      <c r="T12" s="40">
        <f>VLOOKUP(Sintéticos12x12!H12,Aplicações!$B$10:$J$67,9,0)</f>
        <v>37.54</v>
      </c>
      <c r="U12" s="40">
        <f>VLOOKUP(Sintéticos12x12!I12,Aplicações!$B$10:$J$67,9,0)</f>
        <v>37.54</v>
      </c>
      <c r="V12" s="40">
        <f>VLOOKUP(Sintéticos12x12!J12,Aplicações!$B$10:$J$67,9,0)</f>
        <v>37.54</v>
      </c>
      <c r="W12" s="40">
        <f>VLOOKUP(Sintéticos12x12!K12,Aplicações!$B$10:$J$67,9,0)</f>
        <v>37.54</v>
      </c>
      <c r="X12" s="40">
        <f>VLOOKUP(Sintéticos12x12!L12,Aplicações!$B$10:$J$67,9,0)</f>
        <v>37.54</v>
      </c>
      <c r="Y12" s="40">
        <f>VLOOKUP(Sintéticos12x12!M12,Aplicações!$B$10:$J$67,9,0)</f>
        <v>37.54</v>
      </c>
      <c r="Z12" s="40">
        <f>VLOOKUP(Sintéticos12x12!N12,Aplicações!$B$10:$J$67,9,0)</f>
        <v>37.54</v>
      </c>
      <c r="AA12" s="31">
        <v>94</v>
      </c>
      <c r="AB12" s="31">
        <v>91</v>
      </c>
      <c r="AC12" s="31">
        <v>92</v>
      </c>
      <c r="AD12" s="31">
        <v>45</v>
      </c>
      <c r="AE12" s="31">
        <v>96</v>
      </c>
      <c r="AF12" s="31">
        <v>86</v>
      </c>
      <c r="AG12" s="31">
        <v>86</v>
      </c>
      <c r="AH12" s="31">
        <v>86</v>
      </c>
      <c r="AI12" s="31">
        <v>86</v>
      </c>
      <c r="AJ12" s="31">
        <v>86</v>
      </c>
      <c r="AK12" s="31">
        <v>86</v>
      </c>
      <c r="AL12" s="31">
        <v>86</v>
      </c>
      <c r="AM12" s="41">
        <f t="shared" ref="AM12:AX12" si="12">AA12/O12-1</f>
        <v>1.8484848484848486</v>
      </c>
      <c r="AN12" s="41">
        <f t="shared" si="12"/>
        <v>1.7575757575757578</v>
      </c>
      <c r="AO12" s="41">
        <f t="shared" si="12"/>
        <v>1.7878787878787881</v>
      </c>
      <c r="AP12" s="41">
        <f t="shared" si="12"/>
        <v>0.36363636363636354</v>
      </c>
      <c r="AQ12" s="41">
        <f t="shared" si="12"/>
        <v>1.5572722429408632</v>
      </c>
      <c r="AR12" s="41">
        <f t="shared" si="12"/>
        <v>1.2908897176345233</v>
      </c>
      <c r="AS12" s="41">
        <f t="shared" si="12"/>
        <v>1.2908897176345233</v>
      </c>
      <c r="AT12" s="41">
        <f t="shared" si="12"/>
        <v>1.2908897176345233</v>
      </c>
      <c r="AU12" s="41">
        <f t="shared" si="12"/>
        <v>1.2908897176345233</v>
      </c>
      <c r="AV12" s="41">
        <f t="shared" si="12"/>
        <v>1.2908897176345233</v>
      </c>
      <c r="AW12" s="41">
        <f t="shared" si="12"/>
        <v>1.2908897176345233</v>
      </c>
      <c r="AX12" s="41">
        <f t="shared" si="12"/>
        <v>1.2908897176345233</v>
      </c>
      <c r="AY12" s="41">
        <f t="shared" si="1"/>
        <v>1.3625896686631906</v>
      </c>
      <c r="AZ12" s="40">
        <f>VLOOKUP(Sintéticos12x12!C12,Aplicações!$B$10:$J$67,6,0)</f>
        <v>0.3</v>
      </c>
      <c r="BA12" s="40">
        <f>VLOOKUP(Sintéticos12x12!D12,Aplicações!$B$10:$J$67,6,0)</f>
        <v>0.3</v>
      </c>
      <c r="BB12" s="40">
        <f>VLOOKUP(Sintéticos12x12!E12,Aplicações!$B$10:$J$67,6,0)</f>
        <v>0.3</v>
      </c>
      <c r="BC12" s="40">
        <f>VLOOKUP(Sintéticos12x12!F12,Aplicações!$B$10:$J$67,6,0)</f>
        <v>0.3</v>
      </c>
      <c r="BD12" s="40">
        <f>VLOOKUP(Sintéticos12x12!G12,Aplicações!$B$10:$J$67,6,0)</f>
        <v>0</v>
      </c>
      <c r="BE12" s="40">
        <f>VLOOKUP(Sintéticos12x12!H12,Aplicações!$B$10:$J$67,6,0)</f>
        <v>0</v>
      </c>
      <c r="BF12" s="40">
        <f>VLOOKUP(Sintéticos12x12!I12,Aplicações!$B$10:$J$67,6,0)</f>
        <v>0</v>
      </c>
      <c r="BG12" s="40">
        <f>VLOOKUP(Sintéticos12x12!J12,Aplicações!$B$10:$J$67,6,0)</f>
        <v>0</v>
      </c>
      <c r="BH12" s="40">
        <f>VLOOKUP(Sintéticos12x12!K12,Aplicações!$B$10:$J$67,6,0)</f>
        <v>0</v>
      </c>
      <c r="BI12" s="40">
        <f>VLOOKUP(Sintéticos12x12!L12,Aplicações!$B$10:$J$67,6,0)</f>
        <v>0</v>
      </c>
      <c r="BJ12" s="40">
        <f>VLOOKUP(Sintéticos12x12!M12,Aplicações!$B$10:$J$67,6,0)</f>
        <v>0</v>
      </c>
      <c r="BK12" s="40">
        <f>VLOOKUP(Sintéticos12x12!N12,Aplicações!$B$10:$J$67,6,0)</f>
        <v>0</v>
      </c>
      <c r="BL12" s="40">
        <f>VLOOKUP(Sintéticos12x12!C12,Aplicações!$B$10:$J$67,7,0)</f>
        <v>0</v>
      </c>
      <c r="BM12" s="40">
        <f>VLOOKUP(Sintéticos12x12!D12,Aplicações!$B$10:$J$67,7,0)</f>
        <v>0</v>
      </c>
      <c r="BN12" s="40">
        <f>VLOOKUP(Sintéticos12x12!E12,Aplicações!$B$10:$J$67,7,0)</f>
        <v>0</v>
      </c>
      <c r="BO12" s="40">
        <f>VLOOKUP(Sintéticos12x12!F12,Aplicações!$B$10:$J$67,7,0)</f>
        <v>0</v>
      </c>
      <c r="BP12" s="40">
        <f>VLOOKUP(Sintéticos12x12!G12,Aplicações!$B$10:$J$67,7,0)</f>
        <v>0</v>
      </c>
      <c r="BQ12" s="40">
        <f>VLOOKUP(Sintéticos12x12!H12,Aplicações!$B$10:$J$67,7,0)</f>
        <v>0</v>
      </c>
      <c r="BR12" s="40">
        <f>VLOOKUP(Sintéticos12x12!I12,Aplicações!$B$10:$J$67,7,0)</f>
        <v>0</v>
      </c>
      <c r="BS12" s="40">
        <f>VLOOKUP(Sintéticos12x12!J12,Aplicações!$B$10:$J$67,7,0)</f>
        <v>0</v>
      </c>
      <c r="BT12" s="40">
        <f>VLOOKUP(Sintéticos12x12!K12,Aplicações!$B$10:$J$67,7,0)</f>
        <v>0</v>
      </c>
      <c r="BU12" s="40">
        <f>VLOOKUP(Sintéticos12x12!L12,Aplicações!$B$10:$J$67,7,0)</f>
        <v>0</v>
      </c>
      <c r="BV12" s="40">
        <f>VLOOKUP(Sintéticos12x12!M12,Aplicações!$B$10:$J$67,7,0)</f>
        <v>0</v>
      </c>
      <c r="BW12" s="40">
        <f>VLOOKUP(Sintéticos12x12!N12,Aplicações!$B$10:$J$67,7,0)</f>
        <v>0</v>
      </c>
      <c r="BX12" s="40">
        <f>VLOOKUP(Sintéticos12x12!C12,Aplicações!$B$10:$J$67,8,0)</f>
        <v>0</v>
      </c>
      <c r="BY12" s="40">
        <f>VLOOKUP(Sintéticos12x12!D12,Aplicações!$B$10:$J$67,8,0)</f>
        <v>0</v>
      </c>
      <c r="BZ12" s="40">
        <f>VLOOKUP(Sintéticos12x12!E12,Aplicações!$B$10:$J$67,8,0)</f>
        <v>0</v>
      </c>
      <c r="CA12" s="40">
        <f>VLOOKUP(Sintéticos12x12!F12,Aplicações!$B$10:$J$67,8,0)</f>
        <v>0</v>
      </c>
      <c r="CB12" s="40">
        <f>VLOOKUP(Sintéticos12x12!G12,Aplicações!$B$10:$J$67,8,0)</f>
        <v>0</v>
      </c>
      <c r="CC12" s="40">
        <f>VLOOKUP(Sintéticos12x12!H12,Aplicações!$B$10:$J$67,8,0)</f>
        <v>0</v>
      </c>
      <c r="CD12" s="40">
        <f>VLOOKUP(Sintéticos12x12!I12,Aplicações!$B$10:$J$67,8,0)</f>
        <v>0</v>
      </c>
      <c r="CE12" s="40">
        <f>VLOOKUP(Sintéticos12x12!J12,Aplicações!$B$10:$J$67,8,0)</f>
        <v>0</v>
      </c>
      <c r="CF12" s="40">
        <f>VLOOKUP(Sintéticos12x12!K12,Aplicações!$B$10:$J$67,8,0)</f>
        <v>0</v>
      </c>
      <c r="CG12" s="40">
        <f>VLOOKUP(Sintéticos12x12!L12,Aplicações!$B$10:$J$67,8,0)</f>
        <v>0</v>
      </c>
      <c r="CH12" s="40">
        <f>VLOOKUP(Sintéticos12x12!M12,Aplicações!$B$10:$J$67,8,0)</f>
        <v>0</v>
      </c>
      <c r="CI12" s="40">
        <f>VLOOKUP(Sintéticos12x12!N12,Aplicações!$B$10:$J$67,8,0)</f>
        <v>0</v>
      </c>
      <c r="CJ12" s="40">
        <f t="shared" si="2"/>
        <v>1.2</v>
      </c>
      <c r="CK12" s="40">
        <f t="shared" si="3"/>
        <v>0</v>
      </c>
      <c r="CL12" s="40">
        <f t="shared" si="4"/>
        <v>0</v>
      </c>
      <c r="CM12" s="40">
        <v>0.85454549999999996</v>
      </c>
      <c r="CN12" s="40">
        <v>1</v>
      </c>
      <c r="CO12" s="40">
        <v>1</v>
      </c>
    </row>
    <row r="13" spans="2:93" ht="13.5" customHeight="1">
      <c r="B13" s="39">
        <v>10</v>
      </c>
      <c r="C13" s="31" t="s">
        <v>60</v>
      </c>
      <c r="D13" s="31" t="s">
        <v>60</v>
      </c>
      <c r="E13" s="31" t="s">
        <v>60</v>
      </c>
      <c r="F13" s="31" t="s">
        <v>61</v>
      </c>
      <c r="G13" s="31" t="s">
        <v>61</v>
      </c>
      <c r="H13" s="31" t="s">
        <v>61</v>
      </c>
      <c r="I13" s="31" t="s">
        <v>61</v>
      </c>
      <c r="J13" s="31" t="s">
        <v>61</v>
      </c>
      <c r="K13" s="31" t="s">
        <v>61</v>
      </c>
      <c r="L13" s="31" t="s">
        <v>61</v>
      </c>
      <c r="M13" s="31" t="s">
        <v>61</v>
      </c>
      <c r="N13" s="31" t="s">
        <v>61</v>
      </c>
      <c r="O13" s="40">
        <f>VLOOKUP(Sintéticos12x12!C13,Aplicações!$B$10:$J$67,9,0)</f>
        <v>33</v>
      </c>
      <c r="P13" s="40">
        <f>VLOOKUP(Sintéticos12x12!D13,Aplicações!$B$10:$J$67,9,0)</f>
        <v>33</v>
      </c>
      <c r="Q13" s="40">
        <f>VLOOKUP(Sintéticos12x12!E13,Aplicações!$B$10:$J$67,9,0)</f>
        <v>33</v>
      </c>
      <c r="R13" s="40">
        <f>VLOOKUP(Sintéticos12x12!F13,Aplicações!$B$10:$J$67,9,0)</f>
        <v>37.54</v>
      </c>
      <c r="S13" s="40">
        <f>VLOOKUP(Sintéticos12x12!G13,Aplicações!$B$10:$J$67,9,0)</f>
        <v>37.54</v>
      </c>
      <c r="T13" s="40">
        <f>VLOOKUP(Sintéticos12x12!H13,Aplicações!$B$10:$J$67,9,0)</f>
        <v>37.54</v>
      </c>
      <c r="U13" s="40">
        <f>VLOOKUP(Sintéticos12x12!I13,Aplicações!$B$10:$J$67,9,0)</f>
        <v>37.54</v>
      </c>
      <c r="V13" s="40">
        <f>VLOOKUP(Sintéticos12x12!J13,Aplicações!$B$10:$J$67,9,0)</f>
        <v>37.54</v>
      </c>
      <c r="W13" s="40">
        <f>VLOOKUP(Sintéticos12x12!K13,Aplicações!$B$10:$J$67,9,0)</f>
        <v>37.54</v>
      </c>
      <c r="X13" s="40">
        <f>VLOOKUP(Sintéticos12x12!L13,Aplicações!$B$10:$J$67,9,0)</f>
        <v>37.54</v>
      </c>
      <c r="Y13" s="40">
        <f>VLOOKUP(Sintéticos12x12!M13,Aplicações!$B$10:$J$67,9,0)</f>
        <v>37.54</v>
      </c>
      <c r="Z13" s="40">
        <f>VLOOKUP(Sintéticos12x12!N13,Aplicações!$B$10:$J$67,9,0)</f>
        <v>37.54</v>
      </c>
      <c r="AA13" s="31">
        <v>95</v>
      </c>
      <c r="AB13" s="31">
        <v>95</v>
      </c>
      <c r="AC13" s="31">
        <v>95</v>
      </c>
      <c r="AD13" s="31">
        <v>90</v>
      </c>
      <c r="AE13" s="31">
        <v>90</v>
      </c>
      <c r="AF13" s="31">
        <v>89</v>
      </c>
      <c r="AG13" s="31">
        <v>89</v>
      </c>
      <c r="AH13" s="31">
        <v>89</v>
      </c>
      <c r="AI13" s="31">
        <v>89</v>
      </c>
      <c r="AJ13" s="31">
        <v>89</v>
      </c>
      <c r="AK13" s="31">
        <v>89</v>
      </c>
      <c r="AL13" s="31">
        <v>89</v>
      </c>
      <c r="AM13" s="41">
        <f t="shared" ref="AM13:AX13" si="13">AA13/O13-1</f>
        <v>1.8787878787878789</v>
      </c>
      <c r="AN13" s="41">
        <f t="shared" si="13"/>
        <v>1.8787878787878789</v>
      </c>
      <c r="AO13" s="41">
        <f t="shared" si="13"/>
        <v>1.8787878787878789</v>
      </c>
      <c r="AP13" s="41">
        <f t="shared" si="13"/>
        <v>1.3974427277570594</v>
      </c>
      <c r="AQ13" s="41">
        <f t="shared" si="13"/>
        <v>1.3974427277570594</v>
      </c>
      <c r="AR13" s="41">
        <f t="shared" si="13"/>
        <v>1.370804475226425</v>
      </c>
      <c r="AS13" s="41">
        <f t="shared" si="13"/>
        <v>1.370804475226425</v>
      </c>
      <c r="AT13" s="41">
        <f t="shared" si="13"/>
        <v>1.370804475226425</v>
      </c>
      <c r="AU13" s="41">
        <f t="shared" si="13"/>
        <v>1.370804475226425</v>
      </c>
      <c r="AV13" s="41">
        <f t="shared" si="13"/>
        <v>1.370804475226425</v>
      </c>
      <c r="AW13" s="41">
        <f t="shared" si="13"/>
        <v>1.370804475226425</v>
      </c>
      <c r="AX13" s="41">
        <f t="shared" si="13"/>
        <v>1.370804475226425</v>
      </c>
      <c r="AY13" s="41">
        <f t="shared" si="1"/>
        <v>1.5022400348718943</v>
      </c>
      <c r="AZ13" s="40">
        <f>VLOOKUP(Sintéticos12x12!C13,Aplicações!$B$10:$J$67,6,0)</f>
        <v>0.3</v>
      </c>
      <c r="BA13" s="40">
        <f>VLOOKUP(Sintéticos12x12!D13,Aplicações!$B$10:$J$67,6,0)</f>
        <v>0.3</v>
      </c>
      <c r="BB13" s="40">
        <f>VLOOKUP(Sintéticos12x12!E13,Aplicações!$B$10:$J$67,6,0)</f>
        <v>0.3</v>
      </c>
      <c r="BC13" s="40">
        <f>VLOOKUP(Sintéticos12x12!F13,Aplicações!$B$10:$J$67,6,0)</f>
        <v>0</v>
      </c>
      <c r="BD13" s="40">
        <f>VLOOKUP(Sintéticos12x12!G13,Aplicações!$B$10:$J$67,6,0)</f>
        <v>0</v>
      </c>
      <c r="BE13" s="40">
        <f>VLOOKUP(Sintéticos12x12!H13,Aplicações!$B$10:$J$67,6,0)</f>
        <v>0</v>
      </c>
      <c r="BF13" s="40">
        <f>VLOOKUP(Sintéticos12x12!I13,Aplicações!$B$10:$J$67,6,0)</f>
        <v>0</v>
      </c>
      <c r="BG13" s="40">
        <f>VLOOKUP(Sintéticos12x12!J13,Aplicações!$B$10:$J$67,6,0)</f>
        <v>0</v>
      </c>
      <c r="BH13" s="40">
        <f>VLOOKUP(Sintéticos12x12!K13,Aplicações!$B$10:$J$67,6,0)</f>
        <v>0</v>
      </c>
      <c r="BI13" s="40">
        <f>VLOOKUP(Sintéticos12x12!L13,Aplicações!$B$10:$J$67,6,0)</f>
        <v>0</v>
      </c>
      <c r="BJ13" s="40">
        <f>VLOOKUP(Sintéticos12x12!M13,Aplicações!$B$10:$J$67,6,0)</f>
        <v>0</v>
      </c>
      <c r="BK13" s="40">
        <f>VLOOKUP(Sintéticos12x12!N13,Aplicações!$B$10:$J$67,6,0)</f>
        <v>0</v>
      </c>
      <c r="BL13" s="40">
        <f>VLOOKUP(Sintéticos12x12!C13,Aplicações!$B$10:$J$67,7,0)</f>
        <v>0</v>
      </c>
      <c r="BM13" s="40">
        <f>VLOOKUP(Sintéticos12x12!D13,Aplicações!$B$10:$J$67,7,0)</f>
        <v>0</v>
      </c>
      <c r="BN13" s="40">
        <f>VLOOKUP(Sintéticos12x12!E13,Aplicações!$B$10:$J$67,7,0)</f>
        <v>0</v>
      </c>
      <c r="BO13" s="40">
        <f>VLOOKUP(Sintéticos12x12!F13,Aplicações!$B$10:$J$67,7,0)</f>
        <v>0</v>
      </c>
      <c r="BP13" s="40">
        <f>VLOOKUP(Sintéticos12x12!G13,Aplicações!$B$10:$J$67,7,0)</f>
        <v>0</v>
      </c>
      <c r="BQ13" s="40">
        <f>VLOOKUP(Sintéticos12x12!H13,Aplicações!$B$10:$J$67,7,0)</f>
        <v>0</v>
      </c>
      <c r="BR13" s="40">
        <f>VLOOKUP(Sintéticos12x12!I13,Aplicações!$B$10:$J$67,7,0)</f>
        <v>0</v>
      </c>
      <c r="BS13" s="40">
        <f>VLOOKUP(Sintéticos12x12!J13,Aplicações!$B$10:$J$67,7,0)</f>
        <v>0</v>
      </c>
      <c r="BT13" s="40">
        <f>VLOOKUP(Sintéticos12x12!K13,Aplicações!$B$10:$J$67,7,0)</f>
        <v>0</v>
      </c>
      <c r="BU13" s="40">
        <f>VLOOKUP(Sintéticos12x12!L13,Aplicações!$B$10:$J$67,7,0)</f>
        <v>0</v>
      </c>
      <c r="BV13" s="40">
        <f>VLOOKUP(Sintéticos12x12!M13,Aplicações!$B$10:$J$67,7,0)</f>
        <v>0</v>
      </c>
      <c r="BW13" s="40">
        <f>VLOOKUP(Sintéticos12x12!N13,Aplicações!$B$10:$J$67,7,0)</f>
        <v>0</v>
      </c>
      <c r="BX13" s="40">
        <f>VLOOKUP(Sintéticos12x12!C13,Aplicações!$B$10:$J$67,8,0)</f>
        <v>0</v>
      </c>
      <c r="BY13" s="40">
        <f>VLOOKUP(Sintéticos12x12!D13,Aplicações!$B$10:$J$67,8,0)</f>
        <v>0</v>
      </c>
      <c r="BZ13" s="40">
        <f>VLOOKUP(Sintéticos12x12!E13,Aplicações!$B$10:$J$67,8,0)</f>
        <v>0</v>
      </c>
      <c r="CA13" s="40">
        <f>VLOOKUP(Sintéticos12x12!F13,Aplicações!$B$10:$J$67,8,0)</f>
        <v>0</v>
      </c>
      <c r="CB13" s="40">
        <f>VLOOKUP(Sintéticos12x12!G13,Aplicações!$B$10:$J$67,8,0)</f>
        <v>0</v>
      </c>
      <c r="CC13" s="40">
        <f>VLOOKUP(Sintéticos12x12!H13,Aplicações!$B$10:$J$67,8,0)</f>
        <v>0</v>
      </c>
      <c r="CD13" s="40">
        <f>VLOOKUP(Sintéticos12x12!I13,Aplicações!$B$10:$J$67,8,0)</f>
        <v>0</v>
      </c>
      <c r="CE13" s="40">
        <f>VLOOKUP(Sintéticos12x12!J13,Aplicações!$B$10:$J$67,8,0)</f>
        <v>0</v>
      </c>
      <c r="CF13" s="40">
        <f>VLOOKUP(Sintéticos12x12!K13,Aplicações!$B$10:$J$67,8,0)</f>
        <v>0</v>
      </c>
      <c r="CG13" s="40">
        <f>VLOOKUP(Sintéticos12x12!L13,Aplicações!$B$10:$J$67,8,0)</f>
        <v>0</v>
      </c>
      <c r="CH13" s="40">
        <f>VLOOKUP(Sintéticos12x12!M13,Aplicações!$B$10:$J$67,8,0)</f>
        <v>0</v>
      </c>
      <c r="CI13" s="40">
        <f>VLOOKUP(Sintéticos12x12!N13,Aplicações!$B$10:$J$67,8,0)</f>
        <v>0</v>
      </c>
      <c r="CJ13" s="40">
        <f t="shared" si="2"/>
        <v>0.89999999999999991</v>
      </c>
      <c r="CK13" s="40">
        <f t="shared" si="3"/>
        <v>0</v>
      </c>
      <c r="CL13" s="40">
        <f t="shared" si="4"/>
        <v>0</v>
      </c>
      <c r="CM13" s="40">
        <v>0.87727270000000002</v>
      </c>
      <c r="CN13" s="40">
        <v>1</v>
      </c>
      <c r="CO13" s="40">
        <v>1</v>
      </c>
    </row>
    <row r="14" spans="2:93" ht="13.5" customHeight="1">
      <c r="B14" s="39">
        <v>11</v>
      </c>
      <c r="C14" s="31" t="s">
        <v>60</v>
      </c>
      <c r="D14" s="31" t="s">
        <v>60</v>
      </c>
      <c r="E14" s="31" t="s">
        <v>61</v>
      </c>
      <c r="F14" s="31" t="s">
        <v>61</v>
      </c>
      <c r="G14" s="31" t="s">
        <v>61</v>
      </c>
      <c r="H14" s="31" t="s">
        <v>61</v>
      </c>
      <c r="I14" s="31" t="s">
        <v>61</v>
      </c>
      <c r="J14" s="31" t="s">
        <v>61</v>
      </c>
      <c r="K14" s="31" t="s">
        <v>61</v>
      </c>
      <c r="L14" s="31" t="s">
        <v>61</v>
      </c>
      <c r="M14" s="31" t="s">
        <v>61</v>
      </c>
      <c r="N14" s="31" t="s">
        <v>61</v>
      </c>
      <c r="O14" s="40">
        <f>VLOOKUP(Sintéticos12x12!C14,Aplicações!$B$10:$J$67,9,0)</f>
        <v>33</v>
      </c>
      <c r="P14" s="40">
        <f>VLOOKUP(Sintéticos12x12!D14,Aplicações!$B$10:$J$67,9,0)</f>
        <v>33</v>
      </c>
      <c r="Q14" s="40">
        <f>VLOOKUP(Sintéticos12x12!E14,Aplicações!$B$10:$J$67,9,0)</f>
        <v>37.54</v>
      </c>
      <c r="R14" s="40">
        <f>VLOOKUP(Sintéticos12x12!F14,Aplicações!$B$10:$J$67,9,0)</f>
        <v>37.54</v>
      </c>
      <c r="S14" s="40">
        <f>VLOOKUP(Sintéticos12x12!G14,Aplicações!$B$10:$J$67,9,0)</f>
        <v>37.54</v>
      </c>
      <c r="T14" s="40">
        <f>VLOOKUP(Sintéticos12x12!H14,Aplicações!$B$10:$J$67,9,0)</f>
        <v>37.54</v>
      </c>
      <c r="U14" s="40">
        <f>VLOOKUP(Sintéticos12x12!I14,Aplicações!$B$10:$J$67,9,0)</f>
        <v>37.54</v>
      </c>
      <c r="V14" s="40">
        <f>VLOOKUP(Sintéticos12x12!J14,Aplicações!$B$10:$J$67,9,0)</f>
        <v>37.54</v>
      </c>
      <c r="W14" s="40">
        <f>VLOOKUP(Sintéticos12x12!K14,Aplicações!$B$10:$J$67,9,0)</f>
        <v>37.54</v>
      </c>
      <c r="X14" s="40">
        <f>VLOOKUP(Sintéticos12x12!L14,Aplicações!$B$10:$J$67,9,0)</f>
        <v>37.54</v>
      </c>
      <c r="Y14" s="40">
        <f>VLOOKUP(Sintéticos12x12!M14,Aplicações!$B$10:$J$67,9,0)</f>
        <v>37.54</v>
      </c>
      <c r="Z14" s="40">
        <f>VLOOKUP(Sintéticos12x12!N14,Aplicações!$B$10:$J$67,9,0)</f>
        <v>37.54</v>
      </c>
      <c r="AA14" s="31">
        <v>67</v>
      </c>
      <c r="AB14" s="31">
        <v>67</v>
      </c>
      <c r="AC14" s="31">
        <v>83</v>
      </c>
      <c r="AD14" s="31">
        <v>89</v>
      </c>
      <c r="AE14" s="31">
        <v>88</v>
      </c>
      <c r="AF14" s="31">
        <v>89</v>
      </c>
      <c r="AG14" s="31">
        <v>89</v>
      </c>
      <c r="AH14" s="31">
        <v>89</v>
      </c>
      <c r="AI14" s="31">
        <v>89</v>
      </c>
      <c r="AJ14" s="31">
        <v>89</v>
      </c>
      <c r="AK14" s="31">
        <v>89</v>
      </c>
      <c r="AL14" s="31">
        <v>89</v>
      </c>
      <c r="AM14" s="41">
        <f t="shared" ref="AM14:AX14" si="14">AA14/O14-1</f>
        <v>1.0303030303030303</v>
      </c>
      <c r="AN14" s="41">
        <f t="shared" si="14"/>
        <v>1.0303030303030303</v>
      </c>
      <c r="AO14" s="41">
        <f t="shared" si="14"/>
        <v>1.2109749600426212</v>
      </c>
      <c r="AP14" s="41">
        <f t="shared" si="14"/>
        <v>1.370804475226425</v>
      </c>
      <c r="AQ14" s="41">
        <f t="shared" si="14"/>
        <v>1.3441662226957911</v>
      </c>
      <c r="AR14" s="41">
        <f t="shared" si="14"/>
        <v>1.370804475226425</v>
      </c>
      <c r="AS14" s="41">
        <f t="shared" si="14"/>
        <v>1.370804475226425</v>
      </c>
      <c r="AT14" s="41">
        <f t="shared" si="14"/>
        <v>1.370804475226425</v>
      </c>
      <c r="AU14" s="41">
        <f t="shared" si="14"/>
        <v>1.370804475226425</v>
      </c>
      <c r="AV14" s="41">
        <f t="shared" si="14"/>
        <v>1.370804475226425</v>
      </c>
      <c r="AW14" s="41">
        <f t="shared" si="14"/>
        <v>1.370804475226425</v>
      </c>
      <c r="AX14" s="41">
        <f t="shared" si="14"/>
        <v>1.370804475226425</v>
      </c>
      <c r="AY14" s="41">
        <f t="shared" si="1"/>
        <v>1.2985152537629894</v>
      </c>
      <c r="AZ14" s="40">
        <f>VLOOKUP(Sintéticos12x12!C14,Aplicações!$B$10:$J$67,6,0)</f>
        <v>0.3</v>
      </c>
      <c r="BA14" s="40">
        <f>VLOOKUP(Sintéticos12x12!D14,Aplicações!$B$10:$J$67,6,0)</f>
        <v>0.3</v>
      </c>
      <c r="BB14" s="40">
        <f>VLOOKUP(Sintéticos12x12!E14,Aplicações!$B$10:$J$67,6,0)</f>
        <v>0</v>
      </c>
      <c r="BC14" s="40">
        <f>VLOOKUP(Sintéticos12x12!F14,Aplicações!$B$10:$J$67,6,0)</f>
        <v>0</v>
      </c>
      <c r="BD14" s="40">
        <f>VLOOKUP(Sintéticos12x12!G14,Aplicações!$B$10:$J$67,6,0)</f>
        <v>0</v>
      </c>
      <c r="BE14" s="40">
        <f>VLOOKUP(Sintéticos12x12!H14,Aplicações!$B$10:$J$67,6,0)</f>
        <v>0</v>
      </c>
      <c r="BF14" s="40">
        <f>VLOOKUP(Sintéticos12x12!I14,Aplicações!$B$10:$J$67,6,0)</f>
        <v>0</v>
      </c>
      <c r="BG14" s="40">
        <f>VLOOKUP(Sintéticos12x12!J14,Aplicações!$B$10:$J$67,6,0)</f>
        <v>0</v>
      </c>
      <c r="BH14" s="40">
        <f>VLOOKUP(Sintéticos12x12!K14,Aplicações!$B$10:$J$67,6,0)</f>
        <v>0</v>
      </c>
      <c r="BI14" s="40">
        <f>VLOOKUP(Sintéticos12x12!L14,Aplicações!$B$10:$J$67,6,0)</f>
        <v>0</v>
      </c>
      <c r="BJ14" s="40">
        <f>VLOOKUP(Sintéticos12x12!M14,Aplicações!$B$10:$J$67,6,0)</f>
        <v>0</v>
      </c>
      <c r="BK14" s="40">
        <f>VLOOKUP(Sintéticos12x12!N14,Aplicações!$B$10:$J$67,6,0)</f>
        <v>0</v>
      </c>
      <c r="BL14" s="40">
        <f>VLOOKUP(Sintéticos12x12!C14,Aplicações!$B$10:$J$67,7,0)</f>
        <v>0</v>
      </c>
      <c r="BM14" s="40">
        <f>VLOOKUP(Sintéticos12x12!D14,Aplicações!$B$10:$J$67,7,0)</f>
        <v>0</v>
      </c>
      <c r="BN14" s="40">
        <f>VLOOKUP(Sintéticos12x12!E14,Aplicações!$B$10:$J$67,7,0)</f>
        <v>0</v>
      </c>
      <c r="BO14" s="40">
        <f>VLOOKUP(Sintéticos12x12!F14,Aplicações!$B$10:$J$67,7,0)</f>
        <v>0</v>
      </c>
      <c r="BP14" s="40">
        <f>VLOOKUP(Sintéticos12x12!G14,Aplicações!$B$10:$J$67,7,0)</f>
        <v>0</v>
      </c>
      <c r="BQ14" s="40">
        <f>VLOOKUP(Sintéticos12x12!H14,Aplicações!$B$10:$J$67,7,0)</f>
        <v>0</v>
      </c>
      <c r="BR14" s="40">
        <f>VLOOKUP(Sintéticos12x12!I14,Aplicações!$B$10:$J$67,7,0)</f>
        <v>0</v>
      </c>
      <c r="BS14" s="40">
        <f>VLOOKUP(Sintéticos12x12!J14,Aplicações!$B$10:$J$67,7,0)</f>
        <v>0</v>
      </c>
      <c r="BT14" s="40">
        <f>VLOOKUP(Sintéticos12x12!K14,Aplicações!$B$10:$J$67,7,0)</f>
        <v>0</v>
      </c>
      <c r="BU14" s="40">
        <f>VLOOKUP(Sintéticos12x12!L14,Aplicações!$B$10:$J$67,7,0)</f>
        <v>0</v>
      </c>
      <c r="BV14" s="40">
        <f>VLOOKUP(Sintéticos12x12!M14,Aplicações!$B$10:$J$67,7,0)</f>
        <v>0</v>
      </c>
      <c r="BW14" s="40">
        <f>VLOOKUP(Sintéticos12x12!N14,Aplicações!$B$10:$J$67,7,0)</f>
        <v>0</v>
      </c>
      <c r="BX14" s="40">
        <f>VLOOKUP(Sintéticos12x12!C14,Aplicações!$B$10:$J$67,8,0)</f>
        <v>0</v>
      </c>
      <c r="BY14" s="40">
        <f>VLOOKUP(Sintéticos12x12!D14,Aplicações!$B$10:$J$67,8,0)</f>
        <v>0</v>
      </c>
      <c r="BZ14" s="40">
        <f>VLOOKUP(Sintéticos12x12!E14,Aplicações!$B$10:$J$67,8,0)</f>
        <v>0</v>
      </c>
      <c r="CA14" s="40">
        <f>VLOOKUP(Sintéticos12x12!F14,Aplicações!$B$10:$J$67,8,0)</f>
        <v>0</v>
      </c>
      <c r="CB14" s="40">
        <f>VLOOKUP(Sintéticos12x12!G14,Aplicações!$B$10:$J$67,8,0)</f>
        <v>0</v>
      </c>
      <c r="CC14" s="40">
        <f>VLOOKUP(Sintéticos12x12!H14,Aplicações!$B$10:$J$67,8,0)</f>
        <v>0</v>
      </c>
      <c r="CD14" s="40">
        <f>VLOOKUP(Sintéticos12x12!I14,Aplicações!$B$10:$J$67,8,0)</f>
        <v>0</v>
      </c>
      <c r="CE14" s="40">
        <f>VLOOKUP(Sintéticos12x12!J14,Aplicações!$B$10:$J$67,8,0)</f>
        <v>0</v>
      </c>
      <c r="CF14" s="40">
        <f>VLOOKUP(Sintéticos12x12!K14,Aplicações!$B$10:$J$67,8,0)</f>
        <v>0</v>
      </c>
      <c r="CG14" s="40">
        <f>VLOOKUP(Sintéticos12x12!L14,Aplicações!$B$10:$J$67,8,0)</f>
        <v>0</v>
      </c>
      <c r="CH14" s="40">
        <f>VLOOKUP(Sintéticos12x12!M14,Aplicações!$B$10:$J$67,8,0)</f>
        <v>0</v>
      </c>
      <c r="CI14" s="40">
        <f>VLOOKUP(Sintéticos12x12!N14,Aplicações!$B$10:$J$67,8,0)</f>
        <v>0</v>
      </c>
      <c r="CJ14" s="40">
        <f t="shared" si="2"/>
        <v>0.6</v>
      </c>
      <c r="CK14" s="40">
        <f t="shared" si="3"/>
        <v>0</v>
      </c>
      <c r="CL14" s="40">
        <f t="shared" si="4"/>
        <v>0</v>
      </c>
      <c r="CM14" s="40">
        <v>0.90909090000000004</v>
      </c>
      <c r="CN14" s="40">
        <v>1</v>
      </c>
      <c r="CO14" s="40">
        <v>1</v>
      </c>
    </row>
    <row r="15" spans="2:93" ht="13.5" customHeight="1">
      <c r="B15" s="39">
        <v>12</v>
      </c>
      <c r="C15" s="31" t="s">
        <v>60</v>
      </c>
      <c r="D15" s="31" t="s">
        <v>61</v>
      </c>
      <c r="E15" s="31" t="s">
        <v>61</v>
      </c>
      <c r="F15" s="31" t="s">
        <v>61</v>
      </c>
      <c r="G15" s="31" t="s">
        <v>61</v>
      </c>
      <c r="H15" s="31" t="s">
        <v>61</v>
      </c>
      <c r="I15" s="31" t="s">
        <v>61</v>
      </c>
      <c r="J15" s="31" t="s">
        <v>61</v>
      </c>
      <c r="K15" s="31" t="s">
        <v>61</v>
      </c>
      <c r="L15" s="31" t="s">
        <v>61</v>
      </c>
      <c r="M15" s="31" t="s">
        <v>61</v>
      </c>
      <c r="N15" s="31" t="s">
        <v>61</v>
      </c>
      <c r="O15" s="40">
        <f>VLOOKUP(Sintéticos12x12!C15,Aplicações!$B$10:$J$67,9,0)</f>
        <v>33</v>
      </c>
      <c r="P15" s="40">
        <f>VLOOKUP(Sintéticos12x12!D15,Aplicações!$B$10:$J$67,9,0)</f>
        <v>37.54</v>
      </c>
      <c r="Q15" s="40">
        <f>VLOOKUP(Sintéticos12x12!E15,Aplicações!$B$10:$J$67,9,0)</f>
        <v>37.54</v>
      </c>
      <c r="R15" s="40">
        <f>VLOOKUP(Sintéticos12x12!F15,Aplicações!$B$10:$J$67,9,0)</f>
        <v>37.54</v>
      </c>
      <c r="S15" s="40">
        <f>VLOOKUP(Sintéticos12x12!G15,Aplicações!$B$10:$J$67,9,0)</f>
        <v>37.54</v>
      </c>
      <c r="T15" s="40">
        <f>VLOOKUP(Sintéticos12x12!H15,Aplicações!$B$10:$J$67,9,0)</f>
        <v>37.54</v>
      </c>
      <c r="U15" s="40">
        <f>VLOOKUP(Sintéticos12x12!I15,Aplicações!$B$10:$J$67,9,0)</f>
        <v>37.54</v>
      </c>
      <c r="V15" s="40">
        <f>VLOOKUP(Sintéticos12x12!J15,Aplicações!$B$10:$J$67,9,0)</f>
        <v>37.54</v>
      </c>
      <c r="W15" s="40">
        <f>VLOOKUP(Sintéticos12x12!K15,Aplicações!$B$10:$J$67,9,0)</f>
        <v>37.54</v>
      </c>
      <c r="X15" s="40">
        <f>VLOOKUP(Sintéticos12x12!L15,Aplicações!$B$10:$J$67,9,0)</f>
        <v>37.54</v>
      </c>
      <c r="Y15" s="40">
        <f>VLOOKUP(Sintéticos12x12!M15,Aplicações!$B$10:$J$67,9,0)</f>
        <v>37.54</v>
      </c>
      <c r="Z15" s="40">
        <f>VLOOKUP(Sintéticos12x12!N15,Aplicações!$B$10:$J$67,9,0)</f>
        <v>37.54</v>
      </c>
      <c r="AA15" s="31">
        <v>47</v>
      </c>
      <c r="AB15" s="31">
        <v>87</v>
      </c>
      <c r="AC15" s="31">
        <v>85</v>
      </c>
      <c r="AD15" s="31">
        <v>87</v>
      </c>
      <c r="AE15" s="31">
        <v>97</v>
      </c>
      <c r="AF15" s="31">
        <v>88</v>
      </c>
      <c r="AG15" s="31">
        <v>88</v>
      </c>
      <c r="AH15" s="31">
        <v>88</v>
      </c>
      <c r="AI15" s="31">
        <v>88</v>
      </c>
      <c r="AJ15" s="31">
        <v>88</v>
      </c>
      <c r="AK15" s="31">
        <v>88</v>
      </c>
      <c r="AL15" s="31">
        <v>88</v>
      </c>
      <c r="AM15" s="41">
        <f t="shared" ref="AM15:AX15" si="15">AA15/O15-1</f>
        <v>0.42424242424242431</v>
      </c>
      <c r="AN15" s="41">
        <f t="shared" si="15"/>
        <v>1.3175279701651572</v>
      </c>
      <c r="AO15" s="41">
        <f t="shared" si="15"/>
        <v>1.2642514651038894</v>
      </c>
      <c r="AP15" s="41">
        <f t="shared" si="15"/>
        <v>1.3175279701651572</v>
      </c>
      <c r="AQ15" s="41">
        <f t="shared" si="15"/>
        <v>1.5839104954714971</v>
      </c>
      <c r="AR15" s="41">
        <f t="shared" si="15"/>
        <v>1.3441662226957911</v>
      </c>
      <c r="AS15" s="41">
        <f t="shared" si="15"/>
        <v>1.3441662226957911</v>
      </c>
      <c r="AT15" s="41">
        <f t="shared" si="15"/>
        <v>1.3441662226957911</v>
      </c>
      <c r="AU15" s="41">
        <f t="shared" si="15"/>
        <v>1.3441662226957911</v>
      </c>
      <c r="AV15" s="41">
        <f t="shared" si="15"/>
        <v>1.3441662226957911</v>
      </c>
      <c r="AW15" s="41">
        <f t="shared" si="15"/>
        <v>1.3441662226957911</v>
      </c>
      <c r="AX15" s="41">
        <f t="shared" si="15"/>
        <v>1.3441662226957911</v>
      </c>
      <c r="AY15" s="41">
        <f t="shared" si="1"/>
        <v>1.2763853236682214</v>
      </c>
      <c r="AZ15" s="40">
        <f>VLOOKUP(Sintéticos12x12!C15,Aplicações!$B$10:$J$67,6,0)</f>
        <v>0.3</v>
      </c>
      <c r="BA15" s="40">
        <f>VLOOKUP(Sintéticos12x12!D15,Aplicações!$B$10:$J$67,6,0)</f>
        <v>0</v>
      </c>
      <c r="BB15" s="40">
        <f>VLOOKUP(Sintéticos12x12!E15,Aplicações!$B$10:$J$67,6,0)</f>
        <v>0</v>
      </c>
      <c r="BC15" s="40">
        <f>VLOOKUP(Sintéticos12x12!F15,Aplicações!$B$10:$J$67,6,0)</f>
        <v>0</v>
      </c>
      <c r="BD15" s="40">
        <f>VLOOKUP(Sintéticos12x12!G15,Aplicações!$B$10:$J$67,6,0)</f>
        <v>0</v>
      </c>
      <c r="BE15" s="40">
        <f>VLOOKUP(Sintéticos12x12!H15,Aplicações!$B$10:$J$67,6,0)</f>
        <v>0</v>
      </c>
      <c r="BF15" s="40">
        <f>VLOOKUP(Sintéticos12x12!I15,Aplicações!$B$10:$J$67,6,0)</f>
        <v>0</v>
      </c>
      <c r="BG15" s="40">
        <f>VLOOKUP(Sintéticos12x12!J15,Aplicações!$B$10:$J$67,6,0)</f>
        <v>0</v>
      </c>
      <c r="BH15" s="40">
        <f>VLOOKUP(Sintéticos12x12!K15,Aplicações!$B$10:$J$67,6,0)</f>
        <v>0</v>
      </c>
      <c r="BI15" s="40">
        <f>VLOOKUP(Sintéticos12x12!L15,Aplicações!$B$10:$J$67,6,0)</f>
        <v>0</v>
      </c>
      <c r="BJ15" s="40">
        <f>VLOOKUP(Sintéticos12x12!M15,Aplicações!$B$10:$J$67,6,0)</f>
        <v>0</v>
      </c>
      <c r="BK15" s="40">
        <f>VLOOKUP(Sintéticos12x12!N15,Aplicações!$B$10:$J$67,6,0)</f>
        <v>0</v>
      </c>
      <c r="BL15" s="40">
        <f>VLOOKUP(Sintéticos12x12!C15,Aplicações!$B$10:$J$67,7,0)</f>
        <v>0</v>
      </c>
      <c r="BM15" s="40">
        <f>VLOOKUP(Sintéticos12x12!D15,Aplicações!$B$10:$J$67,7,0)</f>
        <v>0</v>
      </c>
      <c r="BN15" s="40">
        <f>VLOOKUP(Sintéticos12x12!E15,Aplicações!$B$10:$J$67,7,0)</f>
        <v>0</v>
      </c>
      <c r="BO15" s="40">
        <f>VLOOKUP(Sintéticos12x12!F15,Aplicações!$B$10:$J$67,7,0)</f>
        <v>0</v>
      </c>
      <c r="BP15" s="40">
        <f>VLOOKUP(Sintéticos12x12!G15,Aplicações!$B$10:$J$67,7,0)</f>
        <v>0</v>
      </c>
      <c r="BQ15" s="40">
        <f>VLOOKUP(Sintéticos12x12!H15,Aplicações!$B$10:$J$67,7,0)</f>
        <v>0</v>
      </c>
      <c r="BR15" s="40">
        <f>VLOOKUP(Sintéticos12x12!I15,Aplicações!$B$10:$J$67,7,0)</f>
        <v>0</v>
      </c>
      <c r="BS15" s="40">
        <f>VLOOKUP(Sintéticos12x12!J15,Aplicações!$B$10:$J$67,7,0)</f>
        <v>0</v>
      </c>
      <c r="BT15" s="40">
        <f>VLOOKUP(Sintéticos12x12!K15,Aplicações!$B$10:$J$67,7,0)</f>
        <v>0</v>
      </c>
      <c r="BU15" s="40">
        <f>VLOOKUP(Sintéticos12x12!L15,Aplicações!$B$10:$J$67,7,0)</f>
        <v>0</v>
      </c>
      <c r="BV15" s="40">
        <f>VLOOKUP(Sintéticos12x12!M15,Aplicações!$B$10:$J$67,7,0)</f>
        <v>0</v>
      </c>
      <c r="BW15" s="40">
        <f>VLOOKUP(Sintéticos12x12!N15,Aplicações!$B$10:$J$67,7,0)</f>
        <v>0</v>
      </c>
      <c r="BX15" s="40">
        <f>VLOOKUP(Sintéticos12x12!C15,Aplicações!$B$10:$J$67,8,0)</f>
        <v>0</v>
      </c>
      <c r="BY15" s="40">
        <f>VLOOKUP(Sintéticos12x12!D15,Aplicações!$B$10:$J$67,8,0)</f>
        <v>0</v>
      </c>
      <c r="BZ15" s="40">
        <f>VLOOKUP(Sintéticos12x12!E15,Aplicações!$B$10:$J$67,8,0)</f>
        <v>0</v>
      </c>
      <c r="CA15" s="40">
        <f>VLOOKUP(Sintéticos12x12!F15,Aplicações!$B$10:$J$67,8,0)</f>
        <v>0</v>
      </c>
      <c r="CB15" s="40">
        <f>VLOOKUP(Sintéticos12x12!G15,Aplicações!$B$10:$J$67,8,0)</f>
        <v>0</v>
      </c>
      <c r="CC15" s="40">
        <f>VLOOKUP(Sintéticos12x12!H15,Aplicações!$B$10:$J$67,8,0)</f>
        <v>0</v>
      </c>
      <c r="CD15" s="40">
        <f>VLOOKUP(Sintéticos12x12!I15,Aplicações!$B$10:$J$67,8,0)</f>
        <v>0</v>
      </c>
      <c r="CE15" s="40">
        <f>VLOOKUP(Sintéticos12x12!J15,Aplicações!$B$10:$J$67,8,0)</f>
        <v>0</v>
      </c>
      <c r="CF15" s="40">
        <f>VLOOKUP(Sintéticos12x12!K15,Aplicações!$B$10:$J$67,8,0)</f>
        <v>0</v>
      </c>
      <c r="CG15" s="40">
        <f>VLOOKUP(Sintéticos12x12!L15,Aplicações!$B$10:$J$67,8,0)</f>
        <v>0</v>
      </c>
      <c r="CH15" s="40">
        <f>VLOOKUP(Sintéticos12x12!M15,Aplicações!$B$10:$J$67,8,0)</f>
        <v>0</v>
      </c>
      <c r="CI15" s="40">
        <f>VLOOKUP(Sintéticos12x12!N15,Aplicações!$B$10:$J$67,8,0)</f>
        <v>0</v>
      </c>
      <c r="CJ15" s="40">
        <f t="shared" si="2"/>
        <v>0.3</v>
      </c>
      <c r="CK15" s="40">
        <f t="shared" si="3"/>
        <v>0</v>
      </c>
      <c r="CL15" s="40">
        <f t="shared" si="4"/>
        <v>0</v>
      </c>
      <c r="CM15" s="40">
        <v>0.95</v>
      </c>
      <c r="CN15" s="40">
        <v>1</v>
      </c>
      <c r="CO15" s="40">
        <v>1</v>
      </c>
    </row>
    <row r="16" spans="2:93" ht="13.5" customHeight="1">
      <c r="B16" s="39">
        <v>13</v>
      </c>
      <c r="C16" s="31" t="s">
        <v>61</v>
      </c>
      <c r="D16" s="31" t="s">
        <v>61</v>
      </c>
      <c r="E16" s="31" t="s">
        <v>61</v>
      </c>
      <c r="F16" s="31" t="s">
        <v>61</v>
      </c>
      <c r="G16" s="31" t="s">
        <v>61</v>
      </c>
      <c r="H16" s="31" t="s">
        <v>61</v>
      </c>
      <c r="I16" s="31" t="s">
        <v>61</v>
      </c>
      <c r="J16" s="31" t="s">
        <v>61</v>
      </c>
      <c r="K16" s="31" t="s">
        <v>61</v>
      </c>
      <c r="L16" s="31" t="s">
        <v>61</v>
      </c>
      <c r="M16" s="31" t="s">
        <v>61</v>
      </c>
      <c r="N16" s="31" t="s">
        <v>61</v>
      </c>
      <c r="O16" s="40">
        <f>VLOOKUP(Sintéticos12x12!C16,Aplicações!$B$10:$J$67,9,0)</f>
        <v>37.54</v>
      </c>
      <c r="P16" s="40">
        <f>VLOOKUP(Sintéticos12x12!D16,Aplicações!$B$10:$J$67,9,0)</f>
        <v>37.54</v>
      </c>
      <c r="Q16" s="40">
        <f>VLOOKUP(Sintéticos12x12!E16,Aplicações!$B$10:$J$67,9,0)</f>
        <v>37.54</v>
      </c>
      <c r="R16" s="40">
        <f>VLOOKUP(Sintéticos12x12!F16,Aplicações!$B$10:$J$67,9,0)</f>
        <v>37.54</v>
      </c>
      <c r="S16" s="40">
        <f>VLOOKUP(Sintéticos12x12!G16,Aplicações!$B$10:$J$67,9,0)</f>
        <v>37.54</v>
      </c>
      <c r="T16" s="40">
        <f>VLOOKUP(Sintéticos12x12!H16,Aplicações!$B$10:$J$67,9,0)</f>
        <v>37.54</v>
      </c>
      <c r="U16" s="40">
        <f>VLOOKUP(Sintéticos12x12!I16,Aplicações!$B$10:$J$67,9,0)</f>
        <v>37.54</v>
      </c>
      <c r="V16" s="40">
        <f>VLOOKUP(Sintéticos12x12!J16,Aplicações!$B$10:$J$67,9,0)</f>
        <v>37.54</v>
      </c>
      <c r="W16" s="40">
        <f>VLOOKUP(Sintéticos12x12!K16,Aplicações!$B$10:$J$67,9,0)</f>
        <v>37.54</v>
      </c>
      <c r="X16" s="40">
        <f>VLOOKUP(Sintéticos12x12!L16,Aplicações!$B$10:$J$67,9,0)</f>
        <v>37.54</v>
      </c>
      <c r="Y16" s="40">
        <f>VLOOKUP(Sintéticos12x12!M16,Aplicações!$B$10:$J$67,9,0)</f>
        <v>37.54</v>
      </c>
      <c r="Z16" s="40">
        <f>VLOOKUP(Sintéticos12x12!N16,Aplicações!$B$10:$J$67,9,0)</f>
        <v>37.54</v>
      </c>
      <c r="AA16" s="31">
        <v>88</v>
      </c>
      <c r="AB16" s="31">
        <v>89</v>
      </c>
      <c r="AC16" s="31">
        <v>89</v>
      </c>
      <c r="AD16" s="31">
        <v>89</v>
      </c>
      <c r="AE16" s="31">
        <v>97</v>
      </c>
      <c r="AF16" s="31">
        <v>87</v>
      </c>
      <c r="AG16" s="31">
        <v>87</v>
      </c>
      <c r="AH16" s="31">
        <v>87</v>
      </c>
      <c r="AI16" s="31">
        <v>87</v>
      </c>
      <c r="AJ16" s="31">
        <v>87</v>
      </c>
      <c r="AK16" s="31">
        <v>87</v>
      </c>
      <c r="AL16" s="31">
        <v>87</v>
      </c>
      <c r="AM16" s="41">
        <f t="shared" ref="AM16:AX16" si="16">AA16/O16-1</f>
        <v>1.3441662226957911</v>
      </c>
      <c r="AN16" s="41">
        <f t="shared" si="16"/>
        <v>1.370804475226425</v>
      </c>
      <c r="AO16" s="41">
        <f t="shared" si="16"/>
        <v>1.370804475226425</v>
      </c>
      <c r="AP16" s="41">
        <f t="shared" si="16"/>
        <v>1.370804475226425</v>
      </c>
      <c r="AQ16" s="41">
        <f t="shared" si="16"/>
        <v>1.5839104954714971</v>
      </c>
      <c r="AR16" s="41">
        <f t="shared" si="16"/>
        <v>1.3175279701651572</v>
      </c>
      <c r="AS16" s="41">
        <f t="shared" si="16"/>
        <v>1.3175279701651572</v>
      </c>
      <c r="AT16" s="41">
        <f t="shared" si="16"/>
        <v>1.3175279701651572</v>
      </c>
      <c r="AU16" s="41">
        <f t="shared" si="16"/>
        <v>1.3175279701651572</v>
      </c>
      <c r="AV16" s="41">
        <f t="shared" si="16"/>
        <v>1.3175279701651572</v>
      </c>
      <c r="AW16" s="41">
        <f t="shared" si="16"/>
        <v>1.3175279701651572</v>
      </c>
      <c r="AX16" s="41">
        <f t="shared" si="16"/>
        <v>1.3175279701651572</v>
      </c>
      <c r="AY16" s="41">
        <f t="shared" si="1"/>
        <v>1.3552654945835554</v>
      </c>
      <c r="AZ16" s="40">
        <f>VLOOKUP(Sintéticos12x12!C16,Aplicações!$B$10:$J$67,6,0)</f>
        <v>0</v>
      </c>
      <c r="BA16" s="40">
        <f>VLOOKUP(Sintéticos12x12!D16,Aplicações!$B$10:$J$67,6,0)</f>
        <v>0</v>
      </c>
      <c r="BB16" s="40">
        <f>VLOOKUP(Sintéticos12x12!E16,Aplicações!$B$10:$J$67,6,0)</f>
        <v>0</v>
      </c>
      <c r="BC16" s="40">
        <f>VLOOKUP(Sintéticos12x12!F16,Aplicações!$B$10:$J$67,6,0)</f>
        <v>0</v>
      </c>
      <c r="BD16" s="40">
        <f>VLOOKUP(Sintéticos12x12!G16,Aplicações!$B$10:$J$67,6,0)</f>
        <v>0</v>
      </c>
      <c r="BE16" s="40">
        <f>VLOOKUP(Sintéticos12x12!H16,Aplicações!$B$10:$J$67,6,0)</f>
        <v>0</v>
      </c>
      <c r="BF16" s="40">
        <f>VLOOKUP(Sintéticos12x12!I16,Aplicações!$B$10:$J$67,6,0)</f>
        <v>0</v>
      </c>
      <c r="BG16" s="40">
        <f>VLOOKUP(Sintéticos12x12!J16,Aplicações!$B$10:$J$67,6,0)</f>
        <v>0</v>
      </c>
      <c r="BH16" s="40">
        <f>VLOOKUP(Sintéticos12x12!K16,Aplicações!$B$10:$J$67,6,0)</f>
        <v>0</v>
      </c>
      <c r="BI16" s="40">
        <f>VLOOKUP(Sintéticos12x12!L16,Aplicações!$B$10:$J$67,6,0)</f>
        <v>0</v>
      </c>
      <c r="BJ16" s="40">
        <f>VLOOKUP(Sintéticos12x12!M16,Aplicações!$B$10:$J$67,6,0)</f>
        <v>0</v>
      </c>
      <c r="BK16" s="40">
        <f>VLOOKUP(Sintéticos12x12!N16,Aplicações!$B$10:$J$67,6,0)</f>
        <v>0</v>
      </c>
      <c r="BL16" s="40">
        <f>VLOOKUP(Sintéticos12x12!C16,Aplicações!$B$10:$J$67,7,0)</f>
        <v>0</v>
      </c>
      <c r="BM16" s="40">
        <f>VLOOKUP(Sintéticos12x12!D16,Aplicações!$B$10:$J$67,7,0)</f>
        <v>0</v>
      </c>
      <c r="BN16" s="40">
        <f>VLOOKUP(Sintéticos12x12!E16,Aplicações!$B$10:$J$67,7,0)</f>
        <v>0</v>
      </c>
      <c r="BO16" s="40">
        <f>VLOOKUP(Sintéticos12x12!F16,Aplicações!$B$10:$J$67,7,0)</f>
        <v>0</v>
      </c>
      <c r="BP16" s="40">
        <f>VLOOKUP(Sintéticos12x12!G16,Aplicações!$B$10:$J$67,7,0)</f>
        <v>0</v>
      </c>
      <c r="BQ16" s="40">
        <f>VLOOKUP(Sintéticos12x12!H16,Aplicações!$B$10:$J$67,7,0)</f>
        <v>0</v>
      </c>
      <c r="BR16" s="40">
        <f>VLOOKUP(Sintéticos12x12!I16,Aplicações!$B$10:$J$67,7,0)</f>
        <v>0</v>
      </c>
      <c r="BS16" s="40">
        <f>VLOOKUP(Sintéticos12x12!J16,Aplicações!$B$10:$J$67,7,0)</f>
        <v>0</v>
      </c>
      <c r="BT16" s="40">
        <f>VLOOKUP(Sintéticos12x12!K16,Aplicações!$B$10:$J$67,7,0)</f>
        <v>0</v>
      </c>
      <c r="BU16" s="40">
        <f>VLOOKUP(Sintéticos12x12!L16,Aplicações!$B$10:$J$67,7,0)</f>
        <v>0</v>
      </c>
      <c r="BV16" s="40">
        <f>VLOOKUP(Sintéticos12x12!M16,Aplicações!$B$10:$J$67,7,0)</f>
        <v>0</v>
      </c>
      <c r="BW16" s="40">
        <f>VLOOKUP(Sintéticos12x12!N16,Aplicações!$B$10:$J$67,7,0)</f>
        <v>0</v>
      </c>
      <c r="BX16" s="40">
        <f>VLOOKUP(Sintéticos12x12!C16,Aplicações!$B$10:$J$67,8,0)</f>
        <v>0</v>
      </c>
      <c r="BY16" s="40">
        <f>VLOOKUP(Sintéticos12x12!D16,Aplicações!$B$10:$J$67,8,0)</f>
        <v>0</v>
      </c>
      <c r="BZ16" s="40">
        <f>VLOOKUP(Sintéticos12x12!E16,Aplicações!$B$10:$J$67,8,0)</f>
        <v>0</v>
      </c>
      <c r="CA16" s="40">
        <f>VLOOKUP(Sintéticos12x12!F16,Aplicações!$B$10:$J$67,8,0)</f>
        <v>0</v>
      </c>
      <c r="CB16" s="40">
        <f>VLOOKUP(Sintéticos12x12!G16,Aplicações!$B$10:$J$67,8,0)</f>
        <v>0</v>
      </c>
      <c r="CC16" s="40">
        <f>VLOOKUP(Sintéticos12x12!H16,Aplicações!$B$10:$J$67,8,0)</f>
        <v>0</v>
      </c>
      <c r="CD16" s="40">
        <f>VLOOKUP(Sintéticos12x12!I16,Aplicações!$B$10:$J$67,8,0)</f>
        <v>0</v>
      </c>
      <c r="CE16" s="40">
        <f>VLOOKUP(Sintéticos12x12!J16,Aplicações!$B$10:$J$67,8,0)</f>
        <v>0</v>
      </c>
      <c r="CF16" s="40">
        <f>VLOOKUP(Sintéticos12x12!K16,Aplicações!$B$10:$J$67,8,0)</f>
        <v>0</v>
      </c>
      <c r="CG16" s="40">
        <f>VLOOKUP(Sintéticos12x12!L16,Aplicações!$B$10:$J$67,8,0)</f>
        <v>0</v>
      </c>
      <c r="CH16" s="40">
        <f>VLOOKUP(Sintéticos12x12!M16,Aplicações!$B$10:$J$67,8,0)</f>
        <v>0</v>
      </c>
      <c r="CI16" s="40">
        <f>VLOOKUP(Sintéticos12x12!N16,Aplicações!$B$10:$J$67,8,0)</f>
        <v>0</v>
      </c>
      <c r="CJ16" s="40">
        <f t="shared" si="2"/>
        <v>0</v>
      </c>
      <c r="CK16" s="40">
        <f t="shared" si="3"/>
        <v>0</v>
      </c>
      <c r="CL16" s="40">
        <f t="shared" si="4"/>
        <v>0</v>
      </c>
      <c r="CM16" s="40">
        <v>1</v>
      </c>
      <c r="CN16" s="40">
        <v>1</v>
      </c>
      <c r="CO16" s="40">
        <v>1</v>
      </c>
    </row>
    <row r="17" spans="2:93" ht="13.5" customHeight="1">
      <c r="B17" s="39">
        <v>14</v>
      </c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31"/>
      <c r="AB17" s="31"/>
      <c r="AC17" s="31"/>
      <c r="AD17" s="31"/>
      <c r="AE17" s="31"/>
      <c r="AF17" s="31"/>
      <c r="AG17" s="31"/>
      <c r="AH17" s="31"/>
      <c r="AI17" s="31"/>
      <c r="AJ17" s="31"/>
      <c r="AK17" s="31"/>
      <c r="AL17" s="31"/>
      <c r="AM17" s="41"/>
      <c r="AN17" s="41"/>
      <c r="AO17" s="41"/>
      <c r="AP17" s="41"/>
      <c r="AQ17" s="41"/>
      <c r="AR17" s="41"/>
      <c r="AS17" s="41"/>
      <c r="AT17" s="41"/>
      <c r="AU17" s="41"/>
      <c r="AV17" s="41"/>
      <c r="AW17" s="41"/>
      <c r="AX17" s="41"/>
      <c r="AY17" s="41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40"/>
      <c r="BW17" s="40"/>
      <c r="BX17" s="40"/>
      <c r="BY17" s="40"/>
      <c r="BZ17" s="40"/>
      <c r="CA17" s="40"/>
      <c r="CB17" s="40"/>
      <c r="CC17" s="40"/>
      <c r="CD17" s="40"/>
      <c r="CE17" s="40"/>
      <c r="CF17" s="40"/>
      <c r="CG17" s="40"/>
      <c r="CH17" s="40"/>
      <c r="CI17" s="40"/>
      <c r="CJ17" s="40"/>
      <c r="CK17" s="40"/>
      <c r="CL17" s="40"/>
      <c r="CM17" s="40"/>
      <c r="CN17" s="40"/>
      <c r="CO17" s="40"/>
    </row>
    <row r="18" spans="2:93" ht="13.5" customHeight="1">
      <c r="B18" s="39">
        <v>15</v>
      </c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31"/>
      <c r="AB18" s="31"/>
      <c r="AC18" s="31"/>
      <c r="AD18" s="31"/>
      <c r="AE18" s="31"/>
      <c r="AF18" s="31"/>
      <c r="AG18" s="31"/>
      <c r="AH18" s="31"/>
      <c r="AI18" s="31"/>
      <c r="AJ18" s="31"/>
      <c r="AK18" s="31"/>
      <c r="AL18" s="31"/>
      <c r="AM18" s="41"/>
      <c r="AN18" s="41"/>
      <c r="AO18" s="41"/>
      <c r="AP18" s="41"/>
      <c r="AQ18" s="41"/>
      <c r="AR18" s="41"/>
      <c r="AS18" s="41"/>
      <c r="AT18" s="41"/>
      <c r="AU18" s="41"/>
      <c r="AV18" s="41"/>
      <c r="AW18" s="41"/>
      <c r="AX18" s="41"/>
      <c r="AY18" s="41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40"/>
      <c r="BW18" s="40"/>
      <c r="BX18" s="40"/>
      <c r="BY18" s="40"/>
      <c r="BZ18" s="40"/>
      <c r="CA18" s="40"/>
      <c r="CB18" s="40"/>
      <c r="CC18" s="40"/>
      <c r="CD18" s="40"/>
      <c r="CE18" s="40"/>
      <c r="CF18" s="40"/>
      <c r="CG18" s="40"/>
      <c r="CH18" s="40"/>
      <c r="CI18" s="40"/>
      <c r="CJ18" s="40"/>
      <c r="CK18" s="40"/>
      <c r="CL18" s="40"/>
      <c r="CM18" s="40"/>
      <c r="CN18" s="40"/>
      <c r="CO18" s="40"/>
    </row>
    <row r="19" spans="2:93" ht="13.5" customHeight="1">
      <c r="B19" s="39">
        <v>16</v>
      </c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  <c r="AA19" s="31"/>
      <c r="AB19" s="31"/>
      <c r="AC19" s="31"/>
      <c r="AD19" s="31"/>
      <c r="AE19" s="31"/>
      <c r="AF19" s="31"/>
      <c r="AG19" s="31"/>
      <c r="AH19" s="31"/>
      <c r="AI19" s="31"/>
      <c r="AJ19" s="31"/>
      <c r="AK19" s="31"/>
      <c r="AL19" s="31"/>
      <c r="AM19" s="41"/>
      <c r="AN19" s="41"/>
      <c r="AO19" s="41"/>
      <c r="AP19" s="41"/>
      <c r="AQ19" s="41"/>
      <c r="AR19" s="41"/>
      <c r="AS19" s="41"/>
      <c r="AT19" s="41"/>
      <c r="AU19" s="41"/>
      <c r="AV19" s="41"/>
      <c r="AW19" s="41"/>
      <c r="AX19" s="41"/>
      <c r="AY19" s="41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40"/>
      <c r="BW19" s="40"/>
      <c r="BX19" s="40"/>
      <c r="BY19" s="40"/>
      <c r="BZ19" s="40"/>
      <c r="CA19" s="40"/>
      <c r="CB19" s="40"/>
      <c r="CC19" s="40"/>
      <c r="CD19" s="40"/>
      <c r="CE19" s="40"/>
      <c r="CF19" s="40"/>
      <c r="CG19" s="40"/>
      <c r="CH19" s="40"/>
      <c r="CI19" s="40"/>
      <c r="CJ19" s="40"/>
      <c r="CK19" s="40"/>
      <c r="CL19" s="40"/>
      <c r="CM19" s="40"/>
      <c r="CN19" s="40"/>
      <c r="CO19" s="40"/>
    </row>
    <row r="20" spans="2:93" ht="13.5" customHeight="1">
      <c r="B20" s="39">
        <v>17</v>
      </c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31"/>
      <c r="AL20" s="31"/>
      <c r="AM20" s="41"/>
      <c r="AN20" s="41"/>
      <c r="AO20" s="41"/>
      <c r="AP20" s="41"/>
      <c r="AQ20" s="41"/>
      <c r="AR20" s="41"/>
      <c r="AS20" s="41"/>
      <c r="AT20" s="41"/>
      <c r="AU20" s="41"/>
      <c r="AV20" s="41"/>
      <c r="AW20" s="41"/>
      <c r="AX20" s="41"/>
      <c r="AY20" s="41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40"/>
      <c r="BW20" s="40"/>
      <c r="BX20" s="40"/>
      <c r="BY20" s="40"/>
      <c r="BZ20" s="40"/>
      <c r="CA20" s="40"/>
      <c r="CB20" s="40"/>
      <c r="CC20" s="40"/>
      <c r="CD20" s="40"/>
      <c r="CE20" s="40"/>
      <c r="CF20" s="40"/>
      <c r="CG20" s="40"/>
      <c r="CH20" s="40"/>
      <c r="CI20" s="40"/>
      <c r="CJ20" s="40"/>
      <c r="CK20" s="40"/>
      <c r="CL20" s="40"/>
      <c r="CM20" s="40"/>
      <c r="CN20" s="40"/>
      <c r="CO20" s="40"/>
    </row>
    <row r="21" spans="2:93" ht="13.5" customHeight="1">
      <c r="B21" s="39">
        <v>18</v>
      </c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31"/>
      <c r="AB21" s="31"/>
      <c r="AC21" s="31"/>
      <c r="AD21" s="31"/>
      <c r="AE21" s="31"/>
      <c r="AF21" s="31"/>
      <c r="AG21" s="31"/>
      <c r="AH21" s="31"/>
      <c r="AI21" s="31"/>
      <c r="AJ21" s="31"/>
      <c r="AK21" s="31"/>
      <c r="AL21" s="31"/>
      <c r="AM21" s="41"/>
      <c r="AN21" s="41"/>
      <c r="AO21" s="41"/>
      <c r="AP21" s="41"/>
      <c r="AQ21" s="41"/>
      <c r="AR21" s="41"/>
      <c r="AS21" s="41"/>
      <c r="AT21" s="41"/>
      <c r="AU21" s="41"/>
      <c r="AV21" s="41"/>
      <c r="AW21" s="41"/>
      <c r="AX21" s="41"/>
      <c r="AY21" s="41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40"/>
      <c r="BW21" s="40"/>
      <c r="BX21" s="40"/>
      <c r="BY21" s="40"/>
      <c r="BZ21" s="40"/>
      <c r="CA21" s="40"/>
      <c r="CB21" s="40"/>
      <c r="CC21" s="40"/>
      <c r="CD21" s="40"/>
      <c r="CE21" s="40"/>
      <c r="CF21" s="40"/>
      <c r="CG21" s="40"/>
      <c r="CH21" s="40"/>
      <c r="CI21" s="40"/>
      <c r="CJ21" s="40"/>
      <c r="CK21" s="40"/>
      <c r="CL21" s="40"/>
      <c r="CM21" s="40"/>
      <c r="CN21" s="40"/>
      <c r="CO21" s="40"/>
    </row>
    <row r="22" spans="2:93" ht="13.5" customHeight="1">
      <c r="B22" s="39">
        <v>19</v>
      </c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31"/>
      <c r="AB22" s="31"/>
      <c r="AC22" s="31"/>
      <c r="AD22" s="31"/>
      <c r="AE22" s="31"/>
      <c r="AF22" s="31"/>
      <c r="AG22" s="31"/>
      <c r="AH22" s="31"/>
      <c r="AI22" s="31"/>
      <c r="AJ22" s="31"/>
      <c r="AK22" s="31"/>
      <c r="AL22" s="31"/>
      <c r="AM22" s="41"/>
      <c r="AN22" s="41"/>
      <c r="AO22" s="41"/>
      <c r="AP22" s="41"/>
      <c r="AQ22" s="41"/>
      <c r="AR22" s="41"/>
      <c r="AS22" s="41"/>
      <c r="AT22" s="41"/>
      <c r="AU22" s="41"/>
      <c r="AV22" s="41"/>
      <c r="AW22" s="41"/>
      <c r="AX22" s="41"/>
      <c r="AY22" s="41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40"/>
      <c r="BW22" s="40"/>
      <c r="BX22" s="40"/>
      <c r="BY22" s="40"/>
      <c r="BZ22" s="40"/>
      <c r="CA22" s="40"/>
      <c r="CB22" s="40"/>
      <c r="CC22" s="40"/>
      <c r="CD22" s="40"/>
      <c r="CE22" s="40"/>
      <c r="CF22" s="40"/>
      <c r="CG22" s="40"/>
      <c r="CH22" s="40"/>
      <c r="CI22" s="40"/>
      <c r="CJ22" s="40"/>
      <c r="CK22" s="40"/>
      <c r="CL22" s="40"/>
      <c r="CM22" s="40"/>
      <c r="CN22" s="40"/>
      <c r="CO22" s="40"/>
    </row>
    <row r="23" spans="2:93" ht="13.5" customHeight="1">
      <c r="B23" s="39">
        <v>20</v>
      </c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  <c r="AA23" s="31"/>
      <c r="AB23" s="31"/>
      <c r="AC23" s="31"/>
      <c r="AD23" s="31"/>
      <c r="AE23" s="31"/>
      <c r="AF23" s="31"/>
      <c r="AG23" s="31"/>
      <c r="AH23" s="31"/>
      <c r="AI23" s="31"/>
      <c r="AJ23" s="31"/>
      <c r="AK23" s="31"/>
      <c r="AL23" s="31"/>
      <c r="AM23" s="41"/>
      <c r="AN23" s="41"/>
      <c r="AO23" s="41"/>
      <c r="AP23" s="41"/>
      <c r="AQ23" s="41"/>
      <c r="AR23" s="41"/>
      <c r="AS23" s="41"/>
      <c r="AT23" s="41"/>
      <c r="AU23" s="41"/>
      <c r="AV23" s="41"/>
      <c r="AW23" s="41"/>
      <c r="AX23" s="41"/>
      <c r="AY23" s="41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40"/>
      <c r="BW23" s="40"/>
      <c r="BX23" s="40"/>
      <c r="BY23" s="40"/>
      <c r="BZ23" s="40"/>
      <c r="CA23" s="40"/>
      <c r="CB23" s="40"/>
      <c r="CC23" s="40"/>
      <c r="CD23" s="40"/>
      <c r="CE23" s="40"/>
      <c r="CF23" s="40"/>
      <c r="CG23" s="40"/>
      <c r="CH23" s="40"/>
      <c r="CI23" s="40"/>
      <c r="CJ23" s="40"/>
      <c r="CK23" s="40"/>
      <c r="CL23" s="40"/>
      <c r="CM23" s="40"/>
      <c r="CN23" s="40"/>
      <c r="CO23" s="40"/>
    </row>
    <row r="24" spans="2:93" ht="13.5" customHeight="1">
      <c r="B24" s="39">
        <v>21</v>
      </c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31"/>
      <c r="AB24" s="31"/>
      <c r="AC24" s="31"/>
      <c r="AD24" s="31"/>
      <c r="AE24" s="31"/>
      <c r="AF24" s="31"/>
      <c r="AG24" s="31"/>
      <c r="AH24" s="31"/>
      <c r="AI24" s="31"/>
      <c r="AJ24" s="31"/>
      <c r="AK24" s="31"/>
      <c r="AL24" s="31"/>
      <c r="AM24" s="41"/>
      <c r="AN24" s="41"/>
      <c r="AO24" s="41"/>
      <c r="AP24" s="41"/>
      <c r="AQ24" s="41"/>
      <c r="AR24" s="41"/>
      <c r="AS24" s="41"/>
      <c r="AT24" s="41"/>
      <c r="AU24" s="41"/>
      <c r="AV24" s="41"/>
      <c r="AW24" s="41"/>
      <c r="AX24" s="41"/>
      <c r="AY24" s="41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40"/>
      <c r="BW24" s="40"/>
      <c r="BX24" s="40"/>
      <c r="BY24" s="40"/>
      <c r="BZ24" s="40"/>
      <c r="CA24" s="40"/>
      <c r="CB24" s="40"/>
      <c r="CC24" s="40"/>
      <c r="CD24" s="40"/>
      <c r="CE24" s="40"/>
      <c r="CF24" s="40"/>
      <c r="CG24" s="40"/>
      <c r="CH24" s="40"/>
      <c r="CI24" s="40"/>
      <c r="CJ24" s="40"/>
      <c r="CK24" s="40"/>
      <c r="CL24" s="40"/>
      <c r="CM24" s="40"/>
      <c r="CN24" s="40"/>
      <c r="CO24" s="40"/>
    </row>
    <row r="25" spans="2:93" ht="13.5" customHeight="1">
      <c r="B25" s="39">
        <v>22</v>
      </c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31"/>
      <c r="AB25" s="31"/>
      <c r="AC25" s="31"/>
      <c r="AD25" s="31"/>
      <c r="AE25" s="31"/>
      <c r="AF25" s="31"/>
      <c r="AG25" s="31"/>
      <c r="AH25" s="31"/>
      <c r="AI25" s="31"/>
      <c r="AJ25" s="31"/>
      <c r="AK25" s="31"/>
      <c r="AL25" s="31"/>
      <c r="AM25" s="41"/>
      <c r="AN25" s="41"/>
      <c r="AO25" s="41"/>
      <c r="AP25" s="41"/>
      <c r="AQ25" s="41"/>
      <c r="AR25" s="41"/>
      <c r="AS25" s="41"/>
      <c r="AT25" s="41"/>
      <c r="AU25" s="41"/>
      <c r="AV25" s="41"/>
      <c r="AW25" s="41"/>
      <c r="AX25" s="41"/>
      <c r="AY25" s="41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40"/>
      <c r="BW25" s="40"/>
      <c r="BX25" s="40"/>
      <c r="BY25" s="40"/>
      <c r="BZ25" s="40"/>
      <c r="CA25" s="40"/>
      <c r="CB25" s="40"/>
      <c r="CC25" s="40"/>
      <c r="CD25" s="40"/>
      <c r="CE25" s="40"/>
      <c r="CF25" s="40"/>
      <c r="CG25" s="40"/>
      <c r="CH25" s="40"/>
      <c r="CI25" s="40"/>
      <c r="CJ25" s="40"/>
      <c r="CK25" s="40"/>
      <c r="CL25" s="40"/>
      <c r="CM25" s="40"/>
      <c r="CN25" s="40"/>
      <c r="CO25" s="40"/>
    </row>
    <row r="26" spans="2:93" ht="13.5" customHeight="1">
      <c r="B26" s="39">
        <v>23</v>
      </c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31"/>
      <c r="AB26" s="31"/>
      <c r="AC26" s="31"/>
      <c r="AD26" s="31"/>
      <c r="AE26" s="31"/>
      <c r="AF26" s="31"/>
      <c r="AG26" s="31"/>
      <c r="AH26" s="31"/>
      <c r="AI26" s="31"/>
      <c r="AJ26" s="31"/>
      <c r="AK26" s="31"/>
      <c r="AL26" s="31"/>
      <c r="AM26" s="41"/>
      <c r="AN26" s="41"/>
      <c r="AO26" s="41"/>
      <c r="AP26" s="41"/>
      <c r="AQ26" s="41"/>
      <c r="AR26" s="41"/>
      <c r="AS26" s="41"/>
      <c r="AT26" s="41"/>
      <c r="AU26" s="41"/>
      <c r="AV26" s="41"/>
      <c r="AW26" s="41"/>
      <c r="AX26" s="41"/>
      <c r="AY26" s="41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40"/>
      <c r="BW26" s="40"/>
      <c r="BX26" s="40"/>
      <c r="BY26" s="40"/>
      <c r="BZ26" s="40"/>
      <c r="CA26" s="40"/>
      <c r="CB26" s="40"/>
      <c r="CC26" s="40"/>
      <c r="CD26" s="40"/>
      <c r="CE26" s="40"/>
      <c r="CF26" s="40"/>
      <c r="CG26" s="40"/>
      <c r="CH26" s="40"/>
      <c r="CI26" s="40"/>
      <c r="CJ26" s="40"/>
      <c r="CK26" s="40"/>
      <c r="CL26" s="40"/>
      <c r="CM26" s="40"/>
      <c r="CN26" s="40"/>
      <c r="CO26" s="40"/>
    </row>
    <row r="27" spans="2:93" ht="13.5" customHeight="1">
      <c r="B27" s="39">
        <v>24</v>
      </c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  <c r="AA27" s="31"/>
      <c r="AB27" s="31"/>
      <c r="AC27" s="31"/>
      <c r="AD27" s="31"/>
      <c r="AE27" s="31"/>
      <c r="AF27" s="31"/>
      <c r="AG27" s="31"/>
      <c r="AH27" s="31"/>
      <c r="AI27" s="31"/>
      <c r="AJ27" s="31"/>
      <c r="AK27" s="31"/>
      <c r="AL27" s="31"/>
      <c r="AM27" s="41"/>
      <c r="AN27" s="41"/>
      <c r="AO27" s="41"/>
      <c r="AP27" s="41"/>
      <c r="AQ27" s="41"/>
      <c r="AR27" s="41"/>
      <c r="AS27" s="41"/>
      <c r="AT27" s="41"/>
      <c r="AU27" s="41"/>
      <c r="AV27" s="41"/>
      <c r="AW27" s="41"/>
      <c r="AX27" s="41"/>
      <c r="AY27" s="41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40"/>
      <c r="BW27" s="40"/>
      <c r="BX27" s="40"/>
      <c r="BY27" s="40"/>
      <c r="BZ27" s="40"/>
      <c r="CA27" s="40"/>
      <c r="CB27" s="40"/>
      <c r="CC27" s="40"/>
      <c r="CD27" s="40"/>
      <c r="CE27" s="40"/>
      <c r="CF27" s="40"/>
      <c r="CG27" s="40"/>
      <c r="CH27" s="40"/>
      <c r="CI27" s="40"/>
      <c r="CJ27" s="40"/>
      <c r="CK27" s="40"/>
      <c r="CL27" s="40"/>
      <c r="CM27" s="40"/>
      <c r="CN27" s="40"/>
      <c r="CO27" s="40"/>
    </row>
    <row r="28" spans="2:93" ht="13.5" customHeight="1">
      <c r="B28" s="39">
        <v>25</v>
      </c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  <c r="AA28" s="31"/>
      <c r="AB28" s="31"/>
      <c r="AC28" s="31"/>
      <c r="AD28" s="31"/>
      <c r="AE28" s="31"/>
      <c r="AF28" s="31"/>
      <c r="AG28" s="31"/>
      <c r="AH28" s="31"/>
      <c r="AI28" s="31"/>
      <c r="AJ28" s="31"/>
      <c r="AK28" s="31"/>
      <c r="AL28" s="31"/>
      <c r="AM28" s="41"/>
      <c r="AN28" s="41"/>
      <c r="AO28" s="41"/>
      <c r="AP28" s="41"/>
      <c r="AQ28" s="41"/>
      <c r="AR28" s="41"/>
      <c r="AS28" s="41"/>
      <c r="AT28" s="41"/>
      <c r="AU28" s="41"/>
      <c r="AV28" s="41"/>
      <c r="AW28" s="41"/>
      <c r="AX28" s="41"/>
      <c r="AY28" s="41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40"/>
      <c r="BW28" s="40"/>
      <c r="BX28" s="40"/>
      <c r="BY28" s="40"/>
      <c r="BZ28" s="40"/>
      <c r="CA28" s="40"/>
      <c r="CB28" s="40"/>
      <c r="CC28" s="40"/>
      <c r="CD28" s="40"/>
      <c r="CE28" s="40"/>
      <c r="CF28" s="40"/>
      <c r="CG28" s="40"/>
      <c r="CH28" s="40"/>
      <c r="CI28" s="40"/>
      <c r="CJ28" s="40"/>
      <c r="CK28" s="40"/>
      <c r="CL28" s="40"/>
      <c r="CM28" s="40"/>
      <c r="CN28" s="40"/>
      <c r="CO28" s="40"/>
    </row>
    <row r="29" spans="2:93" ht="13.5" customHeight="1">
      <c r="B29" s="39">
        <v>26</v>
      </c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  <c r="AA29" s="31"/>
      <c r="AB29" s="31"/>
      <c r="AC29" s="31"/>
      <c r="AD29" s="31"/>
      <c r="AE29" s="31"/>
      <c r="AF29" s="31"/>
      <c r="AG29" s="31"/>
      <c r="AH29" s="31"/>
      <c r="AI29" s="31"/>
      <c r="AJ29" s="31"/>
      <c r="AK29" s="31"/>
      <c r="AL29" s="31"/>
      <c r="AM29" s="41"/>
      <c r="AN29" s="41"/>
      <c r="AO29" s="41"/>
      <c r="AP29" s="41"/>
      <c r="AQ29" s="41"/>
      <c r="AR29" s="41"/>
      <c r="AS29" s="41"/>
      <c r="AT29" s="41"/>
      <c r="AU29" s="41"/>
      <c r="AV29" s="41"/>
      <c r="AW29" s="41"/>
      <c r="AX29" s="41"/>
      <c r="AY29" s="41"/>
      <c r="AZ29" s="40"/>
      <c r="BA29" s="40"/>
      <c r="BB29" s="40"/>
      <c r="BC29" s="40"/>
      <c r="BD29" s="40"/>
      <c r="BE29" s="40"/>
      <c r="BF29" s="40"/>
      <c r="BG29" s="40"/>
      <c r="BH29" s="40"/>
      <c r="BI29" s="40"/>
      <c r="BJ29" s="40"/>
      <c r="BK29" s="40"/>
      <c r="BL29" s="40"/>
      <c r="BM29" s="40"/>
      <c r="BN29" s="40"/>
      <c r="BO29" s="40"/>
      <c r="BP29" s="40"/>
      <c r="BQ29" s="40"/>
      <c r="BR29" s="40"/>
      <c r="BS29" s="40"/>
      <c r="BT29" s="40"/>
      <c r="BU29" s="40"/>
      <c r="BV29" s="40"/>
      <c r="BW29" s="40"/>
      <c r="BX29" s="40"/>
      <c r="BY29" s="40"/>
      <c r="BZ29" s="40"/>
      <c r="CA29" s="40"/>
      <c r="CB29" s="40"/>
      <c r="CC29" s="40"/>
      <c r="CD29" s="40"/>
      <c r="CE29" s="40"/>
      <c r="CF29" s="40"/>
      <c r="CG29" s="40"/>
      <c r="CH29" s="40"/>
      <c r="CI29" s="40"/>
      <c r="CJ29" s="40"/>
      <c r="CK29" s="40"/>
      <c r="CL29" s="40"/>
      <c r="CM29" s="40"/>
      <c r="CN29" s="40"/>
      <c r="CO29" s="40"/>
    </row>
    <row r="30" spans="2:93" ht="13.5" customHeight="1">
      <c r="B30" s="39">
        <v>27</v>
      </c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31"/>
      <c r="AB30" s="31"/>
      <c r="AC30" s="31"/>
      <c r="AD30" s="31"/>
      <c r="AE30" s="31"/>
      <c r="AF30" s="31"/>
      <c r="AG30" s="31"/>
      <c r="AH30" s="31"/>
      <c r="AI30" s="31"/>
      <c r="AJ30" s="31"/>
      <c r="AK30" s="31"/>
      <c r="AL30" s="31"/>
      <c r="AM30" s="41"/>
      <c r="AN30" s="41"/>
      <c r="AO30" s="41"/>
      <c r="AP30" s="41"/>
      <c r="AQ30" s="41"/>
      <c r="AR30" s="41"/>
      <c r="AS30" s="41"/>
      <c r="AT30" s="41"/>
      <c r="AU30" s="41"/>
      <c r="AV30" s="41"/>
      <c r="AW30" s="41"/>
      <c r="AX30" s="41"/>
      <c r="AY30" s="41"/>
      <c r="AZ30" s="40"/>
      <c r="BA30" s="40"/>
      <c r="BB30" s="40"/>
      <c r="BC30" s="40"/>
      <c r="BD30" s="40"/>
      <c r="BE30" s="40"/>
      <c r="BF30" s="40"/>
      <c r="BG30" s="40"/>
      <c r="BH30" s="40"/>
      <c r="BI30" s="40"/>
      <c r="BJ30" s="40"/>
      <c r="BK30" s="40"/>
      <c r="BL30" s="40"/>
      <c r="BM30" s="40"/>
      <c r="BN30" s="40"/>
      <c r="BO30" s="40"/>
      <c r="BP30" s="40"/>
      <c r="BQ30" s="40"/>
      <c r="BR30" s="40"/>
      <c r="BS30" s="40"/>
      <c r="BT30" s="40"/>
      <c r="BU30" s="40"/>
      <c r="BV30" s="40"/>
      <c r="BW30" s="40"/>
      <c r="BX30" s="40"/>
      <c r="BY30" s="40"/>
      <c r="BZ30" s="40"/>
      <c r="CA30" s="40"/>
      <c r="CB30" s="40"/>
      <c r="CC30" s="40"/>
      <c r="CD30" s="40"/>
      <c r="CE30" s="40"/>
      <c r="CF30" s="40"/>
      <c r="CG30" s="40"/>
      <c r="CH30" s="40"/>
      <c r="CI30" s="40"/>
      <c r="CJ30" s="40"/>
      <c r="CK30" s="40"/>
      <c r="CL30" s="40"/>
      <c r="CM30" s="40"/>
      <c r="CN30" s="40"/>
      <c r="CO30" s="40"/>
    </row>
    <row r="31" spans="2:93" ht="13.5" customHeight="1">
      <c r="B31" s="39">
        <v>28</v>
      </c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  <c r="AA31" s="31"/>
      <c r="AB31" s="31"/>
      <c r="AC31" s="31"/>
      <c r="AD31" s="31"/>
      <c r="AE31" s="31"/>
      <c r="AF31" s="31"/>
      <c r="AG31" s="31"/>
      <c r="AH31" s="31"/>
      <c r="AI31" s="31"/>
      <c r="AJ31" s="31"/>
      <c r="AK31" s="31"/>
      <c r="AL31" s="31"/>
      <c r="AM31" s="41"/>
      <c r="AN31" s="41"/>
      <c r="AO31" s="41"/>
      <c r="AP31" s="41"/>
      <c r="AQ31" s="41"/>
      <c r="AR31" s="41"/>
      <c r="AS31" s="41"/>
      <c r="AT31" s="41"/>
      <c r="AU31" s="41"/>
      <c r="AV31" s="41"/>
      <c r="AW31" s="41"/>
      <c r="AX31" s="41"/>
      <c r="AY31" s="41"/>
      <c r="AZ31" s="40"/>
      <c r="BA31" s="40"/>
      <c r="BB31" s="40"/>
      <c r="BC31" s="40"/>
      <c r="BD31" s="40"/>
      <c r="BE31" s="40"/>
      <c r="BF31" s="40"/>
      <c r="BG31" s="40"/>
      <c r="BH31" s="40"/>
      <c r="BI31" s="40"/>
      <c r="BJ31" s="40"/>
      <c r="BK31" s="40"/>
      <c r="BL31" s="40"/>
      <c r="BM31" s="40"/>
      <c r="BN31" s="40"/>
      <c r="BO31" s="40"/>
      <c r="BP31" s="40"/>
      <c r="BQ31" s="40"/>
      <c r="BR31" s="40"/>
      <c r="BS31" s="40"/>
      <c r="BT31" s="40"/>
      <c r="BU31" s="40"/>
      <c r="BV31" s="40"/>
      <c r="BW31" s="40"/>
      <c r="BX31" s="40"/>
      <c r="BY31" s="40"/>
      <c r="BZ31" s="40"/>
      <c r="CA31" s="40"/>
      <c r="CB31" s="40"/>
      <c r="CC31" s="40"/>
      <c r="CD31" s="40"/>
      <c r="CE31" s="40"/>
      <c r="CF31" s="40"/>
      <c r="CG31" s="40"/>
      <c r="CH31" s="40"/>
      <c r="CI31" s="40"/>
      <c r="CJ31" s="40"/>
      <c r="CK31" s="40"/>
      <c r="CL31" s="40"/>
      <c r="CM31" s="40"/>
      <c r="CN31" s="40"/>
      <c r="CO31" s="40"/>
    </row>
    <row r="32" spans="2:93" ht="13.5" customHeight="1">
      <c r="B32" s="39">
        <v>29</v>
      </c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31"/>
      <c r="AB32" s="31"/>
      <c r="AC32" s="31"/>
      <c r="AD32" s="31"/>
      <c r="AE32" s="31"/>
      <c r="AF32" s="31"/>
      <c r="AG32" s="31"/>
      <c r="AH32" s="31"/>
      <c r="AI32" s="31"/>
      <c r="AJ32" s="31"/>
      <c r="AK32" s="31"/>
      <c r="AL32" s="31"/>
      <c r="AM32" s="41"/>
      <c r="AN32" s="41"/>
      <c r="AO32" s="41"/>
      <c r="AP32" s="41"/>
      <c r="AQ32" s="41"/>
      <c r="AR32" s="41"/>
      <c r="AS32" s="41"/>
      <c r="AT32" s="41"/>
      <c r="AU32" s="41"/>
      <c r="AV32" s="41"/>
      <c r="AW32" s="41"/>
      <c r="AX32" s="41"/>
      <c r="AY32" s="41"/>
      <c r="AZ32" s="40"/>
      <c r="BA32" s="40"/>
      <c r="BB32" s="40"/>
      <c r="BC32" s="40"/>
      <c r="BD32" s="40"/>
      <c r="BE32" s="40"/>
      <c r="BF32" s="40"/>
      <c r="BG32" s="40"/>
      <c r="BH32" s="40"/>
      <c r="BI32" s="40"/>
      <c r="BJ32" s="40"/>
      <c r="BK32" s="40"/>
      <c r="BL32" s="40"/>
      <c r="BM32" s="40"/>
      <c r="BN32" s="40"/>
      <c r="BO32" s="40"/>
      <c r="BP32" s="40"/>
      <c r="BQ32" s="40"/>
      <c r="BR32" s="40"/>
      <c r="BS32" s="40"/>
      <c r="BT32" s="40"/>
      <c r="BU32" s="40"/>
      <c r="BV32" s="40"/>
      <c r="BW32" s="40"/>
      <c r="BX32" s="40"/>
      <c r="BY32" s="40"/>
      <c r="BZ32" s="40"/>
      <c r="CA32" s="40"/>
      <c r="CB32" s="40"/>
      <c r="CC32" s="40"/>
      <c r="CD32" s="40"/>
      <c r="CE32" s="40"/>
      <c r="CF32" s="40"/>
      <c r="CG32" s="40"/>
      <c r="CH32" s="40"/>
      <c r="CI32" s="40"/>
      <c r="CJ32" s="40"/>
      <c r="CK32" s="40"/>
      <c r="CL32" s="40"/>
      <c r="CM32" s="40"/>
      <c r="CN32" s="40"/>
      <c r="CO32" s="40"/>
    </row>
    <row r="33" spans="2:93" ht="13.5" customHeight="1">
      <c r="B33" s="39">
        <v>30</v>
      </c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  <c r="AA33" s="31"/>
      <c r="AB33" s="31"/>
      <c r="AC33" s="31"/>
      <c r="AD33" s="31"/>
      <c r="AE33" s="31"/>
      <c r="AF33" s="31"/>
      <c r="AG33" s="31"/>
      <c r="AH33" s="31"/>
      <c r="AI33" s="31"/>
      <c r="AJ33" s="31"/>
      <c r="AK33" s="31"/>
      <c r="AL33" s="31"/>
      <c r="AM33" s="41"/>
      <c r="AN33" s="41"/>
      <c r="AO33" s="41"/>
      <c r="AP33" s="41"/>
      <c r="AQ33" s="41"/>
      <c r="AR33" s="41"/>
      <c r="AS33" s="41"/>
      <c r="AT33" s="41"/>
      <c r="AU33" s="41"/>
      <c r="AV33" s="41"/>
      <c r="AW33" s="41"/>
      <c r="AX33" s="41"/>
      <c r="AY33" s="41"/>
      <c r="AZ33" s="40"/>
      <c r="BA33" s="40"/>
      <c r="BB33" s="40"/>
      <c r="BC33" s="40"/>
      <c r="BD33" s="40"/>
      <c r="BE33" s="40"/>
      <c r="BF33" s="40"/>
      <c r="BG33" s="40"/>
      <c r="BH33" s="40"/>
      <c r="BI33" s="40"/>
      <c r="BJ33" s="40"/>
      <c r="BK33" s="40"/>
      <c r="BL33" s="40"/>
      <c r="BM33" s="40"/>
      <c r="BN33" s="40"/>
      <c r="BO33" s="40"/>
      <c r="BP33" s="40"/>
      <c r="BQ33" s="40"/>
      <c r="BR33" s="40"/>
      <c r="BS33" s="40"/>
      <c r="BT33" s="40"/>
      <c r="BU33" s="40"/>
      <c r="BV33" s="40"/>
      <c r="BW33" s="40"/>
      <c r="BX33" s="40"/>
      <c r="BY33" s="40"/>
      <c r="BZ33" s="40"/>
      <c r="CA33" s="40"/>
      <c r="CB33" s="40"/>
      <c r="CC33" s="40"/>
      <c r="CD33" s="40"/>
      <c r="CE33" s="40"/>
      <c r="CF33" s="40"/>
      <c r="CG33" s="40"/>
      <c r="CH33" s="40"/>
      <c r="CI33" s="40"/>
      <c r="CJ33" s="40"/>
      <c r="CK33" s="40"/>
      <c r="CL33" s="40"/>
      <c r="CM33" s="40"/>
      <c r="CN33" s="40"/>
      <c r="CO33" s="40"/>
    </row>
    <row r="34" spans="2:93" ht="13.5" customHeight="1">
      <c r="B34" s="39">
        <v>31</v>
      </c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31"/>
      <c r="AB34" s="31"/>
      <c r="AC34" s="31"/>
      <c r="AD34" s="31"/>
      <c r="AE34" s="31"/>
      <c r="AF34" s="31"/>
      <c r="AG34" s="31"/>
      <c r="AH34" s="31"/>
      <c r="AI34" s="31"/>
      <c r="AJ34" s="31"/>
      <c r="AK34" s="31"/>
      <c r="AL34" s="31"/>
      <c r="AM34" s="41"/>
      <c r="AN34" s="41"/>
      <c r="AO34" s="41"/>
      <c r="AP34" s="41"/>
      <c r="AQ34" s="41"/>
      <c r="AR34" s="41"/>
      <c r="AS34" s="41"/>
      <c r="AT34" s="41"/>
      <c r="AU34" s="41"/>
      <c r="AV34" s="41"/>
      <c r="AW34" s="41"/>
      <c r="AX34" s="41"/>
      <c r="AY34" s="41"/>
      <c r="AZ34" s="40"/>
      <c r="BA34" s="40"/>
      <c r="BB34" s="40"/>
      <c r="BC34" s="40"/>
      <c r="BD34" s="40"/>
      <c r="BE34" s="40"/>
      <c r="BF34" s="40"/>
      <c r="BG34" s="40"/>
      <c r="BH34" s="40"/>
      <c r="BI34" s="40"/>
      <c r="BJ34" s="40"/>
      <c r="BK34" s="40"/>
      <c r="BL34" s="40"/>
      <c r="BM34" s="40"/>
      <c r="BN34" s="40"/>
      <c r="BO34" s="40"/>
      <c r="BP34" s="40"/>
      <c r="BQ34" s="40"/>
      <c r="BR34" s="40"/>
      <c r="BS34" s="40"/>
      <c r="BT34" s="40"/>
      <c r="BU34" s="40"/>
      <c r="BV34" s="40"/>
      <c r="BW34" s="40"/>
      <c r="BX34" s="40"/>
      <c r="BY34" s="40"/>
      <c r="BZ34" s="40"/>
      <c r="CA34" s="40"/>
      <c r="CB34" s="40"/>
      <c r="CC34" s="40"/>
      <c r="CD34" s="40"/>
      <c r="CE34" s="40"/>
      <c r="CF34" s="40"/>
      <c r="CG34" s="40"/>
      <c r="CH34" s="40"/>
      <c r="CI34" s="40"/>
      <c r="CJ34" s="40"/>
      <c r="CK34" s="40"/>
      <c r="CL34" s="40"/>
      <c r="CM34" s="40"/>
      <c r="CN34" s="40"/>
      <c r="CO34" s="40"/>
    </row>
    <row r="35" spans="2:93" ht="13.5" customHeight="1">
      <c r="B35" s="39">
        <v>32</v>
      </c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  <c r="AA35" s="31"/>
      <c r="AB35" s="31"/>
      <c r="AC35" s="31"/>
      <c r="AD35" s="31"/>
      <c r="AE35" s="31"/>
      <c r="AF35" s="31"/>
      <c r="AG35" s="31"/>
      <c r="AH35" s="31"/>
      <c r="AI35" s="31"/>
      <c r="AJ35" s="31"/>
      <c r="AK35" s="31"/>
      <c r="AL35" s="31"/>
      <c r="AM35" s="41"/>
      <c r="AN35" s="41"/>
      <c r="AO35" s="41"/>
      <c r="AP35" s="41"/>
      <c r="AQ35" s="41"/>
      <c r="AR35" s="41"/>
      <c r="AS35" s="41"/>
      <c r="AT35" s="41"/>
      <c r="AU35" s="41"/>
      <c r="AV35" s="41"/>
      <c r="AW35" s="41"/>
      <c r="AX35" s="41"/>
      <c r="AY35" s="41"/>
      <c r="AZ35" s="40"/>
      <c r="BA35" s="40"/>
      <c r="BB35" s="40"/>
      <c r="BC35" s="40"/>
      <c r="BD35" s="40"/>
      <c r="BE35" s="40"/>
      <c r="BF35" s="40"/>
      <c r="BG35" s="40"/>
      <c r="BH35" s="40"/>
      <c r="BI35" s="40"/>
      <c r="BJ35" s="40"/>
      <c r="BK35" s="40"/>
      <c r="BL35" s="40"/>
      <c r="BM35" s="40"/>
      <c r="BN35" s="40"/>
      <c r="BO35" s="40"/>
      <c r="BP35" s="40"/>
      <c r="BQ35" s="40"/>
      <c r="BR35" s="40"/>
      <c r="BS35" s="40"/>
      <c r="BT35" s="40"/>
      <c r="BU35" s="40"/>
      <c r="BV35" s="40"/>
      <c r="BW35" s="40"/>
      <c r="BX35" s="40"/>
      <c r="BY35" s="40"/>
      <c r="BZ35" s="40"/>
      <c r="CA35" s="40"/>
      <c r="CB35" s="40"/>
      <c r="CC35" s="40"/>
      <c r="CD35" s="40"/>
      <c r="CE35" s="40"/>
      <c r="CF35" s="40"/>
      <c r="CG35" s="40"/>
      <c r="CH35" s="40"/>
      <c r="CI35" s="40"/>
      <c r="CJ35" s="40"/>
      <c r="CK35" s="40"/>
      <c r="CL35" s="40"/>
      <c r="CM35" s="40"/>
      <c r="CN35" s="40"/>
      <c r="CO35" s="40"/>
    </row>
    <row r="36" spans="2:93" ht="13.5" customHeight="1">
      <c r="B36" s="39">
        <v>33</v>
      </c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31"/>
      <c r="AB36" s="31"/>
      <c r="AC36" s="31"/>
      <c r="AD36" s="31"/>
      <c r="AE36" s="31"/>
      <c r="AF36" s="31"/>
      <c r="AG36" s="31"/>
      <c r="AH36" s="31"/>
      <c r="AI36" s="31"/>
      <c r="AJ36" s="31"/>
      <c r="AK36" s="31"/>
      <c r="AL36" s="31"/>
      <c r="AM36" s="41"/>
      <c r="AN36" s="41"/>
      <c r="AO36" s="41"/>
      <c r="AP36" s="41"/>
      <c r="AQ36" s="41"/>
      <c r="AR36" s="41"/>
      <c r="AS36" s="41"/>
      <c r="AT36" s="41"/>
      <c r="AU36" s="41"/>
      <c r="AV36" s="41"/>
      <c r="AW36" s="41"/>
      <c r="AX36" s="41"/>
      <c r="AY36" s="41"/>
      <c r="AZ36" s="40"/>
      <c r="BA36" s="40"/>
      <c r="BB36" s="40"/>
      <c r="BC36" s="40"/>
      <c r="BD36" s="40"/>
      <c r="BE36" s="40"/>
      <c r="BF36" s="40"/>
      <c r="BG36" s="40"/>
      <c r="BH36" s="40"/>
      <c r="BI36" s="40"/>
      <c r="BJ36" s="40"/>
      <c r="BK36" s="40"/>
      <c r="BL36" s="40"/>
      <c r="BM36" s="40"/>
      <c r="BN36" s="40"/>
      <c r="BO36" s="40"/>
      <c r="BP36" s="40"/>
      <c r="BQ36" s="40"/>
      <c r="BR36" s="40"/>
      <c r="BS36" s="40"/>
      <c r="BT36" s="40"/>
      <c r="BU36" s="40"/>
      <c r="BV36" s="40"/>
      <c r="BW36" s="40"/>
      <c r="BX36" s="40"/>
      <c r="BY36" s="40"/>
      <c r="BZ36" s="40"/>
      <c r="CA36" s="40"/>
      <c r="CB36" s="40"/>
      <c r="CC36" s="40"/>
      <c r="CD36" s="40"/>
      <c r="CE36" s="40"/>
      <c r="CF36" s="40"/>
      <c r="CG36" s="40"/>
      <c r="CH36" s="40"/>
      <c r="CI36" s="40"/>
      <c r="CJ36" s="40"/>
      <c r="CK36" s="40"/>
      <c r="CL36" s="40"/>
      <c r="CM36" s="40"/>
      <c r="CN36" s="40"/>
      <c r="CO36" s="40"/>
    </row>
    <row r="37" spans="2:93" ht="13.5" customHeight="1">
      <c r="B37" s="39">
        <v>34</v>
      </c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  <c r="AA37" s="31"/>
      <c r="AB37" s="31"/>
      <c r="AC37" s="31"/>
      <c r="AD37" s="31"/>
      <c r="AE37" s="31"/>
      <c r="AF37" s="31"/>
      <c r="AG37" s="31"/>
      <c r="AH37" s="31"/>
      <c r="AI37" s="31"/>
      <c r="AJ37" s="31"/>
      <c r="AK37" s="31"/>
      <c r="AL37" s="31"/>
      <c r="AM37" s="41"/>
      <c r="AN37" s="41"/>
      <c r="AO37" s="41"/>
      <c r="AP37" s="41"/>
      <c r="AQ37" s="41"/>
      <c r="AR37" s="41"/>
      <c r="AS37" s="41"/>
      <c r="AT37" s="41"/>
      <c r="AU37" s="41"/>
      <c r="AV37" s="41"/>
      <c r="AW37" s="41"/>
      <c r="AX37" s="41"/>
      <c r="AY37" s="41"/>
      <c r="AZ37" s="40"/>
      <c r="BA37" s="40"/>
      <c r="BB37" s="40"/>
      <c r="BC37" s="40"/>
      <c r="BD37" s="40"/>
      <c r="BE37" s="40"/>
      <c r="BF37" s="40"/>
      <c r="BG37" s="40"/>
      <c r="BH37" s="40"/>
      <c r="BI37" s="40"/>
      <c r="BJ37" s="40"/>
      <c r="BK37" s="40"/>
      <c r="BL37" s="40"/>
      <c r="BM37" s="40"/>
      <c r="BN37" s="40"/>
      <c r="BO37" s="40"/>
      <c r="BP37" s="40"/>
      <c r="BQ37" s="40"/>
      <c r="BR37" s="40"/>
      <c r="BS37" s="40"/>
      <c r="BT37" s="40"/>
      <c r="BU37" s="40"/>
      <c r="BV37" s="40"/>
      <c r="BW37" s="40"/>
      <c r="BX37" s="40"/>
      <c r="BY37" s="40"/>
      <c r="BZ37" s="40"/>
      <c r="CA37" s="40"/>
      <c r="CB37" s="40"/>
      <c r="CC37" s="40"/>
      <c r="CD37" s="40"/>
      <c r="CE37" s="40"/>
      <c r="CF37" s="40"/>
      <c r="CG37" s="40"/>
      <c r="CH37" s="40"/>
      <c r="CI37" s="40"/>
      <c r="CJ37" s="40"/>
      <c r="CK37" s="40"/>
      <c r="CL37" s="40"/>
      <c r="CM37" s="40"/>
      <c r="CN37" s="40"/>
      <c r="CO37" s="40"/>
    </row>
    <row r="38" spans="2:93" ht="13.5" customHeight="1">
      <c r="B38" s="39">
        <v>35</v>
      </c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31"/>
      <c r="AB38" s="31"/>
      <c r="AC38" s="31"/>
      <c r="AD38" s="31"/>
      <c r="AE38" s="31"/>
      <c r="AF38" s="31"/>
      <c r="AG38" s="31"/>
      <c r="AH38" s="31"/>
      <c r="AI38" s="31"/>
      <c r="AJ38" s="31"/>
      <c r="AK38" s="31"/>
      <c r="AL38" s="31"/>
      <c r="AM38" s="41"/>
      <c r="AN38" s="41"/>
      <c r="AO38" s="41"/>
      <c r="AP38" s="41"/>
      <c r="AQ38" s="41"/>
      <c r="AR38" s="41"/>
      <c r="AS38" s="41"/>
      <c r="AT38" s="41"/>
      <c r="AU38" s="41"/>
      <c r="AV38" s="41"/>
      <c r="AW38" s="41"/>
      <c r="AX38" s="41"/>
      <c r="AY38" s="41"/>
      <c r="AZ38" s="40"/>
      <c r="BA38" s="40"/>
      <c r="BB38" s="40"/>
      <c r="BC38" s="40"/>
      <c r="BD38" s="40"/>
      <c r="BE38" s="40"/>
      <c r="BF38" s="40"/>
      <c r="BG38" s="40"/>
      <c r="BH38" s="40"/>
      <c r="BI38" s="40"/>
      <c r="BJ38" s="40"/>
      <c r="BK38" s="40"/>
      <c r="BL38" s="40"/>
      <c r="BM38" s="40"/>
      <c r="BN38" s="40"/>
      <c r="BO38" s="40"/>
      <c r="BP38" s="40"/>
      <c r="BQ38" s="40"/>
      <c r="BR38" s="40"/>
      <c r="BS38" s="40"/>
      <c r="BT38" s="40"/>
      <c r="BU38" s="40"/>
      <c r="BV38" s="40"/>
      <c r="BW38" s="40"/>
      <c r="BX38" s="40"/>
      <c r="BY38" s="40"/>
      <c r="BZ38" s="40"/>
      <c r="CA38" s="40"/>
      <c r="CB38" s="40"/>
      <c r="CC38" s="40"/>
      <c r="CD38" s="40"/>
      <c r="CE38" s="40"/>
      <c r="CF38" s="40"/>
      <c r="CG38" s="40"/>
      <c r="CH38" s="40"/>
      <c r="CI38" s="40"/>
      <c r="CJ38" s="40"/>
      <c r="CK38" s="40"/>
      <c r="CL38" s="40"/>
      <c r="CM38" s="40"/>
      <c r="CN38" s="40"/>
      <c r="CO38" s="40"/>
    </row>
    <row r="39" spans="2:93" ht="13.5" customHeight="1">
      <c r="B39" s="39">
        <v>36</v>
      </c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  <c r="AA39" s="31"/>
      <c r="AB39" s="31"/>
      <c r="AC39" s="31"/>
      <c r="AD39" s="31"/>
      <c r="AE39" s="31"/>
      <c r="AF39" s="31"/>
      <c r="AG39" s="31"/>
      <c r="AH39" s="31"/>
      <c r="AI39" s="31"/>
      <c r="AJ39" s="31"/>
      <c r="AK39" s="31"/>
      <c r="AL39" s="31"/>
      <c r="AM39" s="41"/>
      <c r="AN39" s="41"/>
      <c r="AO39" s="41"/>
      <c r="AP39" s="41"/>
      <c r="AQ39" s="41"/>
      <c r="AR39" s="41"/>
      <c r="AS39" s="41"/>
      <c r="AT39" s="41"/>
      <c r="AU39" s="41"/>
      <c r="AV39" s="41"/>
      <c r="AW39" s="41"/>
      <c r="AX39" s="41"/>
      <c r="AY39" s="41"/>
      <c r="AZ39" s="40"/>
      <c r="BA39" s="40"/>
      <c r="BB39" s="40"/>
      <c r="BC39" s="40"/>
      <c r="BD39" s="40"/>
      <c r="BE39" s="40"/>
      <c r="BF39" s="40"/>
      <c r="BG39" s="40"/>
      <c r="BH39" s="40"/>
      <c r="BI39" s="40"/>
      <c r="BJ39" s="40"/>
      <c r="BK39" s="40"/>
      <c r="BL39" s="40"/>
      <c r="BM39" s="40"/>
      <c r="BN39" s="40"/>
      <c r="BO39" s="40"/>
      <c r="BP39" s="40"/>
      <c r="BQ39" s="40"/>
      <c r="BR39" s="40"/>
      <c r="BS39" s="40"/>
      <c r="BT39" s="40"/>
      <c r="BU39" s="40"/>
      <c r="BV39" s="40"/>
      <c r="BW39" s="40"/>
      <c r="BX39" s="40"/>
      <c r="BY39" s="40"/>
      <c r="BZ39" s="40"/>
      <c r="CA39" s="40"/>
      <c r="CB39" s="40"/>
      <c r="CC39" s="40"/>
      <c r="CD39" s="40"/>
      <c r="CE39" s="40"/>
      <c r="CF39" s="40"/>
      <c r="CG39" s="40"/>
      <c r="CH39" s="40"/>
      <c r="CI39" s="40"/>
      <c r="CJ39" s="40"/>
      <c r="CK39" s="40"/>
      <c r="CL39" s="40"/>
      <c r="CM39" s="40"/>
      <c r="CN39" s="40"/>
      <c r="CO39" s="40"/>
    </row>
    <row r="40" spans="2:93" ht="13.5" customHeight="1">
      <c r="B40" s="39">
        <v>37</v>
      </c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  <c r="AA40" s="31"/>
      <c r="AB40" s="31"/>
      <c r="AC40" s="31"/>
      <c r="AD40" s="31"/>
      <c r="AE40" s="31"/>
      <c r="AF40" s="31"/>
      <c r="AG40" s="31"/>
      <c r="AH40" s="31"/>
      <c r="AI40" s="31"/>
      <c r="AJ40" s="31"/>
      <c r="AK40" s="31"/>
      <c r="AL40" s="31"/>
      <c r="AM40" s="41"/>
      <c r="AN40" s="41"/>
      <c r="AO40" s="41"/>
      <c r="AP40" s="41"/>
      <c r="AQ40" s="41"/>
      <c r="AR40" s="41"/>
      <c r="AS40" s="41"/>
      <c r="AT40" s="41"/>
      <c r="AU40" s="41"/>
      <c r="AV40" s="41"/>
      <c r="AW40" s="41"/>
      <c r="AX40" s="41"/>
      <c r="AY40" s="41"/>
      <c r="AZ40" s="40"/>
      <c r="BA40" s="40"/>
      <c r="BB40" s="40"/>
      <c r="BC40" s="40"/>
      <c r="BD40" s="40"/>
      <c r="BE40" s="40"/>
      <c r="BF40" s="40"/>
      <c r="BG40" s="40"/>
      <c r="BH40" s="40"/>
      <c r="BI40" s="40"/>
      <c r="BJ40" s="40"/>
      <c r="BK40" s="40"/>
      <c r="BL40" s="40"/>
      <c r="BM40" s="40"/>
      <c r="BN40" s="40"/>
      <c r="BO40" s="40"/>
      <c r="BP40" s="40"/>
      <c r="BQ40" s="40"/>
      <c r="BR40" s="40"/>
      <c r="BS40" s="40"/>
      <c r="BT40" s="40"/>
      <c r="BU40" s="40"/>
      <c r="BV40" s="40"/>
      <c r="BW40" s="40"/>
      <c r="BX40" s="40"/>
      <c r="BY40" s="40"/>
      <c r="BZ40" s="40"/>
      <c r="CA40" s="40"/>
      <c r="CB40" s="40"/>
      <c r="CC40" s="40"/>
      <c r="CD40" s="40"/>
      <c r="CE40" s="40"/>
      <c r="CF40" s="40"/>
      <c r="CG40" s="40"/>
      <c r="CH40" s="40"/>
      <c r="CI40" s="40"/>
      <c r="CJ40" s="40"/>
      <c r="CK40" s="40"/>
      <c r="CL40" s="40"/>
      <c r="CM40" s="40"/>
      <c r="CN40" s="40"/>
      <c r="CO40" s="40"/>
    </row>
    <row r="41" spans="2:93" ht="13.5" customHeight="1">
      <c r="B41" s="39">
        <v>38</v>
      </c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  <c r="AA41" s="31"/>
      <c r="AB41" s="31"/>
      <c r="AC41" s="31"/>
      <c r="AD41" s="31"/>
      <c r="AE41" s="31"/>
      <c r="AF41" s="31"/>
      <c r="AG41" s="31"/>
      <c r="AH41" s="31"/>
      <c r="AI41" s="31"/>
      <c r="AJ41" s="31"/>
      <c r="AK41" s="31"/>
      <c r="AL41" s="31"/>
      <c r="AM41" s="41"/>
      <c r="AN41" s="41"/>
      <c r="AO41" s="41"/>
      <c r="AP41" s="41"/>
      <c r="AQ41" s="41"/>
      <c r="AR41" s="41"/>
      <c r="AS41" s="41"/>
      <c r="AT41" s="41"/>
      <c r="AU41" s="41"/>
      <c r="AV41" s="41"/>
      <c r="AW41" s="41"/>
      <c r="AX41" s="41"/>
      <c r="AY41" s="41"/>
      <c r="AZ41" s="40"/>
      <c r="BA41" s="40"/>
      <c r="BB41" s="40"/>
      <c r="BC41" s="40"/>
      <c r="BD41" s="40"/>
      <c r="BE41" s="40"/>
      <c r="BF41" s="40"/>
      <c r="BG41" s="40"/>
      <c r="BH41" s="40"/>
      <c r="BI41" s="40"/>
      <c r="BJ41" s="40"/>
      <c r="BK41" s="40"/>
      <c r="BL41" s="40"/>
      <c r="BM41" s="40"/>
      <c r="BN41" s="40"/>
      <c r="BO41" s="40"/>
      <c r="BP41" s="40"/>
      <c r="BQ41" s="40"/>
      <c r="BR41" s="40"/>
      <c r="BS41" s="40"/>
      <c r="BT41" s="40"/>
      <c r="BU41" s="40"/>
      <c r="BV41" s="40"/>
      <c r="BW41" s="40"/>
      <c r="BX41" s="40"/>
      <c r="BY41" s="40"/>
      <c r="BZ41" s="40"/>
      <c r="CA41" s="40"/>
      <c r="CB41" s="40"/>
      <c r="CC41" s="40"/>
      <c r="CD41" s="40"/>
      <c r="CE41" s="40"/>
      <c r="CF41" s="40"/>
      <c r="CG41" s="40"/>
      <c r="CH41" s="40"/>
      <c r="CI41" s="40"/>
      <c r="CJ41" s="40"/>
      <c r="CK41" s="40"/>
      <c r="CL41" s="40"/>
      <c r="CM41" s="40"/>
      <c r="CN41" s="40"/>
      <c r="CO41" s="40"/>
    </row>
    <row r="42" spans="2:93" ht="13.5" customHeight="1">
      <c r="B42" s="39">
        <v>39</v>
      </c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31"/>
      <c r="AB42" s="31"/>
      <c r="AC42" s="31"/>
      <c r="AD42" s="31"/>
      <c r="AE42" s="31"/>
      <c r="AF42" s="31"/>
      <c r="AG42" s="31"/>
      <c r="AH42" s="31"/>
      <c r="AI42" s="31"/>
      <c r="AJ42" s="31"/>
      <c r="AK42" s="31"/>
      <c r="AL42" s="31"/>
      <c r="AM42" s="41"/>
      <c r="AN42" s="41"/>
      <c r="AO42" s="41"/>
      <c r="AP42" s="41"/>
      <c r="AQ42" s="41"/>
      <c r="AR42" s="41"/>
      <c r="AS42" s="41"/>
      <c r="AT42" s="41"/>
      <c r="AU42" s="41"/>
      <c r="AV42" s="41"/>
      <c r="AW42" s="41"/>
      <c r="AX42" s="41"/>
      <c r="AY42" s="41"/>
      <c r="AZ42" s="40"/>
      <c r="BA42" s="40"/>
      <c r="BB42" s="40"/>
      <c r="BC42" s="40"/>
      <c r="BD42" s="40"/>
      <c r="BE42" s="40"/>
      <c r="BF42" s="40"/>
      <c r="BG42" s="40"/>
      <c r="BH42" s="40"/>
      <c r="BI42" s="40"/>
      <c r="BJ42" s="40"/>
      <c r="BK42" s="40"/>
      <c r="BL42" s="40"/>
      <c r="BM42" s="40"/>
      <c r="BN42" s="40"/>
      <c r="BO42" s="40"/>
      <c r="BP42" s="40"/>
      <c r="BQ42" s="40"/>
      <c r="BR42" s="40"/>
      <c r="BS42" s="40"/>
      <c r="BT42" s="40"/>
      <c r="BU42" s="40"/>
      <c r="BV42" s="40"/>
      <c r="BW42" s="40"/>
      <c r="BX42" s="40"/>
      <c r="BY42" s="40"/>
      <c r="BZ42" s="40"/>
      <c r="CA42" s="40"/>
      <c r="CB42" s="40"/>
      <c r="CC42" s="40"/>
      <c r="CD42" s="40"/>
      <c r="CE42" s="40"/>
      <c r="CF42" s="40"/>
      <c r="CG42" s="40"/>
      <c r="CH42" s="40"/>
      <c r="CI42" s="40"/>
      <c r="CJ42" s="40"/>
      <c r="CK42" s="40"/>
      <c r="CL42" s="40"/>
      <c r="CM42" s="40"/>
      <c r="CN42" s="40"/>
      <c r="CO42" s="40"/>
    </row>
    <row r="43" spans="2:93" ht="13.5" customHeight="1">
      <c r="B43" s="39">
        <v>40</v>
      </c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  <c r="AA43" s="31"/>
      <c r="AB43" s="31"/>
      <c r="AC43" s="31"/>
      <c r="AD43" s="31"/>
      <c r="AE43" s="31"/>
      <c r="AF43" s="31"/>
      <c r="AG43" s="31"/>
      <c r="AH43" s="31"/>
      <c r="AI43" s="31"/>
      <c r="AJ43" s="31"/>
      <c r="AK43" s="31"/>
      <c r="AL43" s="31"/>
      <c r="AM43" s="41"/>
      <c r="AN43" s="41"/>
      <c r="AO43" s="41"/>
      <c r="AP43" s="41"/>
      <c r="AQ43" s="41"/>
      <c r="AR43" s="41"/>
      <c r="AS43" s="41"/>
      <c r="AT43" s="41"/>
      <c r="AU43" s="41"/>
      <c r="AV43" s="41"/>
      <c r="AW43" s="41"/>
      <c r="AX43" s="41"/>
      <c r="AY43" s="41"/>
      <c r="AZ43" s="40"/>
      <c r="BA43" s="40"/>
      <c r="BB43" s="40"/>
      <c r="BC43" s="40"/>
      <c r="BD43" s="40"/>
      <c r="BE43" s="40"/>
      <c r="BF43" s="40"/>
      <c r="BG43" s="40"/>
      <c r="BH43" s="40"/>
      <c r="BI43" s="40"/>
      <c r="BJ43" s="40"/>
      <c r="BK43" s="40"/>
      <c r="BL43" s="40"/>
      <c r="BM43" s="40"/>
      <c r="BN43" s="40"/>
      <c r="BO43" s="40"/>
      <c r="BP43" s="40"/>
      <c r="BQ43" s="40"/>
      <c r="BR43" s="40"/>
      <c r="BS43" s="40"/>
      <c r="BT43" s="40"/>
      <c r="BU43" s="40"/>
      <c r="BV43" s="40"/>
      <c r="BW43" s="40"/>
      <c r="BX43" s="40"/>
      <c r="BY43" s="40"/>
      <c r="BZ43" s="40"/>
      <c r="CA43" s="40"/>
      <c r="CB43" s="40"/>
      <c r="CC43" s="40"/>
      <c r="CD43" s="40"/>
      <c r="CE43" s="40"/>
      <c r="CF43" s="40"/>
      <c r="CG43" s="40"/>
      <c r="CH43" s="40"/>
      <c r="CI43" s="40"/>
      <c r="CJ43" s="40"/>
      <c r="CK43" s="40"/>
      <c r="CL43" s="40"/>
      <c r="CM43" s="40"/>
      <c r="CN43" s="40"/>
      <c r="CO43" s="40"/>
    </row>
    <row r="44" spans="2:93" ht="13.5" customHeight="1">
      <c r="B44" s="39">
        <v>41</v>
      </c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  <c r="AA44" s="31"/>
      <c r="AB44" s="31"/>
      <c r="AC44" s="31"/>
      <c r="AD44" s="31"/>
      <c r="AE44" s="31"/>
      <c r="AF44" s="31"/>
      <c r="AG44" s="31"/>
      <c r="AH44" s="31"/>
      <c r="AI44" s="31"/>
      <c r="AJ44" s="31"/>
      <c r="AK44" s="31"/>
      <c r="AL44" s="31"/>
      <c r="AM44" s="41"/>
      <c r="AN44" s="41"/>
      <c r="AO44" s="41"/>
      <c r="AP44" s="41"/>
      <c r="AQ44" s="41"/>
      <c r="AR44" s="41"/>
      <c r="AS44" s="41"/>
      <c r="AT44" s="41"/>
      <c r="AU44" s="41"/>
      <c r="AV44" s="41"/>
      <c r="AW44" s="41"/>
      <c r="AX44" s="41"/>
      <c r="AY44" s="41"/>
      <c r="AZ44" s="40"/>
      <c r="BA44" s="40"/>
      <c r="BB44" s="40"/>
      <c r="BC44" s="40"/>
      <c r="BD44" s="40"/>
      <c r="BE44" s="40"/>
      <c r="BF44" s="40"/>
      <c r="BG44" s="40"/>
      <c r="BH44" s="40"/>
      <c r="BI44" s="40"/>
      <c r="BJ44" s="40"/>
      <c r="BK44" s="40"/>
      <c r="BL44" s="40"/>
      <c r="BM44" s="40"/>
      <c r="BN44" s="40"/>
      <c r="BO44" s="40"/>
      <c r="BP44" s="40"/>
      <c r="BQ44" s="40"/>
      <c r="BR44" s="40"/>
      <c r="BS44" s="40"/>
      <c r="BT44" s="40"/>
      <c r="BU44" s="40"/>
      <c r="BV44" s="40"/>
      <c r="BW44" s="40"/>
      <c r="BX44" s="40"/>
      <c r="BY44" s="40"/>
      <c r="BZ44" s="40"/>
      <c r="CA44" s="40"/>
      <c r="CB44" s="40"/>
      <c r="CC44" s="40"/>
      <c r="CD44" s="40"/>
      <c r="CE44" s="40"/>
      <c r="CF44" s="40"/>
      <c r="CG44" s="40"/>
      <c r="CH44" s="40"/>
      <c r="CI44" s="40"/>
      <c r="CJ44" s="40"/>
      <c r="CK44" s="40"/>
      <c r="CL44" s="40"/>
      <c r="CM44" s="40"/>
      <c r="CN44" s="40"/>
      <c r="CO44" s="40"/>
    </row>
    <row r="45" spans="2:93" ht="13.5" customHeight="1">
      <c r="B45" s="39">
        <v>42</v>
      </c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  <c r="AA45" s="31"/>
      <c r="AB45" s="31"/>
      <c r="AC45" s="31"/>
      <c r="AD45" s="31"/>
      <c r="AE45" s="31"/>
      <c r="AF45" s="31"/>
      <c r="AG45" s="31"/>
      <c r="AH45" s="31"/>
      <c r="AI45" s="31"/>
      <c r="AJ45" s="31"/>
      <c r="AK45" s="31"/>
      <c r="AL45" s="31"/>
      <c r="AM45" s="41"/>
      <c r="AN45" s="41"/>
      <c r="AO45" s="41"/>
      <c r="AP45" s="41"/>
      <c r="AQ45" s="41"/>
      <c r="AR45" s="41"/>
      <c r="AS45" s="41"/>
      <c r="AT45" s="41"/>
      <c r="AU45" s="41"/>
      <c r="AV45" s="41"/>
      <c r="AW45" s="41"/>
      <c r="AX45" s="41"/>
      <c r="AY45" s="41"/>
      <c r="AZ45" s="40"/>
      <c r="BA45" s="40"/>
      <c r="BB45" s="40"/>
      <c r="BC45" s="40"/>
      <c r="BD45" s="40"/>
      <c r="BE45" s="40"/>
      <c r="BF45" s="40"/>
      <c r="BG45" s="40"/>
      <c r="BH45" s="40"/>
      <c r="BI45" s="40"/>
      <c r="BJ45" s="40"/>
      <c r="BK45" s="40"/>
      <c r="BL45" s="40"/>
      <c r="BM45" s="40"/>
      <c r="BN45" s="40"/>
      <c r="BO45" s="40"/>
      <c r="BP45" s="40"/>
      <c r="BQ45" s="40"/>
      <c r="BR45" s="40"/>
      <c r="BS45" s="40"/>
      <c r="BT45" s="40"/>
      <c r="BU45" s="40"/>
      <c r="BV45" s="40"/>
      <c r="BW45" s="40"/>
      <c r="BX45" s="40"/>
      <c r="BY45" s="40"/>
      <c r="BZ45" s="40"/>
      <c r="CA45" s="40"/>
      <c r="CB45" s="40"/>
      <c r="CC45" s="40"/>
      <c r="CD45" s="40"/>
      <c r="CE45" s="40"/>
      <c r="CF45" s="40"/>
      <c r="CG45" s="40"/>
      <c r="CH45" s="40"/>
      <c r="CI45" s="40"/>
      <c r="CJ45" s="40"/>
      <c r="CK45" s="40"/>
      <c r="CL45" s="40"/>
      <c r="CM45" s="40"/>
      <c r="CN45" s="40"/>
      <c r="CO45" s="40"/>
    </row>
    <row r="46" spans="2:93" ht="13.5" customHeight="1">
      <c r="B46" s="39">
        <v>43</v>
      </c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  <c r="AA46" s="31"/>
      <c r="AB46" s="31"/>
      <c r="AC46" s="31"/>
      <c r="AD46" s="31"/>
      <c r="AE46" s="31"/>
      <c r="AF46" s="31"/>
      <c r="AG46" s="31"/>
      <c r="AH46" s="31"/>
      <c r="AI46" s="31"/>
      <c r="AJ46" s="31"/>
      <c r="AK46" s="31"/>
      <c r="AL46" s="31"/>
      <c r="AM46" s="41"/>
      <c r="AN46" s="41"/>
      <c r="AO46" s="41"/>
      <c r="AP46" s="41"/>
      <c r="AQ46" s="41"/>
      <c r="AR46" s="41"/>
      <c r="AS46" s="41"/>
      <c r="AT46" s="41"/>
      <c r="AU46" s="41"/>
      <c r="AV46" s="41"/>
      <c r="AW46" s="41"/>
      <c r="AX46" s="41"/>
      <c r="AY46" s="41"/>
      <c r="AZ46" s="40"/>
      <c r="BA46" s="40"/>
      <c r="BB46" s="40"/>
      <c r="BC46" s="40"/>
      <c r="BD46" s="40"/>
      <c r="BE46" s="40"/>
      <c r="BF46" s="40"/>
      <c r="BG46" s="40"/>
      <c r="BH46" s="40"/>
      <c r="BI46" s="40"/>
      <c r="BJ46" s="40"/>
      <c r="BK46" s="40"/>
      <c r="BL46" s="40"/>
      <c r="BM46" s="40"/>
      <c r="BN46" s="40"/>
      <c r="BO46" s="40"/>
      <c r="BP46" s="40"/>
      <c r="BQ46" s="40"/>
      <c r="BR46" s="40"/>
      <c r="BS46" s="40"/>
      <c r="BT46" s="40"/>
      <c r="BU46" s="40"/>
      <c r="BV46" s="40"/>
      <c r="BW46" s="40"/>
      <c r="BX46" s="40"/>
      <c r="BY46" s="40"/>
      <c r="BZ46" s="40"/>
      <c r="CA46" s="40"/>
      <c r="CB46" s="40"/>
      <c r="CC46" s="40"/>
      <c r="CD46" s="40"/>
      <c r="CE46" s="40"/>
      <c r="CF46" s="40"/>
      <c r="CG46" s="40"/>
      <c r="CH46" s="40"/>
      <c r="CI46" s="40"/>
      <c r="CJ46" s="40"/>
      <c r="CK46" s="40"/>
      <c r="CL46" s="40"/>
      <c r="CM46" s="40"/>
      <c r="CN46" s="40"/>
      <c r="CO46" s="40"/>
    </row>
    <row r="47" spans="2:93" ht="13.5" customHeight="1">
      <c r="B47" s="39">
        <v>44</v>
      </c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  <c r="AA47" s="31"/>
      <c r="AB47" s="31"/>
      <c r="AC47" s="31"/>
      <c r="AD47" s="31"/>
      <c r="AE47" s="31"/>
      <c r="AF47" s="31"/>
      <c r="AG47" s="31"/>
      <c r="AH47" s="31"/>
      <c r="AI47" s="31"/>
      <c r="AJ47" s="31"/>
      <c r="AK47" s="31"/>
      <c r="AL47" s="31"/>
      <c r="AM47" s="41"/>
      <c r="AN47" s="41"/>
      <c r="AO47" s="41"/>
      <c r="AP47" s="41"/>
      <c r="AQ47" s="41"/>
      <c r="AR47" s="41"/>
      <c r="AS47" s="41"/>
      <c r="AT47" s="41"/>
      <c r="AU47" s="41"/>
      <c r="AV47" s="41"/>
      <c r="AW47" s="41"/>
      <c r="AX47" s="41"/>
      <c r="AY47" s="41"/>
      <c r="AZ47" s="40"/>
      <c r="BA47" s="40"/>
      <c r="BB47" s="40"/>
      <c r="BC47" s="40"/>
      <c r="BD47" s="40"/>
      <c r="BE47" s="40"/>
      <c r="BF47" s="40"/>
      <c r="BG47" s="40"/>
      <c r="BH47" s="40"/>
      <c r="BI47" s="40"/>
      <c r="BJ47" s="40"/>
      <c r="BK47" s="40"/>
      <c r="BL47" s="40"/>
      <c r="BM47" s="40"/>
      <c r="BN47" s="40"/>
      <c r="BO47" s="40"/>
      <c r="BP47" s="40"/>
      <c r="BQ47" s="40"/>
      <c r="BR47" s="40"/>
      <c r="BS47" s="40"/>
      <c r="BT47" s="40"/>
      <c r="BU47" s="40"/>
      <c r="BV47" s="40"/>
      <c r="BW47" s="40"/>
      <c r="BX47" s="40"/>
      <c r="BY47" s="40"/>
      <c r="BZ47" s="40"/>
      <c r="CA47" s="40"/>
      <c r="CB47" s="40"/>
      <c r="CC47" s="40"/>
      <c r="CD47" s="40"/>
      <c r="CE47" s="40"/>
      <c r="CF47" s="40"/>
      <c r="CG47" s="40"/>
      <c r="CH47" s="40"/>
      <c r="CI47" s="40"/>
      <c r="CJ47" s="40"/>
      <c r="CK47" s="40"/>
      <c r="CL47" s="40"/>
      <c r="CM47" s="40"/>
      <c r="CN47" s="40"/>
      <c r="CO47" s="40"/>
    </row>
    <row r="48" spans="2:93" ht="13.5" customHeight="1">
      <c r="B48" s="39">
        <v>45</v>
      </c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  <c r="AA48" s="31"/>
      <c r="AB48" s="31"/>
      <c r="AC48" s="31"/>
      <c r="AD48" s="31"/>
      <c r="AE48" s="31"/>
      <c r="AF48" s="31"/>
      <c r="AG48" s="31"/>
      <c r="AH48" s="31"/>
      <c r="AI48" s="31"/>
      <c r="AJ48" s="31"/>
      <c r="AK48" s="31"/>
      <c r="AL48" s="31"/>
      <c r="AM48" s="41"/>
      <c r="AN48" s="41"/>
      <c r="AO48" s="41"/>
      <c r="AP48" s="41"/>
      <c r="AQ48" s="41"/>
      <c r="AR48" s="41"/>
      <c r="AS48" s="41"/>
      <c r="AT48" s="41"/>
      <c r="AU48" s="41"/>
      <c r="AV48" s="41"/>
      <c r="AW48" s="41"/>
      <c r="AX48" s="41"/>
      <c r="AY48" s="41"/>
      <c r="AZ48" s="40"/>
      <c r="BA48" s="40"/>
      <c r="BB48" s="40"/>
      <c r="BC48" s="40"/>
      <c r="BD48" s="40"/>
      <c r="BE48" s="40"/>
      <c r="BF48" s="40"/>
      <c r="BG48" s="40"/>
      <c r="BH48" s="40"/>
      <c r="BI48" s="40"/>
      <c r="BJ48" s="40"/>
      <c r="BK48" s="40"/>
      <c r="BL48" s="40"/>
      <c r="BM48" s="40"/>
      <c r="BN48" s="40"/>
      <c r="BO48" s="40"/>
      <c r="BP48" s="40"/>
      <c r="BQ48" s="40"/>
      <c r="BR48" s="40"/>
      <c r="BS48" s="40"/>
      <c r="BT48" s="40"/>
      <c r="BU48" s="40"/>
      <c r="BV48" s="40"/>
      <c r="BW48" s="40"/>
      <c r="BX48" s="40"/>
      <c r="BY48" s="40"/>
      <c r="BZ48" s="40"/>
      <c r="CA48" s="40"/>
      <c r="CB48" s="40"/>
      <c r="CC48" s="40"/>
      <c r="CD48" s="40"/>
      <c r="CE48" s="40"/>
      <c r="CF48" s="40"/>
      <c r="CG48" s="40"/>
      <c r="CH48" s="40"/>
      <c r="CI48" s="40"/>
      <c r="CJ48" s="40"/>
      <c r="CK48" s="40"/>
      <c r="CL48" s="40"/>
      <c r="CM48" s="40"/>
      <c r="CN48" s="40"/>
      <c r="CO48" s="40"/>
    </row>
    <row r="49" spans="2:93" ht="13.5" customHeight="1">
      <c r="B49" s="39">
        <v>46</v>
      </c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  <c r="AA49" s="31"/>
      <c r="AB49" s="31"/>
      <c r="AC49" s="31"/>
      <c r="AD49" s="31"/>
      <c r="AE49" s="31"/>
      <c r="AF49" s="31"/>
      <c r="AG49" s="31"/>
      <c r="AH49" s="31"/>
      <c r="AI49" s="31"/>
      <c r="AJ49" s="31"/>
      <c r="AK49" s="31"/>
      <c r="AL49" s="31"/>
      <c r="AM49" s="41"/>
      <c r="AN49" s="41"/>
      <c r="AO49" s="41"/>
      <c r="AP49" s="41"/>
      <c r="AQ49" s="41"/>
      <c r="AR49" s="41"/>
      <c r="AS49" s="41"/>
      <c r="AT49" s="41"/>
      <c r="AU49" s="41"/>
      <c r="AV49" s="41"/>
      <c r="AW49" s="41"/>
      <c r="AX49" s="41"/>
      <c r="AY49" s="41"/>
      <c r="AZ49" s="40"/>
      <c r="BA49" s="40"/>
      <c r="BB49" s="40"/>
      <c r="BC49" s="40"/>
      <c r="BD49" s="40"/>
      <c r="BE49" s="40"/>
      <c r="BF49" s="40"/>
      <c r="BG49" s="40"/>
      <c r="BH49" s="40"/>
      <c r="BI49" s="40"/>
      <c r="BJ49" s="40"/>
      <c r="BK49" s="40"/>
      <c r="BL49" s="40"/>
      <c r="BM49" s="40"/>
      <c r="BN49" s="40"/>
      <c r="BO49" s="40"/>
      <c r="BP49" s="40"/>
      <c r="BQ49" s="40"/>
      <c r="BR49" s="40"/>
      <c r="BS49" s="40"/>
      <c r="BT49" s="40"/>
      <c r="BU49" s="40"/>
      <c r="BV49" s="40"/>
      <c r="BW49" s="40"/>
      <c r="BX49" s="40"/>
      <c r="BY49" s="40"/>
      <c r="BZ49" s="40"/>
      <c r="CA49" s="40"/>
      <c r="CB49" s="40"/>
      <c r="CC49" s="40"/>
      <c r="CD49" s="40"/>
      <c r="CE49" s="40"/>
      <c r="CF49" s="40"/>
      <c r="CG49" s="40"/>
      <c r="CH49" s="40"/>
      <c r="CI49" s="40"/>
      <c r="CJ49" s="40"/>
      <c r="CK49" s="40"/>
      <c r="CL49" s="40"/>
      <c r="CM49" s="40"/>
      <c r="CN49" s="40"/>
      <c r="CO49" s="40"/>
    </row>
    <row r="50" spans="2:93" ht="13.5" customHeight="1">
      <c r="B50" s="39">
        <v>47</v>
      </c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  <c r="AA50" s="31"/>
      <c r="AB50" s="31"/>
      <c r="AC50" s="31"/>
      <c r="AD50" s="31"/>
      <c r="AE50" s="31"/>
      <c r="AF50" s="31"/>
      <c r="AG50" s="31"/>
      <c r="AH50" s="31"/>
      <c r="AI50" s="31"/>
      <c r="AJ50" s="31"/>
      <c r="AK50" s="31"/>
      <c r="AL50" s="31"/>
      <c r="AM50" s="41"/>
      <c r="AN50" s="41"/>
      <c r="AO50" s="41"/>
      <c r="AP50" s="41"/>
      <c r="AQ50" s="41"/>
      <c r="AR50" s="41"/>
      <c r="AS50" s="41"/>
      <c r="AT50" s="41"/>
      <c r="AU50" s="41"/>
      <c r="AV50" s="41"/>
      <c r="AW50" s="41"/>
      <c r="AX50" s="41"/>
      <c r="AY50" s="41"/>
      <c r="AZ50" s="40"/>
      <c r="BA50" s="40"/>
      <c r="BB50" s="40"/>
      <c r="BC50" s="40"/>
      <c r="BD50" s="40"/>
      <c r="BE50" s="40"/>
      <c r="BF50" s="40"/>
      <c r="BG50" s="40"/>
      <c r="BH50" s="40"/>
      <c r="BI50" s="40"/>
      <c r="BJ50" s="40"/>
      <c r="BK50" s="40"/>
      <c r="BL50" s="40"/>
      <c r="BM50" s="40"/>
      <c r="BN50" s="40"/>
      <c r="BO50" s="40"/>
      <c r="BP50" s="40"/>
      <c r="BQ50" s="40"/>
      <c r="BR50" s="40"/>
      <c r="BS50" s="40"/>
      <c r="BT50" s="40"/>
      <c r="BU50" s="40"/>
      <c r="BV50" s="40"/>
      <c r="BW50" s="40"/>
      <c r="BX50" s="40"/>
      <c r="BY50" s="40"/>
      <c r="BZ50" s="40"/>
      <c r="CA50" s="40"/>
      <c r="CB50" s="40"/>
      <c r="CC50" s="40"/>
      <c r="CD50" s="40"/>
      <c r="CE50" s="40"/>
      <c r="CF50" s="40"/>
      <c r="CG50" s="40"/>
      <c r="CH50" s="40"/>
      <c r="CI50" s="40"/>
      <c r="CJ50" s="40"/>
      <c r="CK50" s="40"/>
      <c r="CL50" s="40"/>
      <c r="CM50" s="40"/>
      <c r="CN50" s="40"/>
      <c r="CO50" s="40"/>
    </row>
    <row r="51" spans="2:93" ht="13.5" customHeight="1">
      <c r="B51" s="39">
        <v>48</v>
      </c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  <c r="AA51" s="31"/>
      <c r="AB51" s="31"/>
      <c r="AC51" s="31"/>
      <c r="AD51" s="31"/>
      <c r="AE51" s="31"/>
      <c r="AF51" s="31"/>
      <c r="AG51" s="31"/>
      <c r="AH51" s="31"/>
      <c r="AI51" s="31"/>
      <c r="AJ51" s="31"/>
      <c r="AK51" s="31"/>
      <c r="AL51" s="31"/>
      <c r="AM51" s="41"/>
      <c r="AN51" s="41"/>
      <c r="AO51" s="41"/>
      <c r="AP51" s="41"/>
      <c r="AQ51" s="41"/>
      <c r="AR51" s="41"/>
      <c r="AS51" s="41"/>
      <c r="AT51" s="41"/>
      <c r="AU51" s="41"/>
      <c r="AV51" s="41"/>
      <c r="AW51" s="41"/>
      <c r="AX51" s="41"/>
      <c r="AY51" s="41"/>
      <c r="AZ51" s="40"/>
      <c r="BA51" s="40"/>
      <c r="BB51" s="40"/>
      <c r="BC51" s="40"/>
      <c r="BD51" s="40"/>
      <c r="BE51" s="40"/>
      <c r="BF51" s="40"/>
      <c r="BG51" s="40"/>
      <c r="BH51" s="40"/>
      <c r="BI51" s="40"/>
      <c r="BJ51" s="40"/>
      <c r="BK51" s="40"/>
      <c r="BL51" s="40"/>
      <c r="BM51" s="40"/>
      <c r="BN51" s="40"/>
      <c r="BO51" s="40"/>
      <c r="BP51" s="40"/>
      <c r="BQ51" s="40"/>
      <c r="BR51" s="40"/>
      <c r="BS51" s="40"/>
      <c r="BT51" s="40"/>
      <c r="BU51" s="40"/>
      <c r="BV51" s="40"/>
      <c r="BW51" s="40"/>
      <c r="BX51" s="40"/>
      <c r="BY51" s="40"/>
      <c r="BZ51" s="40"/>
      <c r="CA51" s="40"/>
      <c r="CB51" s="40"/>
      <c r="CC51" s="40"/>
      <c r="CD51" s="40"/>
      <c r="CE51" s="40"/>
      <c r="CF51" s="40"/>
      <c r="CG51" s="40"/>
      <c r="CH51" s="40"/>
      <c r="CI51" s="40"/>
      <c r="CJ51" s="40"/>
      <c r="CK51" s="40"/>
      <c r="CL51" s="40"/>
      <c r="CM51" s="40"/>
      <c r="CN51" s="40"/>
      <c r="CO51" s="40"/>
    </row>
    <row r="52" spans="2:93" ht="13.5" customHeight="1">
      <c r="B52" s="39">
        <v>49</v>
      </c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31"/>
      <c r="AB52" s="31"/>
      <c r="AC52" s="31"/>
      <c r="AD52" s="31"/>
      <c r="AE52" s="31"/>
      <c r="AF52" s="31"/>
      <c r="AG52" s="31"/>
      <c r="AH52" s="31"/>
      <c r="AI52" s="31"/>
      <c r="AJ52" s="31"/>
      <c r="AK52" s="31"/>
      <c r="AL52" s="31"/>
      <c r="AM52" s="41"/>
      <c r="AN52" s="41"/>
      <c r="AO52" s="41"/>
      <c r="AP52" s="41"/>
      <c r="AQ52" s="41"/>
      <c r="AR52" s="41"/>
      <c r="AS52" s="41"/>
      <c r="AT52" s="41"/>
      <c r="AU52" s="41"/>
      <c r="AV52" s="41"/>
      <c r="AW52" s="41"/>
      <c r="AX52" s="41"/>
      <c r="AY52" s="41"/>
      <c r="AZ52" s="40"/>
      <c r="BA52" s="40"/>
      <c r="BB52" s="40"/>
      <c r="BC52" s="40"/>
      <c r="BD52" s="40"/>
      <c r="BE52" s="40"/>
      <c r="BF52" s="40"/>
      <c r="BG52" s="40"/>
      <c r="BH52" s="40"/>
      <c r="BI52" s="40"/>
      <c r="BJ52" s="40"/>
      <c r="BK52" s="40"/>
      <c r="BL52" s="40"/>
      <c r="BM52" s="40"/>
      <c r="BN52" s="40"/>
      <c r="BO52" s="40"/>
      <c r="BP52" s="40"/>
      <c r="BQ52" s="40"/>
      <c r="BR52" s="40"/>
      <c r="BS52" s="40"/>
      <c r="BT52" s="40"/>
      <c r="BU52" s="40"/>
      <c r="BV52" s="40"/>
      <c r="BW52" s="40"/>
      <c r="BX52" s="40"/>
      <c r="BY52" s="40"/>
      <c r="BZ52" s="40"/>
      <c r="CA52" s="40"/>
      <c r="CB52" s="40"/>
      <c r="CC52" s="40"/>
      <c r="CD52" s="40"/>
      <c r="CE52" s="40"/>
      <c r="CF52" s="40"/>
      <c r="CG52" s="40"/>
      <c r="CH52" s="40"/>
      <c r="CI52" s="40"/>
      <c r="CJ52" s="40"/>
      <c r="CK52" s="40"/>
      <c r="CL52" s="40"/>
      <c r="CM52" s="40"/>
      <c r="CN52" s="40"/>
      <c r="CO52" s="40"/>
    </row>
    <row r="53" spans="2:93" ht="13.5" customHeight="1">
      <c r="B53" s="39">
        <v>50</v>
      </c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  <c r="AA53" s="31"/>
      <c r="AB53" s="31"/>
      <c r="AC53" s="31"/>
      <c r="AD53" s="31"/>
      <c r="AE53" s="31"/>
      <c r="AF53" s="31"/>
      <c r="AG53" s="31"/>
      <c r="AH53" s="31"/>
      <c r="AI53" s="31"/>
      <c r="AJ53" s="31"/>
      <c r="AK53" s="31"/>
      <c r="AL53" s="31"/>
      <c r="AM53" s="41"/>
      <c r="AN53" s="41"/>
      <c r="AO53" s="41"/>
      <c r="AP53" s="41"/>
      <c r="AQ53" s="41"/>
      <c r="AR53" s="41"/>
      <c r="AS53" s="41"/>
      <c r="AT53" s="41"/>
      <c r="AU53" s="41"/>
      <c r="AV53" s="41"/>
      <c r="AW53" s="41"/>
      <c r="AX53" s="41"/>
      <c r="AY53" s="41"/>
      <c r="AZ53" s="40"/>
      <c r="BA53" s="40"/>
      <c r="BB53" s="40"/>
      <c r="BC53" s="40"/>
      <c r="BD53" s="40"/>
      <c r="BE53" s="40"/>
      <c r="BF53" s="40"/>
      <c r="BG53" s="40"/>
      <c r="BH53" s="40"/>
      <c r="BI53" s="40"/>
      <c r="BJ53" s="40"/>
      <c r="BK53" s="40"/>
      <c r="BL53" s="40"/>
      <c r="BM53" s="40"/>
      <c r="BN53" s="40"/>
      <c r="BO53" s="40"/>
      <c r="BP53" s="40"/>
      <c r="BQ53" s="40"/>
      <c r="BR53" s="40"/>
      <c r="BS53" s="40"/>
      <c r="BT53" s="40"/>
      <c r="BU53" s="40"/>
      <c r="BV53" s="40"/>
      <c r="BW53" s="40"/>
      <c r="BX53" s="40"/>
      <c r="BY53" s="40"/>
      <c r="BZ53" s="40"/>
      <c r="CA53" s="40"/>
      <c r="CB53" s="40"/>
      <c r="CC53" s="40"/>
      <c r="CD53" s="40"/>
      <c r="CE53" s="40"/>
      <c r="CF53" s="40"/>
      <c r="CG53" s="40"/>
      <c r="CH53" s="40"/>
      <c r="CI53" s="40"/>
      <c r="CJ53" s="40"/>
      <c r="CK53" s="40"/>
      <c r="CL53" s="40"/>
      <c r="CM53" s="40"/>
      <c r="CN53" s="40"/>
      <c r="CO53" s="40"/>
    </row>
    <row r="54" spans="2:93" ht="13.5" customHeight="1">
      <c r="B54" s="39">
        <v>51</v>
      </c>
      <c r="C54" s="31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  <c r="AA54" s="31"/>
      <c r="AB54" s="31"/>
      <c r="AC54" s="31"/>
      <c r="AD54" s="31"/>
      <c r="AE54" s="31"/>
      <c r="AF54" s="31"/>
      <c r="AG54" s="31"/>
      <c r="AH54" s="31"/>
      <c r="AI54" s="31"/>
      <c r="AJ54" s="31"/>
      <c r="AK54" s="31"/>
      <c r="AL54" s="31"/>
      <c r="AM54" s="41"/>
      <c r="AN54" s="41"/>
      <c r="AO54" s="41"/>
      <c r="AP54" s="41"/>
      <c r="AQ54" s="41"/>
      <c r="AR54" s="41"/>
      <c r="AS54" s="41"/>
      <c r="AT54" s="41"/>
      <c r="AU54" s="41"/>
      <c r="AV54" s="41"/>
      <c r="AW54" s="41"/>
      <c r="AX54" s="41"/>
      <c r="AY54" s="41"/>
      <c r="AZ54" s="40"/>
      <c r="BA54" s="40"/>
      <c r="BB54" s="40"/>
      <c r="BC54" s="40"/>
      <c r="BD54" s="40"/>
      <c r="BE54" s="40"/>
      <c r="BF54" s="40"/>
      <c r="BG54" s="40"/>
      <c r="BH54" s="40"/>
      <c r="BI54" s="40"/>
      <c r="BJ54" s="40"/>
      <c r="BK54" s="40"/>
      <c r="BL54" s="40"/>
      <c r="BM54" s="40"/>
      <c r="BN54" s="40"/>
      <c r="BO54" s="40"/>
      <c r="BP54" s="40"/>
      <c r="BQ54" s="40"/>
      <c r="BR54" s="40"/>
      <c r="BS54" s="40"/>
      <c r="BT54" s="40"/>
      <c r="BU54" s="40"/>
      <c r="BV54" s="40"/>
      <c r="BW54" s="40"/>
      <c r="BX54" s="40"/>
      <c r="BY54" s="40"/>
      <c r="BZ54" s="40"/>
      <c r="CA54" s="40"/>
      <c r="CB54" s="40"/>
      <c r="CC54" s="40"/>
      <c r="CD54" s="40"/>
      <c r="CE54" s="40"/>
      <c r="CF54" s="40"/>
      <c r="CG54" s="40"/>
      <c r="CH54" s="40"/>
      <c r="CI54" s="40"/>
      <c r="CJ54" s="40"/>
      <c r="CK54" s="40"/>
      <c r="CL54" s="40"/>
      <c r="CM54" s="40"/>
      <c r="CN54" s="40"/>
      <c r="CO54" s="40"/>
    </row>
    <row r="55" spans="2:93" ht="13.5" customHeight="1">
      <c r="B55" s="39">
        <v>52</v>
      </c>
      <c r="C55" s="31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  <c r="AA55" s="31"/>
      <c r="AB55" s="31"/>
      <c r="AC55" s="31"/>
      <c r="AD55" s="31"/>
      <c r="AE55" s="31"/>
      <c r="AF55" s="31"/>
      <c r="AG55" s="31"/>
      <c r="AH55" s="31"/>
      <c r="AI55" s="31"/>
      <c r="AJ55" s="31"/>
      <c r="AK55" s="31"/>
      <c r="AL55" s="31"/>
      <c r="AM55" s="41"/>
      <c r="AN55" s="41"/>
      <c r="AO55" s="41"/>
      <c r="AP55" s="41"/>
      <c r="AQ55" s="41"/>
      <c r="AR55" s="41"/>
      <c r="AS55" s="41"/>
      <c r="AT55" s="41"/>
      <c r="AU55" s="41"/>
      <c r="AV55" s="41"/>
      <c r="AW55" s="41"/>
      <c r="AX55" s="41"/>
      <c r="AY55" s="41"/>
      <c r="AZ55" s="40"/>
      <c r="BA55" s="40"/>
      <c r="BB55" s="40"/>
      <c r="BC55" s="40"/>
      <c r="BD55" s="40"/>
      <c r="BE55" s="40"/>
      <c r="BF55" s="40"/>
      <c r="BG55" s="40"/>
      <c r="BH55" s="40"/>
      <c r="BI55" s="40"/>
      <c r="BJ55" s="40"/>
      <c r="BK55" s="40"/>
      <c r="BL55" s="40"/>
      <c r="BM55" s="40"/>
      <c r="BN55" s="40"/>
      <c r="BO55" s="40"/>
      <c r="BP55" s="40"/>
      <c r="BQ55" s="40"/>
      <c r="BR55" s="40"/>
      <c r="BS55" s="40"/>
      <c r="BT55" s="40"/>
      <c r="BU55" s="40"/>
      <c r="BV55" s="40"/>
      <c r="BW55" s="40"/>
      <c r="BX55" s="40"/>
      <c r="BY55" s="40"/>
      <c r="BZ55" s="40"/>
      <c r="CA55" s="40"/>
      <c r="CB55" s="40"/>
      <c r="CC55" s="40"/>
      <c r="CD55" s="40"/>
      <c r="CE55" s="40"/>
      <c r="CF55" s="40"/>
      <c r="CG55" s="40"/>
      <c r="CH55" s="40"/>
      <c r="CI55" s="40"/>
      <c r="CJ55" s="40"/>
      <c r="CK55" s="40"/>
      <c r="CL55" s="40"/>
      <c r="CM55" s="40"/>
      <c r="CN55" s="40"/>
      <c r="CO55" s="40"/>
    </row>
    <row r="56" spans="2:93" ht="13.5" customHeight="1">
      <c r="B56" s="39">
        <v>53</v>
      </c>
      <c r="C56" s="31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  <c r="AA56" s="31"/>
      <c r="AB56" s="31"/>
      <c r="AC56" s="31"/>
      <c r="AD56" s="31"/>
      <c r="AE56" s="31"/>
      <c r="AF56" s="31"/>
      <c r="AG56" s="31"/>
      <c r="AH56" s="31"/>
      <c r="AI56" s="31"/>
      <c r="AJ56" s="31"/>
      <c r="AK56" s="31"/>
      <c r="AL56" s="31"/>
      <c r="AM56" s="41"/>
      <c r="AN56" s="41"/>
      <c r="AO56" s="41"/>
      <c r="AP56" s="41"/>
      <c r="AQ56" s="41"/>
      <c r="AR56" s="41"/>
      <c r="AS56" s="41"/>
      <c r="AT56" s="41"/>
      <c r="AU56" s="41"/>
      <c r="AV56" s="41"/>
      <c r="AW56" s="41"/>
      <c r="AX56" s="41"/>
      <c r="AY56" s="41"/>
      <c r="AZ56" s="40"/>
      <c r="BA56" s="40"/>
      <c r="BB56" s="40"/>
      <c r="BC56" s="40"/>
      <c r="BD56" s="40"/>
      <c r="BE56" s="40"/>
      <c r="BF56" s="40"/>
      <c r="BG56" s="40"/>
      <c r="BH56" s="40"/>
      <c r="BI56" s="40"/>
      <c r="BJ56" s="40"/>
      <c r="BK56" s="40"/>
      <c r="BL56" s="40"/>
      <c r="BM56" s="40"/>
      <c r="BN56" s="40"/>
      <c r="BO56" s="40"/>
      <c r="BP56" s="40"/>
      <c r="BQ56" s="40"/>
      <c r="BR56" s="40"/>
      <c r="BS56" s="40"/>
      <c r="BT56" s="40"/>
      <c r="BU56" s="40"/>
      <c r="BV56" s="40"/>
      <c r="BW56" s="40"/>
      <c r="BX56" s="40"/>
      <c r="BY56" s="40"/>
      <c r="BZ56" s="40"/>
      <c r="CA56" s="40"/>
      <c r="CB56" s="40"/>
      <c r="CC56" s="40"/>
      <c r="CD56" s="40"/>
      <c r="CE56" s="40"/>
      <c r="CF56" s="40"/>
      <c r="CG56" s="40"/>
      <c r="CH56" s="40"/>
      <c r="CI56" s="40"/>
      <c r="CJ56" s="40"/>
      <c r="CK56" s="40"/>
      <c r="CL56" s="40"/>
      <c r="CM56" s="40"/>
      <c r="CN56" s="40"/>
      <c r="CO56" s="40"/>
    </row>
    <row r="57" spans="2:93" ht="13.5" customHeight="1">
      <c r="B57" s="39">
        <v>54</v>
      </c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  <c r="AA57" s="31"/>
      <c r="AB57" s="31"/>
      <c r="AC57" s="31"/>
      <c r="AD57" s="31"/>
      <c r="AE57" s="31"/>
      <c r="AF57" s="31"/>
      <c r="AG57" s="31"/>
      <c r="AH57" s="31"/>
      <c r="AI57" s="31"/>
      <c r="AJ57" s="31"/>
      <c r="AK57" s="31"/>
      <c r="AL57" s="31"/>
      <c r="AM57" s="41"/>
      <c r="AN57" s="41"/>
      <c r="AO57" s="41"/>
      <c r="AP57" s="41"/>
      <c r="AQ57" s="41"/>
      <c r="AR57" s="41"/>
      <c r="AS57" s="41"/>
      <c r="AT57" s="41"/>
      <c r="AU57" s="41"/>
      <c r="AV57" s="41"/>
      <c r="AW57" s="41"/>
      <c r="AX57" s="41"/>
      <c r="AY57" s="41"/>
      <c r="AZ57" s="40"/>
      <c r="BA57" s="40"/>
      <c r="BB57" s="40"/>
      <c r="BC57" s="40"/>
      <c r="BD57" s="40"/>
      <c r="BE57" s="40"/>
      <c r="BF57" s="40"/>
      <c r="BG57" s="40"/>
      <c r="BH57" s="40"/>
      <c r="BI57" s="40"/>
      <c r="BJ57" s="40"/>
      <c r="BK57" s="40"/>
      <c r="BL57" s="40"/>
      <c r="BM57" s="40"/>
      <c r="BN57" s="40"/>
      <c r="BO57" s="40"/>
      <c r="BP57" s="40"/>
      <c r="BQ57" s="40"/>
      <c r="BR57" s="40"/>
      <c r="BS57" s="40"/>
      <c r="BT57" s="40"/>
      <c r="BU57" s="40"/>
      <c r="BV57" s="40"/>
      <c r="BW57" s="40"/>
      <c r="BX57" s="40"/>
      <c r="BY57" s="40"/>
      <c r="BZ57" s="40"/>
      <c r="CA57" s="40"/>
      <c r="CB57" s="40"/>
      <c r="CC57" s="40"/>
      <c r="CD57" s="40"/>
      <c r="CE57" s="40"/>
      <c r="CF57" s="40"/>
      <c r="CG57" s="40"/>
      <c r="CH57" s="40"/>
      <c r="CI57" s="40"/>
      <c r="CJ57" s="40"/>
      <c r="CK57" s="40"/>
      <c r="CL57" s="40"/>
      <c r="CM57" s="40"/>
      <c r="CN57" s="40"/>
      <c r="CO57" s="40"/>
    </row>
    <row r="58" spans="2:93" ht="13.5" customHeight="1">
      <c r="B58" s="39">
        <v>55</v>
      </c>
      <c r="C58" s="31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31"/>
      <c r="AB58" s="31"/>
      <c r="AC58" s="31"/>
      <c r="AD58" s="31"/>
      <c r="AE58" s="31"/>
      <c r="AF58" s="31"/>
      <c r="AG58" s="31"/>
      <c r="AH58" s="31"/>
      <c r="AI58" s="31"/>
      <c r="AJ58" s="31"/>
      <c r="AK58" s="31"/>
      <c r="AL58" s="31"/>
      <c r="AM58" s="41"/>
      <c r="AN58" s="41"/>
      <c r="AO58" s="41"/>
      <c r="AP58" s="41"/>
      <c r="AQ58" s="41"/>
      <c r="AR58" s="41"/>
      <c r="AS58" s="41"/>
      <c r="AT58" s="41"/>
      <c r="AU58" s="41"/>
      <c r="AV58" s="41"/>
      <c r="AW58" s="41"/>
      <c r="AX58" s="41"/>
      <c r="AY58" s="41"/>
      <c r="AZ58" s="40"/>
      <c r="BA58" s="40"/>
      <c r="BB58" s="40"/>
      <c r="BC58" s="40"/>
      <c r="BD58" s="40"/>
      <c r="BE58" s="40"/>
      <c r="BF58" s="40"/>
      <c r="BG58" s="40"/>
      <c r="BH58" s="40"/>
      <c r="BI58" s="40"/>
      <c r="BJ58" s="40"/>
      <c r="BK58" s="40"/>
      <c r="BL58" s="40"/>
      <c r="BM58" s="40"/>
      <c r="BN58" s="40"/>
      <c r="BO58" s="40"/>
      <c r="BP58" s="40"/>
      <c r="BQ58" s="40"/>
      <c r="BR58" s="40"/>
      <c r="BS58" s="40"/>
      <c r="BT58" s="40"/>
      <c r="BU58" s="40"/>
      <c r="BV58" s="40"/>
      <c r="BW58" s="40"/>
      <c r="BX58" s="40"/>
      <c r="BY58" s="40"/>
      <c r="BZ58" s="40"/>
      <c r="CA58" s="40"/>
      <c r="CB58" s="40"/>
      <c r="CC58" s="40"/>
      <c r="CD58" s="40"/>
      <c r="CE58" s="40"/>
      <c r="CF58" s="40"/>
      <c r="CG58" s="40"/>
      <c r="CH58" s="40"/>
      <c r="CI58" s="40"/>
      <c r="CJ58" s="40"/>
      <c r="CK58" s="40"/>
      <c r="CL58" s="40"/>
      <c r="CM58" s="40"/>
      <c r="CN58" s="40"/>
      <c r="CO58" s="40"/>
    </row>
    <row r="59" spans="2:93" ht="13.5" customHeight="1">
      <c r="B59" s="39">
        <v>56</v>
      </c>
      <c r="C59" s="31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  <c r="AA59" s="31"/>
      <c r="AB59" s="31"/>
      <c r="AC59" s="31"/>
      <c r="AD59" s="31"/>
      <c r="AE59" s="31"/>
      <c r="AF59" s="31"/>
      <c r="AG59" s="31"/>
      <c r="AH59" s="31"/>
      <c r="AI59" s="31"/>
      <c r="AJ59" s="31"/>
      <c r="AK59" s="31"/>
      <c r="AL59" s="31"/>
      <c r="AM59" s="41"/>
      <c r="AN59" s="41"/>
      <c r="AO59" s="41"/>
      <c r="AP59" s="41"/>
      <c r="AQ59" s="41"/>
      <c r="AR59" s="41"/>
      <c r="AS59" s="41"/>
      <c r="AT59" s="41"/>
      <c r="AU59" s="41"/>
      <c r="AV59" s="41"/>
      <c r="AW59" s="41"/>
      <c r="AX59" s="41"/>
      <c r="AY59" s="41"/>
      <c r="AZ59" s="40"/>
      <c r="BA59" s="40"/>
      <c r="BB59" s="40"/>
      <c r="BC59" s="40"/>
      <c r="BD59" s="40"/>
      <c r="BE59" s="40"/>
      <c r="BF59" s="40"/>
      <c r="BG59" s="40"/>
      <c r="BH59" s="40"/>
      <c r="BI59" s="40"/>
      <c r="BJ59" s="40"/>
      <c r="BK59" s="40"/>
      <c r="BL59" s="40"/>
      <c r="BM59" s="40"/>
      <c r="BN59" s="40"/>
      <c r="BO59" s="40"/>
      <c r="BP59" s="40"/>
      <c r="BQ59" s="40"/>
      <c r="BR59" s="40"/>
      <c r="BS59" s="40"/>
      <c r="BT59" s="40"/>
      <c r="BU59" s="40"/>
      <c r="BV59" s="40"/>
      <c r="BW59" s="40"/>
      <c r="BX59" s="40"/>
      <c r="BY59" s="40"/>
      <c r="BZ59" s="40"/>
      <c r="CA59" s="40"/>
      <c r="CB59" s="40"/>
      <c r="CC59" s="40"/>
      <c r="CD59" s="40"/>
      <c r="CE59" s="40"/>
      <c r="CF59" s="40"/>
      <c r="CG59" s="40"/>
      <c r="CH59" s="40"/>
      <c r="CI59" s="40"/>
      <c r="CJ59" s="40"/>
      <c r="CK59" s="40"/>
      <c r="CL59" s="40"/>
      <c r="CM59" s="40"/>
      <c r="CN59" s="40"/>
      <c r="CO59" s="40"/>
    </row>
    <row r="60" spans="2:93" ht="13.5" customHeight="1">
      <c r="B60" s="39">
        <v>57</v>
      </c>
      <c r="C60" s="31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  <c r="AA60" s="31"/>
      <c r="AB60" s="31"/>
      <c r="AC60" s="31"/>
      <c r="AD60" s="31"/>
      <c r="AE60" s="31"/>
      <c r="AF60" s="31"/>
      <c r="AG60" s="31"/>
      <c r="AH60" s="31"/>
      <c r="AI60" s="31"/>
      <c r="AJ60" s="31"/>
      <c r="AK60" s="31"/>
      <c r="AL60" s="31"/>
      <c r="AM60" s="41"/>
      <c r="AN60" s="41"/>
      <c r="AO60" s="41"/>
      <c r="AP60" s="41"/>
      <c r="AQ60" s="41"/>
      <c r="AR60" s="41"/>
      <c r="AS60" s="41"/>
      <c r="AT60" s="41"/>
      <c r="AU60" s="41"/>
      <c r="AV60" s="41"/>
      <c r="AW60" s="41"/>
      <c r="AX60" s="41"/>
      <c r="AY60" s="41"/>
      <c r="AZ60" s="40"/>
      <c r="BA60" s="40"/>
      <c r="BB60" s="40"/>
      <c r="BC60" s="40"/>
      <c r="BD60" s="40"/>
      <c r="BE60" s="40"/>
      <c r="BF60" s="40"/>
      <c r="BG60" s="40"/>
      <c r="BH60" s="40"/>
      <c r="BI60" s="40"/>
      <c r="BJ60" s="40"/>
      <c r="BK60" s="40"/>
      <c r="BL60" s="40"/>
      <c r="BM60" s="40"/>
      <c r="BN60" s="40"/>
      <c r="BO60" s="40"/>
      <c r="BP60" s="40"/>
      <c r="BQ60" s="40"/>
      <c r="BR60" s="40"/>
      <c r="BS60" s="40"/>
      <c r="BT60" s="40"/>
      <c r="BU60" s="40"/>
      <c r="BV60" s="40"/>
      <c r="BW60" s="40"/>
      <c r="BX60" s="40"/>
      <c r="BY60" s="40"/>
      <c r="BZ60" s="40"/>
      <c r="CA60" s="40"/>
      <c r="CB60" s="40"/>
      <c r="CC60" s="40"/>
      <c r="CD60" s="40"/>
      <c r="CE60" s="40"/>
      <c r="CF60" s="40"/>
      <c r="CG60" s="40"/>
      <c r="CH60" s="40"/>
      <c r="CI60" s="40"/>
      <c r="CJ60" s="40"/>
      <c r="CK60" s="40"/>
      <c r="CL60" s="40"/>
      <c r="CM60" s="40"/>
      <c r="CN60" s="40"/>
      <c r="CO60" s="40"/>
    </row>
    <row r="61" spans="2:93" ht="13.5" customHeight="1">
      <c r="B61" s="39">
        <v>58</v>
      </c>
      <c r="C61" s="31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  <c r="AA61" s="31"/>
      <c r="AB61" s="31"/>
      <c r="AC61" s="31"/>
      <c r="AD61" s="31"/>
      <c r="AE61" s="31"/>
      <c r="AF61" s="31"/>
      <c r="AG61" s="31"/>
      <c r="AH61" s="31"/>
      <c r="AI61" s="31"/>
      <c r="AJ61" s="31"/>
      <c r="AK61" s="31"/>
      <c r="AL61" s="31"/>
      <c r="AM61" s="41"/>
      <c r="AN61" s="41"/>
      <c r="AO61" s="41"/>
      <c r="AP61" s="41"/>
      <c r="AQ61" s="41"/>
      <c r="AR61" s="41"/>
      <c r="AS61" s="41"/>
      <c r="AT61" s="41"/>
      <c r="AU61" s="41"/>
      <c r="AV61" s="41"/>
      <c r="AW61" s="41"/>
      <c r="AX61" s="41"/>
      <c r="AY61" s="41"/>
      <c r="AZ61" s="40"/>
      <c r="BA61" s="40"/>
      <c r="BB61" s="40"/>
      <c r="BC61" s="40"/>
      <c r="BD61" s="40"/>
      <c r="BE61" s="40"/>
      <c r="BF61" s="40"/>
      <c r="BG61" s="40"/>
      <c r="BH61" s="40"/>
      <c r="BI61" s="40"/>
      <c r="BJ61" s="40"/>
      <c r="BK61" s="40"/>
      <c r="BL61" s="40"/>
      <c r="BM61" s="40"/>
      <c r="BN61" s="40"/>
      <c r="BO61" s="40"/>
      <c r="BP61" s="40"/>
      <c r="BQ61" s="40"/>
      <c r="BR61" s="40"/>
      <c r="BS61" s="40"/>
      <c r="BT61" s="40"/>
      <c r="BU61" s="40"/>
      <c r="BV61" s="40"/>
      <c r="BW61" s="40"/>
      <c r="BX61" s="40"/>
      <c r="BY61" s="40"/>
      <c r="BZ61" s="40"/>
      <c r="CA61" s="40"/>
      <c r="CB61" s="40"/>
      <c r="CC61" s="40"/>
      <c r="CD61" s="40"/>
      <c r="CE61" s="40"/>
      <c r="CF61" s="40"/>
      <c r="CG61" s="40"/>
      <c r="CH61" s="40"/>
      <c r="CI61" s="40"/>
      <c r="CJ61" s="40"/>
      <c r="CK61" s="40"/>
      <c r="CL61" s="40"/>
      <c r="CM61" s="40"/>
      <c r="CN61" s="40"/>
      <c r="CO61" s="40"/>
    </row>
    <row r="62" spans="2:93" ht="13.5" customHeight="1">
      <c r="B62" s="39">
        <v>59</v>
      </c>
      <c r="C62" s="31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31"/>
      <c r="AB62" s="31"/>
      <c r="AC62" s="31"/>
      <c r="AD62" s="31"/>
      <c r="AE62" s="31"/>
      <c r="AF62" s="31"/>
      <c r="AG62" s="31"/>
      <c r="AH62" s="31"/>
      <c r="AI62" s="31"/>
      <c r="AJ62" s="31"/>
      <c r="AK62" s="31"/>
      <c r="AL62" s="31"/>
      <c r="AM62" s="41"/>
      <c r="AN62" s="41"/>
      <c r="AO62" s="41"/>
      <c r="AP62" s="41"/>
      <c r="AQ62" s="41"/>
      <c r="AR62" s="41"/>
      <c r="AS62" s="41"/>
      <c r="AT62" s="41"/>
      <c r="AU62" s="41"/>
      <c r="AV62" s="41"/>
      <c r="AW62" s="41"/>
      <c r="AX62" s="41"/>
      <c r="AY62" s="41"/>
      <c r="AZ62" s="40"/>
      <c r="BA62" s="40"/>
      <c r="BB62" s="40"/>
      <c r="BC62" s="40"/>
      <c r="BD62" s="40"/>
      <c r="BE62" s="40"/>
      <c r="BF62" s="40"/>
      <c r="BG62" s="40"/>
      <c r="BH62" s="40"/>
      <c r="BI62" s="40"/>
      <c r="BJ62" s="40"/>
      <c r="BK62" s="40"/>
      <c r="BL62" s="40"/>
      <c r="BM62" s="40"/>
      <c r="BN62" s="40"/>
      <c r="BO62" s="40"/>
      <c r="BP62" s="40"/>
      <c r="BQ62" s="40"/>
      <c r="BR62" s="40"/>
      <c r="BS62" s="40"/>
      <c r="BT62" s="40"/>
      <c r="BU62" s="40"/>
      <c r="BV62" s="40"/>
      <c r="BW62" s="40"/>
      <c r="BX62" s="40"/>
      <c r="BY62" s="40"/>
      <c r="BZ62" s="40"/>
      <c r="CA62" s="40"/>
      <c r="CB62" s="40"/>
      <c r="CC62" s="40"/>
      <c r="CD62" s="40"/>
      <c r="CE62" s="40"/>
      <c r="CF62" s="40"/>
      <c r="CG62" s="40"/>
      <c r="CH62" s="40"/>
      <c r="CI62" s="40"/>
      <c r="CJ62" s="40"/>
      <c r="CK62" s="40"/>
      <c r="CL62" s="40"/>
      <c r="CM62" s="40"/>
      <c r="CN62" s="40"/>
      <c r="CO62" s="40"/>
    </row>
    <row r="63" spans="2:93" ht="13.5" customHeight="1">
      <c r="B63" s="39">
        <v>60</v>
      </c>
      <c r="C63" s="31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  <c r="AA63" s="31"/>
      <c r="AB63" s="31"/>
      <c r="AC63" s="31"/>
      <c r="AD63" s="31"/>
      <c r="AE63" s="31"/>
      <c r="AF63" s="31"/>
      <c r="AG63" s="31"/>
      <c r="AH63" s="31"/>
      <c r="AI63" s="31"/>
      <c r="AJ63" s="31"/>
      <c r="AK63" s="31"/>
      <c r="AL63" s="31"/>
      <c r="AM63" s="41"/>
      <c r="AN63" s="41"/>
      <c r="AO63" s="41"/>
      <c r="AP63" s="41"/>
      <c r="AQ63" s="41"/>
      <c r="AR63" s="41"/>
      <c r="AS63" s="41"/>
      <c r="AT63" s="41"/>
      <c r="AU63" s="41"/>
      <c r="AV63" s="41"/>
      <c r="AW63" s="41"/>
      <c r="AX63" s="41"/>
      <c r="AY63" s="41"/>
      <c r="AZ63" s="40"/>
      <c r="BA63" s="40"/>
      <c r="BB63" s="40"/>
      <c r="BC63" s="40"/>
      <c r="BD63" s="40"/>
      <c r="BE63" s="40"/>
      <c r="BF63" s="40"/>
      <c r="BG63" s="40"/>
      <c r="BH63" s="40"/>
      <c r="BI63" s="40"/>
      <c r="BJ63" s="40"/>
      <c r="BK63" s="40"/>
      <c r="BL63" s="40"/>
      <c r="BM63" s="40"/>
      <c r="BN63" s="40"/>
      <c r="BO63" s="40"/>
      <c r="BP63" s="40"/>
      <c r="BQ63" s="40"/>
      <c r="BR63" s="40"/>
      <c r="BS63" s="40"/>
      <c r="BT63" s="40"/>
      <c r="BU63" s="40"/>
      <c r="BV63" s="40"/>
      <c r="BW63" s="40"/>
      <c r="BX63" s="40"/>
      <c r="BY63" s="40"/>
      <c r="BZ63" s="40"/>
      <c r="CA63" s="40"/>
      <c r="CB63" s="40"/>
      <c r="CC63" s="40"/>
      <c r="CD63" s="40"/>
      <c r="CE63" s="40"/>
      <c r="CF63" s="40"/>
      <c r="CG63" s="40"/>
      <c r="CH63" s="40"/>
      <c r="CI63" s="40"/>
      <c r="CJ63" s="40"/>
      <c r="CK63" s="40"/>
      <c r="CL63" s="40"/>
      <c r="CM63" s="40"/>
      <c r="CN63" s="40"/>
      <c r="CO63" s="40"/>
    </row>
    <row r="64" spans="2:93" ht="13.5" customHeight="1">
      <c r="B64" s="39">
        <v>61</v>
      </c>
      <c r="C64" s="31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  <c r="AA64" s="31"/>
      <c r="AB64" s="31"/>
      <c r="AC64" s="31"/>
      <c r="AD64" s="31"/>
      <c r="AE64" s="31"/>
      <c r="AF64" s="31"/>
      <c r="AG64" s="31"/>
      <c r="AH64" s="31"/>
      <c r="AI64" s="31"/>
      <c r="AJ64" s="31"/>
      <c r="AK64" s="31"/>
      <c r="AL64" s="31"/>
      <c r="AM64" s="41"/>
      <c r="AN64" s="41"/>
      <c r="AO64" s="41"/>
      <c r="AP64" s="41"/>
      <c r="AQ64" s="41"/>
      <c r="AR64" s="41"/>
      <c r="AS64" s="41"/>
      <c r="AT64" s="41"/>
      <c r="AU64" s="41"/>
      <c r="AV64" s="41"/>
      <c r="AW64" s="41"/>
      <c r="AX64" s="41"/>
      <c r="AY64" s="41"/>
      <c r="AZ64" s="40"/>
      <c r="BA64" s="40"/>
      <c r="BB64" s="40"/>
      <c r="BC64" s="40"/>
      <c r="BD64" s="40"/>
      <c r="BE64" s="40"/>
      <c r="BF64" s="40"/>
      <c r="BG64" s="40"/>
      <c r="BH64" s="40"/>
      <c r="BI64" s="40"/>
      <c r="BJ64" s="40"/>
      <c r="BK64" s="40"/>
      <c r="BL64" s="40"/>
      <c r="BM64" s="40"/>
      <c r="BN64" s="40"/>
      <c r="BO64" s="40"/>
      <c r="BP64" s="40"/>
      <c r="BQ64" s="40"/>
      <c r="BR64" s="40"/>
      <c r="BS64" s="40"/>
      <c r="BT64" s="40"/>
      <c r="BU64" s="40"/>
      <c r="BV64" s="40"/>
      <c r="BW64" s="40"/>
      <c r="BX64" s="40"/>
      <c r="BY64" s="40"/>
      <c r="BZ64" s="40"/>
      <c r="CA64" s="40"/>
      <c r="CB64" s="40"/>
      <c r="CC64" s="40"/>
      <c r="CD64" s="40"/>
      <c r="CE64" s="40"/>
      <c r="CF64" s="40"/>
      <c r="CG64" s="40"/>
      <c r="CH64" s="40"/>
      <c r="CI64" s="40"/>
      <c r="CJ64" s="40"/>
      <c r="CK64" s="40"/>
      <c r="CL64" s="40"/>
      <c r="CM64" s="40"/>
      <c r="CN64" s="40"/>
      <c r="CO64" s="40"/>
    </row>
    <row r="65" spans="2:93" ht="13.5" customHeight="1">
      <c r="B65" s="39">
        <v>62</v>
      </c>
      <c r="C65" s="31"/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31"/>
      <c r="AB65" s="31"/>
      <c r="AC65" s="31"/>
      <c r="AD65" s="31"/>
      <c r="AE65" s="31"/>
      <c r="AF65" s="31"/>
      <c r="AG65" s="31"/>
      <c r="AH65" s="31"/>
      <c r="AI65" s="31"/>
      <c r="AJ65" s="31"/>
      <c r="AK65" s="31"/>
      <c r="AL65" s="31"/>
      <c r="AM65" s="41"/>
      <c r="AN65" s="41"/>
      <c r="AO65" s="41"/>
      <c r="AP65" s="41"/>
      <c r="AQ65" s="41"/>
      <c r="AR65" s="41"/>
      <c r="AS65" s="41"/>
      <c r="AT65" s="41"/>
      <c r="AU65" s="41"/>
      <c r="AV65" s="41"/>
      <c r="AW65" s="41"/>
      <c r="AX65" s="41"/>
      <c r="AY65" s="41"/>
      <c r="AZ65" s="40"/>
      <c r="BA65" s="40"/>
      <c r="BB65" s="40"/>
      <c r="BC65" s="40"/>
      <c r="BD65" s="40"/>
      <c r="BE65" s="40"/>
      <c r="BF65" s="40"/>
      <c r="BG65" s="40"/>
      <c r="BH65" s="40"/>
      <c r="BI65" s="40"/>
      <c r="BJ65" s="40"/>
      <c r="BK65" s="40"/>
      <c r="BL65" s="40"/>
      <c r="BM65" s="40"/>
      <c r="BN65" s="40"/>
      <c r="BO65" s="40"/>
      <c r="BP65" s="40"/>
      <c r="BQ65" s="40"/>
      <c r="BR65" s="40"/>
      <c r="BS65" s="40"/>
      <c r="BT65" s="40"/>
      <c r="BU65" s="40"/>
      <c r="BV65" s="40"/>
      <c r="BW65" s="40"/>
      <c r="BX65" s="40"/>
      <c r="BY65" s="40"/>
      <c r="BZ65" s="40"/>
      <c r="CA65" s="40"/>
      <c r="CB65" s="40"/>
      <c r="CC65" s="40"/>
      <c r="CD65" s="40"/>
      <c r="CE65" s="40"/>
      <c r="CF65" s="40"/>
      <c r="CG65" s="40"/>
      <c r="CH65" s="40"/>
      <c r="CI65" s="40"/>
      <c r="CJ65" s="40"/>
      <c r="CK65" s="40"/>
      <c r="CL65" s="40"/>
      <c r="CM65" s="40"/>
      <c r="CN65" s="40"/>
      <c r="CO65" s="40"/>
    </row>
    <row r="66" spans="2:93" ht="13.5" customHeight="1">
      <c r="B66" s="39">
        <v>63</v>
      </c>
      <c r="C66" s="31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  <c r="AA66" s="31"/>
      <c r="AB66" s="31"/>
      <c r="AC66" s="31"/>
      <c r="AD66" s="31"/>
      <c r="AE66" s="31"/>
      <c r="AF66" s="31"/>
      <c r="AG66" s="31"/>
      <c r="AH66" s="31"/>
      <c r="AI66" s="31"/>
      <c r="AJ66" s="31"/>
      <c r="AK66" s="31"/>
      <c r="AL66" s="31"/>
      <c r="AM66" s="41"/>
      <c r="AN66" s="41"/>
      <c r="AO66" s="41"/>
      <c r="AP66" s="41"/>
      <c r="AQ66" s="41"/>
      <c r="AR66" s="41"/>
      <c r="AS66" s="41"/>
      <c r="AT66" s="41"/>
      <c r="AU66" s="41"/>
      <c r="AV66" s="41"/>
      <c r="AW66" s="41"/>
      <c r="AX66" s="41"/>
      <c r="AY66" s="41"/>
      <c r="AZ66" s="40"/>
      <c r="BA66" s="40"/>
      <c r="BB66" s="40"/>
      <c r="BC66" s="40"/>
      <c r="BD66" s="40"/>
      <c r="BE66" s="40"/>
      <c r="BF66" s="40"/>
      <c r="BG66" s="40"/>
      <c r="BH66" s="40"/>
      <c r="BI66" s="40"/>
      <c r="BJ66" s="40"/>
      <c r="BK66" s="40"/>
      <c r="BL66" s="40"/>
      <c r="BM66" s="40"/>
      <c r="BN66" s="40"/>
      <c r="BO66" s="40"/>
      <c r="BP66" s="40"/>
      <c r="BQ66" s="40"/>
      <c r="BR66" s="40"/>
      <c r="BS66" s="40"/>
      <c r="BT66" s="40"/>
      <c r="BU66" s="40"/>
      <c r="BV66" s="40"/>
      <c r="BW66" s="40"/>
      <c r="BX66" s="40"/>
      <c r="BY66" s="40"/>
      <c r="BZ66" s="40"/>
      <c r="CA66" s="40"/>
      <c r="CB66" s="40"/>
      <c r="CC66" s="40"/>
      <c r="CD66" s="40"/>
      <c r="CE66" s="40"/>
      <c r="CF66" s="40"/>
      <c r="CG66" s="40"/>
      <c r="CH66" s="40"/>
      <c r="CI66" s="40"/>
      <c r="CJ66" s="40"/>
      <c r="CK66" s="40"/>
      <c r="CL66" s="40"/>
      <c r="CM66" s="40"/>
      <c r="CN66" s="40"/>
      <c r="CO66" s="40"/>
    </row>
    <row r="67" spans="2:93" ht="13.5" customHeight="1">
      <c r="B67" s="39">
        <v>64</v>
      </c>
      <c r="C67" s="31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  <c r="AA67" s="31"/>
      <c r="AB67" s="31"/>
      <c r="AC67" s="31"/>
      <c r="AD67" s="31"/>
      <c r="AE67" s="31"/>
      <c r="AF67" s="31"/>
      <c r="AG67" s="31"/>
      <c r="AH67" s="31"/>
      <c r="AI67" s="31"/>
      <c r="AJ67" s="31"/>
      <c r="AK67" s="31"/>
      <c r="AL67" s="31"/>
      <c r="AM67" s="41"/>
      <c r="AN67" s="41"/>
      <c r="AO67" s="41"/>
      <c r="AP67" s="41"/>
      <c r="AQ67" s="41"/>
      <c r="AR67" s="41"/>
      <c r="AS67" s="41"/>
      <c r="AT67" s="41"/>
      <c r="AU67" s="41"/>
      <c r="AV67" s="41"/>
      <c r="AW67" s="41"/>
      <c r="AX67" s="41"/>
      <c r="AY67" s="41"/>
      <c r="AZ67" s="40"/>
      <c r="BA67" s="40"/>
      <c r="BB67" s="40"/>
      <c r="BC67" s="40"/>
      <c r="BD67" s="40"/>
      <c r="BE67" s="40"/>
      <c r="BF67" s="40"/>
      <c r="BG67" s="40"/>
      <c r="BH67" s="40"/>
      <c r="BI67" s="40"/>
      <c r="BJ67" s="40"/>
      <c r="BK67" s="40"/>
      <c r="BL67" s="40"/>
      <c r="BM67" s="40"/>
      <c r="BN67" s="40"/>
      <c r="BO67" s="40"/>
      <c r="BP67" s="40"/>
      <c r="BQ67" s="40"/>
      <c r="BR67" s="40"/>
      <c r="BS67" s="40"/>
      <c r="BT67" s="40"/>
      <c r="BU67" s="40"/>
      <c r="BV67" s="40"/>
      <c r="BW67" s="40"/>
      <c r="BX67" s="40"/>
      <c r="BY67" s="40"/>
      <c r="BZ67" s="40"/>
      <c r="CA67" s="40"/>
      <c r="CB67" s="40"/>
      <c r="CC67" s="40"/>
      <c r="CD67" s="40"/>
      <c r="CE67" s="40"/>
      <c r="CF67" s="40"/>
      <c r="CG67" s="40"/>
      <c r="CH67" s="40"/>
      <c r="CI67" s="40"/>
      <c r="CJ67" s="40"/>
      <c r="CK67" s="40"/>
      <c r="CL67" s="40"/>
      <c r="CM67" s="40"/>
      <c r="CN67" s="40"/>
      <c r="CO67" s="40"/>
    </row>
    <row r="68" spans="2:93" ht="13.5" customHeight="1">
      <c r="B68" s="39">
        <v>65</v>
      </c>
      <c r="C68" s="31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  <c r="AA68" s="31"/>
      <c r="AB68" s="31"/>
      <c r="AC68" s="31"/>
      <c r="AD68" s="31"/>
      <c r="AE68" s="31"/>
      <c r="AF68" s="31"/>
      <c r="AG68" s="31"/>
      <c r="AH68" s="31"/>
      <c r="AI68" s="31"/>
      <c r="AJ68" s="31"/>
      <c r="AK68" s="31"/>
      <c r="AL68" s="31"/>
      <c r="AM68" s="41"/>
      <c r="AN68" s="41"/>
      <c r="AO68" s="41"/>
      <c r="AP68" s="41"/>
      <c r="AQ68" s="41"/>
      <c r="AR68" s="41"/>
      <c r="AS68" s="41"/>
      <c r="AT68" s="41"/>
      <c r="AU68" s="41"/>
      <c r="AV68" s="41"/>
      <c r="AW68" s="41"/>
      <c r="AX68" s="41"/>
      <c r="AY68" s="41"/>
      <c r="AZ68" s="40"/>
      <c r="BA68" s="40"/>
      <c r="BB68" s="40"/>
      <c r="BC68" s="40"/>
      <c r="BD68" s="40"/>
      <c r="BE68" s="40"/>
      <c r="BF68" s="40"/>
      <c r="BG68" s="40"/>
      <c r="BH68" s="40"/>
      <c r="BI68" s="40"/>
      <c r="BJ68" s="40"/>
      <c r="BK68" s="40"/>
      <c r="BL68" s="40"/>
      <c r="BM68" s="40"/>
      <c r="BN68" s="40"/>
      <c r="BO68" s="40"/>
      <c r="BP68" s="40"/>
      <c r="BQ68" s="40"/>
      <c r="BR68" s="40"/>
      <c r="BS68" s="40"/>
      <c r="BT68" s="40"/>
      <c r="BU68" s="40"/>
      <c r="BV68" s="40"/>
      <c r="BW68" s="40"/>
      <c r="BX68" s="40"/>
      <c r="BY68" s="40"/>
      <c r="BZ68" s="40"/>
      <c r="CA68" s="40"/>
      <c r="CB68" s="40"/>
      <c r="CC68" s="40"/>
      <c r="CD68" s="40"/>
      <c r="CE68" s="40"/>
      <c r="CF68" s="40"/>
      <c r="CG68" s="40"/>
      <c r="CH68" s="40"/>
      <c r="CI68" s="40"/>
      <c r="CJ68" s="40"/>
      <c r="CK68" s="40"/>
      <c r="CL68" s="40"/>
      <c r="CM68" s="40"/>
      <c r="CN68" s="40"/>
      <c r="CO68" s="40"/>
    </row>
    <row r="69" spans="2:93" ht="13.5" customHeight="1">
      <c r="B69" s="39">
        <v>66</v>
      </c>
      <c r="C69" s="31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  <c r="AA69" s="31"/>
      <c r="AB69" s="31"/>
      <c r="AC69" s="31"/>
      <c r="AD69" s="31"/>
      <c r="AE69" s="31"/>
      <c r="AF69" s="31"/>
      <c r="AG69" s="31"/>
      <c r="AH69" s="31"/>
      <c r="AI69" s="31"/>
      <c r="AJ69" s="31"/>
      <c r="AK69" s="31"/>
      <c r="AL69" s="31"/>
      <c r="AM69" s="41"/>
      <c r="AN69" s="41"/>
      <c r="AO69" s="41"/>
      <c r="AP69" s="41"/>
      <c r="AQ69" s="41"/>
      <c r="AR69" s="41"/>
      <c r="AS69" s="41"/>
      <c r="AT69" s="41"/>
      <c r="AU69" s="41"/>
      <c r="AV69" s="41"/>
      <c r="AW69" s="41"/>
      <c r="AX69" s="41"/>
      <c r="AY69" s="41"/>
      <c r="AZ69" s="40"/>
      <c r="BA69" s="40"/>
      <c r="BB69" s="40"/>
      <c r="BC69" s="40"/>
      <c r="BD69" s="40"/>
      <c r="BE69" s="40"/>
      <c r="BF69" s="40"/>
      <c r="BG69" s="40"/>
      <c r="BH69" s="40"/>
      <c r="BI69" s="40"/>
      <c r="BJ69" s="40"/>
      <c r="BK69" s="40"/>
      <c r="BL69" s="40"/>
      <c r="BM69" s="40"/>
      <c r="BN69" s="40"/>
      <c r="BO69" s="40"/>
      <c r="BP69" s="40"/>
      <c r="BQ69" s="40"/>
      <c r="BR69" s="40"/>
      <c r="BS69" s="40"/>
      <c r="BT69" s="40"/>
      <c r="BU69" s="40"/>
      <c r="BV69" s="40"/>
      <c r="BW69" s="40"/>
      <c r="BX69" s="40"/>
      <c r="BY69" s="40"/>
      <c r="BZ69" s="40"/>
      <c r="CA69" s="40"/>
      <c r="CB69" s="40"/>
      <c r="CC69" s="40"/>
      <c r="CD69" s="40"/>
      <c r="CE69" s="40"/>
      <c r="CF69" s="40"/>
      <c r="CG69" s="40"/>
      <c r="CH69" s="40"/>
      <c r="CI69" s="40"/>
      <c r="CJ69" s="40"/>
      <c r="CK69" s="40"/>
      <c r="CL69" s="40"/>
      <c r="CM69" s="40"/>
      <c r="CN69" s="40"/>
      <c r="CO69" s="40"/>
    </row>
    <row r="70" spans="2:93" ht="13.5" customHeight="1">
      <c r="B70" s="39">
        <v>67</v>
      </c>
      <c r="C70" s="31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  <c r="AA70" s="31"/>
      <c r="AB70" s="31"/>
      <c r="AC70" s="31"/>
      <c r="AD70" s="31"/>
      <c r="AE70" s="31"/>
      <c r="AF70" s="31"/>
      <c r="AG70" s="31"/>
      <c r="AH70" s="31"/>
      <c r="AI70" s="31"/>
      <c r="AJ70" s="31"/>
      <c r="AK70" s="31"/>
      <c r="AL70" s="31"/>
      <c r="AM70" s="41"/>
      <c r="AN70" s="41"/>
      <c r="AO70" s="41"/>
      <c r="AP70" s="41"/>
      <c r="AQ70" s="41"/>
      <c r="AR70" s="41"/>
      <c r="AS70" s="41"/>
      <c r="AT70" s="41"/>
      <c r="AU70" s="41"/>
      <c r="AV70" s="41"/>
      <c r="AW70" s="41"/>
      <c r="AX70" s="41"/>
      <c r="AY70" s="41"/>
      <c r="AZ70" s="40"/>
      <c r="BA70" s="40"/>
      <c r="BB70" s="40"/>
      <c r="BC70" s="40"/>
      <c r="BD70" s="40"/>
      <c r="BE70" s="40"/>
      <c r="BF70" s="40"/>
      <c r="BG70" s="40"/>
      <c r="BH70" s="40"/>
      <c r="BI70" s="40"/>
      <c r="BJ70" s="40"/>
      <c r="BK70" s="40"/>
      <c r="BL70" s="40"/>
      <c r="BM70" s="40"/>
      <c r="BN70" s="40"/>
      <c r="BO70" s="40"/>
      <c r="BP70" s="40"/>
      <c r="BQ70" s="40"/>
      <c r="BR70" s="40"/>
      <c r="BS70" s="40"/>
      <c r="BT70" s="40"/>
      <c r="BU70" s="40"/>
      <c r="BV70" s="40"/>
      <c r="BW70" s="40"/>
      <c r="BX70" s="40"/>
      <c r="BY70" s="40"/>
      <c r="BZ70" s="40"/>
      <c r="CA70" s="40"/>
      <c r="CB70" s="40"/>
      <c r="CC70" s="40"/>
      <c r="CD70" s="40"/>
      <c r="CE70" s="40"/>
      <c r="CF70" s="40"/>
      <c r="CG70" s="40"/>
      <c r="CH70" s="40"/>
      <c r="CI70" s="40"/>
      <c r="CJ70" s="40"/>
      <c r="CK70" s="40"/>
      <c r="CL70" s="40"/>
      <c r="CM70" s="40"/>
      <c r="CN70" s="40"/>
      <c r="CO70" s="40"/>
    </row>
    <row r="71" spans="2:93" ht="13.5" customHeight="1">
      <c r="B71" s="39">
        <v>68</v>
      </c>
      <c r="C71" s="31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  <c r="AA71" s="31"/>
      <c r="AB71" s="31"/>
      <c r="AC71" s="31"/>
      <c r="AD71" s="31"/>
      <c r="AE71" s="31"/>
      <c r="AF71" s="31"/>
      <c r="AG71" s="31"/>
      <c r="AH71" s="31"/>
      <c r="AI71" s="31"/>
      <c r="AJ71" s="31"/>
      <c r="AK71" s="31"/>
      <c r="AL71" s="31"/>
      <c r="AM71" s="41"/>
      <c r="AN71" s="41"/>
      <c r="AO71" s="41"/>
      <c r="AP71" s="41"/>
      <c r="AQ71" s="41"/>
      <c r="AR71" s="41"/>
      <c r="AS71" s="41"/>
      <c r="AT71" s="41"/>
      <c r="AU71" s="41"/>
      <c r="AV71" s="41"/>
      <c r="AW71" s="41"/>
      <c r="AX71" s="41"/>
      <c r="AY71" s="41"/>
      <c r="AZ71" s="40"/>
      <c r="BA71" s="40"/>
      <c r="BB71" s="40"/>
      <c r="BC71" s="40"/>
      <c r="BD71" s="40"/>
      <c r="BE71" s="40"/>
      <c r="BF71" s="40"/>
      <c r="BG71" s="40"/>
      <c r="BH71" s="40"/>
      <c r="BI71" s="40"/>
      <c r="BJ71" s="40"/>
      <c r="BK71" s="40"/>
      <c r="BL71" s="40"/>
      <c r="BM71" s="40"/>
      <c r="BN71" s="40"/>
      <c r="BO71" s="40"/>
      <c r="BP71" s="40"/>
      <c r="BQ71" s="40"/>
      <c r="BR71" s="40"/>
      <c r="BS71" s="40"/>
      <c r="BT71" s="40"/>
      <c r="BU71" s="40"/>
      <c r="BV71" s="40"/>
      <c r="BW71" s="40"/>
      <c r="BX71" s="40"/>
      <c r="BY71" s="40"/>
      <c r="BZ71" s="40"/>
      <c r="CA71" s="40"/>
      <c r="CB71" s="40"/>
      <c r="CC71" s="40"/>
      <c r="CD71" s="40"/>
      <c r="CE71" s="40"/>
      <c r="CF71" s="40"/>
      <c r="CG71" s="40"/>
      <c r="CH71" s="40"/>
      <c r="CI71" s="40"/>
      <c r="CJ71" s="40"/>
      <c r="CK71" s="40"/>
      <c r="CL71" s="40"/>
      <c r="CM71" s="40"/>
      <c r="CN71" s="40"/>
      <c r="CO71" s="40"/>
    </row>
    <row r="72" spans="2:93" ht="13.5" customHeight="1">
      <c r="B72" s="39">
        <v>69</v>
      </c>
      <c r="C72" s="31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31"/>
      <c r="AB72" s="31"/>
      <c r="AC72" s="31"/>
      <c r="AD72" s="31"/>
      <c r="AE72" s="31"/>
      <c r="AF72" s="31"/>
      <c r="AG72" s="31"/>
      <c r="AH72" s="31"/>
      <c r="AI72" s="31"/>
      <c r="AJ72" s="31"/>
      <c r="AK72" s="31"/>
      <c r="AL72" s="31"/>
      <c r="AM72" s="41"/>
      <c r="AN72" s="41"/>
      <c r="AO72" s="41"/>
      <c r="AP72" s="41"/>
      <c r="AQ72" s="41"/>
      <c r="AR72" s="41"/>
      <c r="AS72" s="41"/>
      <c r="AT72" s="41"/>
      <c r="AU72" s="41"/>
      <c r="AV72" s="41"/>
      <c r="AW72" s="41"/>
      <c r="AX72" s="41"/>
      <c r="AY72" s="41"/>
      <c r="AZ72" s="40"/>
      <c r="BA72" s="40"/>
      <c r="BB72" s="40"/>
      <c r="BC72" s="40"/>
      <c r="BD72" s="40"/>
      <c r="BE72" s="40"/>
      <c r="BF72" s="40"/>
      <c r="BG72" s="40"/>
      <c r="BH72" s="40"/>
      <c r="BI72" s="40"/>
      <c r="BJ72" s="40"/>
      <c r="BK72" s="40"/>
      <c r="BL72" s="40"/>
      <c r="BM72" s="40"/>
      <c r="BN72" s="40"/>
      <c r="BO72" s="40"/>
      <c r="BP72" s="40"/>
      <c r="BQ72" s="40"/>
      <c r="BR72" s="40"/>
      <c r="BS72" s="40"/>
      <c r="BT72" s="40"/>
      <c r="BU72" s="40"/>
      <c r="BV72" s="40"/>
      <c r="BW72" s="40"/>
      <c r="BX72" s="40"/>
      <c r="BY72" s="40"/>
      <c r="BZ72" s="40"/>
      <c r="CA72" s="40"/>
      <c r="CB72" s="40"/>
      <c r="CC72" s="40"/>
      <c r="CD72" s="40"/>
      <c r="CE72" s="40"/>
      <c r="CF72" s="40"/>
      <c r="CG72" s="40"/>
      <c r="CH72" s="40"/>
      <c r="CI72" s="40"/>
      <c r="CJ72" s="40"/>
      <c r="CK72" s="40"/>
      <c r="CL72" s="40"/>
      <c r="CM72" s="40"/>
      <c r="CN72" s="40"/>
      <c r="CO72" s="40"/>
    </row>
    <row r="73" spans="2:93" ht="13.5" customHeight="1">
      <c r="B73" s="39">
        <v>70</v>
      </c>
      <c r="C73" s="31"/>
      <c r="D73" s="31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  <c r="AA73" s="31"/>
      <c r="AB73" s="31"/>
      <c r="AC73" s="31"/>
      <c r="AD73" s="31"/>
      <c r="AE73" s="31"/>
      <c r="AF73" s="31"/>
      <c r="AG73" s="31"/>
      <c r="AH73" s="31"/>
      <c r="AI73" s="31"/>
      <c r="AJ73" s="31"/>
      <c r="AK73" s="31"/>
      <c r="AL73" s="31"/>
      <c r="AM73" s="41"/>
      <c r="AN73" s="41"/>
      <c r="AO73" s="41"/>
      <c r="AP73" s="41"/>
      <c r="AQ73" s="41"/>
      <c r="AR73" s="41"/>
      <c r="AS73" s="41"/>
      <c r="AT73" s="41"/>
      <c r="AU73" s="41"/>
      <c r="AV73" s="41"/>
      <c r="AW73" s="41"/>
      <c r="AX73" s="41"/>
      <c r="AY73" s="41"/>
      <c r="AZ73" s="40"/>
      <c r="BA73" s="40"/>
      <c r="BB73" s="40"/>
      <c r="BC73" s="40"/>
      <c r="BD73" s="40"/>
      <c r="BE73" s="40"/>
      <c r="BF73" s="40"/>
      <c r="BG73" s="40"/>
      <c r="BH73" s="40"/>
      <c r="BI73" s="40"/>
      <c r="BJ73" s="40"/>
      <c r="BK73" s="40"/>
      <c r="BL73" s="40"/>
      <c r="BM73" s="40"/>
      <c r="BN73" s="40"/>
      <c r="BO73" s="40"/>
      <c r="BP73" s="40"/>
      <c r="BQ73" s="40"/>
      <c r="BR73" s="40"/>
      <c r="BS73" s="40"/>
      <c r="BT73" s="40"/>
      <c r="BU73" s="40"/>
      <c r="BV73" s="40"/>
      <c r="BW73" s="40"/>
      <c r="BX73" s="40"/>
      <c r="BY73" s="40"/>
      <c r="BZ73" s="40"/>
      <c r="CA73" s="40"/>
      <c r="CB73" s="40"/>
      <c r="CC73" s="40"/>
      <c r="CD73" s="40"/>
      <c r="CE73" s="40"/>
      <c r="CF73" s="40"/>
      <c r="CG73" s="40"/>
      <c r="CH73" s="40"/>
      <c r="CI73" s="40"/>
      <c r="CJ73" s="40"/>
      <c r="CK73" s="40"/>
      <c r="CL73" s="40"/>
      <c r="CM73" s="40"/>
      <c r="CN73" s="40"/>
      <c r="CO73" s="40"/>
    </row>
    <row r="74" spans="2:93" ht="13.5" customHeight="1">
      <c r="B74" s="39">
        <v>71</v>
      </c>
      <c r="C74" s="31"/>
      <c r="D74" s="31"/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  <c r="AA74" s="31"/>
      <c r="AB74" s="31"/>
      <c r="AC74" s="31"/>
      <c r="AD74" s="31"/>
      <c r="AE74" s="31"/>
      <c r="AF74" s="31"/>
      <c r="AG74" s="31"/>
      <c r="AH74" s="31"/>
      <c r="AI74" s="31"/>
      <c r="AJ74" s="31"/>
      <c r="AK74" s="31"/>
      <c r="AL74" s="31"/>
      <c r="AM74" s="41"/>
      <c r="AN74" s="41"/>
      <c r="AO74" s="41"/>
      <c r="AP74" s="41"/>
      <c r="AQ74" s="41"/>
      <c r="AR74" s="41"/>
      <c r="AS74" s="41"/>
      <c r="AT74" s="41"/>
      <c r="AU74" s="41"/>
      <c r="AV74" s="41"/>
      <c r="AW74" s="41"/>
      <c r="AX74" s="41"/>
      <c r="AY74" s="41"/>
      <c r="AZ74" s="40"/>
      <c r="BA74" s="40"/>
      <c r="BB74" s="40"/>
      <c r="BC74" s="40"/>
      <c r="BD74" s="40"/>
      <c r="BE74" s="40"/>
      <c r="BF74" s="40"/>
      <c r="BG74" s="40"/>
      <c r="BH74" s="40"/>
      <c r="BI74" s="40"/>
      <c r="BJ74" s="40"/>
      <c r="BK74" s="40"/>
      <c r="BL74" s="40"/>
      <c r="BM74" s="40"/>
      <c r="BN74" s="40"/>
      <c r="BO74" s="40"/>
      <c r="BP74" s="40"/>
      <c r="BQ74" s="40"/>
      <c r="BR74" s="40"/>
      <c r="BS74" s="40"/>
      <c r="BT74" s="40"/>
      <c r="BU74" s="40"/>
      <c r="BV74" s="40"/>
      <c r="BW74" s="40"/>
      <c r="BX74" s="40"/>
      <c r="BY74" s="40"/>
      <c r="BZ74" s="40"/>
      <c r="CA74" s="40"/>
      <c r="CB74" s="40"/>
      <c r="CC74" s="40"/>
      <c r="CD74" s="40"/>
      <c r="CE74" s="40"/>
      <c r="CF74" s="40"/>
      <c r="CG74" s="40"/>
      <c r="CH74" s="40"/>
      <c r="CI74" s="40"/>
      <c r="CJ74" s="40"/>
      <c r="CK74" s="40"/>
      <c r="CL74" s="40"/>
      <c r="CM74" s="40"/>
      <c r="CN74" s="40"/>
      <c r="CO74" s="40"/>
    </row>
    <row r="75" spans="2:93" ht="13.5" customHeight="1">
      <c r="B75" s="39">
        <v>72</v>
      </c>
      <c r="C75" s="31"/>
      <c r="D75" s="31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  <c r="AA75" s="31"/>
      <c r="AB75" s="31"/>
      <c r="AC75" s="31"/>
      <c r="AD75" s="31"/>
      <c r="AE75" s="31"/>
      <c r="AF75" s="31"/>
      <c r="AG75" s="31"/>
      <c r="AH75" s="31"/>
      <c r="AI75" s="31"/>
      <c r="AJ75" s="31"/>
      <c r="AK75" s="31"/>
      <c r="AL75" s="31"/>
      <c r="AM75" s="41"/>
      <c r="AN75" s="41"/>
      <c r="AO75" s="41"/>
      <c r="AP75" s="41"/>
      <c r="AQ75" s="41"/>
      <c r="AR75" s="41"/>
      <c r="AS75" s="41"/>
      <c r="AT75" s="41"/>
      <c r="AU75" s="41"/>
      <c r="AV75" s="41"/>
      <c r="AW75" s="41"/>
      <c r="AX75" s="41"/>
      <c r="AY75" s="41"/>
      <c r="AZ75" s="40"/>
      <c r="BA75" s="40"/>
      <c r="BB75" s="40"/>
      <c r="BC75" s="40"/>
      <c r="BD75" s="40"/>
      <c r="BE75" s="40"/>
      <c r="BF75" s="40"/>
      <c r="BG75" s="40"/>
      <c r="BH75" s="40"/>
      <c r="BI75" s="40"/>
      <c r="BJ75" s="40"/>
      <c r="BK75" s="40"/>
      <c r="BL75" s="40"/>
      <c r="BM75" s="40"/>
      <c r="BN75" s="40"/>
      <c r="BO75" s="40"/>
      <c r="BP75" s="40"/>
      <c r="BQ75" s="40"/>
      <c r="BR75" s="40"/>
      <c r="BS75" s="40"/>
      <c r="BT75" s="40"/>
      <c r="BU75" s="40"/>
      <c r="BV75" s="40"/>
      <c r="BW75" s="40"/>
      <c r="BX75" s="40"/>
      <c r="BY75" s="40"/>
      <c r="BZ75" s="40"/>
      <c r="CA75" s="40"/>
      <c r="CB75" s="40"/>
      <c r="CC75" s="40"/>
      <c r="CD75" s="40"/>
      <c r="CE75" s="40"/>
      <c r="CF75" s="40"/>
      <c r="CG75" s="40"/>
      <c r="CH75" s="40"/>
      <c r="CI75" s="40"/>
      <c r="CJ75" s="40"/>
      <c r="CK75" s="40"/>
      <c r="CL75" s="40"/>
      <c r="CM75" s="40"/>
      <c r="CN75" s="40"/>
      <c r="CO75" s="40"/>
    </row>
    <row r="76" spans="2:93" ht="13.5" customHeight="1">
      <c r="B76" s="39">
        <v>73</v>
      </c>
      <c r="C76" s="31"/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  <c r="AA76" s="31"/>
      <c r="AB76" s="31"/>
      <c r="AC76" s="31"/>
      <c r="AD76" s="31"/>
      <c r="AE76" s="31"/>
      <c r="AF76" s="31"/>
      <c r="AG76" s="31"/>
      <c r="AH76" s="31"/>
      <c r="AI76" s="31"/>
      <c r="AJ76" s="31"/>
      <c r="AK76" s="31"/>
      <c r="AL76" s="31"/>
      <c r="AM76" s="41"/>
      <c r="AN76" s="41"/>
      <c r="AO76" s="41"/>
      <c r="AP76" s="41"/>
      <c r="AQ76" s="41"/>
      <c r="AR76" s="41"/>
      <c r="AS76" s="41"/>
      <c r="AT76" s="41"/>
      <c r="AU76" s="41"/>
      <c r="AV76" s="41"/>
      <c r="AW76" s="41"/>
      <c r="AX76" s="41"/>
      <c r="AY76" s="41"/>
      <c r="AZ76" s="40"/>
      <c r="BA76" s="40"/>
      <c r="BB76" s="40"/>
      <c r="BC76" s="40"/>
      <c r="BD76" s="40"/>
      <c r="BE76" s="40"/>
      <c r="BF76" s="40"/>
      <c r="BG76" s="40"/>
      <c r="BH76" s="40"/>
      <c r="BI76" s="40"/>
      <c r="BJ76" s="40"/>
      <c r="BK76" s="40"/>
      <c r="BL76" s="40"/>
      <c r="BM76" s="40"/>
      <c r="BN76" s="40"/>
      <c r="BO76" s="40"/>
      <c r="BP76" s="40"/>
      <c r="BQ76" s="40"/>
      <c r="BR76" s="40"/>
      <c r="BS76" s="40"/>
      <c r="BT76" s="40"/>
      <c r="BU76" s="40"/>
      <c r="BV76" s="40"/>
      <c r="BW76" s="40"/>
      <c r="BX76" s="40"/>
      <c r="BY76" s="40"/>
      <c r="BZ76" s="40"/>
      <c r="CA76" s="40"/>
      <c r="CB76" s="40"/>
      <c r="CC76" s="40"/>
      <c r="CD76" s="40"/>
      <c r="CE76" s="40"/>
      <c r="CF76" s="40"/>
      <c r="CG76" s="40"/>
      <c r="CH76" s="40"/>
      <c r="CI76" s="40"/>
      <c r="CJ76" s="40"/>
      <c r="CK76" s="40"/>
      <c r="CL76" s="40"/>
      <c r="CM76" s="40"/>
      <c r="CN76" s="40"/>
      <c r="CO76" s="40"/>
    </row>
    <row r="77" spans="2:93" ht="13.5" customHeight="1">
      <c r="B77" s="39">
        <v>74</v>
      </c>
      <c r="C77" s="31"/>
      <c r="D77" s="31"/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  <c r="AA77" s="31"/>
      <c r="AB77" s="31"/>
      <c r="AC77" s="31"/>
      <c r="AD77" s="31"/>
      <c r="AE77" s="31"/>
      <c r="AF77" s="31"/>
      <c r="AG77" s="31"/>
      <c r="AH77" s="31"/>
      <c r="AI77" s="31"/>
      <c r="AJ77" s="31"/>
      <c r="AK77" s="31"/>
      <c r="AL77" s="31"/>
      <c r="AM77" s="41"/>
      <c r="AN77" s="41"/>
      <c r="AO77" s="41"/>
      <c r="AP77" s="41"/>
      <c r="AQ77" s="41"/>
      <c r="AR77" s="41"/>
      <c r="AS77" s="41"/>
      <c r="AT77" s="41"/>
      <c r="AU77" s="41"/>
      <c r="AV77" s="41"/>
      <c r="AW77" s="41"/>
      <c r="AX77" s="41"/>
      <c r="AY77" s="41"/>
      <c r="AZ77" s="40"/>
      <c r="BA77" s="40"/>
      <c r="BB77" s="40"/>
      <c r="BC77" s="40"/>
      <c r="BD77" s="40"/>
      <c r="BE77" s="40"/>
      <c r="BF77" s="40"/>
      <c r="BG77" s="40"/>
      <c r="BH77" s="40"/>
      <c r="BI77" s="40"/>
      <c r="BJ77" s="40"/>
      <c r="BK77" s="40"/>
      <c r="BL77" s="40"/>
      <c r="BM77" s="40"/>
      <c r="BN77" s="40"/>
      <c r="BO77" s="40"/>
      <c r="BP77" s="40"/>
      <c r="BQ77" s="40"/>
      <c r="BR77" s="40"/>
      <c r="BS77" s="40"/>
      <c r="BT77" s="40"/>
      <c r="BU77" s="40"/>
      <c r="BV77" s="40"/>
      <c r="BW77" s="40"/>
      <c r="BX77" s="40"/>
      <c r="BY77" s="40"/>
      <c r="BZ77" s="40"/>
      <c r="CA77" s="40"/>
      <c r="CB77" s="40"/>
      <c r="CC77" s="40"/>
      <c r="CD77" s="40"/>
      <c r="CE77" s="40"/>
      <c r="CF77" s="40"/>
      <c r="CG77" s="40"/>
      <c r="CH77" s="40"/>
      <c r="CI77" s="40"/>
      <c r="CJ77" s="40"/>
      <c r="CK77" s="40"/>
      <c r="CL77" s="40"/>
      <c r="CM77" s="40"/>
      <c r="CN77" s="40"/>
      <c r="CO77" s="40"/>
    </row>
    <row r="78" spans="2:93" ht="13.5" customHeight="1">
      <c r="B78" s="39">
        <v>75</v>
      </c>
      <c r="C78" s="31"/>
      <c r="D78" s="31"/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  <c r="AA78" s="31"/>
      <c r="AB78" s="31"/>
      <c r="AC78" s="31"/>
      <c r="AD78" s="31"/>
      <c r="AE78" s="31"/>
      <c r="AF78" s="31"/>
      <c r="AG78" s="31"/>
      <c r="AH78" s="31"/>
      <c r="AI78" s="31"/>
      <c r="AJ78" s="31"/>
      <c r="AK78" s="31"/>
      <c r="AL78" s="31"/>
      <c r="AM78" s="41"/>
      <c r="AN78" s="41"/>
      <c r="AO78" s="41"/>
      <c r="AP78" s="41"/>
      <c r="AQ78" s="41"/>
      <c r="AR78" s="41"/>
      <c r="AS78" s="41"/>
      <c r="AT78" s="41"/>
      <c r="AU78" s="41"/>
      <c r="AV78" s="41"/>
      <c r="AW78" s="41"/>
      <c r="AX78" s="41"/>
      <c r="AY78" s="41"/>
      <c r="AZ78" s="40"/>
      <c r="BA78" s="40"/>
      <c r="BB78" s="40"/>
      <c r="BC78" s="40"/>
      <c r="BD78" s="40"/>
      <c r="BE78" s="40"/>
      <c r="BF78" s="40"/>
      <c r="BG78" s="40"/>
      <c r="BH78" s="40"/>
      <c r="BI78" s="40"/>
      <c r="BJ78" s="40"/>
      <c r="BK78" s="40"/>
      <c r="BL78" s="40"/>
      <c r="BM78" s="40"/>
      <c r="BN78" s="40"/>
      <c r="BO78" s="40"/>
      <c r="BP78" s="40"/>
      <c r="BQ78" s="40"/>
      <c r="BR78" s="40"/>
      <c r="BS78" s="40"/>
      <c r="BT78" s="40"/>
      <c r="BU78" s="40"/>
      <c r="BV78" s="40"/>
      <c r="BW78" s="40"/>
      <c r="BX78" s="40"/>
      <c r="BY78" s="40"/>
      <c r="BZ78" s="40"/>
      <c r="CA78" s="40"/>
      <c r="CB78" s="40"/>
      <c r="CC78" s="40"/>
      <c r="CD78" s="40"/>
      <c r="CE78" s="40"/>
      <c r="CF78" s="40"/>
      <c r="CG78" s="40"/>
      <c r="CH78" s="40"/>
      <c r="CI78" s="40"/>
      <c r="CJ78" s="40"/>
      <c r="CK78" s="40"/>
      <c r="CL78" s="40"/>
      <c r="CM78" s="40"/>
      <c r="CN78" s="40"/>
      <c r="CO78" s="40"/>
    </row>
    <row r="79" spans="2:93" ht="13.5" customHeight="1">
      <c r="B79" s="39">
        <v>76</v>
      </c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  <c r="AA79" s="31"/>
      <c r="AB79" s="31"/>
      <c r="AC79" s="31"/>
      <c r="AD79" s="31"/>
      <c r="AE79" s="31"/>
      <c r="AF79" s="31"/>
      <c r="AG79" s="31"/>
      <c r="AH79" s="31"/>
      <c r="AI79" s="31"/>
      <c r="AJ79" s="31"/>
      <c r="AK79" s="31"/>
      <c r="AL79" s="31"/>
      <c r="AM79" s="41"/>
      <c r="AN79" s="41"/>
      <c r="AO79" s="41"/>
      <c r="AP79" s="41"/>
      <c r="AQ79" s="41"/>
      <c r="AR79" s="41"/>
      <c r="AS79" s="41"/>
      <c r="AT79" s="41"/>
      <c r="AU79" s="41"/>
      <c r="AV79" s="41"/>
      <c r="AW79" s="41"/>
      <c r="AX79" s="41"/>
      <c r="AY79" s="41"/>
      <c r="AZ79" s="40"/>
      <c r="BA79" s="40"/>
      <c r="BB79" s="40"/>
      <c r="BC79" s="40"/>
      <c r="BD79" s="40"/>
      <c r="BE79" s="40"/>
      <c r="BF79" s="40"/>
      <c r="BG79" s="40"/>
      <c r="BH79" s="40"/>
      <c r="BI79" s="40"/>
      <c r="BJ79" s="40"/>
      <c r="BK79" s="40"/>
      <c r="BL79" s="40"/>
      <c r="BM79" s="40"/>
      <c r="BN79" s="40"/>
      <c r="BO79" s="40"/>
      <c r="BP79" s="40"/>
      <c r="BQ79" s="40"/>
      <c r="BR79" s="40"/>
      <c r="BS79" s="40"/>
      <c r="BT79" s="40"/>
      <c r="BU79" s="40"/>
      <c r="BV79" s="40"/>
      <c r="BW79" s="40"/>
      <c r="BX79" s="40"/>
      <c r="BY79" s="40"/>
      <c r="BZ79" s="40"/>
      <c r="CA79" s="40"/>
      <c r="CB79" s="40"/>
      <c r="CC79" s="40"/>
      <c r="CD79" s="40"/>
      <c r="CE79" s="40"/>
      <c r="CF79" s="40"/>
      <c r="CG79" s="40"/>
      <c r="CH79" s="40"/>
      <c r="CI79" s="40"/>
      <c r="CJ79" s="40"/>
      <c r="CK79" s="40"/>
      <c r="CL79" s="40"/>
      <c r="CM79" s="40"/>
      <c r="CN79" s="40"/>
      <c r="CO79" s="40"/>
    </row>
    <row r="80" spans="2:93" ht="13.5" customHeight="1">
      <c r="B80" s="39">
        <v>77</v>
      </c>
      <c r="C80" s="31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  <c r="AA80" s="31"/>
      <c r="AB80" s="31"/>
      <c r="AC80" s="31"/>
      <c r="AD80" s="31"/>
      <c r="AE80" s="31"/>
      <c r="AF80" s="31"/>
      <c r="AG80" s="31"/>
      <c r="AH80" s="31"/>
      <c r="AI80" s="31"/>
      <c r="AJ80" s="31"/>
      <c r="AK80" s="31"/>
      <c r="AL80" s="31"/>
      <c r="AM80" s="41"/>
      <c r="AN80" s="41"/>
      <c r="AO80" s="41"/>
      <c r="AP80" s="41"/>
      <c r="AQ80" s="41"/>
      <c r="AR80" s="41"/>
      <c r="AS80" s="41"/>
      <c r="AT80" s="41"/>
      <c r="AU80" s="41"/>
      <c r="AV80" s="41"/>
      <c r="AW80" s="41"/>
      <c r="AX80" s="41"/>
      <c r="AY80" s="41"/>
      <c r="AZ80" s="40"/>
      <c r="BA80" s="40"/>
      <c r="BB80" s="40"/>
      <c r="BC80" s="40"/>
      <c r="BD80" s="40"/>
      <c r="BE80" s="40"/>
      <c r="BF80" s="40"/>
      <c r="BG80" s="40"/>
      <c r="BH80" s="40"/>
      <c r="BI80" s="40"/>
      <c r="BJ80" s="40"/>
      <c r="BK80" s="40"/>
      <c r="BL80" s="40"/>
      <c r="BM80" s="40"/>
      <c r="BN80" s="40"/>
      <c r="BO80" s="40"/>
      <c r="BP80" s="40"/>
      <c r="BQ80" s="40"/>
      <c r="BR80" s="40"/>
      <c r="BS80" s="40"/>
      <c r="BT80" s="40"/>
      <c r="BU80" s="40"/>
      <c r="BV80" s="40"/>
      <c r="BW80" s="40"/>
      <c r="BX80" s="40"/>
      <c r="BY80" s="40"/>
      <c r="BZ80" s="40"/>
      <c r="CA80" s="40"/>
      <c r="CB80" s="40"/>
      <c r="CC80" s="40"/>
      <c r="CD80" s="40"/>
      <c r="CE80" s="40"/>
      <c r="CF80" s="40"/>
      <c r="CG80" s="40"/>
      <c r="CH80" s="40"/>
      <c r="CI80" s="40"/>
      <c r="CJ80" s="40"/>
      <c r="CK80" s="40"/>
      <c r="CL80" s="40"/>
      <c r="CM80" s="40"/>
      <c r="CN80" s="40"/>
      <c r="CO80" s="40"/>
    </row>
    <row r="81" spans="2:93" ht="13.5" customHeight="1">
      <c r="B81" s="39">
        <v>78</v>
      </c>
      <c r="C81" s="31"/>
      <c r="D81" s="31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  <c r="AA81" s="31"/>
      <c r="AB81" s="31"/>
      <c r="AC81" s="31"/>
      <c r="AD81" s="31"/>
      <c r="AE81" s="31"/>
      <c r="AF81" s="31"/>
      <c r="AG81" s="31"/>
      <c r="AH81" s="31"/>
      <c r="AI81" s="31"/>
      <c r="AJ81" s="31"/>
      <c r="AK81" s="31"/>
      <c r="AL81" s="31"/>
      <c r="AM81" s="41"/>
      <c r="AN81" s="41"/>
      <c r="AO81" s="41"/>
      <c r="AP81" s="41"/>
      <c r="AQ81" s="41"/>
      <c r="AR81" s="41"/>
      <c r="AS81" s="41"/>
      <c r="AT81" s="41"/>
      <c r="AU81" s="41"/>
      <c r="AV81" s="41"/>
      <c r="AW81" s="41"/>
      <c r="AX81" s="41"/>
      <c r="AY81" s="41"/>
      <c r="AZ81" s="40"/>
      <c r="BA81" s="40"/>
      <c r="BB81" s="40"/>
      <c r="BC81" s="40"/>
      <c r="BD81" s="40"/>
      <c r="BE81" s="40"/>
      <c r="BF81" s="40"/>
      <c r="BG81" s="40"/>
      <c r="BH81" s="40"/>
      <c r="BI81" s="40"/>
      <c r="BJ81" s="40"/>
      <c r="BK81" s="40"/>
      <c r="BL81" s="40"/>
      <c r="BM81" s="40"/>
      <c r="BN81" s="40"/>
      <c r="BO81" s="40"/>
      <c r="BP81" s="40"/>
      <c r="BQ81" s="40"/>
      <c r="BR81" s="40"/>
      <c r="BS81" s="40"/>
      <c r="BT81" s="40"/>
      <c r="BU81" s="40"/>
      <c r="BV81" s="40"/>
      <c r="BW81" s="40"/>
      <c r="BX81" s="40"/>
      <c r="BY81" s="40"/>
      <c r="BZ81" s="40"/>
      <c r="CA81" s="40"/>
      <c r="CB81" s="40"/>
      <c r="CC81" s="40"/>
      <c r="CD81" s="40"/>
      <c r="CE81" s="40"/>
      <c r="CF81" s="40"/>
      <c r="CG81" s="40"/>
      <c r="CH81" s="40"/>
      <c r="CI81" s="40"/>
      <c r="CJ81" s="40"/>
      <c r="CK81" s="40"/>
      <c r="CL81" s="40"/>
      <c r="CM81" s="40"/>
      <c r="CN81" s="40"/>
      <c r="CO81" s="40"/>
    </row>
    <row r="82" spans="2:93" ht="13.5" customHeight="1">
      <c r="B82" s="39">
        <v>79</v>
      </c>
      <c r="C82" s="31"/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31"/>
      <c r="AB82" s="31"/>
      <c r="AC82" s="31"/>
      <c r="AD82" s="31"/>
      <c r="AE82" s="31"/>
      <c r="AF82" s="31"/>
      <c r="AG82" s="31"/>
      <c r="AH82" s="31"/>
      <c r="AI82" s="31"/>
      <c r="AJ82" s="31"/>
      <c r="AK82" s="31"/>
      <c r="AL82" s="31"/>
      <c r="AM82" s="41"/>
      <c r="AN82" s="41"/>
      <c r="AO82" s="41"/>
      <c r="AP82" s="41"/>
      <c r="AQ82" s="41"/>
      <c r="AR82" s="41"/>
      <c r="AS82" s="41"/>
      <c r="AT82" s="41"/>
      <c r="AU82" s="41"/>
      <c r="AV82" s="41"/>
      <c r="AW82" s="41"/>
      <c r="AX82" s="41"/>
      <c r="AY82" s="41"/>
      <c r="AZ82" s="40"/>
      <c r="BA82" s="40"/>
      <c r="BB82" s="40"/>
      <c r="BC82" s="40"/>
      <c r="BD82" s="40"/>
      <c r="BE82" s="40"/>
      <c r="BF82" s="40"/>
      <c r="BG82" s="40"/>
      <c r="BH82" s="40"/>
      <c r="BI82" s="40"/>
      <c r="BJ82" s="40"/>
      <c r="BK82" s="40"/>
      <c r="BL82" s="40"/>
      <c r="BM82" s="40"/>
      <c r="BN82" s="40"/>
      <c r="BO82" s="40"/>
      <c r="BP82" s="40"/>
      <c r="BQ82" s="40"/>
      <c r="BR82" s="40"/>
      <c r="BS82" s="40"/>
      <c r="BT82" s="40"/>
      <c r="BU82" s="40"/>
      <c r="BV82" s="40"/>
      <c r="BW82" s="40"/>
      <c r="BX82" s="40"/>
      <c r="BY82" s="40"/>
      <c r="BZ82" s="40"/>
      <c r="CA82" s="40"/>
      <c r="CB82" s="40"/>
      <c r="CC82" s="40"/>
      <c r="CD82" s="40"/>
      <c r="CE82" s="40"/>
      <c r="CF82" s="40"/>
      <c r="CG82" s="40"/>
      <c r="CH82" s="40"/>
      <c r="CI82" s="40"/>
      <c r="CJ82" s="40"/>
      <c r="CK82" s="40"/>
      <c r="CL82" s="40"/>
      <c r="CM82" s="40"/>
      <c r="CN82" s="40"/>
      <c r="CO82" s="40"/>
    </row>
    <row r="83" spans="2:93" ht="13.5" customHeight="1">
      <c r="B83" s="39">
        <v>80</v>
      </c>
      <c r="C83" s="31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  <c r="AA83" s="31"/>
      <c r="AB83" s="31"/>
      <c r="AC83" s="31"/>
      <c r="AD83" s="31"/>
      <c r="AE83" s="31"/>
      <c r="AF83" s="31"/>
      <c r="AG83" s="31"/>
      <c r="AH83" s="31"/>
      <c r="AI83" s="31"/>
      <c r="AJ83" s="31"/>
      <c r="AK83" s="31"/>
      <c r="AL83" s="31"/>
      <c r="AM83" s="41"/>
      <c r="AN83" s="41"/>
      <c r="AO83" s="41"/>
      <c r="AP83" s="41"/>
      <c r="AQ83" s="41"/>
      <c r="AR83" s="41"/>
      <c r="AS83" s="41"/>
      <c r="AT83" s="41"/>
      <c r="AU83" s="41"/>
      <c r="AV83" s="41"/>
      <c r="AW83" s="41"/>
      <c r="AX83" s="41"/>
      <c r="AY83" s="41"/>
      <c r="AZ83" s="40"/>
      <c r="BA83" s="40"/>
      <c r="BB83" s="40"/>
      <c r="BC83" s="40"/>
      <c r="BD83" s="40"/>
      <c r="BE83" s="40"/>
      <c r="BF83" s="40"/>
      <c r="BG83" s="40"/>
      <c r="BH83" s="40"/>
      <c r="BI83" s="40"/>
      <c r="BJ83" s="40"/>
      <c r="BK83" s="40"/>
      <c r="BL83" s="40"/>
      <c r="BM83" s="40"/>
      <c r="BN83" s="40"/>
      <c r="BO83" s="40"/>
      <c r="BP83" s="40"/>
      <c r="BQ83" s="40"/>
      <c r="BR83" s="40"/>
      <c r="BS83" s="40"/>
      <c r="BT83" s="40"/>
      <c r="BU83" s="40"/>
      <c r="BV83" s="40"/>
      <c r="BW83" s="40"/>
      <c r="BX83" s="40"/>
      <c r="BY83" s="40"/>
      <c r="BZ83" s="40"/>
      <c r="CA83" s="40"/>
      <c r="CB83" s="40"/>
      <c r="CC83" s="40"/>
      <c r="CD83" s="40"/>
      <c r="CE83" s="40"/>
      <c r="CF83" s="40"/>
      <c r="CG83" s="40"/>
      <c r="CH83" s="40"/>
      <c r="CI83" s="40"/>
      <c r="CJ83" s="40"/>
      <c r="CK83" s="40"/>
      <c r="CL83" s="40"/>
      <c r="CM83" s="40"/>
      <c r="CN83" s="40"/>
      <c r="CO83" s="40"/>
    </row>
    <row r="84" spans="2:93" ht="13.5" customHeight="1">
      <c r="B84" s="39">
        <v>81</v>
      </c>
      <c r="C84" s="31"/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  <c r="AA84" s="31"/>
      <c r="AB84" s="31"/>
      <c r="AC84" s="31"/>
      <c r="AD84" s="31"/>
      <c r="AE84" s="31"/>
      <c r="AF84" s="31"/>
      <c r="AG84" s="31"/>
      <c r="AH84" s="31"/>
      <c r="AI84" s="31"/>
      <c r="AJ84" s="31"/>
      <c r="AK84" s="31"/>
      <c r="AL84" s="31"/>
      <c r="AM84" s="41"/>
      <c r="AN84" s="41"/>
      <c r="AO84" s="41"/>
      <c r="AP84" s="41"/>
      <c r="AQ84" s="41"/>
      <c r="AR84" s="41"/>
      <c r="AS84" s="41"/>
      <c r="AT84" s="41"/>
      <c r="AU84" s="41"/>
      <c r="AV84" s="41"/>
      <c r="AW84" s="41"/>
      <c r="AX84" s="41"/>
      <c r="AY84" s="41"/>
      <c r="AZ84" s="40"/>
      <c r="BA84" s="40"/>
      <c r="BB84" s="40"/>
      <c r="BC84" s="40"/>
      <c r="BD84" s="40"/>
      <c r="BE84" s="40"/>
      <c r="BF84" s="40"/>
      <c r="BG84" s="40"/>
      <c r="BH84" s="40"/>
      <c r="BI84" s="40"/>
      <c r="BJ84" s="40"/>
      <c r="BK84" s="40"/>
      <c r="BL84" s="40"/>
      <c r="BM84" s="40"/>
      <c r="BN84" s="40"/>
      <c r="BO84" s="40"/>
      <c r="BP84" s="40"/>
      <c r="BQ84" s="40"/>
      <c r="BR84" s="40"/>
      <c r="BS84" s="40"/>
      <c r="BT84" s="40"/>
      <c r="BU84" s="40"/>
      <c r="BV84" s="40"/>
      <c r="BW84" s="40"/>
      <c r="BX84" s="40"/>
      <c r="BY84" s="40"/>
      <c r="BZ84" s="40"/>
      <c r="CA84" s="40"/>
      <c r="CB84" s="40"/>
      <c r="CC84" s="40"/>
      <c r="CD84" s="40"/>
      <c r="CE84" s="40"/>
      <c r="CF84" s="40"/>
      <c r="CG84" s="40"/>
      <c r="CH84" s="40"/>
      <c r="CI84" s="40"/>
      <c r="CJ84" s="40"/>
      <c r="CK84" s="40"/>
      <c r="CL84" s="40"/>
      <c r="CM84" s="40"/>
      <c r="CN84" s="40"/>
      <c r="CO84" s="40"/>
    </row>
    <row r="85" spans="2:93" ht="13.5" customHeight="1">
      <c r="B85" s="39">
        <v>82</v>
      </c>
      <c r="C85" s="31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  <c r="AA85" s="31"/>
      <c r="AB85" s="31"/>
      <c r="AC85" s="31"/>
      <c r="AD85" s="31"/>
      <c r="AE85" s="31"/>
      <c r="AF85" s="31"/>
      <c r="AG85" s="31"/>
      <c r="AH85" s="31"/>
      <c r="AI85" s="31"/>
      <c r="AJ85" s="31"/>
      <c r="AK85" s="31"/>
      <c r="AL85" s="31"/>
      <c r="AM85" s="41"/>
      <c r="AN85" s="41"/>
      <c r="AO85" s="41"/>
      <c r="AP85" s="41"/>
      <c r="AQ85" s="41"/>
      <c r="AR85" s="41"/>
      <c r="AS85" s="41"/>
      <c r="AT85" s="41"/>
      <c r="AU85" s="41"/>
      <c r="AV85" s="41"/>
      <c r="AW85" s="41"/>
      <c r="AX85" s="41"/>
      <c r="AY85" s="41"/>
      <c r="AZ85" s="40"/>
      <c r="BA85" s="40"/>
      <c r="BB85" s="40"/>
      <c r="BC85" s="40"/>
      <c r="BD85" s="40"/>
      <c r="BE85" s="40"/>
      <c r="BF85" s="40"/>
      <c r="BG85" s="40"/>
      <c r="BH85" s="40"/>
      <c r="BI85" s="40"/>
      <c r="BJ85" s="40"/>
      <c r="BK85" s="40"/>
      <c r="BL85" s="40"/>
      <c r="BM85" s="40"/>
      <c r="BN85" s="40"/>
      <c r="BO85" s="40"/>
      <c r="BP85" s="40"/>
      <c r="BQ85" s="40"/>
      <c r="BR85" s="40"/>
      <c r="BS85" s="40"/>
      <c r="BT85" s="40"/>
      <c r="BU85" s="40"/>
      <c r="BV85" s="40"/>
      <c r="BW85" s="40"/>
      <c r="BX85" s="40"/>
      <c r="BY85" s="40"/>
      <c r="BZ85" s="40"/>
      <c r="CA85" s="40"/>
      <c r="CB85" s="40"/>
      <c r="CC85" s="40"/>
      <c r="CD85" s="40"/>
      <c r="CE85" s="40"/>
      <c r="CF85" s="40"/>
      <c r="CG85" s="40"/>
      <c r="CH85" s="40"/>
      <c r="CI85" s="40"/>
      <c r="CJ85" s="40"/>
      <c r="CK85" s="40"/>
      <c r="CL85" s="40"/>
      <c r="CM85" s="40"/>
      <c r="CN85" s="40"/>
      <c r="CO85" s="40"/>
    </row>
    <row r="86" spans="2:93" ht="13.5" customHeight="1">
      <c r="B86" s="39">
        <v>83</v>
      </c>
      <c r="C86" s="31"/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  <c r="AA86" s="31"/>
      <c r="AB86" s="31"/>
      <c r="AC86" s="31"/>
      <c r="AD86" s="31"/>
      <c r="AE86" s="31"/>
      <c r="AF86" s="31"/>
      <c r="AG86" s="31"/>
      <c r="AH86" s="31"/>
      <c r="AI86" s="31"/>
      <c r="AJ86" s="31"/>
      <c r="AK86" s="31"/>
      <c r="AL86" s="31"/>
      <c r="AM86" s="41"/>
      <c r="AN86" s="41"/>
      <c r="AO86" s="41"/>
      <c r="AP86" s="41"/>
      <c r="AQ86" s="41"/>
      <c r="AR86" s="41"/>
      <c r="AS86" s="41"/>
      <c r="AT86" s="41"/>
      <c r="AU86" s="41"/>
      <c r="AV86" s="41"/>
      <c r="AW86" s="41"/>
      <c r="AX86" s="41"/>
      <c r="AY86" s="41"/>
      <c r="AZ86" s="40"/>
      <c r="BA86" s="40"/>
      <c r="BB86" s="40"/>
      <c r="BC86" s="40"/>
      <c r="BD86" s="40"/>
      <c r="BE86" s="40"/>
      <c r="BF86" s="40"/>
      <c r="BG86" s="40"/>
      <c r="BH86" s="40"/>
      <c r="BI86" s="40"/>
      <c r="BJ86" s="40"/>
      <c r="BK86" s="40"/>
      <c r="BL86" s="40"/>
      <c r="BM86" s="40"/>
      <c r="BN86" s="40"/>
      <c r="BO86" s="40"/>
      <c r="BP86" s="40"/>
      <c r="BQ86" s="40"/>
      <c r="BR86" s="40"/>
      <c r="BS86" s="40"/>
      <c r="BT86" s="40"/>
      <c r="BU86" s="40"/>
      <c r="BV86" s="40"/>
      <c r="BW86" s="40"/>
      <c r="BX86" s="40"/>
      <c r="BY86" s="40"/>
      <c r="BZ86" s="40"/>
      <c r="CA86" s="40"/>
      <c r="CB86" s="40"/>
      <c r="CC86" s="40"/>
      <c r="CD86" s="40"/>
      <c r="CE86" s="40"/>
      <c r="CF86" s="40"/>
      <c r="CG86" s="40"/>
      <c r="CH86" s="40"/>
      <c r="CI86" s="40"/>
      <c r="CJ86" s="40"/>
      <c r="CK86" s="40"/>
      <c r="CL86" s="40"/>
      <c r="CM86" s="40"/>
      <c r="CN86" s="40"/>
      <c r="CO86" s="40"/>
    </row>
    <row r="87" spans="2:93" ht="13.5" customHeight="1">
      <c r="B87" s="39">
        <v>84</v>
      </c>
      <c r="C87" s="31"/>
      <c r="D87" s="31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  <c r="AA87" s="31"/>
      <c r="AB87" s="31"/>
      <c r="AC87" s="31"/>
      <c r="AD87" s="31"/>
      <c r="AE87" s="31"/>
      <c r="AF87" s="31"/>
      <c r="AG87" s="31"/>
      <c r="AH87" s="31"/>
      <c r="AI87" s="31"/>
      <c r="AJ87" s="31"/>
      <c r="AK87" s="31"/>
      <c r="AL87" s="31"/>
      <c r="AM87" s="41"/>
      <c r="AN87" s="41"/>
      <c r="AO87" s="41"/>
      <c r="AP87" s="41"/>
      <c r="AQ87" s="41"/>
      <c r="AR87" s="41"/>
      <c r="AS87" s="41"/>
      <c r="AT87" s="41"/>
      <c r="AU87" s="41"/>
      <c r="AV87" s="41"/>
      <c r="AW87" s="41"/>
      <c r="AX87" s="41"/>
      <c r="AY87" s="41"/>
      <c r="AZ87" s="40"/>
      <c r="BA87" s="40"/>
      <c r="BB87" s="40"/>
      <c r="BC87" s="40"/>
      <c r="BD87" s="40"/>
      <c r="BE87" s="40"/>
      <c r="BF87" s="40"/>
      <c r="BG87" s="40"/>
      <c r="BH87" s="40"/>
      <c r="BI87" s="40"/>
      <c r="BJ87" s="40"/>
      <c r="BK87" s="40"/>
      <c r="BL87" s="40"/>
      <c r="BM87" s="40"/>
      <c r="BN87" s="40"/>
      <c r="BO87" s="40"/>
      <c r="BP87" s="40"/>
      <c r="BQ87" s="40"/>
      <c r="BR87" s="40"/>
      <c r="BS87" s="40"/>
      <c r="BT87" s="40"/>
      <c r="BU87" s="40"/>
      <c r="BV87" s="40"/>
      <c r="BW87" s="40"/>
      <c r="BX87" s="40"/>
      <c r="BY87" s="40"/>
      <c r="BZ87" s="40"/>
      <c r="CA87" s="40"/>
      <c r="CB87" s="40"/>
      <c r="CC87" s="40"/>
      <c r="CD87" s="40"/>
      <c r="CE87" s="40"/>
      <c r="CF87" s="40"/>
      <c r="CG87" s="40"/>
      <c r="CH87" s="40"/>
      <c r="CI87" s="40"/>
      <c r="CJ87" s="40"/>
      <c r="CK87" s="40"/>
      <c r="CL87" s="40"/>
      <c r="CM87" s="40"/>
      <c r="CN87" s="40"/>
      <c r="CO87" s="40"/>
    </row>
    <row r="88" spans="2:93" ht="13.5" customHeight="1">
      <c r="B88" s="39">
        <v>85</v>
      </c>
      <c r="C88" s="31"/>
      <c r="D88" s="31"/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40"/>
      <c r="S88" s="40"/>
      <c r="T88" s="40"/>
      <c r="U88" s="40"/>
      <c r="V88" s="40"/>
      <c r="W88" s="40"/>
      <c r="X88" s="40"/>
      <c r="Y88" s="40"/>
      <c r="Z88" s="40"/>
      <c r="AA88" s="40"/>
      <c r="AB88" s="40"/>
      <c r="AC88" s="40"/>
      <c r="AD88" s="31"/>
      <c r="AE88" s="31"/>
      <c r="AF88" s="31"/>
      <c r="AG88" s="31"/>
      <c r="AH88" s="31"/>
      <c r="AI88" s="31"/>
      <c r="AJ88" s="31"/>
      <c r="AK88" s="31"/>
      <c r="AL88" s="31"/>
      <c r="AM88" s="31"/>
      <c r="AN88" s="31"/>
      <c r="AO88" s="31"/>
      <c r="AP88" s="41"/>
      <c r="AQ88" s="41"/>
      <c r="AR88" s="41"/>
      <c r="AS88" s="41"/>
      <c r="AT88" s="41"/>
      <c r="AU88" s="41"/>
      <c r="AV88" s="41"/>
      <c r="AW88" s="41"/>
      <c r="AX88" s="41"/>
      <c r="AY88" s="41"/>
      <c r="AZ88" s="41"/>
      <c r="BA88" s="41"/>
      <c r="BB88" s="41"/>
      <c r="BC88" s="40"/>
      <c r="BD88" s="40"/>
      <c r="BE88" s="40"/>
      <c r="BF88" s="40"/>
      <c r="BG88" s="40"/>
      <c r="BH88" s="40"/>
      <c r="BI88" s="40"/>
      <c r="BJ88" s="40"/>
      <c r="BK88" s="40"/>
      <c r="BL88" s="40"/>
      <c r="BM88" s="40"/>
      <c r="BN88" s="40"/>
      <c r="BO88" s="40"/>
      <c r="BP88" s="40"/>
      <c r="BQ88" s="40"/>
      <c r="BR88" s="40"/>
      <c r="BS88" s="40"/>
      <c r="BT88" s="40"/>
      <c r="BU88" s="40"/>
      <c r="BV88" s="40"/>
      <c r="BW88" s="40"/>
      <c r="BX88" s="40"/>
      <c r="BY88" s="40"/>
      <c r="BZ88" s="40"/>
      <c r="CA88" s="40"/>
      <c r="CB88" s="40"/>
      <c r="CC88" s="40"/>
      <c r="CD88" s="40"/>
      <c r="CE88" s="40"/>
      <c r="CF88" s="40"/>
      <c r="CG88" s="40"/>
      <c r="CH88" s="40"/>
      <c r="CI88" s="40"/>
      <c r="CJ88" s="40"/>
      <c r="CK88" s="40"/>
      <c r="CL88" s="40"/>
      <c r="CM88" s="40"/>
      <c r="CN88" s="40"/>
      <c r="CO88" s="40"/>
    </row>
    <row r="89" spans="2:93" ht="13.5" customHeight="1">
      <c r="B89" s="39">
        <v>86</v>
      </c>
      <c r="C89" s="31"/>
      <c r="D89" s="31"/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40"/>
      <c r="S89" s="40"/>
      <c r="T89" s="40"/>
      <c r="U89" s="40"/>
      <c r="V89" s="40"/>
      <c r="W89" s="40"/>
      <c r="X89" s="40"/>
      <c r="Y89" s="40"/>
      <c r="Z89" s="40"/>
      <c r="AA89" s="40"/>
      <c r="AB89" s="40"/>
      <c r="AC89" s="40"/>
      <c r="AD89" s="31"/>
      <c r="AE89" s="31"/>
      <c r="AF89" s="31"/>
      <c r="AG89" s="31"/>
      <c r="AH89" s="31"/>
      <c r="AI89" s="31"/>
      <c r="AJ89" s="31"/>
      <c r="AK89" s="31"/>
      <c r="AL89" s="31"/>
      <c r="AM89" s="31"/>
      <c r="AN89" s="31"/>
      <c r="AO89" s="31"/>
      <c r="AP89" s="41"/>
      <c r="AQ89" s="41"/>
      <c r="AR89" s="41"/>
      <c r="AS89" s="41"/>
      <c r="AT89" s="41"/>
      <c r="AU89" s="41"/>
      <c r="AV89" s="41"/>
      <c r="AW89" s="41"/>
      <c r="AX89" s="41"/>
      <c r="AY89" s="41"/>
      <c r="AZ89" s="41"/>
      <c r="BA89" s="41"/>
      <c r="BB89" s="41"/>
      <c r="BC89" s="40"/>
      <c r="BD89" s="40"/>
      <c r="BE89" s="40"/>
      <c r="BF89" s="40"/>
      <c r="BG89" s="40"/>
      <c r="BH89" s="40"/>
      <c r="BI89" s="40"/>
      <c r="BJ89" s="40"/>
      <c r="BK89" s="40"/>
      <c r="BL89" s="40"/>
      <c r="BM89" s="40"/>
      <c r="BN89" s="40"/>
      <c r="BO89" s="40"/>
      <c r="BP89" s="40"/>
      <c r="BQ89" s="40"/>
      <c r="BR89" s="40"/>
      <c r="BS89" s="40"/>
      <c r="BT89" s="40"/>
      <c r="BU89" s="40"/>
      <c r="BV89" s="40"/>
      <c r="BW89" s="40"/>
      <c r="BX89" s="40"/>
      <c r="BY89" s="40"/>
      <c r="BZ89" s="40"/>
      <c r="CA89" s="40"/>
      <c r="CB89" s="40"/>
      <c r="CC89" s="40"/>
      <c r="CD89" s="40"/>
      <c r="CE89" s="40"/>
      <c r="CF89" s="40"/>
      <c r="CG89" s="40"/>
      <c r="CH89" s="40"/>
      <c r="CI89" s="40"/>
      <c r="CJ89" s="40"/>
      <c r="CK89" s="40"/>
      <c r="CL89" s="40"/>
      <c r="CM89" s="40"/>
      <c r="CN89" s="40"/>
      <c r="CO89" s="40"/>
    </row>
    <row r="90" spans="2:93" ht="13.5" customHeight="1">
      <c r="B90" s="39">
        <v>87</v>
      </c>
      <c r="C90" s="31"/>
      <c r="D90" s="31"/>
      <c r="E90" s="31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40"/>
      <c r="S90" s="40"/>
      <c r="T90" s="40"/>
      <c r="U90" s="40"/>
      <c r="V90" s="40"/>
      <c r="W90" s="40"/>
      <c r="X90" s="40"/>
      <c r="Y90" s="40"/>
      <c r="Z90" s="40"/>
      <c r="AA90" s="40"/>
      <c r="AB90" s="40"/>
      <c r="AC90" s="40"/>
      <c r="AD90" s="31"/>
      <c r="AE90" s="31"/>
      <c r="AF90" s="31"/>
      <c r="AG90" s="31"/>
      <c r="AH90" s="31"/>
      <c r="AI90" s="31"/>
      <c r="AJ90" s="31"/>
      <c r="AK90" s="31"/>
      <c r="AL90" s="31"/>
      <c r="AM90" s="31"/>
      <c r="AN90" s="31"/>
      <c r="AO90" s="31"/>
      <c r="AP90" s="41"/>
      <c r="AQ90" s="41"/>
      <c r="AR90" s="41"/>
      <c r="AS90" s="41"/>
      <c r="AT90" s="41"/>
      <c r="AU90" s="41"/>
      <c r="AV90" s="41"/>
      <c r="AW90" s="41"/>
      <c r="AX90" s="41"/>
      <c r="AY90" s="41"/>
      <c r="AZ90" s="41"/>
      <c r="BA90" s="41"/>
      <c r="BB90" s="41"/>
      <c r="BC90" s="40"/>
      <c r="BD90" s="40"/>
      <c r="BE90" s="40"/>
      <c r="BF90" s="40"/>
      <c r="BG90" s="40"/>
      <c r="BH90" s="40"/>
      <c r="BI90" s="40"/>
      <c r="BJ90" s="40"/>
      <c r="BK90" s="40"/>
      <c r="BL90" s="40"/>
      <c r="BM90" s="40"/>
      <c r="BN90" s="40"/>
      <c r="BO90" s="40"/>
      <c r="BP90" s="40"/>
      <c r="BQ90" s="40"/>
      <c r="BR90" s="40"/>
      <c r="BS90" s="40"/>
      <c r="BT90" s="40"/>
      <c r="BU90" s="40"/>
      <c r="BV90" s="40"/>
      <c r="BW90" s="40"/>
      <c r="BX90" s="40"/>
      <c r="BY90" s="40"/>
      <c r="BZ90" s="40"/>
      <c r="CA90" s="40"/>
      <c r="CB90" s="40"/>
      <c r="CC90" s="40"/>
      <c r="CD90" s="40"/>
      <c r="CE90" s="40"/>
      <c r="CF90" s="40"/>
      <c r="CG90" s="40"/>
      <c r="CH90" s="40"/>
      <c r="CI90" s="40"/>
      <c r="CJ90" s="40"/>
      <c r="CK90" s="40"/>
      <c r="CL90" s="40"/>
      <c r="CM90" s="40"/>
      <c r="CN90" s="40"/>
      <c r="CO90" s="40"/>
    </row>
    <row r="91" spans="2:93" ht="13.5" customHeight="1">
      <c r="B91" s="39">
        <v>88</v>
      </c>
      <c r="C91" s="31"/>
      <c r="D91" s="31"/>
      <c r="E91" s="31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40"/>
      <c r="S91" s="40"/>
      <c r="T91" s="40"/>
      <c r="U91" s="40"/>
      <c r="V91" s="40"/>
      <c r="W91" s="40"/>
      <c r="X91" s="40"/>
      <c r="Y91" s="40"/>
      <c r="Z91" s="40"/>
      <c r="AA91" s="40"/>
      <c r="AB91" s="40"/>
      <c r="AC91" s="40"/>
      <c r="AD91" s="31"/>
      <c r="AE91" s="31"/>
      <c r="AF91" s="31"/>
      <c r="AG91" s="31"/>
      <c r="AH91" s="31"/>
      <c r="AI91" s="31"/>
      <c r="AJ91" s="31"/>
      <c r="AK91" s="31"/>
      <c r="AL91" s="31"/>
      <c r="AM91" s="31"/>
      <c r="AN91" s="31"/>
      <c r="AO91" s="31"/>
      <c r="AP91" s="41"/>
      <c r="AQ91" s="41"/>
      <c r="AR91" s="41"/>
      <c r="AS91" s="41"/>
      <c r="AT91" s="41"/>
      <c r="AU91" s="41"/>
      <c r="AV91" s="41"/>
      <c r="AW91" s="41"/>
      <c r="AX91" s="41"/>
      <c r="AY91" s="41"/>
      <c r="AZ91" s="41"/>
      <c r="BA91" s="41"/>
      <c r="BB91" s="41"/>
      <c r="BC91" s="40"/>
      <c r="BD91" s="40"/>
      <c r="BE91" s="40"/>
      <c r="BF91" s="40"/>
      <c r="BG91" s="40"/>
      <c r="BH91" s="40"/>
      <c r="BI91" s="40"/>
      <c r="BJ91" s="40"/>
      <c r="BK91" s="40"/>
      <c r="BL91" s="40"/>
      <c r="BM91" s="40"/>
      <c r="BN91" s="40"/>
      <c r="BO91" s="40"/>
      <c r="BP91" s="40"/>
      <c r="BQ91" s="40"/>
      <c r="BR91" s="40"/>
      <c r="BS91" s="40"/>
      <c r="BT91" s="40"/>
      <c r="BU91" s="40"/>
      <c r="BV91" s="40"/>
      <c r="BW91" s="40"/>
      <c r="BX91" s="40"/>
      <c r="BY91" s="40"/>
      <c r="BZ91" s="40"/>
      <c r="CA91" s="40"/>
      <c r="CB91" s="40"/>
      <c r="CC91" s="40"/>
      <c r="CD91" s="40"/>
      <c r="CE91" s="40"/>
      <c r="CF91" s="40"/>
      <c r="CG91" s="40"/>
      <c r="CH91" s="40"/>
      <c r="CI91" s="40"/>
      <c r="CJ91" s="40"/>
      <c r="CK91" s="40"/>
      <c r="CL91" s="40"/>
      <c r="CM91" s="40"/>
      <c r="CN91" s="40"/>
      <c r="CO91" s="40"/>
    </row>
    <row r="92" spans="2:93" ht="13.5" customHeight="1">
      <c r="B92" s="39">
        <v>89</v>
      </c>
      <c r="C92" s="31"/>
      <c r="D92" s="31"/>
      <c r="E92" s="31"/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40"/>
      <c r="S92" s="40"/>
      <c r="T92" s="40"/>
      <c r="U92" s="40"/>
      <c r="V92" s="40"/>
      <c r="W92" s="40"/>
      <c r="X92" s="40"/>
      <c r="Y92" s="40"/>
      <c r="Z92" s="40"/>
      <c r="AA92" s="40"/>
      <c r="AB92" s="40"/>
      <c r="AC92" s="40"/>
      <c r="AD92" s="31"/>
      <c r="AE92" s="31"/>
      <c r="AF92" s="31"/>
      <c r="AG92" s="31"/>
      <c r="AH92" s="31"/>
      <c r="AI92" s="31"/>
      <c r="AJ92" s="31"/>
      <c r="AK92" s="31"/>
      <c r="AL92" s="31"/>
      <c r="AM92" s="31"/>
      <c r="AN92" s="31"/>
      <c r="AO92" s="31"/>
      <c r="AP92" s="41"/>
      <c r="AQ92" s="41"/>
      <c r="AR92" s="41"/>
      <c r="AS92" s="41"/>
      <c r="AT92" s="41"/>
      <c r="AU92" s="41"/>
      <c r="AV92" s="41"/>
      <c r="AW92" s="41"/>
      <c r="AX92" s="41"/>
      <c r="AY92" s="41"/>
      <c r="AZ92" s="41"/>
      <c r="BA92" s="41"/>
      <c r="BB92" s="41"/>
      <c r="BC92" s="40"/>
      <c r="BD92" s="40"/>
      <c r="BE92" s="40"/>
      <c r="BF92" s="40"/>
      <c r="BG92" s="40"/>
      <c r="BH92" s="40"/>
      <c r="BI92" s="40"/>
      <c r="BJ92" s="40"/>
      <c r="BK92" s="40"/>
      <c r="BL92" s="40"/>
      <c r="BM92" s="40"/>
      <c r="BN92" s="40"/>
      <c r="BO92" s="40"/>
      <c r="BP92" s="40"/>
      <c r="BQ92" s="40"/>
      <c r="BR92" s="40"/>
      <c r="BS92" s="40"/>
      <c r="BT92" s="40"/>
      <c r="BU92" s="40"/>
      <c r="BV92" s="40"/>
      <c r="BW92" s="40"/>
      <c r="BX92" s="40"/>
      <c r="BY92" s="40"/>
      <c r="BZ92" s="40"/>
      <c r="CA92" s="40"/>
      <c r="CB92" s="40"/>
      <c r="CC92" s="40"/>
      <c r="CD92" s="40"/>
      <c r="CE92" s="40"/>
      <c r="CF92" s="40"/>
      <c r="CG92" s="40"/>
      <c r="CH92" s="40"/>
      <c r="CI92" s="40"/>
      <c r="CJ92" s="40"/>
      <c r="CK92" s="40"/>
      <c r="CL92" s="40"/>
      <c r="CM92" s="40"/>
      <c r="CN92" s="40"/>
      <c r="CO92" s="40"/>
    </row>
    <row r="93" spans="2:93" ht="13.5" customHeight="1">
      <c r="B93" s="39">
        <v>90</v>
      </c>
      <c r="C93" s="31"/>
      <c r="D93" s="31"/>
      <c r="E93" s="31"/>
      <c r="F93" s="31"/>
      <c r="G93" s="31"/>
      <c r="H93" s="31"/>
      <c r="I93" s="31"/>
      <c r="J93" s="31"/>
      <c r="K93" s="31"/>
      <c r="L93" s="31"/>
      <c r="M93" s="31"/>
      <c r="N93" s="31"/>
      <c r="O93" s="31"/>
      <c r="P93" s="31"/>
      <c r="Q93" s="31"/>
      <c r="R93" s="40"/>
      <c r="S93" s="40"/>
      <c r="T93" s="40"/>
      <c r="U93" s="40"/>
      <c r="V93" s="40"/>
      <c r="W93" s="40"/>
      <c r="X93" s="40"/>
      <c r="Y93" s="40"/>
      <c r="Z93" s="40"/>
      <c r="AA93" s="40"/>
      <c r="AB93" s="40"/>
      <c r="AC93" s="40"/>
      <c r="AD93" s="31"/>
      <c r="AE93" s="31"/>
      <c r="AF93" s="31"/>
      <c r="AG93" s="31"/>
      <c r="AH93" s="31"/>
      <c r="AI93" s="31"/>
      <c r="AJ93" s="31"/>
      <c r="AK93" s="31"/>
      <c r="AL93" s="31"/>
      <c r="AM93" s="31"/>
      <c r="AN93" s="31"/>
      <c r="AO93" s="31"/>
      <c r="AP93" s="41"/>
      <c r="AQ93" s="41"/>
      <c r="AR93" s="41"/>
      <c r="AS93" s="41"/>
      <c r="AT93" s="41"/>
      <c r="AU93" s="41"/>
      <c r="AV93" s="41"/>
      <c r="AW93" s="41"/>
      <c r="AX93" s="41"/>
      <c r="AY93" s="41"/>
      <c r="AZ93" s="41"/>
      <c r="BA93" s="41"/>
      <c r="BB93" s="41"/>
      <c r="BC93" s="40"/>
      <c r="BD93" s="40"/>
      <c r="BE93" s="40"/>
      <c r="BF93" s="40"/>
      <c r="BG93" s="40"/>
      <c r="BH93" s="40"/>
      <c r="BI93" s="40"/>
      <c r="BJ93" s="40"/>
      <c r="BK93" s="40"/>
      <c r="BL93" s="40"/>
      <c r="BM93" s="40"/>
      <c r="BN93" s="40"/>
      <c r="BO93" s="40"/>
      <c r="BP93" s="40"/>
      <c r="BQ93" s="40"/>
      <c r="BR93" s="40"/>
      <c r="BS93" s="40"/>
      <c r="BT93" s="40"/>
      <c r="BU93" s="40"/>
      <c r="BV93" s="40"/>
      <c r="BW93" s="40"/>
      <c r="BX93" s="40"/>
      <c r="BY93" s="40"/>
      <c r="BZ93" s="40"/>
      <c r="CA93" s="40"/>
      <c r="CB93" s="40"/>
      <c r="CC93" s="40"/>
      <c r="CD93" s="40"/>
      <c r="CE93" s="40"/>
      <c r="CF93" s="40"/>
      <c r="CG93" s="40"/>
      <c r="CH93" s="40"/>
      <c r="CI93" s="40"/>
      <c r="CJ93" s="40"/>
      <c r="CK93" s="40"/>
      <c r="CL93" s="40"/>
      <c r="CM93" s="40"/>
      <c r="CN93" s="40"/>
      <c r="CO93" s="40"/>
    </row>
    <row r="94" spans="2:93" ht="13.5" customHeight="1">
      <c r="B94" s="39">
        <v>91</v>
      </c>
      <c r="C94" s="31"/>
      <c r="D94" s="31"/>
      <c r="E94" s="31"/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40"/>
      <c r="S94" s="40"/>
      <c r="T94" s="40"/>
      <c r="U94" s="40"/>
      <c r="V94" s="40"/>
      <c r="W94" s="40"/>
      <c r="X94" s="40"/>
      <c r="Y94" s="40"/>
      <c r="Z94" s="40"/>
      <c r="AA94" s="40"/>
      <c r="AB94" s="40"/>
      <c r="AC94" s="40"/>
      <c r="AD94" s="31"/>
      <c r="AE94" s="31"/>
      <c r="AF94" s="31"/>
      <c r="AG94" s="31"/>
      <c r="AH94" s="31"/>
      <c r="AI94" s="31"/>
      <c r="AJ94" s="31"/>
      <c r="AK94" s="31"/>
      <c r="AL94" s="31"/>
      <c r="AM94" s="31"/>
      <c r="AN94" s="31"/>
      <c r="AO94" s="31"/>
      <c r="AP94" s="41"/>
      <c r="AQ94" s="41"/>
      <c r="AR94" s="41"/>
      <c r="AS94" s="41"/>
      <c r="AT94" s="41"/>
      <c r="AU94" s="41"/>
      <c r="AV94" s="41"/>
      <c r="AW94" s="41"/>
      <c r="AX94" s="41"/>
      <c r="AY94" s="41"/>
      <c r="AZ94" s="41"/>
      <c r="BA94" s="41"/>
      <c r="BB94" s="41"/>
      <c r="BC94" s="40"/>
      <c r="BD94" s="40"/>
      <c r="BE94" s="40"/>
      <c r="BF94" s="40"/>
      <c r="BG94" s="40"/>
      <c r="BH94" s="40"/>
      <c r="BI94" s="40"/>
      <c r="BJ94" s="40"/>
      <c r="BK94" s="40"/>
      <c r="BL94" s="40"/>
      <c r="BM94" s="40"/>
      <c r="BN94" s="40"/>
      <c r="BO94" s="40"/>
      <c r="BP94" s="40"/>
      <c r="BQ94" s="40"/>
      <c r="BR94" s="40"/>
      <c r="BS94" s="40"/>
      <c r="BT94" s="40"/>
      <c r="BU94" s="40"/>
      <c r="BV94" s="40"/>
      <c r="BW94" s="40"/>
      <c r="BX94" s="40"/>
      <c r="BY94" s="40"/>
      <c r="BZ94" s="40"/>
      <c r="CA94" s="40"/>
      <c r="CB94" s="40"/>
      <c r="CC94" s="40"/>
      <c r="CD94" s="40"/>
      <c r="CE94" s="40"/>
      <c r="CF94" s="40"/>
      <c r="CG94" s="40"/>
      <c r="CH94" s="40"/>
      <c r="CI94" s="40"/>
      <c r="CJ94" s="40"/>
      <c r="CK94" s="40"/>
      <c r="CL94" s="40"/>
      <c r="CM94" s="40"/>
      <c r="CN94" s="40"/>
      <c r="CO94" s="40"/>
    </row>
    <row r="95" spans="2:93" ht="13.5" customHeight="1">
      <c r="B95" s="39">
        <v>92</v>
      </c>
      <c r="C95" s="31"/>
      <c r="D95" s="31"/>
      <c r="E95" s="31"/>
      <c r="F95" s="31"/>
      <c r="G95" s="31"/>
      <c r="H95" s="31"/>
      <c r="I95" s="31"/>
      <c r="J95" s="31"/>
      <c r="K95" s="31"/>
      <c r="L95" s="31"/>
      <c r="M95" s="31"/>
      <c r="N95" s="31"/>
      <c r="O95" s="31"/>
      <c r="P95" s="31"/>
      <c r="Q95" s="31"/>
      <c r="R95" s="40"/>
      <c r="S95" s="40"/>
      <c r="T95" s="40"/>
      <c r="U95" s="40"/>
      <c r="V95" s="40"/>
      <c r="W95" s="40"/>
      <c r="X95" s="40"/>
      <c r="Y95" s="40"/>
      <c r="Z95" s="40"/>
      <c r="AA95" s="40"/>
      <c r="AB95" s="40"/>
      <c r="AC95" s="40"/>
      <c r="AD95" s="31"/>
      <c r="AE95" s="31"/>
      <c r="AF95" s="31"/>
      <c r="AG95" s="31"/>
      <c r="AH95" s="31"/>
      <c r="AI95" s="31"/>
      <c r="AJ95" s="31"/>
      <c r="AK95" s="31"/>
      <c r="AL95" s="31"/>
      <c r="AM95" s="31"/>
      <c r="AN95" s="31"/>
      <c r="AO95" s="31"/>
      <c r="AP95" s="41"/>
      <c r="AQ95" s="41"/>
      <c r="AR95" s="41"/>
      <c r="AS95" s="41"/>
      <c r="AT95" s="41"/>
      <c r="AU95" s="41"/>
      <c r="AV95" s="41"/>
      <c r="AW95" s="41"/>
      <c r="AX95" s="41"/>
      <c r="AY95" s="41"/>
      <c r="AZ95" s="41"/>
      <c r="BA95" s="41"/>
      <c r="BB95" s="41"/>
      <c r="BC95" s="40"/>
      <c r="BD95" s="40"/>
      <c r="BE95" s="40"/>
      <c r="BF95" s="40"/>
      <c r="BG95" s="40"/>
      <c r="BH95" s="40"/>
      <c r="BI95" s="40"/>
      <c r="BJ95" s="40"/>
      <c r="BK95" s="40"/>
      <c r="BL95" s="40"/>
      <c r="BM95" s="40"/>
      <c r="BN95" s="40"/>
      <c r="BO95" s="40"/>
      <c r="BP95" s="40"/>
      <c r="BQ95" s="40"/>
      <c r="BR95" s="40"/>
      <c r="BS95" s="40"/>
      <c r="BT95" s="40"/>
      <c r="BU95" s="40"/>
      <c r="BV95" s="40"/>
      <c r="BW95" s="40"/>
      <c r="BX95" s="40"/>
      <c r="BY95" s="40"/>
      <c r="BZ95" s="40"/>
      <c r="CA95" s="40"/>
      <c r="CB95" s="40"/>
      <c r="CC95" s="40"/>
      <c r="CD95" s="40"/>
      <c r="CE95" s="40"/>
      <c r="CF95" s="40"/>
      <c r="CG95" s="40"/>
      <c r="CH95" s="40"/>
      <c r="CI95" s="40"/>
      <c r="CJ95" s="40"/>
      <c r="CK95" s="40"/>
      <c r="CL95" s="40"/>
      <c r="CM95" s="40"/>
      <c r="CN95" s="40"/>
      <c r="CO95" s="40"/>
    </row>
    <row r="96" spans="2:93" ht="13.5" customHeight="1">
      <c r="B96" s="39">
        <v>93</v>
      </c>
      <c r="C96" s="31"/>
      <c r="D96" s="31"/>
      <c r="E96" s="31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40"/>
      <c r="S96" s="40"/>
      <c r="T96" s="40"/>
      <c r="U96" s="40"/>
      <c r="V96" s="40"/>
      <c r="W96" s="40"/>
      <c r="X96" s="40"/>
      <c r="Y96" s="40"/>
      <c r="Z96" s="40"/>
      <c r="AA96" s="40"/>
      <c r="AB96" s="40"/>
      <c r="AC96" s="40"/>
      <c r="AD96" s="31"/>
      <c r="AE96" s="31"/>
      <c r="AF96" s="31"/>
      <c r="AG96" s="31"/>
      <c r="AH96" s="31"/>
      <c r="AI96" s="31"/>
      <c r="AJ96" s="31"/>
      <c r="AK96" s="31"/>
      <c r="AL96" s="31"/>
      <c r="AM96" s="31"/>
      <c r="AN96" s="31"/>
      <c r="AO96" s="31"/>
      <c r="AP96" s="41"/>
      <c r="AQ96" s="41"/>
      <c r="AR96" s="41"/>
      <c r="AS96" s="41"/>
      <c r="AT96" s="41"/>
      <c r="AU96" s="41"/>
      <c r="AV96" s="41"/>
      <c r="AW96" s="41"/>
      <c r="AX96" s="41"/>
      <c r="AY96" s="41"/>
      <c r="AZ96" s="41"/>
      <c r="BA96" s="41"/>
      <c r="BB96" s="41"/>
      <c r="BC96" s="40"/>
      <c r="BD96" s="40"/>
      <c r="BE96" s="40"/>
      <c r="BF96" s="40"/>
      <c r="BG96" s="40"/>
      <c r="BH96" s="40"/>
      <c r="BI96" s="40"/>
      <c r="BJ96" s="40"/>
      <c r="BK96" s="40"/>
      <c r="BL96" s="40"/>
      <c r="BM96" s="40"/>
      <c r="BN96" s="40"/>
      <c r="BO96" s="40"/>
      <c r="BP96" s="40"/>
      <c r="BQ96" s="40"/>
      <c r="BR96" s="40"/>
      <c r="BS96" s="40"/>
      <c r="BT96" s="40"/>
      <c r="BU96" s="40"/>
      <c r="BV96" s="40"/>
      <c r="BW96" s="40"/>
      <c r="BX96" s="40"/>
      <c r="BY96" s="40"/>
      <c r="BZ96" s="40"/>
      <c r="CA96" s="40"/>
      <c r="CB96" s="40"/>
      <c r="CC96" s="40"/>
      <c r="CD96" s="40"/>
      <c r="CE96" s="40"/>
      <c r="CF96" s="40"/>
      <c r="CG96" s="40"/>
      <c r="CH96" s="40"/>
      <c r="CI96" s="40"/>
      <c r="CJ96" s="40"/>
      <c r="CK96" s="40"/>
      <c r="CL96" s="40"/>
      <c r="CM96" s="40"/>
      <c r="CN96" s="40"/>
      <c r="CO96" s="40"/>
    </row>
    <row r="97" spans="2:93" ht="13.5" customHeight="1">
      <c r="B97" s="39">
        <v>94</v>
      </c>
      <c r="C97" s="31"/>
      <c r="D97" s="31"/>
      <c r="E97" s="31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40"/>
      <c r="S97" s="40"/>
      <c r="T97" s="40"/>
      <c r="U97" s="40"/>
      <c r="V97" s="40"/>
      <c r="W97" s="40"/>
      <c r="X97" s="40"/>
      <c r="Y97" s="40"/>
      <c r="Z97" s="40"/>
      <c r="AA97" s="40"/>
      <c r="AB97" s="40"/>
      <c r="AC97" s="40"/>
      <c r="AD97" s="31"/>
      <c r="AE97" s="31"/>
      <c r="AF97" s="31"/>
      <c r="AG97" s="31"/>
      <c r="AH97" s="31"/>
      <c r="AI97" s="31"/>
      <c r="AJ97" s="31"/>
      <c r="AK97" s="31"/>
      <c r="AL97" s="31"/>
      <c r="AM97" s="31"/>
      <c r="AN97" s="31"/>
      <c r="AO97" s="31"/>
      <c r="AP97" s="41"/>
      <c r="AQ97" s="41"/>
      <c r="AR97" s="41"/>
      <c r="AS97" s="41"/>
      <c r="AT97" s="41"/>
      <c r="AU97" s="41"/>
      <c r="AV97" s="41"/>
      <c r="AW97" s="41"/>
      <c r="AX97" s="41"/>
      <c r="AY97" s="41"/>
      <c r="AZ97" s="41"/>
      <c r="BA97" s="41"/>
      <c r="BB97" s="41"/>
      <c r="BC97" s="40"/>
      <c r="BD97" s="40"/>
      <c r="BE97" s="40"/>
      <c r="BF97" s="40"/>
      <c r="BG97" s="40"/>
      <c r="BH97" s="40"/>
      <c r="BI97" s="40"/>
      <c r="BJ97" s="40"/>
      <c r="BK97" s="40"/>
      <c r="BL97" s="40"/>
      <c r="BM97" s="40"/>
      <c r="BN97" s="40"/>
      <c r="BO97" s="40"/>
      <c r="BP97" s="40"/>
      <c r="BQ97" s="40"/>
      <c r="BR97" s="40"/>
      <c r="BS97" s="40"/>
      <c r="BT97" s="40"/>
      <c r="BU97" s="40"/>
      <c r="BV97" s="40"/>
      <c r="BW97" s="40"/>
      <c r="BX97" s="40"/>
      <c r="BY97" s="40"/>
      <c r="BZ97" s="40"/>
      <c r="CA97" s="40"/>
      <c r="CB97" s="40"/>
      <c r="CC97" s="40"/>
      <c r="CD97" s="40"/>
      <c r="CE97" s="40"/>
      <c r="CF97" s="40"/>
      <c r="CG97" s="40"/>
      <c r="CH97" s="40"/>
      <c r="CI97" s="40"/>
      <c r="CJ97" s="40"/>
      <c r="CK97" s="40"/>
      <c r="CL97" s="40"/>
      <c r="CM97" s="40"/>
      <c r="CN97" s="40"/>
      <c r="CO97" s="40"/>
    </row>
    <row r="98" spans="2:93" ht="13.5" customHeight="1">
      <c r="B98" s="39">
        <v>95</v>
      </c>
      <c r="C98" s="31"/>
      <c r="D98" s="31"/>
      <c r="E98" s="31"/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31"/>
      <c r="Q98" s="31"/>
      <c r="R98" s="40"/>
      <c r="S98" s="40"/>
      <c r="T98" s="40"/>
      <c r="U98" s="40"/>
      <c r="V98" s="40"/>
      <c r="W98" s="40"/>
      <c r="X98" s="40"/>
      <c r="Y98" s="40"/>
      <c r="Z98" s="40"/>
      <c r="AA98" s="40"/>
      <c r="AB98" s="40"/>
      <c r="AC98" s="40"/>
      <c r="AD98" s="31"/>
      <c r="AE98" s="31"/>
      <c r="AF98" s="31"/>
      <c r="AG98" s="31"/>
      <c r="AH98" s="31"/>
      <c r="AI98" s="31"/>
      <c r="AJ98" s="31"/>
      <c r="AK98" s="31"/>
      <c r="AL98" s="31"/>
      <c r="AM98" s="31"/>
      <c r="AN98" s="31"/>
      <c r="AO98" s="31"/>
      <c r="AP98" s="41"/>
      <c r="AQ98" s="41"/>
      <c r="AR98" s="41"/>
      <c r="AS98" s="41"/>
      <c r="AT98" s="41"/>
      <c r="AU98" s="41"/>
      <c r="AV98" s="41"/>
      <c r="AW98" s="41"/>
      <c r="AX98" s="41"/>
      <c r="AY98" s="41"/>
      <c r="AZ98" s="41"/>
      <c r="BA98" s="41"/>
      <c r="BB98" s="41"/>
      <c r="BC98" s="40"/>
      <c r="BD98" s="40"/>
      <c r="BE98" s="40"/>
      <c r="BF98" s="40"/>
      <c r="BG98" s="40"/>
      <c r="BH98" s="40"/>
      <c r="BI98" s="40"/>
      <c r="BJ98" s="40"/>
      <c r="BK98" s="40"/>
      <c r="BL98" s="40"/>
      <c r="BM98" s="40"/>
      <c r="BN98" s="40"/>
      <c r="BO98" s="40"/>
      <c r="BP98" s="40"/>
      <c r="BQ98" s="40"/>
      <c r="BR98" s="40"/>
      <c r="BS98" s="40"/>
      <c r="BT98" s="40"/>
      <c r="BU98" s="40"/>
      <c r="BV98" s="40"/>
      <c r="BW98" s="40"/>
      <c r="BX98" s="40"/>
      <c r="BY98" s="40"/>
      <c r="BZ98" s="40"/>
      <c r="CA98" s="40"/>
      <c r="CB98" s="40"/>
      <c r="CC98" s="40"/>
      <c r="CD98" s="40"/>
      <c r="CE98" s="40"/>
      <c r="CF98" s="40"/>
      <c r="CG98" s="40"/>
      <c r="CH98" s="40"/>
      <c r="CI98" s="40"/>
      <c r="CJ98" s="40"/>
      <c r="CK98" s="40"/>
      <c r="CL98" s="40"/>
      <c r="CM98" s="40"/>
      <c r="CN98" s="40"/>
      <c r="CO98" s="40"/>
    </row>
    <row r="99" spans="2:93" ht="13.5" customHeight="1">
      <c r="B99" s="39">
        <v>96</v>
      </c>
      <c r="C99" s="31"/>
      <c r="D99" s="31"/>
      <c r="E99" s="31"/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31"/>
      <c r="Q99" s="31"/>
      <c r="R99" s="40"/>
      <c r="S99" s="40"/>
      <c r="T99" s="40"/>
      <c r="U99" s="40"/>
      <c r="V99" s="40"/>
      <c r="W99" s="40"/>
      <c r="X99" s="40"/>
      <c r="Y99" s="40"/>
      <c r="Z99" s="40"/>
      <c r="AA99" s="40"/>
      <c r="AB99" s="40"/>
      <c r="AC99" s="40"/>
      <c r="AD99" s="31"/>
      <c r="AE99" s="31"/>
      <c r="AF99" s="31"/>
      <c r="AG99" s="31"/>
      <c r="AH99" s="31"/>
      <c r="AI99" s="31"/>
      <c r="AJ99" s="31"/>
      <c r="AK99" s="31"/>
      <c r="AL99" s="31"/>
      <c r="AM99" s="31"/>
      <c r="AN99" s="31"/>
      <c r="AO99" s="31"/>
      <c r="AP99" s="44"/>
      <c r="AQ99" s="41"/>
      <c r="AR99" s="41"/>
      <c r="AS99" s="41"/>
      <c r="AT99" s="41"/>
      <c r="AU99" s="41"/>
      <c r="AV99" s="41"/>
      <c r="AW99" s="41"/>
      <c r="AX99" s="41"/>
      <c r="AY99" s="41"/>
      <c r="AZ99" s="41"/>
      <c r="BA99" s="41"/>
      <c r="BB99" s="41"/>
      <c r="BC99" s="40"/>
      <c r="BD99" s="40"/>
      <c r="BE99" s="40"/>
      <c r="BF99" s="40"/>
      <c r="BG99" s="40"/>
      <c r="BH99" s="40"/>
      <c r="BI99" s="40"/>
      <c r="BJ99" s="40"/>
      <c r="BK99" s="40"/>
      <c r="BL99" s="40"/>
      <c r="BM99" s="40"/>
      <c r="BN99" s="40"/>
      <c r="BO99" s="40"/>
      <c r="BP99" s="40"/>
      <c r="BQ99" s="40"/>
      <c r="BR99" s="40"/>
      <c r="BS99" s="40"/>
      <c r="BT99" s="40"/>
      <c r="BU99" s="40"/>
      <c r="BV99" s="40"/>
      <c r="BW99" s="40"/>
      <c r="BX99" s="40"/>
      <c r="BY99" s="40"/>
      <c r="BZ99" s="40"/>
      <c r="CA99" s="40"/>
      <c r="CB99" s="40"/>
      <c r="CC99" s="40"/>
      <c r="CD99" s="40"/>
      <c r="CE99" s="40"/>
      <c r="CF99" s="40"/>
      <c r="CG99" s="40"/>
      <c r="CH99" s="40"/>
      <c r="CI99" s="40"/>
      <c r="CJ99" s="40"/>
      <c r="CK99" s="40"/>
      <c r="CL99" s="40"/>
      <c r="CM99" s="40"/>
      <c r="CN99" s="40"/>
      <c r="CO99" s="40"/>
    </row>
    <row r="100" spans="2:93" ht="13.5" customHeight="1">
      <c r="B100" s="39">
        <v>97</v>
      </c>
      <c r="C100" s="31"/>
      <c r="D100" s="31"/>
      <c r="E100" s="31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40"/>
      <c r="S100" s="40"/>
      <c r="T100" s="40"/>
      <c r="U100" s="40"/>
      <c r="V100" s="40"/>
      <c r="W100" s="40"/>
      <c r="X100" s="40"/>
      <c r="Y100" s="40"/>
      <c r="Z100" s="40"/>
      <c r="AA100" s="40"/>
      <c r="AB100" s="40"/>
      <c r="AC100" s="40"/>
      <c r="AD100" s="31"/>
      <c r="AE100" s="31"/>
      <c r="AF100" s="31"/>
      <c r="AG100" s="31"/>
      <c r="AH100" s="31"/>
      <c r="AI100" s="31"/>
      <c r="AJ100" s="31"/>
      <c r="AK100" s="31"/>
      <c r="AL100" s="31"/>
      <c r="AM100" s="31"/>
      <c r="AN100" s="31"/>
      <c r="AO100" s="31"/>
      <c r="AP100" s="44"/>
      <c r="AQ100" s="41"/>
      <c r="AR100" s="41"/>
      <c r="AS100" s="41"/>
      <c r="AT100" s="41"/>
      <c r="AU100" s="41"/>
      <c r="AV100" s="41"/>
      <c r="AW100" s="41"/>
      <c r="AX100" s="41"/>
      <c r="AY100" s="41"/>
      <c r="AZ100" s="41"/>
      <c r="BA100" s="41"/>
      <c r="BB100" s="41"/>
      <c r="BC100" s="40"/>
      <c r="BD100" s="40"/>
      <c r="BE100" s="40"/>
      <c r="BF100" s="40"/>
      <c r="BG100" s="40"/>
      <c r="BH100" s="40"/>
      <c r="BI100" s="40"/>
      <c r="BJ100" s="40"/>
      <c r="BK100" s="40"/>
      <c r="BL100" s="40"/>
      <c r="BM100" s="40"/>
      <c r="BN100" s="40"/>
      <c r="BO100" s="40"/>
      <c r="BP100" s="40"/>
      <c r="BQ100" s="40"/>
      <c r="BR100" s="40"/>
      <c r="BS100" s="40"/>
      <c r="BT100" s="40"/>
      <c r="BU100" s="40"/>
      <c r="BV100" s="40"/>
      <c r="BW100" s="40"/>
      <c r="BX100" s="40"/>
      <c r="BY100" s="40"/>
      <c r="BZ100" s="40"/>
      <c r="CA100" s="40"/>
      <c r="CB100" s="40"/>
      <c r="CC100" s="40"/>
      <c r="CD100" s="40"/>
      <c r="CE100" s="40"/>
      <c r="CF100" s="40"/>
      <c r="CG100" s="40"/>
      <c r="CH100" s="40"/>
      <c r="CI100" s="40"/>
      <c r="CJ100" s="40"/>
      <c r="CK100" s="40"/>
      <c r="CL100" s="40"/>
      <c r="CM100" s="40"/>
      <c r="CN100" s="40"/>
      <c r="CO100" s="40"/>
    </row>
    <row r="101" spans="2:93" ht="13.5" customHeight="1">
      <c r="B101" s="39">
        <v>98</v>
      </c>
      <c r="C101" s="31"/>
      <c r="D101" s="31"/>
      <c r="E101" s="31"/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31"/>
      <c r="Q101" s="31"/>
      <c r="R101" s="40"/>
      <c r="S101" s="40"/>
      <c r="T101" s="40"/>
      <c r="U101" s="40"/>
      <c r="V101" s="40"/>
      <c r="W101" s="40"/>
      <c r="X101" s="40"/>
      <c r="Y101" s="40"/>
      <c r="Z101" s="40"/>
      <c r="AA101" s="40"/>
      <c r="AB101" s="40"/>
      <c r="AC101" s="40"/>
      <c r="AD101" s="31"/>
      <c r="AE101" s="31"/>
      <c r="AF101" s="31"/>
      <c r="AG101" s="31"/>
      <c r="AH101" s="31"/>
      <c r="AI101" s="31"/>
      <c r="AJ101" s="31"/>
      <c r="AK101" s="31"/>
      <c r="AL101" s="31"/>
      <c r="AM101" s="31"/>
      <c r="AN101" s="31"/>
      <c r="AO101" s="31"/>
      <c r="AP101" s="44"/>
      <c r="AQ101" s="41"/>
      <c r="AR101" s="41"/>
      <c r="AS101" s="41"/>
      <c r="AT101" s="41"/>
      <c r="AU101" s="41"/>
      <c r="AV101" s="41"/>
      <c r="AW101" s="41"/>
      <c r="AX101" s="41"/>
      <c r="AY101" s="41"/>
      <c r="AZ101" s="41"/>
      <c r="BA101" s="41"/>
      <c r="BB101" s="41"/>
      <c r="BC101" s="40"/>
      <c r="BD101" s="40"/>
      <c r="BE101" s="40"/>
      <c r="BF101" s="40"/>
      <c r="BG101" s="40"/>
      <c r="BH101" s="40"/>
      <c r="BI101" s="40"/>
      <c r="BJ101" s="40"/>
      <c r="BK101" s="40"/>
      <c r="BL101" s="40"/>
      <c r="BM101" s="40"/>
      <c r="BN101" s="40"/>
      <c r="BO101" s="40"/>
      <c r="BP101" s="40"/>
      <c r="BQ101" s="40"/>
      <c r="BR101" s="40"/>
      <c r="BS101" s="40"/>
      <c r="BT101" s="40"/>
      <c r="BU101" s="40"/>
      <c r="BV101" s="40"/>
      <c r="BW101" s="40"/>
      <c r="BX101" s="40"/>
      <c r="BY101" s="40"/>
      <c r="BZ101" s="40"/>
      <c r="CA101" s="40"/>
      <c r="CB101" s="40"/>
      <c r="CC101" s="40"/>
      <c r="CD101" s="40"/>
      <c r="CE101" s="40"/>
      <c r="CF101" s="40"/>
      <c r="CG101" s="40"/>
      <c r="CH101" s="40"/>
      <c r="CI101" s="40"/>
      <c r="CJ101" s="40"/>
      <c r="CK101" s="40"/>
      <c r="CL101" s="40"/>
      <c r="CM101" s="40"/>
      <c r="CN101" s="40"/>
      <c r="CO101" s="40"/>
    </row>
    <row r="102" spans="2:93" ht="13.5" customHeight="1">
      <c r="B102" s="39">
        <v>99</v>
      </c>
      <c r="C102" s="31"/>
      <c r="D102" s="31"/>
      <c r="E102" s="31"/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31"/>
      <c r="Q102" s="31"/>
      <c r="R102" s="40"/>
      <c r="S102" s="40"/>
      <c r="T102" s="40"/>
      <c r="U102" s="40"/>
      <c r="V102" s="40"/>
      <c r="W102" s="40"/>
      <c r="X102" s="40"/>
      <c r="Y102" s="40"/>
      <c r="Z102" s="40"/>
      <c r="AA102" s="40"/>
      <c r="AB102" s="40"/>
      <c r="AC102" s="40"/>
      <c r="AD102" s="31"/>
      <c r="AE102" s="31"/>
      <c r="AF102" s="31"/>
      <c r="AG102" s="31"/>
      <c r="AH102" s="31"/>
      <c r="AI102" s="31"/>
      <c r="AJ102" s="31"/>
      <c r="AK102" s="31"/>
      <c r="AL102" s="31"/>
      <c r="AM102" s="31"/>
      <c r="AN102" s="31"/>
      <c r="AO102" s="31"/>
      <c r="AP102" s="44"/>
      <c r="AQ102" s="41"/>
      <c r="AR102" s="41"/>
      <c r="AS102" s="41"/>
      <c r="AT102" s="41"/>
      <c r="AU102" s="41"/>
      <c r="AV102" s="41"/>
      <c r="AW102" s="41"/>
      <c r="AX102" s="41"/>
      <c r="AY102" s="41"/>
      <c r="AZ102" s="41"/>
      <c r="BA102" s="41"/>
      <c r="BB102" s="41"/>
      <c r="BC102" s="40"/>
      <c r="BD102" s="40"/>
      <c r="BE102" s="40"/>
      <c r="BF102" s="40"/>
      <c r="BG102" s="40"/>
      <c r="BH102" s="40"/>
      <c r="BI102" s="40"/>
      <c r="BJ102" s="40"/>
      <c r="BK102" s="40"/>
      <c r="BL102" s="40"/>
      <c r="BM102" s="40"/>
      <c r="BN102" s="40"/>
      <c r="BO102" s="40"/>
      <c r="BP102" s="40"/>
      <c r="BQ102" s="40"/>
      <c r="BR102" s="40"/>
      <c r="BS102" s="40"/>
      <c r="BT102" s="40"/>
      <c r="BU102" s="40"/>
      <c r="BV102" s="40"/>
      <c r="BW102" s="40"/>
      <c r="BX102" s="40"/>
      <c r="BY102" s="40"/>
      <c r="BZ102" s="40"/>
      <c r="CA102" s="40"/>
      <c r="CB102" s="40"/>
      <c r="CC102" s="40"/>
      <c r="CD102" s="40"/>
      <c r="CE102" s="40"/>
      <c r="CF102" s="40"/>
      <c r="CG102" s="40"/>
      <c r="CH102" s="40"/>
      <c r="CI102" s="40"/>
      <c r="CJ102" s="40"/>
      <c r="CK102" s="40"/>
      <c r="CL102" s="40"/>
      <c r="CM102" s="40"/>
      <c r="CN102" s="40"/>
      <c r="CO102" s="40"/>
    </row>
    <row r="103" spans="2:93" ht="13.5" customHeight="1">
      <c r="B103" s="39">
        <v>100</v>
      </c>
      <c r="C103" s="31"/>
      <c r="D103" s="31"/>
      <c r="E103" s="31"/>
      <c r="F103" s="31"/>
      <c r="G103" s="31"/>
      <c r="H103" s="31"/>
      <c r="I103" s="31"/>
      <c r="J103" s="31"/>
      <c r="K103" s="31"/>
      <c r="L103" s="31"/>
      <c r="M103" s="31"/>
      <c r="N103" s="31"/>
      <c r="O103" s="31"/>
      <c r="P103" s="31"/>
      <c r="Q103" s="31"/>
      <c r="R103" s="40"/>
      <c r="S103" s="40"/>
      <c r="T103" s="40"/>
      <c r="U103" s="40"/>
      <c r="V103" s="40"/>
      <c r="W103" s="40"/>
      <c r="X103" s="40"/>
      <c r="Y103" s="40"/>
      <c r="Z103" s="40"/>
      <c r="AA103" s="40"/>
      <c r="AB103" s="40"/>
      <c r="AC103" s="40"/>
      <c r="AD103" s="31"/>
      <c r="AE103" s="31"/>
      <c r="AF103" s="31"/>
      <c r="AG103" s="31"/>
      <c r="AH103" s="31"/>
      <c r="AI103" s="31"/>
      <c r="AJ103" s="31"/>
      <c r="AK103" s="31"/>
      <c r="AL103" s="31"/>
      <c r="AM103" s="31"/>
      <c r="AN103" s="31"/>
      <c r="AO103" s="31"/>
      <c r="AP103" s="44"/>
      <c r="AQ103" s="41"/>
      <c r="AR103" s="41"/>
      <c r="AS103" s="41"/>
      <c r="AT103" s="41"/>
      <c r="AU103" s="41"/>
      <c r="AV103" s="41"/>
      <c r="AW103" s="41"/>
      <c r="AX103" s="41"/>
      <c r="AY103" s="41"/>
      <c r="AZ103" s="41"/>
      <c r="BA103" s="41"/>
      <c r="BB103" s="41"/>
      <c r="BC103" s="40"/>
      <c r="BD103" s="40"/>
      <c r="BE103" s="40"/>
      <c r="BF103" s="40"/>
      <c r="BG103" s="40"/>
      <c r="BH103" s="40"/>
      <c r="BI103" s="40"/>
      <c r="BJ103" s="40"/>
      <c r="BK103" s="40"/>
      <c r="BL103" s="40"/>
      <c r="BM103" s="40"/>
      <c r="BN103" s="40"/>
      <c r="BO103" s="40"/>
      <c r="BP103" s="40"/>
      <c r="BQ103" s="40"/>
      <c r="BR103" s="40"/>
      <c r="BS103" s="40"/>
      <c r="BT103" s="40"/>
      <c r="BU103" s="40"/>
      <c r="BV103" s="40"/>
      <c r="BW103" s="40"/>
      <c r="BX103" s="40"/>
      <c r="BY103" s="40"/>
      <c r="BZ103" s="40"/>
      <c r="CA103" s="40"/>
      <c r="CB103" s="40"/>
      <c r="CC103" s="40"/>
      <c r="CD103" s="40"/>
      <c r="CE103" s="40"/>
      <c r="CF103" s="40"/>
      <c r="CG103" s="40"/>
      <c r="CH103" s="40"/>
      <c r="CI103" s="40"/>
      <c r="CJ103" s="40"/>
      <c r="CK103" s="40"/>
      <c r="CL103" s="40"/>
      <c r="CM103" s="40"/>
      <c r="CN103" s="40"/>
      <c r="CO103" s="40"/>
    </row>
    <row r="104" spans="2:93" ht="13.5" customHeight="1">
      <c r="B104" s="39">
        <v>101</v>
      </c>
      <c r="C104" s="31"/>
      <c r="D104" s="31"/>
      <c r="E104" s="31"/>
      <c r="F104" s="31"/>
      <c r="G104" s="31"/>
      <c r="H104" s="31"/>
      <c r="I104" s="31"/>
      <c r="J104" s="31"/>
      <c r="K104" s="31"/>
      <c r="L104" s="31"/>
      <c r="M104" s="31"/>
      <c r="N104" s="31"/>
      <c r="O104" s="31"/>
      <c r="P104" s="31"/>
      <c r="Q104" s="31"/>
      <c r="R104" s="40"/>
      <c r="S104" s="40"/>
      <c r="T104" s="40"/>
      <c r="U104" s="40"/>
      <c r="V104" s="40"/>
      <c r="W104" s="40"/>
      <c r="X104" s="40"/>
      <c r="Y104" s="40"/>
      <c r="Z104" s="40"/>
      <c r="AA104" s="40"/>
      <c r="AB104" s="40"/>
      <c r="AC104" s="40"/>
      <c r="AD104" s="31"/>
      <c r="AE104" s="31"/>
      <c r="AF104" s="31"/>
      <c r="AG104" s="31"/>
      <c r="AH104" s="31"/>
      <c r="AI104" s="31"/>
      <c r="AJ104" s="31"/>
      <c r="AK104" s="31"/>
      <c r="AL104" s="31"/>
      <c r="AM104" s="31"/>
      <c r="AN104" s="31"/>
      <c r="AO104" s="31"/>
      <c r="AP104" s="44"/>
      <c r="AQ104" s="41"/>
      <c r="AR104" s="41"/>
      <c r="AS104" s="41"/>
      <c r="AT104" s="41"/>
      <c r="AU104" s="41"/>
      <c r="AV104" s="41"/>
      <c r="AW104" s="41"/>
      <c r="AX104" s="41"/>
      <c r="AY104" s="41"/>
      <c r="AZ104" s="41"/>
      <c r="BA104" s="41"/>
      <c r="BB104" s="41"/>
      <c r="BC104" s="40"/>
      <c r="BD104" s="40"/>
      <c r="BE104" s="40"/>
      <c r="BF104" s="40"/>
      <c r="BG104" s="40"/>
      <c r="BH104" s="40"/>
      <c r="BI104" s="40"/>
      <c r="BJ104" s="40"/>
      <c r="BK104" s="40"/>
      <c r="BL104" s="40"/>
      <c r="BM104" s="40"/>
      <c r="BN104" s="40"/>
      <c r="BO104" s="40"/>
      <c r="BP104" s="40"/>
      <c r="BQ104" s="40"/>
      <c r="BR104" s="40"/>
      <c r="BS104" s="40"/>
      <c r="BT104" s="40"/>
      <c r="BU104" s="40"/>
      <c r="BV104" s="40"/>
      <c r="BW104" s="40"/>
      <c r="BX104" s="40"/>
      <c r="BY104" s="40"/>
      <c r="BZ104" s="40"/>
      <c r="CA104" s="40"/>
      <c r="CB104" s="40"/>
      <c r="CC104" s="40"/>
      <c r="CD104" s="40"/>
      <c r="CE104" s="40"/>
      <c r="CF104" s="40"/>
      <c r="CG104" s="40"/>
      <c r="CH104" s="40"/>
      <c r="CI104" s="40"/>
      <c r="CJ104" s="40"/>
      <c r="CK104" s="40"/>
      <c r="CL104" s="40"/>
      <c r="CM104" s="40"/>
      <c r="CN104" s="40"/>
      <c r="CO104" s="40"/>
    </row>
    <row r="105" spans="2:93" ht="13.5" customHeight="1">
      <c r="B105" s="39">
        <v>102</v>
      </c>
      <c r="C105" s="31"/>
      <c r="D105" s="31"/>
      <c r="E105" s="31"/>
      <c r="F105" s="31"/>
      <c r="G105" s="31"/>
      <c r="H105" s="31"/>
      <c r="I105" s="31"/>
      <c r="J105" s="31"/>
      <c r="K105" s="31"/>
      <c r="L105" s="31"/>
      <c r="M105" s="31"/>
      <c r="N105" s="31"/>
      <c r="O105" s="31"/>
      <c r="P105" s="31"/>
      <c r="Q105" s="31"/>
      <c r="R105" s="40"/>
      <c r="S105" s="40"/>
      <c r="T105" s="40"/>
      <c r="U105" s="40"/>
      <c r="V105" s="40"/>
      <c r="W105" s="40"/>
      <c r="X105" s="40"/>
      <c r="Y105" s="40"/>
      <c r="Z105" s="40"/>
      <c r="AA105" s="40"/>
      <c r="AB105" s="40"/>
      <c r="AC105" s="40"/>
      <c r="AD105" s="31"/>
      <c r="AE105" s="31"/>
      <c r="AF105" s="31"/>
      <c r="AG105" s="31"/>
      <c r="AH105" s="31"/>
      <c r="AI105" s="31"/>
      <c r="AJ105" s="31"/>
      <c r="AK105" s="31"/>
      <c r="AL105" s="31"/>
      <c r="AM105" s="31"/>
      <c r="AN105" s="31"/>
      <c r="AO105" s="31"/>
      <c r="AP105" s="44"/>
      <c r="AQ105" s="41"/>
      <c r="AR105" s="41"/>
      <c r="AS105" s="41"/>
      <c r="AT105" s="41"/>
      <c r="AU105" s="41"/>
      <c r="AV105" s="41"/>
      <c r="AW105" s="41"/>
      <c r="AX105" s="41"/>
      <c r="AY105" s="41"/>
      <c r="AZ105" s="41"/>
      <c r="BA105" s="41"/>
      <c r="BB105" s="41"/>
      <c r="BC105" s="40"/>
      <c r="BD105" s="40"/>
      <c r="BE105" s="40"/>
      <c r="BF105" s="40"/>
      <c r="BG105" s="40"/>
      <c r="BH105" s="40"/>
      <c r="BI105" s="40"/>
      <c r="BJ105" s="40"/>
      <c r="BK105" s="40"/>
      <c r="BL105" s="40"/>
      <c r="BM105" s="40"/>
      <c r="BN105" s="40"/>
      <c r="BO105" s="40"/>
      <c r="BP105" s="40"/>
      <c r="BQ105" s="40"/>
      <c r="BR105" s="40"/>
      <c r="BS105" s="40"/>
      <c r="BT105" s="40"/>
      <c r="BU105" s="40"/>
      <c r="BV105" s="40"/>
      <c r="BW105" s="40"/>
      <c r="BX105" s="40"/>
      <c r="BY105" s="40"/>
      <c r="BZ105" s="40"/>
      <c r="CA105" s="40"/>
      <c r="CB105" s="40"/>
      <c r="CC105" s="40"/>
      <c r="CD105" s="40"/>
      <c r="CE105" s="40"/>
      <c r="CF105" s="40"/>
      <c r="CG105" s="40"/>
      <c r="CH105" s="40"/>
      <c r="CI105" s="40"/>
      <c r="CJ105" s="40"/>
      <c r="CK105" s="40"/>
      <c r="CL105" s="40"/>
      <c r="CM105" s="40"/>
      <c r="CN105" s="40"/>
      <c r="CO105" s="40"/>
    </row>
    <row r="106" spans="2:93" ht="13.5" customHeight="1">
      <c r="B106" s="39">
        <v>103</v>
      </c>
      <c r="C106" s="31"/>
      <c r="D106" s="31"/>
      <c r="E106" s="31"/>
      <c r="F106" s="31"/>
      <c r="G106" s="31"/>
      <c r="H106" s="31"/>
      <c r="I106" s="31"/>
      <c r="J106" s="31"/>
      <c r="K106" s="31"/>
      <c r="L106" s="31"/>
      <c r="M106" s="31"/>
      <c r="N106" s="31"/>
      <c r="O106" s="31"/>
      <c r="P106" s="31"/>
      <c r="Q106" s="31"/>
      <c r="R106" s="40"/>
      <c r="S106" s="40"/>
      <c r="T106" s="40"/>
      <c r="U106" s="40"/>
      <c r="V106" s="40"/>
      <c r="W106" s="40"/>
      <c r="X106" s="40"/>
      <c r="Y106" s="40"/>
      <c r="Z106" s="40"/>
      <c r="AA106" s="40"/>
      <c r="AB106" s="40"/>
      <c r="AC106" s="40"/>
      <c r="AD106" s="31"/>
      <c r="AE106" s="31"/>
      <c r="AF106" s="31"/>
      <c r="AG106" s="31"/>
      <c r="AH106" s="31"/>
      <c r="AI106" s="31"/>
      <c r="AJ106" s="31"/>
      <c r="AK106" s="31"/>
      <c r="AL106" s="31"/>
      <c r="AM106" s="31"/>
      <c r="AN106" s="31"/>
      <c r="AO106" s="31"/>
      <c r="AP106" s="44"/>
      <c r="AQ106" s="41"/>
      <c r="AR106" s="41"/>
      <c r="AS106" s="41"/>
      <c r="AT106" s="41"/>
      <c r="AU106" s="41"/>
      <c r="AV106" s="41"/>
      <c r="AW106" s="41"/>
      <c r="AX106" s="41"/>
      <c r="AY106" s="41"/>
      <c r="AZ106" s="41"/>
      <c r="BA106" s="41"/>
      <c r="BB106" s="41"/>
      <c r="BC106" s="40"/>
      <c r="BD106" s="40"/>
      <c r="BE106" s="40"/>
      <c r="BF106" s="40"/>
      <c r="BG106" s="40"/>
      <c r="BH106" s="40"/>
      <c r="BI106" s="40"/>
      <c r="BJ106" s="40"/>
      <c r="BK106" s="40"/>
      <c r="BL106" s="40"/>
      <c r="BM106" s="40"/>
      <c r="BN106" s="40"/>
      <c r="BO106" s="40"/>
      <c r="BP106" s="40"/>
      <c r="BQ106" s="40"/>
      <c r="BR106" s="40"/>
      <c r="BS106" s="40"/>
      <c r="BT106" s="40"/>
      <c r="BU106" s="40"/>
      <c r="BV106" s="40"/>
      <c r="BW106" s="40"/>
      <c r="BX106" s="40"/>
      <c r="BY106" s="40"/>
      <c r="BZ106" s="40"/>
      <c r="CA106" s="40"/>
      <c r="CB106" s="40"/>
      <c r="CC106" s="40"/>
      <c r="CD106" s="40"/>
      <c r="CE106" s="40"/>
      <c r="CF106" s="40"/>
      <c r="CG106" s="40"/>
      <c r="CH106" s="40"/>
      <c r="CI106" s="40"/>
      <c r="CJ106" s="40"/>
      <c r="CK106" s="40"/>
      <c r="CL106" s="40"/>
      <c r="CM106" s="40"/>
      <c r="CN106" s="40"/>
      <c r="CO106" s="40"/>
    </row>
    <row r="107" spans="2:93" ht="13.5" customHeight="1">
      <c r="B107" s="39">
        <v>104</v>
      </c>
      <c r="C107" s="31"/>
      <c r="D107" s="31"/>
      <c r="E107" s="31"/>
      <c r="F107" s="31"/>
      <c r="G107" s="31"/>
      <c r="H107" s="31"/>
      <c r="I107" s="31"/>
      <c r="J107" s="31"/>
      <c r="K107" s="31"/>
      <c r="L107" s="31"/>
      <c r="M107" s="31"/>
      <c r="N107" s="31"/>
      <c r="O107" s="31"/>
      <c r="P107" s="31"/>
      <c r="Q107" s="31"/>
      <c r="R107" s="40"/>
      <c r="S107" s="40"/>
      <c r="T107" s="40"/>
      <c r="U107" s="40"/>
      <c r="V107" s="40"/>
      <c r="W107" s="40"/>
      <c r="X107" s="40"/>
      <c r="Y107" s="40"/>
      <c r="Z107" s="40"/>
      <c r="AA107" s="40"/>
      <c r="AB107" s="40"/>
      <c r="AC107" s="40"/>
      <c r="AD107" s="31"/>
      <c r="AE107" s="31"/>
      <c r="AF107" s="31"/>
      <c r="AG107" s="31"/>
      <c r="AH107" s="31"/>
      <c r="AI107" s="31"/>
      <c r="AJ107" s="31"/>
      <c r="AK107" s="31"/>
      <c r="AL107" s="31"/>
      <c r="AM107" s="31"/>
      <c r="AN107" s="31"/>
      <c r="AO107" s="31"/>
      <c r="AP107" s="44"/>
      <c r="AQ107" s="41"/>
      <c r="AR107" s="41"/>
      <c r="AS107" s="41"/>
      <c r="AT107" s="41"/>
      <c r="AU107" s="41"/>
      <c r="AV107" s="41"/>
      <c r="AW107" s="41"/>
      <c r="AX107" s="41"/>
      <c r="AY107" s="41"/>
      <c r="AZ107" s="41"/>
      <c r="BA107" s="41"/>
      <c r="BB107" s="41"/>
      <c r="BC107" s="40"/>
      <c r="BD107" s="40"/>
      <c r="BE107" s="40"/>
      <c r="BF107" s="40"/>
      <c r="BG107" s="40"/>
      <c r="BH107" s="40"/>
      <c r="BI107" s="40"/>
      <c r="BJ107" s="40"/>
      <c r="BK107" s="40"/>
      <c r="BL107" s="40"/>
      <c r="BM107" s="40"/>
      <c r="BN107" s="40"/>
      <c r="BO107" s="40"/>
      <c r="BP107" s="40"/>
      <c r="BQ107" s="40"/>
      <c r="BR107" s="40"/>
      <c r="BS107" s="40"/>
      <c r="BT107" s="40"/>
      <c r="BU107" s="40"/>
      <c r="BV107" s="40"/>
      <c r="BW107" s="40"/>
      <c r="BX107" s="40"/>
      <c r="BY107" s="40"/>
      <c r="BZ107" s="40"/>
      <c r="CA107" s="40"/>
      <c r="CB107" s="40"/>
      <c r="CC107" s="40"/>
      <c r="CD107" s="40"/>
      <c r="CE107" s="40"/>
      <c r="CF107" s="40"/>
      <c r="CG107" s="40"/>
      <c r="CH107" s="40"/>
      <c r="CI107" s="40"/>
      <c r="CJ107" s="40"/>
      <c r="CK107" s="40"/>
      <c r="CL107" s="40"/>
      <c r="CM107" s="40"/>
      <c r="CN107" s="40"/>
      <c r="CO107" s="40"/>
    </row>
    <row r="108" spans="2:93" ht="13.5" customHeight="1">
      <c r="B108" s="39">
        <v>105</v>
      </c>
      <c r="C108" s="31"/>
      <c r="D108" s="31"/>
      <c r="E108" s="31"/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31"/>
      <c r="Q108" s="31"/>
      <c r="R108" s="40"/>
      <c r="S108" s="40"/>
      <c r="T108" s="40"/>
      <c r="U108" s="40"/>
      <c r="V108" s="40"/>
      <c r="W108" s="40"/>
      <c r="X108" s="40"/>
      <c r="Y108" s="40"/>
      <c r="Z108" s="40"/>
      <c r="AA108" s="40"/>
      <c r="AB108" s="40"/>
      <c r="AC108" s="40"/>
      <c r="AD108" s="31"/>
      <c r="AE108" s="31"/>
      <c r="AF108" s="31"/>
      <c r="AG108" s="31"/>
      <c r="AH108" s="31"/>
      <c r="AI108" s="31"/>
      <c r="AJ108" s="31"/>
      <c r="AK108" s="31"/>
      <c r="AL108" s="31"/>
      <c r="AM108" s="31"/>
      <c r="AN108" s="31"/>
      <c r="AO108" s="31"/>
      <c r="AP108" s="44"/>
      <c r="AQ108" s="41"/>
      <c r="AR108" s="41"/>
      <c r="AS108" s="41"/>
      <c r="AT108" s="41"/>
      <c r="AU108" s="41"/>
      <c r="AV108" s="41"/>
      <c r="AW108" s="41"/>
      <c r="AX108" s="41"/>
      <c r="AY108" s="41"/>
      <c r="AZ108" s="41"/>
      <c r="BA108" s="41"/>
      <c r="BB108" s="41"/>
      <c r="BC108" s="40"/>
      <c r="BD108" s="40"/>
      <c r="BE108" s="40"/>
      <c r="BF108" s="40"/>
      <c r="BG108" s="40"/>
      <c r="BH108" s="40"/>
      <c r="BI108" s="40"/>
      <c r="BJ108" s="40"/>
      <c r="BK108" s="40"/>
      <c r="BL108" s="40"/>
      <c r="BM108" s="40"/>
      <c r="BN108" s="40"/>
      <c r="BO108" s="40"/>
      <c r="BP108" s="40"/>
      <c r="BQ108" s="40"/>
      <c r="BR108" s="40"/>
      <c r="BS108" s="40"/>
      <c r="BT108" s="40"/>
      <c r="BU108" s="40"/>
      <c r="BV108" s="40"/>
      <c r="BW108" s="40"/>
      <c r="BX108" s="40"/>
      <c r="BY108" s="40"/>
      <c r="BZ108" s="40"/>
      <c r="CA108" s="40"/>
      <c r="CB108" s="40"/>
      <c r="CC108" s="40"/>
      <c r="CD108" s="40"/>
      <c r="CE108" s="40"/>
      <c r="CF108" s="40"/>
      <c r="CG108" s="40"/>
      <c r="CH108" s="40"/>
      <c r="CI108" s="40"/>
      <c r="CJ108" s="40"/>
      <c r="CK108" s="40"/>
      <c r="CL108" s="40"/>
      <c r="CM108" s="40"/>
      <c r="CN108" s="40"/>
      <c r="CO108" s="40"/>
    </row>
    <row r="109" spans="2:93" ht="13.5" customHeight="1">
      <c r="B109" s="39">
        <v>106</v>
      </c>
      <c r="C109" s="31"/>
      <c r="D109" s="31"/>
      <c r="E109" s="31"/>
      <c r="F109" s="31"/>
      <c r="G109" s="31"/>
      <c r="H109" s="31"/>
      <c r="I109" s="31"/>
      <c r="J109" s="31"/>
      <c r="K109" s="31"/>
      <c r="L109" s="31"/>
      <c r="M109" s="31"/>
      <c r="N109" s="31"/>
      <c r="O109" s="31"/>
      <c r="P109" s="31"/>
      <c r="Q109" s="31"/>
      <c r="R109" s="40"/>
      <c r="S109" s="40"/>
      <c r="T109" s="40"/>
      <c r="U109" s="40"/>
      <c r="V109" s="40"/>
      <c r="W109" s="40"/>
      <c r="X109" s="40"/>
      <c r="Y109" s="40"/>
      <c r="Z109" s="40"/>
      <c r="AA109" s="40"/>
      <c r="AB109" s="40"/>
      <c r="AC109" s="40"/>
      <c r="AD109" s="31"/>
      <c r="AE109" s="31"/>
      <c r="AF109" s="31"/>
      <c r="AG109" s="31"/>
      <c r="AH109" s="31"/>
      <c r="AI109" s="31"/>
      <c r="AJ109" s="31"/>
      <c r="AK109" s="31"/>
      <c r="AL109" s="31"/>
      <c r="AM109" s="31"/>
      <c r="AN109" s="31"/>
      <c r="AO109" s="31"/>
      <c r="AP109" s="44"/>
      <c r="AQ109" s="41"/>
      <c r="AR109" s="41"/>
      <c r="AS109" s="41"/>
      <c r="AT109" s="41"/>
      <c r="AU109" s="41"/>
      <c r="AV109" s="41"/>
      <c r="AW109" s="41"/>
      <c r="AX109" s="41"/>
      <c r="AY109" s="41"/>
      <c r="AZ109" s="41"/>
      <c r="BA109" s="41"/>
      <c r="BB109" s="41"/>
      <c r="BC109" s="40"/>
      <c r="BD109" s="40"/>
      <c r="BE109" s="40"/>
      <c r="BF109" s="40"/>
      <c r="BG109" s="40"/>
      <c r="BH109" s="40"/>
      <c r="BI109" s="40"/>
      <c r="BJ109" s="40"/>
      <c r="BK109" s="40"/>
      <c r="BL109" s="40"/>
      <c r="BM109" s="40"/>
      <c r="BN109" s="40"/>
      <c r="BO109" s="40"/>
      <c r="BP109" s="40"/>
      <c r="BQ109" s="40"/>
      <c r="BR109" s="40"/>
      <c r="BS109" s="40"/>
      <c r="BT109" s="40"/>
      <c r="BU109" s="40"/>
      <c r="BV109" s="40"/>
      <c r="BW109" s="40"/>
      <c r="BX109" s="40"/>
      <c r="BY109" s="40"/>
      <c r="BZ109" s="40"/>
      <c r="CA109" s="40"/>
      <c r="CB109" s="40"/>
      <c r="CC109" s="40"/>
      <c r="CD109" s="40"/>
      <c r="CE109" s="40"/>
      <c r="CF109" s="40"/>
      <c r="CG109" s="40"/>
      <c r="CH109" s="40"/>
      <c r="CI109" s="40"/>
      <c r="CJ109" s="40"/>
      <c r="CK109" s="40"/>
      <c r="CL109" s="40"/>
      <c r="CM109" s="40"/>
      <c r="CN109" s="40"/>
      <c r="CO109" s="40"/>
    </row>
    <row r="110" spans="2:93" ht="13.5" customHeight="1">
      <c r="B110" s="39">
        <v>107</v>
      </c>
      <c r="C110" s="31"/>
      <c r="D110" s="31"/>
      <c r="E110" s="31"/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31"/>
      <c r="Q110" s="31"/>
      <c r="R110" s="40"/>
      <c r="S110" s="40"/>
      <c r="T110" s="40"/>
      <c r="U110" s="40"/>
      <c r="V110" s="40"/>
      <c r="W110" s="40"/>
      <c r="X110" s="40"/>
      <c r="Y110" s="40"/>
      <c r="Z110" s="40"/>
      <c r="AA110" s="40"/>
      <c r="AB110" s="40"/>
      <c r="AC110" s="40"/>
      <c r="AD110" s="31"/>
      <c r="AE110" s="31"/>
      <c r="AF110" s="31"/>
      <c r="AG110" s="31"/>
      <c r="AH110" s="31"/>
      <c r="AI110" s="31"/>
      <c r="AJ110" s="31"/>
      <c r="AK110" s="31"/>
      <c r="AL110" s="31"/>
      <c r="AM110" s="31"/>
      <c r="AN110" s="31"/>
      <c r="AO110" s="31"/>
      <c r="AP110" s="44"/>
      <c r="AQ110" s="41"/>
      <c r="AR110" s="41"/>
      <c r="AS110" s="41"/>
      <c r="AT110" s="41"/>
      <c r="AU110" s="41"/>
      <c r="AV110" s="41"/>
      <c r="AW110" s="41"/>
      <c r="AX110" s="41"/>
      <c r="AY110" s="41"/>
      <c r="AZ110" s="41"/>
      <c r="BA110" s="41"/>
      <c r="BB110" s="41"/>
      <c r="BC110" s="40"/>
      <c r="BD110" s="40"/>
      <c r="BE110" s="40"/>
      <c r="BF110" s="40"/>
      <c r="BG110" s="40"/>
      <c r="BH110" s="40"/>
      <c r="BI110" s="40"/>
      <c r="BJ110" s="40"/>
      <c r="BK110" s="40"/>
      <c r="BL110" s="40"/>
      <c r="BM110" s="40"/>
      <c r="BN110" s="40"/>
      <c r="BO110" s="40"/>
      <c r="BP110" s="40"/>
      <c r="BQ110" s="40"/>
      <c r="BR110" s="40"/>
      <c r="BS110" s="40"/>
      <c r="BT110" s="40"/>
      <c r="BU110" s="40"/>
      <c r="BV110" s="40"/>
      <c r="BW110" s="40"/>
      <c r="BX110" s="40"/>
      <c r="BY110" s="40"/>
      <c r="BZ110" s="40"/>
      <c r="CA110" s="40"/>
      <c r="CB110" s="40"/>
      <c r="CC110" s="40"/>
      <c r="CD110" s="40"/>
      <c r="CE110" s="40"/>
      <c r="CF110" s="40"/>
      <c r="CG110" s="40"/>
      <c r="CH110" s="40"/>
      <c r="CI110" s="40"/>
      <c r="CJ110" s="40"/>
      <c r="CK110" s="40"/>
      <c r="CL110" s="40"/>
      <c r="CM110" s="40"/>
      <c r="CN110" s="40"/>
      <c r="CO110" s="40"/>
    </row>
    <row r="111" spans="2:93" ht="13.5" customHeight="1">
      <c r="B111" s="39">
        <v>108</v>
      </c>
      <c r="C111" s="31"/>
      <c r="D111" s="31"/>
      <c r="E111" s="31"/>
      <c r="F111" s="31"/>
      <c r="G111" s="31"/>
      <c r="H111" s="31"/>
      <c r="I111" s="31"/>
      <c r="J111" s="31"/>
      <c r="K111" s="31"/>
      <c r="L111" s="31"/>
      <c r="M111" s="31"/>
      <c r="N111" s="31"/>
      <c r="O111" s="31"/>
      <c r="P111" s="31"/>
      <c r="Q111" s="31"/>
      <c r="R111" s="40"/>
      <c r="S111" s="40"/>
      <c r="T111" s="40"/>
      <c r="U111" s="40"/>
      <c r="V111" s="40"/>
      <c r="W111" s="40"/>
      <c r="X111" s="40"/>
      <c r="Y111" s="40"/>
      <c r="Z111" s="40"/>
      <c r="AA111" s="40"/>
      <c r="AB111" s="40"/>
      <c r="AC111" s="40"/>
      <c r="AD111" s="31"/>
      <c r="AE111" s="31"/>
      <c r="AF111" s="31"/>
      <c r="AG111" s="31"/>
      <c r="AH111" s="31"/>
      <c r="AI111" s="31"/>
      <c r="AJ111" s="31"/>
      <c r="AK111" s="31"/>
      <c r="AL111" s="31"/>
      <c r="AM111" s="31"/>
      <c r="AN111" s="31"/>
      <c r="AO111" s="31"/>
      <c r="AP111" s="44"/>
      <c r="AQ111" s="41"/>
      <c r="AR111" s="41"/>
      <c r="AS111" s="41"/>
      <c r="AT111" s="41"/>
      <c r="AU111" s="41"/>
      <c r="AV111" s="41"/>
      <c r="AW111" s="41"/>
      <c r="AX111" s="41"/>
      <c r="AY111" s="41"/>
      <c r="AZ111" s="41"/>
      <c r="BA111" s="41"/>
      <c r="BB111" s="41"/>
      <c r="BC111" s="40"/>
      <c r="BD111" s="40"/>
      <c r="BE111" s="40"/>
      <c r="BF111" s="40"/>
      <c r="BG111" s="40"/>
      <c r="BH111" s="40"/>
      <c r="BI111" s="40"/>
      <c r="BJ111" s="40"/>
      <c r="BK111" s="40"/>
      <c r="BL111" s="40"/>
      <c r="BM111" s="40"/>
      <c r="BN111" s="40"/>
      <c r="BO111" s="40"/>
      <c r="BP111" s="40"/>
      <c r="BQ111" s="40"/>
      <c r="BR111" s="40"/>
      <c r="BS111" s="40"/>
      <c r="BT111" s="40"/>
      <c r="BU111" s="40"/>
      <c r="BV111" s="40"/>
      <c r="BW111" s="40"/>
      <c r="BX111" s="40"/>
      <c r="BY111" s="40"/>
      <c r="BZ111" s="40"/>
      <c r="CA111" s="40"/>
      <c r="CB111" s="40"/>
      <c r="CC111" s="40"/>
      <c r="CD111" s="40"/>
      <c r="CE111" s="40"/>
      <c r="CF111" s="40"/>
      <c r="CG111" s="40"/>
      <c r="CH111" s="40"/>
      <c r="CI111" s="40"/>
      <c r="CJ111" s="40"/>
      <c r="CK111" s="40"/>
      <c r="CL111" s="40"/>
      <c r="CM111" s="40"/>
      <c r="CN111" s="40"/>
      <c r="CO111" s="40"/>
    </row>
    <row r="112" spans="2:93" ht="13.5" customHeight="1">
      <c r="B112" s="39">
        <v>109</v>
      </c>
      <c r="C112" s="31"/>
      <c r="D112" s="31"/>
      <c r="E112" s="31"/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31"/>
      <c r="Q112" s="31"/>
      <c r="R112" s="40"/>
      <c r="S112" s="40"/>
      <c r="T112" s="40"/>
      <c r="U112" s="40"/>
      <c r="V112" s="40"/>
      <c r="W112" s="40"/>
      <c r="X112" s="40"/>
      <c r="Y112" s="40"/>
      <c r="Z112" s="40"/>
      <c r="AA112" s="40"/>
      <c r="AB112" s="40"/>
      <c r="AC112" s="40"/>
      <c r="AD112" s="31"/>
      <c r="AE112" s="31"/>
      <c r="AF112" s="31"/>
      <c r="AG112" s="31"/>
      <c r="AH112" s="31"/>
      <c r="AI112" s="31"/>
      <c r="AJ112" s="31"/>
      <c r="AK112" s="31"/>
      <c r="AL112" s="31"/>
      <c r="AM112" s="31"/>
      <c r="AN112" s="31"/>
      <c r="AO112" s="31"/>
      <c r="AP112" s="44"/>
      <c r="AQ112" s="41"/>
      <c r="AR112" s="41"/>
      <c r="AS112" s="41"/>
      <c r="AT112" s="41"/>
      <c r="AU112" s="41"/>
      <c r="AV112" s="41"/>
      <c r="AW112" s="41"/>
      <c r="AX112" s="41"/>
      <c r="AY112" s="41"/>
      <c r="AZ112" s="41"/>
      <c r="BA112" s="41"/>
      <c r="BB112" s="41"/>
      <c r="BC112" s="40"/>
      <c r="BD112" s="40"/>
      <c r="BE112" s="40"/>
      <c r="BF112" s="40"/>
      <c r="BG112" s="40"/>
      <c r="BH112" s="40"/>
      <c r="BI112" s="40"/>
      <c r="BJ112" s="40"/>
      <c r="BK112" s="40"/>
      <c r="BL112" s="40"/>
      <c r="BM112" s="40"/>
      <c r="BN112" s="40"/>
      <c r="BO112" s="40"/>
      <c r="BP112" s="40"/>
      <c r="BQ112" s="40"/>
      <c r="BR112" s="40"/>
      <c r="BS112" s="40"/>
      <c r="BT112" s="40"/>
      <c r="BU112" s="40"/>
      <c r="BV112" s="40"/>
      <c r="BW112" s="40"/>
      <c r="BX112" s="40"/>
      <c r="BY112" s="40"/>
      <c r="BZ112" s="40"/>
      <c r="CA112" s="40"/>
      <c r="CB112" s="40"/>
      <c r="CC112" s="40"/>
      <c r="CD112" s="40"/>
      <c r="CE112" s="40"/>
      <c r="CF112" s="40"/>
      <c r="CG112" s="40"/>
      <c r="CH112" s="40"/>
      <c r="CI112" s="40"/>
      <c r="CJ112" s="40"/>
      <c r="CK112" s="40"/>
      <c r="CL112" s="40"/>
      <c r="CM112" s="40"/>
      <c r="CN112" s="40"/>
      <c r="CO112" s="40"/>
    </row>
    <row r="113" spans="2:93" ht="13.5" customHeight="1">
      <c r="B113" s="39">
        <v>110</v>
      </c>
      <c r="C113" s="31"/>
      <c r="D113" s="31"/>
      <c r="E113" s="31"/>
      <c r="F113" s="31"/>
      <c r="G113" s="31"/>
      <c r="H113" s="31"/>
      <c r="I113" s="31"/>
      <c r="J113" s="31"/>
      <c r="K113" s="31"/>
      <c r="L113" s="31"/>
      <c r="M113" s="31"/>
      <c r="N113" s="31"/>
      <c r="O113" s="31"/>
      <c r="P113" s="31"/>
      <c r="Q113" s="31"/>
      <c r="R113" s="40"/>
      <c r="S113" s="40"/>
      <c r="T113" s="40"/>
      <c r="U113" s="40"/>
      <c r="V113" s="40"/>
      <c r="W113" s="40"/>
      <c r="X113" s="40"/>
      <c r="Y113" s="40"/>
      <c r="Z113" s="40"/>
      <c r="AA113" s="40"/>
      <c r="AB113" s="40"/>
      <c r="AC113" s="40"/>
      <c r="AD113" s="31"/>
      <c r="AE113" s="31"/>
      <c r="AF113" s="31"/>
      <c r="AG113" s="31"/>
      <c r="AH113" s="31"/>
      <c r="AI113" s="31"/>
      <c r="AJ113" s="31"/>
      <c r="AK113" s="31"/>
      <c r="AL113" s="31"/>
      <c r="AM113" s="31"/>
      <c r="AN113" s="31"/>
      <c r="AO113" s="31"/>
      <c r="AP113" s="44"/>
      <c r="AQ113" s="41"/>
      <c r="AR113" s="41"/>
      <c r="AS113" s="41"/>
      <c r="AT113" s="41"/>
      <c r="AU113" s="41"/>
      <c r="AV113" s="41"/>
      <c r="AW113" s="41"/>
      <c r="AX113" s="41"/>
      <c r="AY113" s="41"/>
      <c r="AZ113" s="41"/>
      <c r="BA113" s="41"/>
      <c r="BB113" s="41"/>
      <c r="BC113" s="40"/>
      <c r="BD113" s="40"/>
      <c r="BE113" s="40"/>
      <c r="BF113" s="40"/>
      <c r="BG113" s="40"/>
      <c r="BH113" s="40"/>
      <c r="BI113" s="40"/>
      <c r="BJ113" s="40"/>
      <c r="BK113" s="40"/>
      <c r="BL113" s="40"/>
      <c r="BM113" s="40"/>
      <c r="BN113" s="40"/>
      <c r="BO113" s="40"/>
      <c r="BP113" s="40"/>
      <c r="BQ113" s="40"/>
      <c r="BR113" s="40"/>
      <c r="BS113" s="40"/>
      <c r="BT113" s="40"/>
      <c r="BU113" s="40"/>
      <c r="BV113" s="40"/>
      <c r="BW113" s="40"/>
      <c r="BX113" s="40"/>
      <c r="BY113" s="40"/>
      <c r="BZ113" s="40"/>
      <c r="CA113" s="40"/>
      <c r="CB113" s="40"/>
      <c r="CC113" s="40"/>
      <c r="CD113" s="40"/>
      <c r="CE113" s="40"/>
      <c r="CF113" s="40"/>
      <c r="CG113" s="40"/>
      <c r="CH113" s="40"/>
      <c r="CI113" s="40"/>
      <c r="CJ113" s="40"/>
      <c r="CK113" s="40"/>
      <c r="CL113" s="40"/>
      <c r="CM113" s="40"/>
      <c r="CN113" s="40"/>
      <c r="CO113" s="40"/>
    </row>
    <row r="114" spans="2:93" ht="13.5" customHeight="1">
      <c r="B114" s="39">
        <v>111</v>
      </c>
      <c r="C114" s="31"/>
      <c r="D114" s="31"/>
      <c r="E114" s="31"/>
      <c r="F114" s="31"/>
      <c r="G114" s="31"/>
      <c r="H114" s="31"/>
      <c r="I114" s="31"/>
      <c r="J114" s="31"/>
      <c r="K114" s="31"/>
      <c r="L114" s="31"/>
      <c r="M114" s="31"/>
      <c r="N114" s="31"/>
      <c r="O114" s="31"/>
      <c r="P114" s="31"/>
      <c r="Q114" s="31"/>
      <c r="R114" s="40"/>
      <c r="S114" s="40"/>
      <c r="T114" s="40"/>
      <c r="U114" s="40"/>
      <c r="V114" s="40"/>
      <c r="W114" s="40"/>
      <c r="X114" s="40"/>
      <c r="Y114" s="40"/>
      <c r="Z114" s="40"/>
      <c r="AA114" s="40"/>
      <c r="AB114" s="40"/>
      <c r="AC114" s="40"/>
      <c r="AD114" s="31"/>
      <c r="AE114" s="31"/>
      <c r="AF114" s="31"/>
      <c r="AG114" s="31"/>
      <c r="AH114" s="31"/>
      <c r="AI114" s="31"/>
      <c r="AJ114" s="31"/>
      <c r="AK114" s="31"/>
      <c r="AL114" s="31"/>
      <c r="AM114" s="31"/>
      <c r="AN114" s="31"/>
      <c r="AO114" s="31"/>
      <c r="AP114" s="44"/>
      <c r="AQ114" s="41"/>
      <c r="AR114" s="41"/>
      <c r="AS114" s="41"/>
      <c r="AT114" s="41"/>
      <c r="AU114" s="41"/>
      <c r="AV114" s="41"/>
      <c r="AW114" s="41"/>
      <c r="AX114" s="41"/>
      <c r="AY114" s="41"/>
      <c r="AZ114" s="41"/>
      <c r="BA114" s="41"/>
      <c r="BB114" s="41"/>
      <c r="BC114" s="40"/>
      <c r="BD114" s="40"/>
      <c r="BE114" s="40"/>
      <c r="BF114" s="40"/>
      <c r="BG114" s="40"/>
      <c r="BH114" s="40"/>
      <c r="BI114" s="40"/>
      <c r="BJ114" s="40"/>
      <c r="BK114" s="40"/>
      <c r="BL114" s="40"/>
      <c r="BM114" s="40"/>
      <c r="BN114" s="40"/>
      <c r="BO114" s="40"/>
      <c r="BP114" s="40"/>
      <c r="BQ114" s="40"/>
      <c r="BR114" s="40"/>
      <c r="BS114" s="40"/>
      <c r="BT114" s="40"/>
      <c r="BU114" s="40"/>
      <c r="BV114" s="40"/>
      <c r="BW114" s="40"/>
      <c r="BX114" s="40"/>
      <c r="BY114" s="40"/>
      <c r="BZ114" s="40"/>
      <c r="CA114" s="40"/>
      <c r="CB114" s="40"/>
      <c r="CC114" s="40"/>
      <c r="CD114" s="40"/>
      <c r="CE114" s="40"/>
      <c r="CF114" s="40"/>
      <c r="CG114" s="40"/>
      <c r="CH114" s="40"/>
      <c r="CI114" s="40"/>
      <c r="CJ114" s="40"/>
      <c r="CK114" s="40"/>
      <c r="CL114" s="40"/>
      <c r="CM114" s="40"/>
      <c r="CN114" s="40"/>
      <c r="CO114" s="40"/>
    </row>
    <row r="115" spans="2:93" ht="13.5" customHeight="1">
      <c r="B115" s="39">
        <v>112</v>
      </c>
      <c r="C115" s="31"/>
      <c r="D115" s="31"/>
      <c r="E115" s="31"/>
      <c r="F115" s="31"/>
      <c r="G115" s="31"/>
      <c r="H115" s="31"/>
      <c r="I115" s="31"/>
      <c r="J115" s="31"/>
      <c r="K115" s="31"/>
      <c r="L115" s="31"/>
      <c r="M115" s="31"/>
      <c r="N115" s="31"/>
      <c r="O115" s="31"/>
      <c r="P115" s="31"/>
      <c r="Q115" s="31"/>
      <c r="R115" s="40"/>
      <c r="S115" s="40"/>
      <c r="T115" s="40"/>
      <c r="U115" s="40"/>
      <c r="V115" s="40"/>
      <c r="W115" s="40"/>
      <c r="X115" s="40"/>
      <c r="Y115" s="40"/>
      <c r="Z115" s="40"/>
      <c r="AA115" s="40"/>
      <c r="AB115" s="40"/>
      <c r="AC115" s="40"/>
      <c r="AD115" s="31"/>
      <c r="AE115" s="31"/>
      <c r="AF115" s="31"/>
      <c r="AG115" s="31"/>
      <c r="AH115" s="31"/>
      <c r="AI115" s="31"/>
      <c r="AJ115" s="31"/>
      <c r="AK115" s="31"/>
      <c r="AL115" s="31"/>
      <c r="AM115" s="31"/>
      <c r="AN115" s="31"/>
      <c r="AO115" s="31"/>
      <c r="AP115" s="44"/>
      <c r="AQ115" s="41"/>
      <c r="AR115" s="41"/>
      <c r="AS115" s="41"/>
      <c r="AT115" s="41"/>
      <c r="AU115" s="41"/>
      <c r="AV115" s="41"/>
      <c r="AW115" s="41"/>
      <c r="AX115" s="41"/>
      <c r="AY115" s="41"/>
      <c r="AZ115" s="41"/>
      <c r="BA115" s="41"/>
      <c r="BB115" s="41"/>
      <c r="BC115" s="40"/>
      <c r="BD115" s="40"/>
      <c r="BE115" s="40"/>
      <c r="BF115" s="40"/>
      <c r="BG115" s="40"/>
      <c r="BH115" s="40"/>
      <c r="BI115" s="40"/>
      <c r="BJ115" s="40"/>
      <c r="BK115" s="40"/>
      <c r="BL115" s="40"/>
      <c r="BM115" s="40"/>
      <c r="BN115" s="40"/>
      <c r="BO115" s="40"/>
      <c r="BP115" s="40"/>
      <c r="BQ115" s="40"/>
      <c r="BR115" s="40"/>
      <c r="BS115" s="40"/>
      <c r="BT115" s="40"/>
      <c r="BU115" s="40"/>
      <c r="BV115" s="40"/>
      <c r="BW115" s="40"/>
      <c r="BX115" s="40"/>
      <c r="BY115" s="40"/>
      <c r="BZ115" s="40"/>
      <c r="CA115" s="40"/>
      <c r="CB115" s="40"/>
      <c r="CC115" s="40"/>
      <c r="CD115" s="40"/>
      <c r="CE115" s="40"/>
      <c r="CF115" s="40"/>
      <c r="CG115" s="40"/>
      <c r="CH115" s="40"/>
      <c r="CI115" s="40"/>
      <c r="CJ115" s="40"/>
      <c r="CK115" s="40"/>
      <c r="CL115" s="40"/>
      <c r="CM115" s="40"/>
      <c r="CN115" s="40"/>
      <c r="CO115" s="40"/>
    </row>
    <row r="116" spans="2:93" ht="13.5" customHeight="1">
      <c r="B116" s="39">
        <v>113</v>
      </c>
      <c r="C116" s="31"/>
      <c r="D116" s="31"/>
      <c r="E116" s="31"/>
      <c r="F116" s="31"/>
      <c r="G116" s="31"/>
      <c r="H116" s="31"/>
      <c r="I116" s="31"/>
      <c r="J116" s="31"/>
      <c r="K116" s="31"/>
      <c r="L116" s="31"/>
      <c r="M116" s="31"/>
      <c r="N116" s="31"/>
      <c r="O116" s="31"/>
      <c r="P116" s="31"/>
      <c r="Q116" s="31"/>
      <c r="R116" s="40"/>
      <c r="S116" s="40"/>
      <c r="T116" s="40"/>
      <c r="U116" s="40"/>
      <c r="V116" s="40"/>
      <c r="W116" s="40"/>
      <c r="X116" s="40"/>
      <c r="Y116" s="40"/>
      <c r="Z116" s="40"/>
      <c r="AA116" s="40"/>
      <c r="AB116" s="40"/>
      <c r="AC116" s="40"/>
      <c r="AD116" s="31"/>
      <c r="AE116" s="31"/>
      <c r="AF116" s="31"/>
      <c r="AG116" s="31"/>
      <c r="AH116" s="31"/>
      <c r="AI116" s="31"/>
      <c r="AJ116" s="31"/>
      <c r="AK116" s="31"/>
      <c r="AL116" s="31"/>
      <c r="AM116" s="31"/>
      <c r="AN116" s="31"/>
      <c r="AO116" s="31"/>
      <c r="AP116" s="44"/>
      <c r="AQ116" s="41"/>
      <c r="AR116" s="41"/>
      <c r="AS116" s="41"/>
      <c r="AT116" s="41"/>
      <c r="AU116" s="41"/>
      <c r="AV116" s="41"/>
      <c r="AW116" s="41"/>
      <c r="AX116" s="41"/>
      <c r="AY116" s="41"/>
      <c r="AZ116" s="41"/>
      <c r="BA116" s="41"/>
      <c r="BB116" s="41"/>
      <c r="BC116" s="40"/>
      <c r="BD116" s="40"/>
      <c r="BE116" s="40"/>
      <c r="BF116" s="40"/>
      <c r="BG116" s="40"/>
      <c r="BH116" s="40"/>
      <c r="BI116" s="40"/>
      <c r="BJ116" s="40"/>
      <c r="BK116" s="40"/>
      <c r="BL116" s="40"/>
      <c r="BM116" s="40"/>
      <c r="BN116" s="40"/>
      <c r="BO116" s="40"/>
      <c r="BP116" s="40"/>
      <c r="BQ116" s="40"/>
      <c r="BR116" s="40"/>
      <c r="BS116" s="40"/>
      <c r="BT116" s="40"/>
      <c r="BU116" s="40"/>
      <c r="BV116" s="40"/>
      <c r="BW116" s="40"/>
      <c r="BX116" s="40"/>
      <c r="BY116" s="40"/>
      <c r="BZ116" s="40"/>
      <c r="CA116" s="40"/>
      <c r="CB116" s="40"/>
      <c r="CC116" s="40"/>
      <c r="CD116" s="40"/>
      <c r="CE116" s="40"/>
      <c r="CF116" s="40"/>
      <c r="CG116" s="40"/>
      <c r="CH116" s="40"/>
      <c r="CI116" s="40"/>
      <c r="CJ116" s="40"/>
      <c r="CK116" s="40"/>
      <c r="CL116" s="40"/>
      <c r="CM116" s="40"/>
      <c r="CN116" s="40"/>
      <c r="CO116" s="40"/>
    </row>
    <row r="117" spans="2:93" ht="13.5" customHeight="1">
      <c r="B117" s="39">
        <v>114</v>
      </c>
      <c r="C117" s="31"/>
      <c r="D117" s="31"/>
      <c r="E117" s="31"/>
      <c r="F117" s="31"/>
      <c r="G117" s="31"/>
      <c r="H117" s="31"/>
      <c r="I117" s="31"/>
      <c r="J117" s="31"/>
      <c r="K117" s="31"/>
      <c r="L117" s="31"/>
      <c r="M117" s="31"/>
      <c r="N117" s="31"/>
      <c r="O117" s="31"/>
      <c r="P117" s="31"/>
      <c r="Q117" s="31"/>
      <c r="R117" s="40"/>
      <c r="S117" s="40"/>
      <c r="T117" s="40"/>
      <c r="U117" s="40"/>
      <c r="V117" s="40"/>
      <c r="W117" s="40"/>
      <c r="X117" s="40"/>
      <c r="Y117" s="40"/>
      <c r="Z117" s="40"/>
      <c r="AA117" s="40"/>
      <c r="AB117" s="40"/>
      <c r="AC117" s="40"/>
      <c r="AD117" s="31"/>
      <c r="AE117" s="31"/>
      <c r="AF117" s="31"/>
      <c r="AG117" s="31"/>
      <c r="AH117" s="31"/>
      <c r="AI117" s="31"/>
      <c r="AJ117" s="31"/>
      <c r="AK117" s="31"/>
      <c r="AL117" s="31"/>
      <c r="AM117" s="31"/>
      <c r="AN117" s="31"/>
      <c r="AO117" s="31"/>
      <c r="AP117" s="44"/>
      <c r="AQ117" s="41"/>
      <c r="AR117" s="41"/>
      <c r="AS117" s="41"/>
      <c r="AT117" s="41"/>
      <c r="AU117" s="41"/>
      <c r="AV117" s="41"/>
      <c r="AW117" s="41"/>
      <c r="AX117" s="41"/>
      <c r="AY117" s="41"/>
      <c r="AZ117" s="41"/>
      <c r="BA117" s="41"/>
      <c r="BB117" s="41"/>
      <c r="BC117" s="40"/>
      <c r="BD117" s="40"/>
      <c r="BE117" s="40"/>
      <c r="BF117" s="40"/>
      <c r="BG117" s="40"/>
      <c r="BH117" s="40"/>
      <c r="BI117" s="40"/>
      <c r="BJ117" s="40"/>
      <c r="BK117" s="40"/>
      <c r="BL117" s="40"/>
      <c r="BM117" s="40"/>
      <c r="BN117" s="40"/>
      <c r="BO117" s="40"/>
      <c r="BP117" s="40"/>
      <c r="BQ117" s="40"/>
      <c r="BR117" s="40"/>
      <c r="BS117" s="40"/>
      <c r="BT117" s="40"/>
      <c r="BU117" s="40"/>
      <c r="BV117" s="40"/>
      <c r="BW117" s="40"/>
      <c r="BX117" s="40"/>
      <c r="BY117" s="40"/>
      <c r="BZ117" s="40"/>
      <c r="CA117" s="40"/>
      <c r="CB117" s="40"/>
      <c r="CC117" s="40"/>
      <c r="CD117" s="40"/>
      <c r="CE117" s="40"/>
      <c r="CF117" s="40"/>
      <c r="CG117" s="40"/>
      <c r="CH117" s="40"/>
      <c r="CI117" s="40"/>
      <c r="CJ117" s="40"/>
      <c r="CK117" s="40"/>
      <c r="CL117" s="40"/>
      <c r="CM117" s="40"/>
      <c r="CN117" s="40"/>
      <c r="CO117" s="40"/>
    </row>
    <row r="118" spans="2:93" ht="13.5" customHeight="1">
      <c r="B118" s="39">
        <v>115</v>
      </c>
      <c r="C118" s="31"/>
      <c r="D118" s="31"/>
      <c r="E118" s="31"/>
      <c r="F118" s="31"/>
      <c r="G118" s="31"/>
      <c r="H118" s="31"/>
      <c r="I118" s="31"/>
      <c r="J118" s="31"/>
      <c r="K118" s="31"/>
      <c r="L118" s="31"/>
      <c r="M118" s="31"/>
      <c r="N118" s="31"/>
      <c r="O118" s="31"/>
      <c r="P118" s="31"/>
      <c r="Q118" s="31"/>
      <c r="R118" s="40"/>
      <c r="S118" s="40"/>
      <c r="T118" s="40"/>
      <c r="U118" s="40"/>
      <c r="V118" s="40"/>
      <c r="W118" s="40"/>
      <c r="X118" s="40"/>
      <c r="Y118" s="40"/>
      <c r="Z118" s="40"/>
      <c r="AA118" s="40"/>
      <c r="AB118" s="40"/>
      <c r="AC118" s="40"/>
      <c r="AD118" s="31"/>
      <c r="AE118" s="31"/>
      <c r="AF118" s="31"/>
      <c r="AG118" s="31"/>
      <c r="AH118" s="31"/>
      <c r="AI118" s="31"/>
      <c r="AJ118" s="31"/>
      <c r="AK118" s="31"/>
      <c r="AL118" s="31"/>
      <c r="AM118" s="31"/>
      <c r="AN118" s="31"/>
      <c r="AO118" s="31"/>
      <c r="AP118" s="44"/>
      <c r="AQ118" s="41"/>
      <c r="AR118" s="41"/>
      <c r="AS118" s="41"/>
      <c r="AT118" s="41"/>
      <c r="AU118" s="41"/>
      <c r="AV118" s="41"/>
      <c r="AW118" s="41"/>
      <c r="AX118" s="41"/>
      <c r="AY118" s="41"/>
      <c r="AZ118" s="41"/>
      <c r="BA118" s="41"/>
      <c r="BB118" s="41"/>
      <c r="BC118" s="40"/>
      <c r="BD118" s="40"/>
      <c r="BE118" s="40"/>
      <c r="BF118" s="40"/>
      <c r="BG118" s="40"/>
      <c r="BH118" s="40"/>
      <c r="BI118" s="40"/>
      <c r="BJ118" s="40"/>
      <c r="BK118" s="40"/>
      <c r="BL118" s="40"/>
      <c r="BM118" s="40"/>
      <c r="BN118" s="40"/>
      <c r="BO118" s="40"/>
      <c r="BP118" s="40"/>
      <c r="BQ118" s="40"/>
      <c r="BR118" s="40"/>
      <c r="BS118" s="40"/>
      <c r="BT118" s="40"/>
      <c r="BU118" s="40"/>
      <c r="BV118" s="40"/>
      <c r="BW118" s="40"/>
      <c r="BX118" s="40"/>
      <c r="BY118" s="40"/>
      <c r="BZ118" s="40"/>
      <c r="CA118" s="40"/>
      <c r="CB118" s="40"/>
      <c r="CC118" s="40"/>
      <c r="CD118" s="40"/>
      <c r="CE118" s="40"/>
      <c r="CF118" s="40"/>
      <c r="CG118" s="40"/>
      <c r="CH118" s="40"/>
      <c r="CI118" s="40"/>
      <c r="CJ118" s="40"/>
      <c r="CK118" s="40"/>
      <c r="CL118" s="40"/>
      <c r="CM118" s="40"/>
      <c r="CN118" s="40"/>
      <c r="CO118" s="40"/>
    </row>
    <row r="119" spans="2:93" ht="13.5" customHeight="1">
      <c r="B119" s="39">
        <v>116</v>
      </c>
      <c r="C119" s="31"/>
      <c r="D119" s="31"/>
      <c r="E119" s="31"/>
      <c r="F119" s="31"/>
      <c r="G119" s="31"/>
      <c r="H119" s="31"/>
      <c r="I119" s="31"/>
      <c r="J119" s="31"/>
      <c r="K119" s="31"/>
      <c r="L119" s="31"/>
      <c r="M119" s="31"/>
      <c r="N119" s="31"/>
      <c r="O119" s="31"/>
      <c r="P119" s="31"/>
      <c r="Q119" s="31"/>
      <c r="R119" s="40"/>
      <c r="S119" s="40"/>
      <c r="T119" s="40"/>
      <c r="U119" s="40"/>
      <c r="V119" s="40"/>
      <c r="W119" s="40"/>
      <c r="X119" s="40"/>
      <c r="Y119" s="40"/>
      <c r="Z119" s="40"/>
      <c r="AA119" s="40"/>
      <c r="AB119" s="40"/>
      <c r="AC119" s="40"/>
      <c r="AD119" s="31"/>
      <c r="AE119" s="31"/>
      <c r="AF119" s="31"/>
      <c r="AG119" s="31"/>
      <c r="AH119" s="31"/>
      <c r="AI119" s="31"/>
      <c r="AJ119" s="31"/>
      <c r="AK119" s="31"/>
      <c r="AL119" s="31"/>
      <c r="AM119" s="31"/>
      <c r="AN119" s="31"/>
      <c r="AO119" s="31"/>
      <c r="AP119" s="44"/>
      <c r="AQ119" s="41"/>
      <c r="AR119" s="41"/>
      <c r="AS119" s="41"/>
      <c r="AT119" s="41"/>
      <c r="AU119" s="41"/>
      <c r="AV119" s="41"/>
      <c r="AW119" s="41"/>
      <c r="AX119" s="41"/>
      <c r="AY119" s="41"/>
      <c r="AZ119" s="41"/>
      <c r="BA119" s="41"/>
      <c r="BB119" s="41"/>
      <c r="BC119" s="40"/>
      <c r="BD119" s="40"/>
      <c r="BE119" s="40"/>
      <c r="BF119" s="40"/>
      <c r="BG119" s="40"/>
      <c r="BH119" s="40"/>
      <c r="BI119" s="40"/>
      <c r="BJ119" s="40"/>
      <c r="BK119" s="40"/>
      <c r="BL119" s="40"/>
      <c r="BM119" s="40"/>
      <c r="BN119" s="40"/>
      <c r="BO119" s="40"/>
      <c r="BP119" s="40"/>
      <c r="BQ119" s="40"/>
      <c r="BR119" s="40"/>
      <c r="BS119" s="40"/>
      <c r="BT119" s="40"/>
      <c r="BU119" s="40"/>
      <c r="BV119" s="40"/>
      <c r="BW119" s="40"/>
      <c r="BX119" s="40"/>
      <c r="BY119" s="40"/>
      <c r="BZ119" s="40"/>
      <c r="CA119" s="40"/>
      <c r="CB119" s="40"/>
      <c r="CC119" s="40"/>
      <c r="CD119" s="40"/>
      <c r="CE119" s="40"/>
      <c r="CF119" s="40"/>
      <c r="CG119" s="40"/>
      <c r="CH119" s="40"/>
      <c r="CI119" s="40"/>
      <c r="CJ119" s="40"/>
      <c r="CK119" s="40"/>
      <c r="CL119" s="40"/>
      <c r="CM119" s="40"/>
      <c r="CN119" s="40"/>
      <c r="CO119" s="40"/>
    </row>
    <row r="120" spans="2:93" ht="13.5" customHeight="1">
      <c r="B120" s="39">
        <v>117</v>
      </c>
      <c r="C120" s="31"/>
      <c r="D120" s="31"/>
      <c r="E120" s="31"/>
      <c r="F120" s="31"/>
      <c r="G120" s="31"/>
      <c r="H120" s="31"/>
      <c r="I120" s="31"/>
      <c r="J120" s="31"/>
      <c r="K120" s="31"/>
      <c r="L120" s="31"/>
      <c r="M120" s="31"/>
      <c r="N120" s="31"/>
      <c r="O120" s="31"/>
      <c r="P120" s="31"/>
      <c r="Q120" s="31"/>
      <c r="R120" s="40"/>
      <c r="S120" s="40"/>
      <c r="T120" s="40"/>
      <c r="U120" s="40"/>
      <c r="V120" s="40"/>
      <c r="W120" s="40"/>
      <c r="X120" s="40"/>
      <c r="Y120" s="40"/>
      <c r="Z120" s="40"/>
      <c r="AA120" s="40"/>
      <c r="AB120" s="40"/>
      <c r="AC120" s="40"/>
      <c r="AD120" s="31"/>
      <c r="AE120" s="31"/>
      <c r="AF120" s="31"/>
      <c r="AG120" s="31"/>
      <c r="AH120" s="31"/>
      <c r="AI120" s="31"/>
      <c r="AJ120" s="31"/>
      <c r="AK120" s="31"/>
      <c r="AL120" s="31"/>
      <c r="AM120" s="31"/>
      <c r="AN120" s="31"/>
      <c r="AO120" s="31"/>
      <c r="AP120" s="44"/>
      <c r="AQ120" s="41"/>
      <c r="AR120" s="41"/>
      <c r="AS120" s="41"/>
      <c r="AT120" s="41"/>
      <c r="AU120" s="41"/>
      <c r="AV120" s="41"/>
      <c r="AW120" s="41"/>
      <c r="AX120" s="41"/>
      <c r="AY120" s="41"/>
      <c r="AZ120" s="41"/>
      <c r="BA120" s="41"/>
      <c r="BB120" s="41"/>
      <c r="BC120" s="40"/>
      <c r="BD120" s="40"/>
      <c r="BE120" s="40"/>
      <c r="BF120" s="40"/>
      <c r="BG120" s="40"/>
      <c r="BH120" s="40"/>
      <c r="BI120" s="40"/>
      <c r="BJ120" s="40"/>
      <c r="BK120" s="40"/>
      <c r="BL120" s="40"/>
      <c r="BM120" s="40"/>
      <c r="BN120" s="40"/>
      <c r="BO120" s="40"/>
      <c r="BP120" s="40"/>
      <c r="BQ120" s="40"/>
      <c r="BR120" s="40"/>
      <c r="BS120" s="40"/>
      <c r="BT120" s="40"/>
      <c r="BU120" s="40"/>
      <c r="BV120" s="40"/>
      <c r="BW120" s="40"/>
      <c r="BX120" s="40"/>
      <c r="BY120" s="40"/>
      <c r="BZ120" s="40"/>
      <c r="CA120" s="40"/>
      <c r="CB120" s="40"/>
      <c r="CC120" s="40"/>
      <c r="CD120" s="40"/>
      <c r="CE120" s="40"/>
      <c r="CF120" s="40"/>
      <c r="CG120" s="40"/>
      <c r="CH120" s="40"/>
      <c r="CI120" s="40"/>
      <c r="CJ120" s="40"/>
      <c r="CK120" s="40"/>
      <c r="CL120" s="40"/>
      <c r="CM120" s="40"/>
      <c r="CN120" s="40"/>
      <c r="CO120" s="40"/>
    </row>
    <row r="121" spans="2:93" ht="13.5" customHeight="1">
      <c r="B121" s="39">
        <v>118</v>
      </c>
      <c r="C121" s="31"/>
      <c r="D121" s="31"/>
      <c r="E121" s="31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31"/>
      <c r="Q121" s="31"/>
      <c r="R121" s="40"/>
      <c r="S121" s="40"/>
      <c r="T121" s="40"/>
      <c r="U121" s="40"/>
      <c r="V121" s="40"/>
      <c r="W121" s="40"/>
      <c r="X121" s="40"/>
      <c r="Y121" s="40"/>
      <c r="Z121" s="40"/>
      <c r="AA121" s="40"/>
      <c r="AB121" s="40"/>
      <c r="AC121" s="40"/>
      <c r="AD121" s="31"/>
      <c r="AE121" s="31"/>
      <c r="AF121" s="31"/>
      <c r="AG121" s="31"/>
      <c r="AH121" s="31"/>
      <c r="AI121" s="31"/>
      <c r="AJ121" s="31"/>
      <c r="AK121" s="31"/>
      <c r="AL121" s="31"/>
      <c r="AM121" s="31"/>
      <c r="AN121" s="31"/>
      <c r="AO121" s="31"/>
      <c r="AP121" s="44"/>
      <c r="AQ121" s="41"/>
      <c r="AR121" s="41"/>
      <c r="AS121" s="41"/>
      <c r="AT121" s="41"/>
      <c r="AU121" s="41"/>
      <c r="AV121" s="41"/>
      <c r="AW121" s="41"/>
      <c r="AX121" s="41"/>
      <c r="AY121" s="41"/>
      <c r="AZ121" s="41"/>
      <c r="BA121" s="41"/>
      <c r="BB121" s="41"/>
      <c r="BC121" s="40"/>
      <c r="BD121" s="40"/>
      <c r="BE121" s="40"/>
      <c r="BF121" s="40"/>
      <c r="BG121" s="40"/>
      <c r="BH121" s="40"/>
      <c r="BI121" s="40"/>
      <c r="BJ121" s="40"/>
      <c r="BK121" s="40"/>
      <c r="BL121" s="40"/>
      <c r="BM121" s="40"/>
      <c r="BN121" s="40"/>
      <c r="BO121" s="40"/>
      <c r="BP121" s="40"/>
      <c r="BQ121" s="40"/>
      <c r="BR121" s="40"/>
      <c r="BS121" s="40"/>
      <c r="BT121" s="40"/>
      <c r="BU121" s="40"/>
      <c r="BV121" s="40"/>
      <c r="BW121" s="40"/>
      <c r="BX121" s="40"/>
      <c r="BY121" s="40"/>
      <c r="BZ121" s="40"/>
      <c r="CA121" s="40"/>
      <c r="CB121" s="40"/>
      <c r="CC121" s="40"/>
      <c r="CD121" s="40"/>
      <c r="CE121" s="40"/>
      <c r="CF121" s="40"/>
      <c r="CG121" s="40"/>
      <c r="CH121" s="40"/>
      <c r="CI121" s="40"/>
      <c r="CJ121" s="40"/>
      <c r="CK121" s="40"/>
      <c r="CL121" s="40"/>
      <c r="CM121" s="40"/>
      <c r="CN121" s="40"/>
      <c r="CO121" s="40"/>
    </row>
    <row r="122" spans="2:93" ht="13.5" customHeight="1">
      <c r="B122" s="39">
        <v>119</v>
      </c>
      <c r="C122" s="31"/>
      <c r="D122" s="31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31"/>
      <c r="Q122" s="31"/>
      <c r="R122" s="40"/>
      <c r="S122" s="40"/>
      <c r="T122" s="40"/>
      <c r="U122" s="40"/>
      <c r="V122" s="40"/>
      <c r="W122" s="40"/>
      <c r="X122" s="40"/>
      <c r="Y122" s="40"/>
      <c r="Z122" s="40"/>
      <c r="AA122" s="40"/>
      <c r="AB122" s="40"/>
      <c r="AC122" s="40"/>
      <c r="AD122" s="31"/>
      <c r="AE122" s="31"/>
      <c r="AF122" s="31"/>
      <c r="AG122" s="31"/>
      <c r="AH122" s="31"/>
      <c r="AI122" s="31"/>
      <c r="AJ122" s="31"/>
      <c r="AK122" s="31"/>
      <c r="AL122" s="31"/>
      <c r="AM122" s="31"/>
      <c r="AN122" s="31"/>
      <c r="AO122" s="31"/>
      <c r="AP122" s="44"/>
      <c r="AQ122" s="41"/>
      <c r="AR122" s="41"/>
      <c r="AS122" s="41"/>
      <c r="AT122" s="41"/>
      <c r="AU122" s="41"/>
      <c r="AV122" s="41"/>
      <c r="AW122" s="41"/>
      <c r="AX122" s="41"/>
      <c r="AY122" s="41"/>
      <c r="AZ122" s="41"/>
      <c r="BA122" s="41"/>
      <c r="BB122" s="41"/>
      <c r="BC122" s="40"/>
      <c r="BD122" s="40"/>
      <c r="BE122" s="40"/>
      <c r="BF122" s="40"/>
      <c r="BG122" s="40"/>
      <c r="BH122" s="40"/>
      <c r="BI122" s="40"/>
      <c r="BJ122" s="40"/>
      <c r="BK122" s="40"/>
      <c r="BL122" s="40"/>
      <c r="BM122" s="40"/>
      <c r="BN122" s="40"/>
      <c r="BO122" s="40"/>
      <c r="BP122" s="40"/>
      <c r="BQ122" s="40"/>
      <c r="BR122" s="40"/>
      <c r="BS122" s="40"/>
      <c r="BT122" s="40"/>
      <c r="BU122" s="40"/>
      <c r="BV122" s="40"/>
      <c r="BW122" s="40"/>
      <c r="BX122" s="40"/>
      <c r="BY122" s="40"/>
      <c r="BZ122" s="40"/>
      <c r="CA122" s="40"/>
      <c r="CB122" s="40"/>
      <c r="CC122" s="40"/>
      <c r="CD122" s="40"/>
      <c r="CE122" s="40"/>
      <c r="CF122" s="40"/>
      <c r="CG122" s="40"/>
      <c r="CH122" s="40"/>
      <c r="CI122" s="40"/>
      <c r="CJ122" s="40"/>
      <c r="CK122" s="40"/>
      <c r="CL122" s="40"/>
      <c r="CM122" s="40"/>
      <c r="CN122" s="40"/>
      <c r="CO122" s="40"/>
    </row>
    <row r="123" spans="2:93" ht="13.5" customHeight="1">
      <c r="B123" s="39">
        <v>120</v>
      </c>
      <c r="C123" s="31"/>
      <c r="D123" s="31"/>
      <c r="E123" s="31"/>
      <c r="F123" s="31"/>
      <c r="G123" s="31"/>
      <c r="H123" s="31"/>
      <c r="I123" s="31"/>
      <c r="J123" s="31"/>
      <c r="K123" s="31"/>
      <c r="L123" s="31"/>
      <c r="M123" s="31"/>
      <c r="N123" s="31"/>
      <c r="O123" s="31"/>
      <c r="P123" s="31"/>
      <c r="Q123" s="31"/>
      <c r="R123" s="40"/>
      <c r="S123" s="40"/>
      <c r="T123" s="40"/>
      <c r="U123" s="40"/>
      <c r="V123" s="40"/>
      <c r="W123" s="40"/>
      <c r="X123" s="40"/>
      <c r="Y123" s="40"/>
      <c r="Z123" s="40"/>
      <c r="AA123" s="40"/>
      <c r="AB123" s="40"/>
      <c r="AC123" s="40"/>
      <c r="AD123" s="31"/>
      <c r="AE123" s="31"/>
      <c r="AF123" s="31"/>
      <c r="AG123" s="31"/>
      <c r="AH123" s="31"/>
      <c r="AI123" s="31"/>
      <c r="AJ123" s="31"/>
      <c r="AK123" s="31"/>
      <c r="AL123" s="31"/>
      <c r="AM123" s="31"/>
      <c r="AN123" s="31"/>
      <c r="AO123" s="31"/>
      <c r="AP123" s="44"/>
      <c r="AQ123" s="41"/>
      <c r="AR123" s="41"/>
      <c r="AS123" s="41"/>
      <c r="AT123" s="41"/>
      <c r="AU123" s="41"/>
      <c r="AV123" s="41"/>
      <c r="AW123" s="41"/>
      <c r="AX123" s="41"/>
      <c r="AY123" s="41"/>
      <c r="AZ123" s="41"/>
      <c r="BA123" s="41"/>
      <c r="BB123" s="41"/>
      <c r="BC123" s="40"/>
      <c r="BD123" s="40"/>
      <c r="BE123" s="40"/>
      <c r="BF123" s="40"/>
      <c r="BG123" s="40"/>
      <c r="BH123" s="40"/>
      <c r="BI123" s="40"/>
      <c r="BJ123" s="40"/>
      <c r="BK123" s="40"/>
      <c r="BL123" s="40"/>
      <c r="BM123" s="40"/>
      <c r="BN123" s="40"/>
      <c r="BO123" s="40"/>
      <c r="BP123" s="40"/>
      <c r="BQ123" s="40"/>
      <c r="BR123" s="40"/>
      <c r="BS123" s="40"/>
      <c r="BT123" s="40"/>
      <c r="BU123" s="40"/>
      <c r="BV123" s="40"/>
      <c r="BW123" s="40"/>
      <c r="BX123" s="40"/>
      <c r="BY123" s="40"/>
      <c r="BZ123" s="40"/>
      <c r="CA123" s="40"/>
      <c r="CB123" s="40"/>
      <c r="CC123" s="40"/>
      <c r="CD123" s="40"/>
      <c r="CE123" s="40"/>
      <c r="CF123" s="40"/>
      <c r="CG123" s="40"/>
      <c r="CH123" s="40"/>
      <c r="CI123" s="40"/>
      <c r="CJ123" s="40"/>
      <c r="CK123" s="40"/>
      <c r="CL123" s="40"/>
      <c r="CM123" s="40"/>
      <c r="CN123" s="40"/>
      <c r="CO123" s="40"/>
    </row>
    <row r="124" spans="2:93" ht="13.5" customHeight="1">
      <c r="B124" s="39">
        <v>121</v>
      </c>
      <c r="C124" s="31"/>
      <c r="D124" s="31"/>
      <c r="E124" s="31"/>
      <c r="F124" s="31"/>
      <c r="G124" s="31"/>
      <c r="H124" s="31"/>
      <c r="I124" s="31"/>
      <c r="J124" s="31"/>
      <c r="K124" s="31"/>
      <c r="L124" s="31"/>
      <c r="M124" s="31"/>
      <c r="N124" s="31"/>
      <c r="O124" s="31"/>
      <c r="P124" s="31"/>
      <c r="Q124" s="31"/>
      <c r="R124" s="40"/>
      <c r="S124" s="40"/>
      <c r="T124" s="40"/>
      <c r="U124" s="40"/>
      <c r="V124" s="40"/>
      <c r="W124" s="40"/>
      <c r="X124" s="40"/>
      <c r="Y124" s="40"/>
      <c r="Z124" s="40"/>
      <c r="AA124" s="40"/>
      <c r="AB124" s="40"/>
      <c r="AC124" s="40"/>
      <c r="AD124" s="31"/>
      <c r="AE124" s="31"/>
      <c r="AF124" s="31"/>
      <c r="AG124" s="31"/>
      <c r="AH124" s="31"/>
      <c r="AI124" s="31"/>
      <c r="AJ124" s="31"/>
      <c r="AK124" s="31"/>
      <c r="AL124" s="31"/>
      <c r="AM124" s="31"/>
      <c r="AN124" s="31"/>
      <c r="AO124" s="31"/>
      <c r="AP124" s="44"/>
      <c r="AQ124" s="41"/>
      <c r="AR124" s="41"/>
      <c r="AS124" s="41"/>
      <c r="AT124" s="41"/>
      <c r="AU124" s="41"/>
      <c r="AV124" s="41"/>
      <c r="AW124" s="41"/>
      <c r="AX124" s="41"/>
      <c r="AY124" s="41"/>
      <c r="AZ124" s="41"/>
      <c r="BA124" s="41"/>
      <c r="BB124" s="41"/>
      <c r="BC124" s="40"/>
      <c r="BD124" s="40"/>
      <c r="BE124" s="40"/>
      <c r="BF124" s="40"/>
      <c r="BG124" s="40"/>
      <c r="BH124" s="40"/>
      <c r="BI124" s="40"/>
      <c r="BJ124" s="40"/>
      <c r="BK124" s="40"/>
      <c r="BL124" s="40"/>
      <c r="BM124" s="40"/>
      <c r="BN124" s="40"/>
      <c r="BO124" s="40"/>
      <c r="BP124" s="40"/>
      <c r="BQ124" s="40"/>
      <c r="BR124" s="40"/>
      <c r="BS124" s="40"/>
      <c r="BT124" s="40"/>
      <c r="BU124" s="40"/>
      <c r="BV124" s="40"/>
      <c r="BW124" s="40"/>
      <c r="BX124" s="40"/>
      <c r="BY124" s="40"/>
      <c r="BZ124" s="40"/>
      <c r="CA124" s="40"/>
      <c r="CB124" s="40"/>
      <c r="CC124" s="40"/>
      <c r="CD124" s="40"/>
      <c r="CE124" s="40"/>
      <c r="CF124" s="40"/>
      <c r="CG124" s="40"/>
      <c r="CH124" s="40"/>
      <c r="CI124" s="40"/>
      <c r="CJ124" s="40"/>
      <c r="CK124" s="40"/>
      <c r="CL124" s="40"/>
      <c r="CM124" s="40"/>
      <c r="CN124" s="40"/>
      <c r="CO124" s="40"/>
    </row>
    <row r="125" spans="2:93" ht="13.5" customHeight="1">
      <c r="B125" s="39">
        <v>122</v>
      </c>
      <c r="C125" s="31"/>
      <c r="D125" s="31"/>
      <c r="E125" s="31"/>
      <c r="F125" s="31"/>
      <c r="G125" s="31"/>
      <c r="H125" s="31"/>
      <c r="I125" s="31"/>
      <c r="J125" s="31"/>
      <c r="K125" s="31"/>
      <c r="L125" s="31"/>
      <c r="M125" s="31"/>
      <c r="N125" s="31"/>
      <c r="O125" s="31"/>
      <c r="P125" s="31"/>
      <c r="Q125" s="31"/>
      <c r="R125" s="40"/>
      <c r="S125" s="40"/>
      <c r="T125" s="40"/>
      <c r="U125" s="40"/>
      <c r="V125" s="40"/>
      <c r="W125" s="40"/>
      <c r="X125" s="40"/>
      <c r="Y125" s="40"/>
      <c r="Z125" s="40"/>
      <c r="AA125" s="40"/>
      <c r="AB125" s="40"/>
      <c r="AC125" s="40"/>
      <c r="AD125" s="31"/>
      <c r="AE125" s="31"/>
      <c r="AF125" s="31"/>
      <c r="AG125" s="31"/>
      <c r="AH125" s="31"/>
      <c r="AI125" s="31"/>
      <c r="AJ125" s="31"/>
      <c r="AK125" s="31"/>
      <c r="AL125" s="31"/>
      <c r="AM125" s="31"/>
      <c r="AN125" s="31"/>
      <c r="AO125" s="31"/>
      <c r="AP125" s="44"/>
      <c r="AQ125" s="41"/>
      <c r="AR125" s="41"/>
      <c r="AS125" s="41"/>
      <c r="AT125" s="41"/>
      <c r="AU125" s="41"/>
      <c r="AV125" s="41"/>
      <c r="AW125" s="41"/>
      <c r="AX125" s="41"/>
      <c r="AY125" s="41"/>
      <c r="AZ125" s="41"/>
      <c r="BA125" s="41"/>
      <c r="BB125" s="41"/>
      <c r="BC125" s="40"/>
      <c r="BD125" s="40"/>
      <c r="BE125" s="40"/>
      <c r="BF125" s="40"/>
      <c r="BG125" s="40"/>
      <c r="BH125" s="40"/>
      <c r="BI125" s="40"/>
      <c r="BJ125" s="40"/>
      <c r="BK125" s="40"/>
      <c r="BL125" s="40"/>
      <c r="BM125" s="40"/>
      <c r="BN125" s="40"/>
      <c r="BO125" s="40"/>
      <c r="BP125" s="40"/>
      <c r="BQ125" s="40"/>
      <c r="BR125" s="40"/>
      <c r="BS125" s="40"/>
      <c r="BT125" s="40"/>
      <c r="BU125" s="40"/>
      <c r="BV125" s="40"/>
      <c r="BW125" s="40"/>
      <c r="BX125" s="40"/>
      <c r="BY125" s="40"/>
      <c r="BZ125" s="40"/>
      <c r="CA125" s="40"/>
      <c r="CB125" s="40"/>
      <c r="CC125" s="40"/>
      <c r="CD125" s="40"/>
      <c r="CE125" s="40"/>
      <c r="CF125" s="40"/>
      <c r="CG125" s="40"/>
      <c r="CH125" s="40"/>
      <c r="CI125" s="40"/>
      <c r="CJ125" s="40"/>
      <c r="CK125" s="40"/>
      <c r="CL125" s="40"/>
      <c r="CM125" s="40"/>
      <c r="CN125" s="40"/>
      <c r="CO125" s="40"/>
    </row>
    <row r="126" spans="2:93" ht="13.5" customHeight="1">
      <c r="B126" s="39">
        <v>123</v>
      </c>
      <c r="C126" s="31"/>
      <c r="D126" s="31"/>
      <c r="E126" s="31"/>
      <c r="F126" s="31"/>
      <c r="G126" s="31"/>
      <c r="H126" s="31"/>
      <c r="I126" s="31"/>
      <c r="J126" s="31"/>
      <c r="K126" s="31"/>
      <c r="L126" s="31"/>
      <c r="M126" s="31"/>
      <c r="N126" s="31"/>
      <c r="O126" s="31"/>
      <c r="P126" s="31"/>
      <c r="Q126" s="31"/>
      <c r="R126" s="40"/>
      <c r="S126" s="40"/>
      <c r="T126" s="40"/>
      <c r="U126" s="40"/>
      <c r="V126" s="40"/>
      <c r="W126" s="40"/>
      <c r="X126" s="40"/>
      <c r="Y126" s="40"/>
      <c r="Z126" s="40"/>
      <c r="AA126" s="40"/>
      <c r="AB126" s="40"/>
      <c r="AC126" s="40"/>
      <c r="AD126" s="31"/>
      <c r="AE126" s="31"/>
      <c r="AF126" s="31"/>
      <c r="AG126" s="31"/>
      <c r="AH126" s="31"/>
      <c r="AI126" s="31"/>
      <c r="AJ126" s="31"/>
      <c r="AK126" s="31"/>
      <c r="AL126" s="31"/>
      <c r="AM126" s="31"/>
      <c r="AN126" s="31"/>
      <c r="AO126" s="31"/>
      <c r="AP126" s="44"/>
      <c r="AQ126" s="41"/>
      <c r="AR126" s="41"/>
      <c r="AS126" s="41"/>
      <c r="AT126" s="41"/>
      <c r="AU126" s="41"/>
      <c r="AV126" s="41"/>
      <c r="AW126" s="41"/>
      <c r="AX126" s="41"/>
      <c r="AY126" s="41"/>
      <c r="AZ126" s="41"/>
      <c r="BA126" s="41"/>
      <c r="BB126" s="41"/>
      <c r="BC126" s="40"/>
      <c r="BD126" s="40"/>
      <c r="BE126" s="40"/>
      <c r="BF126" s="40"/>
      <c r="BG126" s="40"/>
      <c r="BH126" s="40"/>
      <c r="BI126" s="40"/>
      <c r="BJ126" s="40"/>
      <c r="BK126" s="40"/>
      <c r="BL126" s="40"/>
      <c r="BM126" s="40"/>
      <c r="BN126" s="40"/>
      <c r="BO126" s="40"/>
      <c r="BP126" s="40"/>
      <c r="BQ126" s="40"/>
      <c r="BR126" s="40"/>
      <c r="BS126" s="40"/>
      <c r="BT126" s="40"/>
      <c r="BU126" s="40"/>
      <c r="BV126" s="40"/>
      <c r="BW126" s="40"/>
      <c r="BX126" s="40"/>
      <c r="BY126" s="40"/>
      <c r="BZ126" s="40"/>
      <c r="CA126" s="40"/>
      <c r="CB126" s="40"/>
      <c r="CC126" s="40"/>
      <c r="CD126" s="40"/>
      <c r="CE126" s="40"/>
      <c r="CF126" s="40"/>
      <c r="CG126" s="40"/>
      <c r="CH126" s="40"/>
      <c r="CI126" s="40"/>
      <c r="CJ126" s="40"/>
      <c r="CK126" s="40"/>
      <c r="CL126" s="40"/>
      <c r="CM126" s="40"/>
      <c r="CN126" s="40"/>
      <c r="CO126" s="40"/>
    </row>
    <row r="127" spans="2:93" ht="13.5" customHeight="1">
      <c r="B127" s="39">
        <v>124</v>
      </c>
      <c r="C127" s="31"/>
      <c r="D127" s="31"/>
      <c r="E127" s="31"/>
      <c r="F127" s="31"/>
      <c r="G127" s="31"/>
      <c r="H127" s="31"/>
      <c r="I127" s="31"/>
      <c r="J127" s="31"/>
      <c r="K127" s="31"/>
      <c r="L127" s="31"/>
      <c r="M127" s="31"/>
      <c r="N127" s="31"/>
      <c r="O127" s="31"/>
      <c r="P127" s="31"/>
      <c r="Q127" s="31"/>
      <c r="R127" s="40"/>
      <c r="S127" s="40"/>
      <c r="T127" s="40"/>
      <c r="U127" s="40"/>
      <c r="V127" s="40"/>
      <c r="W127" s="40"/>
      <c r="X127" s="40"/>
      <c r="Y127" s="40"/>
      <c r="Z127" s="40"/>
      <c r="AA127" s="40"/>
      <c r="AB127" s="40"/>
      <c r="AC127" s="40"/>
      <c r="AD127" s="31"/>
      <c r="AE127" s="31"/>
      <c r="AF127" s="31"/>
      <c r="AG127" s="31"/>
      <c r="AH127" s="31"/>
      <c r="AI127" s="31"/>
      <c r="AJ127" s="31"/>
      <c r="AK127" s="31"/>
      <c r="AL127" s="31"/>
      <c r="AM127" s="31"/>
      <c r="AN127" s="31"/>
      <c r="AO127" s="31"/>
      <c r="AP127" s="44"/>
      <c r="AQ127" s="41"/>
      <c r="AR127" s="41"/>
      <c r="AS127" s="41"/>
      <c r="AT127" s="41"/>
      <c r="AU127" s="41"/>
      <c r="AV127" s="41"/>
      <c r="AW127" s="41"/>
      <c r="AX127" s="41"/>
      <c r="AY127" s="41"/>
      <c r="AZ127" s="41"/>
      <c r="BA127" s="41"/>
      <c r="BB127" s="41"/>
      <c r="BC127" s="40"/>
      <c r="BD127" s="40"/>
      <c r="BE127" s="40"/>
      <c r="BF127" s="40"/>
      <c r="BG127" s="40"/>
      <c r="BH127" s="40"/>
      <c r="BI127" s="40"/>
      <c r="BJ127" s="40"/>
      <c r="BK127" s="40"/>
      <c r="BL127" s="40"/>
      <c r="BM127" s="40"/>
      <c r="BN127" s="40"/>
      <c r="BO127" s="40"/>
      <c r="BP127" s="40"/>
      <c r="BQ127" s="40"/>
      <c r="BR127" s="40"/>
      <c r="BS127" s="40"/>
      <c r="BT127" s="40"/>
      <c r="BU127" s="40"/>
      <c r="BV127" s="40"/>
      <c r="BW127" s="40"/>
      <c r="BX127" s="40"/>
      <c r="BY127" s="40"/>
      <c r="BZ127" s="40"/>
      <c r="CA127" s="40"/>
      <c r="CB127" s="40"/>
      <c r="CC127" s="40"/>
      <c r="CD127" s="40"/>
      <c r="CE127" s="40"/>
      <c r="CF127" s="40"/>
      <c r="CG127" s="40"/>
      <c r="CH127" s="40"/>
      <c r="CI127" s="40"/>
      <c r="CJ127" s="40"/>
      <c r="CK127" s="40"/>
      <c r="CL127" s="40"/>
      <c r="CM127" s="40"/>
      <c r="CN127" s="40"/>
      <c r="CO127" s="40"/>
    </row>
    <row r="128" spans="2:93" ht="13.5" customHeight="1">
      <c r="B128" s="39">
        <v>125</v>
      </c>
      <c r="C128" s="31"/>
      <c r="D128" s="31"/>
      <c r="E128" s="31"/>
      <c r="F128" s="31"/>
      <c r="G128" s="31"/>
      <c r="H128" s="31"/>
      <c r="I128" s="31"/>
      <c r="J128" s="31"/>
      <c r="K128" s="31"/>
      <c r="L128" s="31"/>
      <c r="M128" s="31"/>
      <c r="N128" s="31"/>
      <c r="O128" s="31"/>
      <c r="P128" s="31"/>
      <c r="Q128" s="31"/>
      <c r="R128" s="40"/>
      <c r="S128" s="40"/>
      <c r="T128" s="40"/>
      <c r="U128" s="40"/>
      <c r="V128" s="40"/>
      <c r="W128" s="40"/>
      <c r="X128" s="40"/>
      <c r="Y128" s="40"/>
      <c r="Z128" s="40"/>
      <c r="AA128" s="40"/>
      <c r="AB128" s="40"/>
      <c r="AC128" s="40"/>
      <c r="AD128" s="31"/>
      <c r="AE128" s="31"/>
      <c r="AF128" s="31"/>
      <c r="AG128" s="31"/>
      <c r="AH128" s="31"/>
      <c r="AI128" s="31"/>
      <c r="AJ128" s="31"/>
      <c r="AK128" s="31"/>
      <c r="AL128" s="31"/>
      <c r="AM128" s="31"/>
      <c r="AN128" s="31"/>
      <c r="AO128" s="31"/>
      <c r="AP128" s="44"/>
      <c r="AQ128" s="41"/>
      <c r="AR128" s="41"/>
      <c r="AS128" s="41"/>
      <c r="AT128" s="41"/>
      <c r="AU128" s="41"/>
      <c r="AV128" s="41"/>
      <c r="AW128" s="41"/>
      <c r="AX128" s="41"/>
      <c r="AY128" s="41"/>
      <c r="AZ128" s="41"/>
      <c r="BA128" s="41"/>
      <c r="BB128" s="41"/>
      <c r="BC128" s="40"/>
      <c r="BD128" s="40"/>
      <c r="BE128" s="40"/>
      <c r="BF128" s="40"/>
      <c r="BG128" s="40"/>
      <c r="BH128" s="40"/>
      <c r="BI128" s="40"/>
      <c r="BJ128" s="40"/>
      <c r="BK128" s="40"/>
      <c r="BL128" s="40"/>
      <c r="BM128" s="40"/>
      <c r="BN128" s="40"/>
      <c r="BO128" s="40"/>
      <c r="BP128" s="40"/>
      <c r="BQ128" s="40"/>
      <c r="BR128" s="40"/>
      <c r="BS128" s="40"/>
      <c r="BT128" s="40"/>
      <c r="BU128" s="40"/>
      <c r="BV128" s="40"/>
      <c r="BW128" s="40"/>
      <c r="BX128" s="40"/>
      <c r="BY128" s="40"/>
      <c r="BZ128" s="40"/>
      <c r="CA128" s="40"/>
      <c r="CB128" s="40"/>
      <c r="CC128" s="40"/>
      <c r="CD128" s="40"/>
      <c r="CE128" s="40"/>
      <c r="CF128" s="40"/>
      <c r="CG128" s="40"/>
      <c r="CH128" s="40"/>
      <c r="CI128" s="40"/>
      <c r="CJ128" s="40"/>
      <c r="CK128" s="40"/>
      <c r="CL128" s="40"/>
      <c r="CM128" s="40"/>
      <c r="CN128" s="40"/>
      <c r="CO128" s="40"/>
    </row>
    <row r="129" spans="2:93" ht="13.5" customHeight="1">
      <c r="B129" s="39">
        <v>126</v>
      </c>
      <c r="C129" s="31"/>
      <c r="D129" s="31"/>
      <c r="E129" s="31"/>
      <c r="F129" s="31"/>
      <c r="G129" s="31"/>
      <c r="H129" s="31"/>
      <c r="I129" s="31"/>
      <c r="J129" s="31"/>
      <c r="K129" s="31"/>
      <c r="L129" s="31"/>
      <c r="M129" s="31"/>
      <c r="N129" s="31"/>
      <c r="O129" s="31"/>
      <c r="P129" s="31"/>
      <c r="Q129" s="31"/>
      <c r="R129" s="40"/>
      <c r="S129" s="40"/>
      <c r="T129" s="40"/>
      <c r="U129" s="40"/>
      <c r="V129" s="40"/>
      <c r="W129" s="40"/>
      <c r="X129" s="40"/>
      <c r="Y129" s="40"/>
      <c r="Z129" s="40"/>
      <c r="AA129" s="40"/>
      <c r="AB129" s="40"/>
      <c r="AC129" s="40"/>
      <c r="AD129" s="31"/>
      <c r="AE129" s="31"/>
      <c r="AF129" s="31"/>
      <c r="AG129" s="31"/>
      <c r="AH129" s="31"/>
      <c r="AI129" s="31"/>
      <c r="AJ129" s="31"/>
      <c r="AK129" s="31"/>
      <c r="AL129" s="31"/>
      <c r="AM129" s="31"/>
      <c r="AN129" s="31"/>
      <c r="AO129" s="31"/>
      <c r="AP129" s="44"/>
      <c r="AQ129" s="41"/>
      <c r="AR129" s="41"/>
      <c r="AS129" s="41"/>
      <c r="AT129" s="41"/>
      <c r="AU129" s="41"/>
      <c r="AV129" s="41"/>
      <c r="AW129" s="41"/>
      <c r="AX129" s="41"/>
      <c r="AY129" s="41"/>
      <c r="AZ129" s="41"/>
      <c r="BA129" s="41"/>
      <c r="BB129" s="41"/>
      <c r="BC129" s="40"/>
      <c r="BD129" s="40"/>
      <c r="BE129" s="40"/>
      <c r="BF129" s="40"/>
      <c r="BG129" s="40"/>
      <c r="BH129" s="40"/>
      <c r="BI129" s="40"/>
      <c r="BJ129" s="40"/>
      <c r="BK129" s="40"/>
      <c r="BL129" s="40"/>
      <c r="BM129" s="40"/>
      <c r="BN129" s="40"/>
      <c r="BO129" s="40"/>
      <c r="BP129" s="40"/>
      <c r="BQ129" s="40"/>
      <c r="BR129" s="40"/>
      <c r="BS129" s="40"/>
      <c r="BT129" s="40"/>
      <c r="BU129" s="40"/>
      <c r="BV129" s="40"/>
      <c r="BW129" s="40"/>
      <c r="BX129" s="40"/>
      <c r="BY129" s="40"/>
      <c r="BZ129" s="40"/>
      <c r="CA129" s="40"/>
      <c r="CB129" s="40"/>
      <c r="CC129" s="40"/>
      <c r="CD129" s="40"/>
      <c r="CE129" s="40"/>
      <c r="CF129" s="40"/>
      <c r="CG129" s="40"/>
      <c r="CH129" s="40"/>
      <c r="CI129" s="40"/>
      <c r="CJ129" s="40"/>
      <c r="CK129" s="40"/>
      <c r="CL129" s="40"/>
      <c r="CM129" s="40"/>
      <c r="CN129" s="40"/>
      <c r="CO129" s="40"/>
    </row>
    <row r="130" spans="2:93" ht="13.5" customHeight="1">
      <c r="B130" s="39">
        <v>127</v>
      </c>
      <c r="C130" s="31"/>
      <c r="D130" s="31"/>
      <c r="E130" s="31"/>
      <c r="F130" s="31"/>
      <c r="G130" s="31"/>
      <c r="H130" s="31"/>
      <c r="I130" s="31"/>
      <c r="J130" s="31"/>
      <c r="K130" s="31"/>
      <c r="L130" s="31"/>
      <c r="M130" s="31"/>
      <c r="N130" s="31"/>
      <c r="O130" s="31"/>
      <c r="P130" s="31"/>
      <c r="Q130" s="31"/>
      <c r="R130" s="40"/>
      <c r="S130" s="40"/>
      <c r="T130" s="40"/>
      <c r="U130" s="40"/>
      <c r="V130" s="40"/>
      <c r="W130" s="40"/>
      <c r="X130" s="40"/>
      <c r="Y130" s="40"/>
      <c r="Z130" s="40"/>
      <c r="AA130" s="40"/>
      <c r="AB130" s="40"/>
      <c r="AC130" s="40"/>
      <c r="AD130" s="31"/>
      <c r="AE130" s="31"/>
      <c r="AF130" s="31"/>
      <c r="AG130" s="31"/>
      <c r="AH130" s="31"/>
      <c r="AI130" s="31"/>
      <c r="AJ130" s="31"/>
      <c r="AK130" s="31"/>
      <c r="AL130" s="31"/>
      <c r="AM130" s="31"/>
      <c r="AN130" s="31"/>
      <c r="AO130" s="31"/>
      <c r="AP130" s="44"/>
      <c r="AQ130" s="41"/>
      <c r="AR130" s="41"/>
      <c r="AS130" s="41"/>
      <c r="AT130" s="41"/>
      <c r="AU130" s="41"/>
      <c r="AV130" s="41"/>
      <c r="AW130" s="41"/>
      <c r="AX130" s="41"/>
      <c r="AY130" s="41"/>
      <c r="AZ130" s="41"/>
      <c r="BA130" s="41"/>
      <c r="BB130" s="41"/>
      <c r="BC130" s="40"/>
      <c r="BD130" s="40"/>
      <c r="BE130" s="40"/>
      <c r="BF130" s="40"/>
      <c r="BG130" s="40"/>
      <c r="BH130" s="40"/>
      <c r="BI130" s="40"/>
      <c r="BJ130" s="40"/>
      <c r="BK130" s="40"/>
      <c r="BL130" s="40"/>
      <c r="BM130" s="40"/>
      <c r="BN130" s="40"/>
      <c r="BO130" s="40"/>
      <c r="BP130" s="40"/>
      <c r="BQ130" s="40"/>
      <c r="BR130" s="40"/>
      <c r="BS130" s="40"/>
      <c r="BT130" s="40"/>
      <c r="BU130" s="40"/>
      <c r="BV130" s="40"/>
      <c r="BW130" s="40"/>
      <c r="BX130" s="40"/>
      <c r="BY130" s="40"/>
      <c r="BZ130" s="40"/>
      <c r="CA130" s="40"/>
      <c r="CB130" s="40"/>
      <c r="CC130" s="40"/>
      <c r="CD130" s="40"/>
      <c r="CE130" s="40"/>
      <c r="CF130" s="40"/>
      <c r="CG130" s="40"/>
      <c r="CH130" s="40"/>
      <c r="CI130" s="40"/>
      <c r="CJ130" s="40"/>
      <c r="CK130" s="40"/>
      <c r="CL130" s="40"/>
      <c r="CM130" s="40"/>
      <c r="CN130" s="40"/>
      <c r="CO130" s="40"/>
    </row>
    <row r="131" spans="2:93" ht="13.5" customHeight="1">
      <c r="B131" s="39">
        <v>128</v>
      </c>
      <c r="C131" s="31"/>
      <c r="D131" s="31"/>
      <c r="E131" s="31"/>
      <c r="F131" s="31"/>
      <c r="G131" s="31"/>
      <c r="H131" s="31"/>
      <c r="I131" s="31"/>
      <c r="J131" s="31"/>
      <c r="K131" s="31"/>
      <c r="L131" s="31"/>
      <c r="M131" s="31"/>
      <c r="N131" s="31"/>
      <c r="O131" s="31"/>
      <c r="P131" s="31"/>
      <c r="Q131" s="31"/>
      <c r="R131" s="40"/>
      <c r="S131" s="40"/>
      <c r="T131" s="40"/>
      <c r="U131" s="40"/>
      <c r="V131" s="40"/>
      <c r="W131" s="40"/>
      <c r="X131" s="40"/>
      <c r="Y131" s="40"/>
      <c r="Z131" s="40"/>
      <c r="AA131" s="40"/>
      <c r="AB131" s="40"/>
      <c r="AC131" s="40"/>
      <c r="AD131" s="31"/>
      <c r="AE131" s="31"/>
      <c r="AF131" s="31"/>
      <c r="AG131" s="31"/>
      <c r="AH131" s="31"/>
      <c r="AI131" s="31"/>
      <c r="AJ131" s="31"/>
      <c r="AK131" s="31"/>
      <c r="AL131" s="31"/>
      <c r="AM131" s="31"/>
      <c r="AN131" s="31"/>
      <c r="AO131" s="31"/>
      <c r="AP131" s="44"/>
      <c r="AQ131" s="41"/>
      <c r="AR131" s="41"/>
      <c r="AS131" s="41"/>
      <c r="AT131" s="41"/>
      <c r="AU131" s="41"/>
      <c r="AV131" s="41"/>
      <c r="AW131" s="41"/>
      <c r="AX131" s="41"/>
      <c r="AY131" s="41"/>
      <c r="AZ131" s="41"/>
      <c r="BA131" s="41"/>
      <c r="BB131" s="41"/>
      <c r="BC131" s="40"/>
      <c r="BD131" s="40"/>
      <c r="BE131" s="40"/>
      <c r="BF131" s="40"/>
      <c r="BG131" s="40"/>
      <c r="BH131" s="40"/>
      <c r="BI131" s="40"/>
      <c r="BJ131" s="40"/>
      <c r="BK131" s="40"/>
      <c r="BL131" s="40"/>
      <c r="BM131" s="40"/>
      <c r="BN131" s="40"/>
      <c r="BO131" s="40"/>
      <c r="BP131" s="40"/>
      <c r="BQ131" s="40"/>
      <c r="BR131" s="40"/>
      <c r="BS131" s="40"/>
      <c r="BT131" s="40"/>
      <c r="BU131" s="40"/>
      <c r="BV131" s="40"/>
      <c r="BW131" s="40"/>
      <c r="BX131" s="40"/>
      <c r="BY131" s="40"/>
      <c r="BZ131" s="40"/>
      <c r="CA131" s="40"/>
      <c r="CB131" s="40"/>
      <c r="CC131" s="40"/>
      <c r="CD131" s="40"/>
      <c r="CE131" s="40"/>
      <c r="CF131" s="40"/>
      <c r="CG131" s="40"/>
      <c r="CH131" s="40"/>
      <c r="CI131" s="40"/>
      <c r="CJ131" s="40"/>
      <c r="CK131" s="40"/>
      <c r="CL131" s="40"/>
      <c r="CM131" s="40"/>
      <c r="CN131" s="40"/>
      <c r="CO131" s="40"/>
    </row>
    <row r="132" spans="2:93" ht="13.5" customHeight="1">
      <c r="B132" s="39">
        <v>129</v>
      </c>
      <c r="C132" s="31"/>
      <c r="D132" s="31"/>
      <c r="E132" s="31"/>
      <c r="F132" s="31"/>
      <c r="G132" s="31"/>
      <c r="H132" s="31"/>
      <c r="I132" s="31"/>
      <c r="J132" s="31"/>
      <c r="K132" s="31"/>
      <c r="L132" s="31"/>
      <c r="M132" s="31"/>
      <c r="N132" s="31"/>
      <c r="O132" s="31"/>
      <c r="P132" s="31"/>
      <c r="Q132" s="31"/>
      <c r="R132" s="40"/>
      <c r="S132" s="40"/>
      <c r="T132" s="40"/>
      <c r="U132" s="40"/>
      <c r="V132" s="40"/>
      <c r="W132" s="40"/>
      <c r="X132" s="40"/>
      <c r="Y132" s="40"/>
      <c r="Z132" s="40"/>
      <c r="AA132" s="40"/>
      <c r="AB132" s="40"/>
      <c r="AC132" s="40"/>
      <c r="AD132" s="31"/>
      <c r="AE132" s="31"/>
      <c r="AF132" s="31"/>
      <c r="AG132" s="31"/>
      <c r="AH132" s="31"/>
      <c r="AI132" s="31"/>
      <c r="AJ132" s="31"/>
      <c r="AK132" s="31"/>
      <c r="AL132" s="31"/>
      <c r="AM132" s="31"/>
      <c r="AN132" s="31"/>
      <c r="AO132" s="31"/>
      <c r="AP132" s="44"/>
      <c r="AQ132" s="41"/>
      <c r="AR132" s="41"/>
      <c r="AS132" s="41"/>
      <c r="AT132" s="41"/>
      <c r="AU132" s="41"/>
      <c r="AV132" s="41"/>
      <c r="AW132" s="41"/>
      <c r="AX132" s="41"/>
      <c r="AY132" s="41"/>
      <c r="AZ132" s="41"/>
      <c r="BA132" s="41"/>
      <c r="BB132" s="41"/>
      <c r="BC132" s="40"/>
      <c r="BD132" s="40"/>
      <c r="BE132" s="40"/>
      <c r="BF132" s="40"/>
      <c r="BG132" s="40"/>
      <c r="BH132" s="40"/>
      <c r="BI132" s="40"/>
      <c r="BJ132" s="40"/>
      <c r="BK132" s="40"/>
      <c r="BL132" s="40"/>
      <c r="BM132" s="40"/>
      <c r="BN132" s="40"/>
      <c r="BO132" s="40"/>
      <c r="BP132" s="40"/>
      <c r="BQ132" s="40"/>
      <c r="BR132" s="40"/>
      <c r="BS132" s="40"/>
      <c r="BT132" s="40"/>
      <c r="BU132" s="40"/>
      <c r="BV132" s="40"/>
      <c r="BW132" s="40"/>
      <c r="BX132" s="40"/>
      <c r="BY132" s="40"/>
      <c r="BZ132" s="40"/>
      <c r="CA132" s="40"/>
      <c r="CB132" s="40"/>
      <c r="CC132" s="40"/>
      <c r="CD132" s="40"/>
      <c r="CE132" s="40"/>
      <c r="CF132" s="40"/>
      <c r="CG132" s="40"/>
      <c r="CH132" s="40"/>
      <c r="CI132" s="40"/>
      <c r="CJ132" s="40"/>
      <c r="CK132" s="40"/>
      <c r="CL132" s="40"/>
      <c r="CM132" s="40"/>
      <c r="CN132" s="40"/>
      <c r="CO132" s="40"/>
    </row>
    <row r="133" spans="2:93" ht="13.5" customHeight="1">
      <c r="B133" s="39">
        <v>130</v>
      </c>
      <c r="C133" s="31"/>
      <c r="D133" s="31"/>
      <c r="E133" s="31"/>
      <c r="F133" s="31"/>
      <c r="G133" s="31"/>
      <c r="H133" s="31"/>
      <c r="I133" s="31"/>
      <c r="J133" s="31"/>
      <c r="K133" s="31"/>
      <c r="L133" s="31"/>
      <c r="M133" s="31"/>
      <c r="N133" s="31"/>
      <c r="O133" s="31"/>
      <c r="P133" s="31"/>
      <c r="Q133" s="31"/>
      <c r="R133" s="40"/>
      <c r="S133" s="40"/>
      <c r="T133" s="40"/>
      <c r="U133" s="40"/>
      <c r="V133" s="40"/>
      <c r="W133" s="40"/>
      <c r="X133" s="40"/>
      <c r="Y133" s="40"/>
      <c r="Z133" s="40"/>
      <c r="AA133" s="40"/>
      <c r="AB133" s="40"/>
      <c r="AC133" s="40"/>
      <c r="AD133" s="31"/>
      <c r="AE133" s="31"/>
      <c r="AF133" s="31"/>
      <c r="AG133" s="31"/>
      <c r="AH133" s="31"/>
      <c r="AI133" s="31"/>
      <c r="AJ133" s="31"/>
      <c r="AK133" s="31"/>
      <c r="AL133" s="31"/>
      <c r="AM133" s="31"/>
      <c r="AN133" s="31"/>
      <c r="AO133" s="31"/>
      <c r="AP133" s="44"/>
      <c r="AQ133" s="41"/>
      <c r="AR133" s="41"/>
      <c r="AS133" s="41"/>
      <c r="AT133" s="41"/>
      <c r="AU133" s="41"/>
      <c r="AV133" s="41"/>
      <c r="AW133" s="41"/>
      <c r="AX133" s="41"/>
      <c r="AY133" s="41"/>
      <c r="AZ133" s="41"/>
      <c r="BA133" s="41"/>
      <c r="BB133" s="41"/>
      <c r="BC133" s="40"/>
      <c r="BD133" s="40"/>
      <c r="BE133" s="40"/>
      <c r="BF133" s="40"/>
      <c r="BG133" s="40"/>
      <c r="BH133" s="40"/>
      <c r="BI133" s="40"/>
      <c r="BJ133" s="40"/>
      <c r="BK133" s="40"/>
      <c r="BL133" s="40"/>
      <c r="BM133" s="40"/>
      <c r="BN133" s="40"/>
      <c r="BO133" s="40"/>
      <c r="BP133" s="40"/>
      <c r="BQ133" s="40"/>
      <c r="BR133" s="40"/>
      <c r="BS133" s="40"/>
      <c r="BT133" s="40"/>
      <c r="BU133" s="40"/>
      <c r="BV133" s="40"/>
      <c r="BW133" s="40"/>
      <c r="BX133" s="40"/>
      <c r="BY133" s="40"/>
      <c r="BZ133" s="40"/>
      <c r="CA133" s="40"/>
      <c r="CB133" s="40"/>
      <c r="CC133" s="40"/>
      <c r="CD133" s="40"/>
      <c r="CE133" s="40"/>
      <c r="CF133" s="40"/>
      <c r="CG133" s="40"/>
      <c r="CH133" s="40"/>
      <c r="CI133" s="40"/>
      <c r="CJ133" s="40"/>
      <c r="CK133" s="40"/>
      <c r="CL133" s="40"/>
      <c r="CM133" s="40"/>
      <c r="CN133" s="40"/>
      <c r="CO133" s="40"/>
    </row>
    <row r="134" spans="2:93" ht="13.5" customHeight="1">
      <c r="B134" s="39">
        <v>131</v>
      </c>
      <c r="C134" s="31"/>
      <c r="D134" s="31"/>
      <c r="E134" s="31"/>
      <c r="F134" s="31"/>
      <c r="G134" s="31"/>
      <c r="H134" s="31"/>
      <c r="I134" s="31"/>
      <c r="J134" s="31"/>
      <c r="K134" s="31"/>
      <c r="L134" s="31"/>
      <c r="M134" s="31"/>
      <c r="N134" s="31"/>
      <c r="O134" s="31"/>
      <c r="P134" s="31"/>
      <c r="Q134" s="31"/>
      <c r="R134" s="40"/>
      <c r="S134" s="40"/>
      <c r="T134" s="40"/>
      <c r="U134" s="40"/>
      <c r="V134" s="40"/>
      <c r="W134" s="40"/>
      <c r="X134" s="40"/>
      <c r="Y134" s="40"/>
      <c r="Z134" s="40"/>
      <c r="AA134" s="40"/>
      <c r="AB134" s="40"/>
      <c r="AC134" s="40"/>
      <c r="AD134" s="31"/>
      <c r="AE134" s="31"/>
      <c r="AF134" s="31"/>
      <c r="AG134" s="31"/>
      <c r="AH134" s="31"/>
      <c r="AI134" s="31"/>
      <c r="AJ134" s="31"/>
      <c r="AK134" s="31"/>
      <c r="AL134" s="31"/>
      <c r="AM134" s="31"/>
      <c r="AN134" s="31"/>
      <c r="AO134" s="31"/>
      <c r="AP134" s="44"/>
      <c r="AQ134" s="41"/>
      <c r="AR134" s="41"/>
      <c r="AS134" s="41"/>
      <c r="AT134" s="41"/>
      <c r="AU134" s="41"/>
      <c r="AV134" s="41"/>
      <c r="AW134" s="41"/>
      <c r="AX134" s="41"/>
      <c r="AY134" s="41"/>
      <c r="AZ134" s="41"/>
      <c r="BA134" s="41"/>
      <c r="BB134" s="41"/>
      <c r="BC134" s="40"/>
      <c r="BD134" s="40"/>
      <c r="BE134" s="40"/>
      <c r="BF134" s="40"/>
      <c r="BG134" s="40"/>
      <c r="BH134" s="40"/>
      <c r="BI134" s="40"/>
      <c r="BJ134" s="40"/>
      <c r="BK134" s="40"/>
      <c r="BL134" s="40"/>
      <c r="BM134" s="40"/>
      <c r="BN134" s="40"/>
      <c r="BO134" s="40"/>
      <c r="BP134" s="40"/>
      <c r="BQ134" s="40"/>
      <c r="BR134" s="40"/>
      <c r="BS134" s="40"/>
      <c r="BT134" s="40"/>
      <c r="BU134" s="40"/>
      <c r="BV134" s="40"/>
      <c r="BW134" s="40"/>
      <c r="BX134" s="40"/>
      <c r="BY134" s="40"/>
      <c r="BZ134" s="40"/>
      <c r="CA134" s="40"/>
      <c r="CB134" s="40"/>
      <c r="CC134" s="40"/>
      <c r="CD134" s="40"/>
      <c r="CE134" s="40"/>
      <c r="CF134" s="40"/>
      <c r="CG134" s="40"/>
      <c r="CH134" s="40"/>
      <c r="CI134" s="40"/>
      <c r="CJ134" s="40"/>
      <c r="CK134" s="40"/>
      <c r="CL134" s="40"/>
      <c r="CM134" s="40"/>
      <c r="CN134" s="40"/>
      <c r="CO134" s="40"/>
    </row>
    <row r="135" spans="2:93" ht="13.5" customHeight="1">
      <c r="B135" s="39">
        <v>132</v>
      </c>
      <c r="C135" s="31"/>
      <c r="D135" s="31"/>
      <c r="E135" s="31"/>
      <c r="F135" s="31"/>
      <c r="G135" s="31"/>
      <c r="H135" s="31"/>
      <c r="I135" s="31"/>
      <c r="J135" s="31"/>
      <c r="K135" s="31"/>
      <c r="L135" s="31"/>
      <c r="M135" s="31"/>
      <c r="N135" s="31"/>
      <c r="O135" s="31"/>
      <c r="P135" s="31"/>
      <c r="Q135" s="31"/>
      <c r="R135" s="40"/>
      <c r="S135" s="40"/>
      <c r="T135" s="40"/>
      <c r="U135" s="40"/>
      <c r="V135" s="40"/>
      <c r="W135" s="40"/>
      <c r="X135" s="40"/>
      <c r="Y135" s="40"/>
      <c r="Z135" s="40"/>
      <c r="AA135" s="40"/>
      <c r="AB135" s="40"/>
      <c r="AC135" s="40"/>
      <c r="AD135" s="31"/>
      <c r="AE135" s="31"/>
      <c r="AF135" s="31"/>
      <c r="AG135" s="31"/>
      <c r="AH135" s="31"/>
      <c r="AI135" s="31"/>
      <c r="AJ135" s="31"/>
      <c r="AK135" s="31"/>
      <c r="AL135" s="31"/>
      <c r="AM135" s="31"/>
      <c r="AN135" s="31"/>
      <c r="AO135" s="31"/>
      <c r="AP135" s="44"/>
      <c r="AQ135" s="41"/>
      <c r="AR135" s="41"/>
      <c r="AS135" s="41"/>
      <c r="AT135" s="41"/>
      <c r="AU135" s="41"/>
      <c r="AV135" s="41"/>
      <c r="AW135" s="41"/>
      <c r="AX135" s="41"/>
      <c r="AY135" s="41"/>
      <c r="AZ135" s="41"/>
      <c r="BA135" s="41"/>
      <c r="BB135" s="41"/>
      <c r="BC135" s="40"/>
      <c r="BD135" s="40"/>
      <c r="BE135" s="40"/>
      <c r="BF135" s="40"/>
      <c r="BG135" s="40"/>
      <c r="BH135" s="40"/>
      <c r="BI135" s="40"/>
      <c r="BJ135" s="40"/>
      <c r="BK135" s="40"/>
      <c r="BL135" s="40"/>
      <c r="BM135" s="40"/>
      <c r="BN135" s="40"/>
      <c r="BO135" s="40"/>
      <c r="BP135" s="40"/>
      <c r="BQ135" s="40"/>
      <c r="BR135" s="40"/>
      <c r="BS135" s="40"/>
      <c r="BT135" s="40"/>
      <c r="BU135" s="40"/>
      <c r="BV135" s="40"/>
      <c r="BW135" s="40"/>
      <c r="BX135" s="40"/>
      <c r="BY135" s="40"/>
      <c r="BZ135" s="40"/>
      <c r="CA135" s="40"/>
      <c r="CB135" s="40"/>
      <c r="CC135" s="40"/>
      <c r="CD135" s="40"/>
      <c r="CE135" s="40"/>
      <c r="CF135" s="40"/>
      <c r="CG135" s="40"/>
      <c r="CH135" s="40"/>
      <c r="CI135" s="40"/>
      <c r="CJ135" s="40"/>
      <c r="CK135" s="40"/>
      <c r="CL135" s="40"/>
      <c r="CM135" s="40"/>
      <c r="CN135" s="40"/>
      <c r="CO135" s="40"/>
    </row>
    <row r="136" spans="2:93" ht="13.5" customHeight="1">
      <c r="B136" s="39">
        <v>133</v>
      </c>
      <c r="C136" s="31"/>
      <c r="D136" s="31"/>
      <c r="E136" s="31"/>
      <c r="F136" s="31"/>
      <c r="G136" s="31"/>
      <c r="H136" s="31"/>
      <c r="I136" s="31"/>
      <c r="J136" s="31"/>
      <c r="K136" s="31"/>
      <c r="L136" s="31"/>
      <c r="M136" s="31"/>
      <c r="N136" s="31"/>
      <c r="O136" s="31"/>
      <c r="P136" s="31"/>
      <c r="Q136" s="31"/>
      <c r="R136" s="40"/>
      <c r="S136" s="40"/>
      <c r="T136" s="40"/>
      <c r="U136" s="40"/>
      <c r="V136" s="40"/>
      <c r="W136" s="40"/>
      <c r="X136" s="40"/>
      <c r="Y136" s="40"/>
      <c r="Z136" s="40"/>
      <c r="AA136" s="40"/>
      <c r="AB136" s="40"/>
      <c r="AC136" s="40"/>
      <c r="AD136" s="31"/>
      <c r="AE136" s="31"/>
      <c r="AF136" s="31"/>
      <c r="AG136" s="31"/>
      <c r="AH136" s="31"/>
      <c r="AI136" s="31"/>
      <c r="AJ136" s="31"/>
      <c r="AK136" s="31"/>
      <c r="AL136" s="31"/>
      <c r="AM136" s="31"/>
      <c r="AN136" s="31"/>
      <c r="AO136" s="31"/>
      <c r="AP136" s="44"/>
      <c r="AQ136" s="41"/>
      <c r="AR136" s="41"/>
      <c r="AS136" s="41"/>
      <c r="AT136" s="41"/>
      <c r="AU136" s="41"/>
      <c r="AV136" s="41"/>
      <c r="AW136" s="41"/>
      <c r="AX136" s="41"/>
      <c r="AY136" s="41"/>
      <c r="AZ136" s="41"/>
      <c r="BA136" s="41"/>
      <c r="BB136" s="41"/>
      <c r="BC136" s="40"/>
      <c r="BD136" s="40"/>
      <c r="BE136" s="40"/>
      <c r="BF136" s="40"/>
      <c r="BG136" s="40"/>
      <c r="BH136" s="40"/>
      <c r="BI136" s="40"/>
      <c r="BJ136" s="40"/>
      <c r="BK136" s="40"/>
      <c r="BL136" s="40"/>
      <c r="BM136" s="40"/>
      <c r="BN136" s="40"/>
      <c r="BO136" s="40"/>
      <c r="BP136" s="40"/>
      <c r="BQ136" s="40"/>
      <c r="BR136" s="40"/>
      <c r="BS136" s="40"/>
      <c r="BT136" s="40"/>
      <c r="BU136" s="40"/>
      <c r="BV136" s="40"/>
      <c r="BW136" s="40"/>
      <c r="BX136" s="40"/>
      <c r="BY136" s="40"/>
      <c r="BZ136" s="40"/>
      <c r="CA136" s="40"/>
      <c r="CB136" s="40"/>
      <c r="CC136" s="40"/>
      <c r="CD136" s="40"/>
      <c r="CE136" s="40"/>
      <c r="CF136" s="40"/>
      <c r="CG136" s="40"/>
      <c r="CH136" s="40"/>
      <c r="CI136" s="40"/>
      <c r="CJ136" s="40"/>
      <c r="CK136" s="40"/>
      <c r="CL136" s="40"/>
      <c r="CM136" s="40"/>
      <c r="CN136" s="40"/>
      <c r="CO136" s="40"/>
    </row>
    <row r="137" spans="2:93" ht="13.5" customHeight="1">
      <c r="B137" s="39">
        <v>134</v>
      </c>
      <c r="C137" s="31"/>
      <c r="D137" s="31"/>
      <c r="E137" s="31"/>
      <c r="F137" s="31"/>
      <c r="G137" s="31"/>
      <c r="H137" s="31"/>
      <c r="I137" s="31"/>
      <c r="J137" s="31"/>
      <c r="K137" s="31"/>
      <c r="L137" s="31"/>
      <c r="M137" s="31"/>
      <c r="N137" s="31"/>
      <c r="O137" s="31"/>
      <c r="P137" s="31"/>
      <c r="Q137" s="31"/>
      <c r="R137" s="40"/>
      <c r="S137" s="40"/>
      <c r="T137" s="40"/>
      <c r="U137" s="40"/>
      <c r="V137" s="40"/>
      <c r="W137" s="40"/>
      <c r="X137" s="40"/>
      <c r="Y137" s="40"/>
      <c r="Z137" s="40"/>
      <c r="AA137" s="40"/>
      <c r="AB137" s="40"/>
      <c r="AC137" s="40"/>
      <c r="AD137" s="31"/>
      <c r="AE137" s="31"/>
      <c r="AF137" s="31"/>
      <c r="AG137" s="31"/>
      <c r="AH137" s="31"/>
      <c r="AI137" s="31"/>
      <c r="AJ137" s="31"/>
      <c r="AK137" s="31"/>
      <c r="AL137" s="31"/>
      <c r="AM137" s="31"/>
      <c r="AN137" s="31"/>
      <c r="AO137" s="31"/>
      <c r="AP137" s="44"/>
      <c r="AQ137" s="41"/>
      <c r="AR137" s="41"/>
      <c r="AS137" s="41"/>
      <c r="AT137" s="41"/>
      <c r="AU137" s="41"/>
      <c r="AV137" s="41"/>
      <c r="AW137" s="41"/>
      <c r="AX137" s="41"/>
      <c r="AY137" s="41"/>
      <c r="AZ137" s="41"/>
      <c r="BA137" s="41"/>
      <c r="BB137" s="41"/>
      <c r="BC137" s="40"/>
      <c r="BD137" s="40"/>
      <c r="BE137" s="40"/>
      <c r="BF137" s="40"/>
      <c r="BG137" s="40"/>
      <c r="BH137" s="40"/>
      <c r="BI137" s="40"/>
      <c r="BJ137" s="40"/>
      <c r="BK137" s="40"/>
      <c r="BL137" s="40"/>
      <c r="BM137" s="40"/>
      <c r="BN137" s="40"/>
      <c r="BO137" s="40"/>
      <c r="BP137" s="40"/>
      <c r="BQ137" s="40"/>
      <c r="BR137" s="40"/>
      <c r="BS137" s="40"/>
      <c r="BT137" s="40"/>
      <c r="BU137" s="40"/>
      <c r="BV137" s="40"/>
      <c r="BW137" s="40"/>
      <c r="BX137" s="40"/>
      <c r="BY137" s="40"/>
      <c r="BZ137" s="40"/>
      <c r="CA137" s="40"/>
      <c r="CB137" s="40"/>
      <c r="CC137" s="40"/>
      <c r="CD137" s="40"/>
      <c r="CE137" s="40"/>
      <c r="CF137" s="40"/>
      <c r="CG137" s="40"/>
      <c r="CH137" s="40"/>
      <c r="CI137" s="40"/>
      <c r="CJ137" s="40"/>
      <c r="CK137" s="40"/>
      <c r="CL137" s="40"/>
      <c r="CM137" s="40"/>
      <c r="CN137" s="40"/>
      <c r="CO137" s="40"/>
    </row>
    <row r="138" spans="2:93" ht="13.5" customHeight="1">
      <c r="B138" s="39">
        <v>135</v>
      </c>
      <c r="C138" s="31"/>
      <c r="D138" s="31"/>
      <c r="E138" s="31"/>
      <c r="F138" s="31"/>
      <c r="G138" s="31"/>
      <c r="H138" s="31"/>
      <c r="I138" s="31"/>
      <c r="J138" s="31"/>
      <c r="K138" s="31"/>
      <c r="L138" s="31"/>
      <c r="M138" s="31"/>
      <c r="N138" s="31"/>
      <c r="O138" s="31"/>
      <c r="P138" s="31"/>
      <c r="Q138" s="31"/>
      <c r="R138" s="40"/>
      <c r="S138" s="40"/>
      <c r="T138" s="40"/>
      <c r="U138" s="40"/>
      <c r="V138" s="40"/>
      <c r="W138" s="40"/>
      <c r="X138" s="40"/>
      <c r="Y138" s="40"/>
      <c r="Z138" s="40"/>
      <c r="AA138" s="40"/>
      <c r="AB138" s="40"/>
      <c r="AC138" s="40"/>
      <c r="AD138" s="31"/>
      <c r="AE138" s="31"/>
      <c r="AF138" s="31"/>
      <c r="AG138" s="31"/>
      <c r="AH138" s="31"/>
      <c r="AI138" s="31"/>
      <c r="AJ138" s="31"/>
      <c r="AK138" s="31"/>
      <c r="AL138" s="31"/>
      <c r="AM138" s="31"/>
      <c r="AN138" s="31"/>
      <c r="AO138" s="31"/>
      <c r="AP138" s="44"/>
      <c r="AQ138" s="41"/>
      <c r="AR138" s="41"/>
      <c r="AS138" s="41"/>
      <c r="AT138" s="41"/>
      <c r="AU138" s="41"/>
      <c r="AV138" s="41"/>
      <c r="AW138" s="41"/>
      <c r="AX138" s="41"/>
      <c r="AY138" s="41"/>
      <c r="AZ138" s="41"/>
      <c r="BA138" s="41"/>
      <c r="BB138" s="41"/>
      <c r="BC138" s="40"/>
      <c r="BD138" s="40"/>
      <c r="BE138" s="40"/>
      <c r="BF138" s="40"/>
      <c r="BG138" s="40"/>
      <c r="BH138" s="40"/>
      <c r="BI138" s="40"/>
      <c r="BJ138" s="40"/>
      <c r="BK138" s="40"/>
      <c r="BL138" s="40"/>
      <c r="BM138" s="40"/>
      <c r="BN138" s="40"/>
      <c r="BO138" s="40"/>
      <c r="BP138" s="40"/>
      <c r="BQ138" s="40"/>
      <c r="BR138" s="40"/>
      <c r="BS138" s="40"/>
      <c r="BT138" s="40"/>
      <c r="BU138" s="40"/>
      <c r="BV138" s="40"/>
      <c r="BW138" s="40"/>
      <c r="BX138" s="40"/>
      <c r="BY138" s="40"/>
      <c r="BZ138" s="40"/>
      <c r="CA138" s="40"/>
      <c r="CB138" s="40"/>
      <c r="CC138" s="40"/>
      <c r="CD138" s="40"/>
      <c r="CE138" s="40"/>
      <c r="CF138" s="40"/>
      <c r="CG138" s="40"/>
      <c r="CH138" s="40"/>
      <c r="CI138" s="40"/>
      <c r="CJ138" s="40"/>
      <c r="CK138" s="40"/>
      <c r="CL138" s="40"/>
      <c r="CM138" s="40"/>
      <c r="CN138" s="40"/>
      <c r="CO138" s="40"/>
    </row>
    <row r="139" spans="2:93" ht="13.5" customHeight="1">
      <c r="B139" s="39">
        <v>136</v>
      </c>
      <c r="C139" s="31"/>
      <c r="D139" s="31"/>
      <c r="E139" s="31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31"/>
      <c r="Q139" s="31"/>
      <c r="R139" s="40"/>
      <c r="S139" s="40"/>
      <c r="T139" s="40"/>
      <c r="U139" s="40"/>
      <c r="V139" s="40"/>
      <c r="W139" s="40"/>
      <c r="X139" s="40"/>
      <c r="Y139" s="40"/>
      <c r="Z139" s="40"/>
      <c r="AA139" s="40"/>
      <c r="AB139" s="40"/>
      <c r="AC139" s="40"/>
      <c r="AD139" s="31"/>
      <c r="AE139" s="31"/>
      <c r="AF139" s="31"/>
      <c r="AG139" s="31"/>
      <c r="AH139" s="31"/>
      <c r="AI139" s="31"/>
      <c r="AJ139" s="31"/>
      <c r="AK139" s="31"/>
      <c r="AL139" s="31"/>
      <c r="AM139" s="31"/>
      <c r="AN139" s="31"/>
      <c r="AO139" s="31"/>
      <c r="AP139" s="44"/>
      <c r="AQ139" s="41"/>
      <c r="AR139" s="41"/>
      <c r="AS139" s="41"/>
      <c r="AT139" s="41"/>
      <c r="AU139" s="41"/>
      <c r="AV139" s="41"/>
      <c r="AW139" s="41"/>
      <c r="AX139" s="41"/>
      <c r="AY139" s="41"/>
      <c r="AZ139" s="41"/>
      <c r="BA139" s="41"/>
      <c r="BB139" s="41"/>
      <c r="BC139" s="40"/>
      <c r="BD139" s="40"/>
      <c r="BE139" s="40"/>
      <c r="BF139" s="40"/>
      <c r="BG139" s="40"/>
      <c r="BH139" s="40"/>
      <c r="BI139" s="40"/>
      <c r="BJ139" s="40"/>
      <c r="BK139" s="40"/>
      <c r="BL139" s="40"/>
      <c r="BM139" s="40"/>
      <c r="BN139" s="40"/>
      <c r="BO139" s="40"/>
      <c r="BP139" s="40"/>
      <c r="BQ139" s="40"/>
      <c r="BR139" s="40"/>
      <c r="BS139" s="40"/>
      <c r="BT139" s="40"/>
      <c r="BU139" s="40"/>
      <c r="BV139" s="40"/>
      <c r="BW139" s="40"/>
      <c r="BX139" s="40"/>
      <c r="BY139" s="40"/>
      <c r="BZ139" s="40"/>
      <c r="CA139" s="40"/>
      <c r="CB139" s="40"/>
      <c r="CC139" s="40"/>
      <c r="CD139" s="40"/>
      <c r="CE139" s="40"/>
      <c r="CF139" s="40"/>
      <c r="CG139" s="40"/>
      <c r="CH139" s="40"/>
      <c r="CI139" s="40"/>
      <c r="CJ139" s="40"/>
      <c r="CK139" s="40"/>
      <c r="CL139" s="40"/>
      <c r="CM139" s="40"/>
      <c r="CN139" s="40"/>
      <c r="CO139" s="40"/>
    </row>
    <row r="140" spans="2:93" ht="13.5" customHeight="1">
      <c r="B140" s="39">
        <v>137</v>
      </c>
      <c r="C140" s="31"/>
      <c r="D140" s="31"/>
      <c r="E140" s="31"/>
      <c r="F140" s="31"/>
      <c r="G140" s="31"/>
      <c r="H140" s="31"/>
      <c r="I140" s="31"/>
      <c r="J140" s="31"/>
      <c r="K140" s="31"/>
      <c r="L140" s="31"/>
      <c r="M140" s="31"/>
      <c r="N140" s="31"/>
      <c r="O140" s="31"/>
      <c r="P140" s="31"/>
      <c r="Q140" s="31"/>
      <c r="R140" s="40"/>
      <c r="S140" s="40"/>
      <c r="T140" s="40"/>
      <c r="U140" s="40"/>
      <c r="V140" s="40"/>
      <c r="W140" s="40"/>
      <c r="X140" s="40"/>
      <c r="Y140" s="40"/>
      <c r="Z140" s="40"/>
      <c r="AA140" s="40"/>
      <c r="AB140" s="40"/>
      <c r="AC140" s="40"/>
      <c r="AD140" s="31"/>
      <c r="AE140" s="31"/>
      <c r="AF140" s="31"/>
      <c r="AG140" s="31"/>
      <c r="AH140" s="31"/>
      <c r="AI140" s="31"/>
      <c r="AJ140" s="31"/>
      <c r="AK140" s="31"/>
      <c r="AL140" s="31"/>
      <c r="AM140" s="31"/>
      <c r="AN140" s="31"/>
      <c r="AO140" s="31"/>
      <c r="AP140" s="44"/>
      <c r="AQ140" s="41"/>
      <c r="AR140" s="41"/>
      <c r="AS140" s="41"/>
      <c r="AT140" s="41"/>
      <c r="AU140" s="41"/>
      <c r="AV140" s="41"/>
      <c r="AW140" s="41"/>
      <c r="AX140" s="41"/>
      <c r="AY140" s="41"/>
      <c r="AZ140" s="41"/>
      <c r="BA140" s="41"/>
      <c r="BB140" s="41"/>
      <c r="BC140" s="40"/>
      <c r="BD140" s="40"/>
      <c r="BE140" s="40"/>
      <c r="BF140" s="40"/>
      <c r="BG140" s="40"/>
      <c r="BH140" s="40"/>
      <c r="BI140" s="40"/>
      <c r="BJ140" s="40"/>
      <c r="BK140" s="40"/>
      <c r="BL140" s="40"/>
      <c r="BM140" s="40"/>
      <c r="BN140" s="40"/>
      <c r="BO140" s="40"/>
      <c r="BP140" s="40"/>
      <c r="BQ140" s="40"/>
      <c r="BR140" s="40"/>
      <c r="BS140" s="40"/>
      <c r="BT140" s="40"/>
      <c r="BU140" s="40"/>
      <c r="BV140" s="40"/>
      <c r="BW140" s="40"/>
      <c r="BX140" s="40"/>
      <c r="BY140" s="40"/>
      <c r="BZ140" s="40"/>
      <c r="CA140" s="40"/>
      <c r="CB140" s="40"/>
      <c r="CC140" s="40"/>
      <c r="CD140" s="40"/>
      <c r="CE140" s="40"/>
      <c r="CF140" s="40"/>
      <c r="CG140" s="40"/>
      <c r="CH140" s="40"/>
      <c r="CI140" s="40"/>
      <c r="CJ140" s="40"/>
      <c r="CK140" s="40"/>
      <c r="CL140" s="40"/>
      <c r="CM140" s="40"/>
      <c r="CN140" s="40"/>
      <c r="CO140" s="40"/>
    </row>
    <row r="141" spans="2:93" ht="13.5" customHeight="1">
      <c r="B141" s="39">
        <v>138</v>
      </c>
      <c r="C141" s="31"/>
      <c r="D141" s="31"/>
      <c r="E141" s="31"/>
      <c r="F141" s="31"/>
      <c r="G141" s="31"/>
      <c r="H141" s="31"/>
      <c r="I141" s="31"/>
      <c r="J141" s="31"/>
      <c r="K141" s="31"/>
      <c r="L141" s="31"/>
      <c r="M141" s="31"/>
      <c r="N141" s="31"/>
      <c r="O141" s="31"/>
      <c r="P141" s="31"/>
      <c r="Q141" s="31"/>
      <c r="R141" s="40"/>
      <c r="S141" s="40"/>
      <c r="T141" s="40"/>
      <c r="U141" s="40"/>
      <c r="V141" s="40"/>
      <c r="W141" s="40"/>
      <c r="X141" s="40"/>
      <c r="Y141" s="40"/>
      <c r="Z141" s="40"/>
      <c r="AA141" s="40"/>
      <c r="AB141" s="40"/>
      <c r="AC141" s="40"/>
      <c r="AD141" s="31"/>
      <c r="AE141" s="31"/>
      <c r="AF141" s="31"/>
      <c r="AG141" s="31"/>
      <c r="AH141" s="31"/>
      <c r="AI141" s="31"/>
      <c r="AJ141" s="31"/>
      <c r="AK141" s="31"/>
      <c r="AL141" s="31"/>
      <c r="AM141" s="31"/>
      <c r="AN141" s="31"/>
      <c r="AO141" s="31"/>
      <c r="AP141" s="44"/>
      <c r="AQ141" s="41"/>
      <c r="AR141" s="41"/>
      <c r="AS141" s="41"/>
      <c r="AT141" s="41"/>
      <c r="AU141" s="41"/>
      <c r="AV141" s="41"/>
      <c r="AW141" s="41"/>
      <c r="AX141" s="41"/>
      <c r="AY141" s="41"/>
      <c r="AZ141" s="41"/>
      <c r="BA141" s="41"/>
      <c r="BB141" s="41"/>
      <c r="BC141" s="40"/>
      <c r="BD141" s="40"/>
      <c r="BE141" s="40"/>
      <c r="BF141" s="40"/>
      <c r="BG141" s="40"/>
      <c r="BH141" s="40"/>
      <c r="BI141" s="40"/>
      <c r="BJ141" s="40"/>
      <c r="BK141" s="40"/>
      <c r="BL141" s="40"/>
      <c r="BM141" s="40"/>
      <c r="BN141" s="40"/>
      <c r="BO141" s="40"/>
      <c r="BP141" s="40"/>
      <c r="BQ141" s="40"/>
      <c r="BR141" s="40"/>
      <c r="BS141" s="40"/>
      <c r="BT141" s="40"/>
      <c r="BU141" s="40"/>
      <c r="BV141" s="40"/>
      <c r="BW141" s="40"/>
      <c r="BX141" s="40"/>
      <c r="BY141" s="40"/>
      <c r="BZ141" s="40"/>
      <c r="CA141" s="40"/>
      <c r="CB141" s="40"/>
      <c r="CC141" s="40"/>
      <c r="CD141" s="40"/>
      <c r="CE141" s="40"/>
      <c r="CF141" s="40"/>
      <c r="CG141" s="40"/>
      <c r="CH141" s="40"/>
      <c r="CI141" s="40"/>
      <c r="CJ141" s="40"/>
      <c r="CK141" s="40"/>
      <c r="CL141" s="40"/>
      <c r="CM141" s="40"/>
      <c r="CN141" s="40"/>
      <c r="CO141" s="40"/>
    </row>
    <row r="142" spans="2:93" ht="13.5" customHeight="1">
      <c r="B142" s="39">
        <v>139</v>
      </c>
      <c r="C142" s="31"/>
      <c r="D142" s="31"/>
      <c r="E142" s="31"/>
      <c r="F142" s="31"/>
      <c r="G142" s="31"/>
      <c r="H142" s="31"/>
      <c r="I142" s="31"/>
      <c r="J142" s="31"/>
      <c r="K142" s="31"/>
      <c r="L142" s="31"/>
      <c r="M142" s="31"/>
      <c r="N142" s="31"/>
      <c r="O142" s="31"/>
      <c r="P142" s="31"/>
      <c r="Q142" s="31"/>
      <c r="R142" s="40"/>
      <c r="S142" s="40"/>
      <c r="T142" s="40"/>
      <c r="U142" s="40"/>
      <c r="V142" s="40"/>
      <c r="W142" s="40"/>
      <c r="X142" s="40"/>
      <c r="Y142" s="40"/>
      <c r="Z142" s="40"/>
      <c r="AA142" s="40"/>
      <c r="AB142" s="40"/>
      <c r="AC142" s="40"/>
      <c r="AD142" s="31"/>
      <c r="AE142" s="31"/>
      <c r="AF142" s="31"/>
      <c r="AG142" s="31"/>
      <c r="AH142" s="31"/>
      <c r="AI142" s="31"/>
      <c r="AJ142" s="31"/>
      <c r="AK142" s="31"/>
      <c r="AL142" s="31"/>
      <c r="AM142" s="31"/>
      <c r="AN142" s="31"/>
      <c r="AO142" s="31"/>
      <c r="AP142" s="44"/>
      <c r="AQ142" s="41"/>
      <c r="AR142" s="41"/>
      <c r="AS142" s="41"/>
      <c r="AT142" s="41"/>
      <c r="AU142" s="41"/>
      <c r="AV142" s="41"/>
      <c r="AW142" s="41"/>
      <c r="AX142" s="41"/>
      <c r="AY142" s="41"/>
      <c r="AZ142" s="41"/>
      <c r="BA142" s="41"/>
      <c r="BB142" s="41"/>
      <c r="BC142" s="40"/>
      <c r="BD142" s="40"/>
      <c r="BE142" s="40"/>
      <c r="BF142" s="40"/>
      <c r="BG142" s="40"/>
      <c r="BH142" s="40"/>
      <c r="BI142" s="40"/>
      <c r="BJ142" s="40"/>
      <c r="BK142" s="40"/>
      <c r="BL142" s="40"/>
      <c r="BM142" s="40"/>
      <c r="BN142" s="40"/>
      <c r="BO142" s="40"/>
      <c r="BP142" s="40"/>
      <c r="BQ142" s="40"/>
      <c r="BR142" s="40"/>
      <c r="BS142" s="40"/>
      <c r="BT142" s="40"/>
      <c r="BU142" s="40"/>
      <c r="BV142" s="40"/>
      <c r="BW142" s="40"/>
      <c r="BX142" s="40"/>
      <c r="BY142" s="40"/>
      <c r="BZ142" s="40"/>
      <c r="CA142" s="40"/>
      <c r="CB142" s="40"/>
      <c r="CC142" s="40"/>
      <c r="CD142" s="40"/>
      <c r="CE142" s="40"/>
      <c r="CF142" s="40"/>
      <c r="CG142" s="40"/>
      <c r="CH142" s="40"/>
      <c r="CI142" s="40"/>
      <c r="CJ142" s="40"/>
      <c r="CK142" s="40"/>
      <c r="CL142" s="40"/>
      <c r="CM142" s="40"/>
      <c r="CN142" s="40"/>
      <c r="CO142" s="40"/>
    </row>
    <row r="143" spans="2:93" ht="13.5" customHeight="1">
      <c r="B143" s="39">
        <v>140</v>
      </c>
      <c r="C143" s="31"/>
      <c r="D143" s="31"/>
      <c r="E143" s="31"/>
      <c r="F143" s="31"/>
      <c r="G143" s="31"/>
      <c r="H143" s="31"/>
      <c r="I143" s="31"/>
      <c r="J143" s="31"/>
      <c r="K143" s="31"/>
      <c r="L143" s="31"/>
      <c r="M143" s="31"/>
      <c r="N143" s="31"/>
      <c r="O143" s="31"/>
      <c r="P143" s="31"/>
      <c r="Q143" s="31"/>
      <c r="R143" s="40"/>
      <c r="S143" s="40"/>
      <c r="T143" s="40"/>
      <c r="U143" s="40"/>
      <c r="V143" s="40"/>
      <c r="W143" s="40"/>
      <c r="X143" s="40"/>
      <c r="Y143" s="40"/>
      <c r="Z143" s="40"/>
      <c r="AA143" s="40"/>
      <c r="AB143" s="40"/>
      <c r="AC143" s="40"/>
      <c r="AD143" s="31"/>
      <c r="AE143" s="31"/>
      <c r="AF143" s="31"/>
      <c r="AG143" s="31"/>
      <c r="AH143" s="31"/>
      <c r="AI143" s="31"/>
      <c r="AJ143" s="31"/>
      <c r="AK143" s="31"/>
      <c r="AL143" s="31"/>
      <c r="AM143" s="31"/>
      <c r="AN143" s="31"/>
      <c r="AO143" s="31"/>
      <c r="AP143" s="44"/>
      <c r="AQ143" s="41"/>
      <c r="AR143" s="41"/>
      <c r="AS143" s="41"/>
      <c r="AT143" s="41"/>
      <c r="AU143" s="41"/>
      <c r="AV143" s="41"/>
      <c r="AW143" s="41"/>
      <c r="AX143" s="41"/>
      <c r="AY143" s="41"/>
      <c r="AZ143" s="41"/>
      <c r="BA143" s="41"/>
      <c r="BB143" s="41"/>
      <c r="BC143" s="40"/>
      <c r="BD143" s="40"/>
      <c r="BE143" s="40"/>
      <c r="BF143" s="40"/>
      <c r="BG143" s="40"/>
      <c r="BH143" s="40"/>
      <c r="BI143" s="40"/>
      <c r="BJ143" s="40"/>
      <c r="BK143" s="40"/>
      <c r="BL143" s="40"/>
      <c r="BM143" s="40"/>
      <c r="BN143" s="40"/>
      <c r="BO143" s="40"/>
      <c r="BP143" s="40"/>
      <c r="BQ143" s="40"/>
      <c r="BR143" s="40"/>
      <c r="BS143" s="40"/>
      <c r="BT143" s="40"/>
      <c r="BU143" s="40"/>
      <c r="BV143" s="40"/>
      <c r="BW143" s="40"/>
      <c r="BX143" s="40"/>
      <c r="BY143" s="40"/>
      <c r="BZ143" s="40"/>
      <c r="CA143" s="40"/>
      <c r="CB143" s="40"/>
      <c r="CC143" s="40"/>
      <c r="CD143" s="40"/>
      <c r="CE143" s="40"/>
      <c r="CF143" s="40"/>
      <c r="CG143" s="40"/>
      <c r="CH143" s="40"/>
      <c r="CI143" s="40"/>
      <c r="CJ143" s="40"/>
      <c r="CK143" s="40"/>
      <c r="CL143" s="40"/>
      <c r="CM143" s="40"/>
      <c r="CN143" s="40"/>
      <c r="CO143" s="40"/>
    </row>
    <row r="144" spans="2:93" ht="13.5" customHeight="1">
      <c r="B144" s="39">
        <v>141</v>
      </c>
      <c r="C144" s="31"/>
      <c r="D144" s="31"/>
      <c r="E144" s="31"/>
      <c r="F144" s="31"/>
      <c r="G144" s="31"/>
      <c r="H144" s="31"/>
      <c r="I144" s="31"/>
      <c r="J144" s="31"/>
      <c r="K144" s="31"/>
      <c r="L144" s="31"/>
      <c r="M144" s="31"/>
      <c r="N144" s="31"/>
      <c r="O144" s="31"/>
      <c r="P144" s="31"/>
      <c r="Q144" s="31"/>
      <c r="R144" s="40"/>
      <c r="S144" s="40"/>
      <c r="T144" s="40"/>
      <c r="U144" s="40"/>
      <c r="V144" s="40"/>
      <c r="W144" s="40"/>
      <c r="X144" s="40"/>
      <c r="Y144" s="40"/>
      <c r="Z144" s="40"/>
      <c r="AA144" s="40"/>
      <c r="AB144" s="40"/>
      <c r="AC144" s="40"/>
      <c r="AD144" s="31"/>
      <c r="AE144" s="31"/>
      <c r="AF144" s="31"/>
      <c r="AG144" s="31"/>
      <c r="AH144" s="31"/>
      <c r="AI144" s="31"/>
      <c r="AJ144" s="31"/>
      <c r="AK144" s="31"/>
      <c r="AL144" s="31"/>
      <c r="AM144" s="31"/>
      <c r="AN144" s="31"/>
      <c r="AO144" s="31"/>
      <c r="AP144" s="44"/>
      <c r="AQ144" s="41"/>
      <c r="AR144" s="41"/>
      <c r="AS144" s="41"/>
      <c r="AT144" s="41"/>
      <c r="AU144" s="41"/>
      <c r="AV144" s="41"/>
      <c r="AW144" s="41"/>
      <c r="AX144" s="41"/>
      <c r="AY144" s="41"/>
      <c r="AZ144" s="41"/>
      <c r="BA144" s="41"/>
      <c r="BB144" s="41"/>
      <c r="BC144" s="40"/>
      <c r="BD144" s="40"/>
      <c r="BE144" s="40"/>
      <c r="BF144" s="40"/>
      <c r="BG144" s="40"/>
      <c r="BH144" s="40"/>
      <c r="BI144" s="40"/>
      <c r="BJ144" s="40"/>
      <c r="BK144" s="40"/>
      <c r="BL144" s="40"/>
      <c r="BM144" s="40"/>
      <c r="BN144" s="40"/>
      <c r="BO144" s="40"/>
      <c r="BP144" s="40"/>
      <c r="BQ144" s="40"/>
      <c r="BR144" s="40"/>
      <c r="BS144" s="40"/>
      <c r="BT144" s="40"/>
      <c r="BU144" s="40"/>
      <c r="BV144" s="40"/>
      <c r="BW144" s="40"/>
      <c r="BX144" s="40"/>
      <c r="BY144" s="40"/>
      <c r="BZ144" s="40"/>
      <c r="CA144" s="40"/>
      <c r="CB144" s="40"/>
      <c r="CC144" s="40"/>
      <c r="CD144" s="40"/>
      <c r="CE144" s="40"/>
      <c r="CF144" s="40"/>
      <c r="CG144" s="40"/>
      <c r="CH144" s="40"/>
      <c r="CI144" s="40"/>
      <c r="CJ144" s="40"/>
      <c r="CK144" s="40"/>
      <c r="CL144" s="40"/>
      <c r="CM144" s="40"/>
      <c r="CN144" s="40"/>
      <c r="CO144" s="40"/>
    </row>
    <row r="145" spans="2:93" ht="13.5" customHeight="1">
      <c r="B145" s="39">
        <v>142</v>
      </c>
      <c r="C145" s="31"/>
      <c r="D145" s="31"/>
      <c r="E145" s="31"/>
      <c r="F145" s="31"/>
      <c r="G145" s="31"/>
      <c r="H145" s="31"/>
      <c r="I145" s="31"/>
      <c r="J145" s="31"/>
      <c r="K145" s="31"/>
      <c r="L145" s="31"/>
      <c r="M145" s="31"/>
      <c r="N145" s="31"/>
      <c r="O145" s="31"/>
      <c r="P145" s="31"/>
      <c r="Q145" s="31"/>
      <c r="R145" s="40"/>
      <c r="S145" s="40"/>
      <c r="T145" s="40"/>
      <c r="U145" s="40"/>
      <c r="V145" s="40"/>
      <c r="W145" s="40"/>
      <c r="X145" s="40"/>
      <c r="Y145" s="40"/>
      <c r="Z145" s="40"/>
      <c r="AA145" s="40"/>
      <c r="AB145" s="40"/>
      <c r="AC145" s="40"/>
      <c r="AD145" s="31"/>
      <c r="AE145" s="31"/>
      <c r="AF145" s="31"/>
      <c r="AG145" s="31"/>
      <c r="AH145" s="31"/>
      <c r="AI145" s="31"/>
      <c r="AJ145" s="31"/>
      <c r="AK145" s="31"/>
      <c r="AL145" s="31"/>
      <c r="AM145" s="31"/>
      <c r="AN145" s="31"/>
      <c r="AO145" s="31"/>
      <c r="AP145" s="44"/>
      <c r="AQ145" s="41"/>
      <c r="AR145" s="41"/>
      <c r="AS145" s="41"/>
      <c r="AT145" s="41"/>
      <c r="AU145" s="41"/>
      <c r="AV145" s="41"/>
      <c r="AW145" s="41"/>
      <c r="AX145" s="41"/>
      <c r="AY145" s="41"/>
      <c r="AZ145" s="41"/>
      <c r="BA145" s="41"/>
      <c r="BB145" s="41"/>
      <c r="BC145" s="40"/>
      <c r="BD145" s="40"/>
      <c r="BE145" s="40"/>
      <c r="BF145" s="40"/>
      <c r="BG145" s="40"/>
      <c r="BH145" s="40"/>
      <c r="BI145" s="40"/>
      <c r="BJ145" s="40"/>
      <c r="BK145" s="40"/>
      <c r="BL145" s="40"/>
      <c r="BM145" s="40"/>
      <c r="BN145" s="40"/>
      <c r="BO145" s="40"/>
      <c r="BP145" s="40"/>
      <c r="BQ145" s="40"/>
      <c r="BR145" s="40"/>
      <c r="BS145" s="40"/>
      <c r="BT145" s="40"/>
      <c r="BU145" s="40"/>
      <c r="BV145" s="40"/>
      <c r="BW145" s="40"/>
      <c r="BX145" s="40"/>
      <c r="BY145" s="40"/>
      <c r="BZ145" s="40"/>
      <c r="CA145" s="40"/>
      <c r="CB145" s="40"/>
      <c r="CC145" s="40"/>
      <c r="CD145" s="40"/>
      <c r="CE145" s="40"/>
      <c r="CF145" s="40"/>
      <c r="CG145" s="40"/>
      <c r="CH145" s="40"/>
      <c r="CI145" s="40"/>
      <c r="CJ145" s="40"/>
      <c r="CK145" s="40"/>
      <c r="CL145" s="40"/>
      <c r="CM145" s="40"/>
      <c r="CN145" s="40"/>
      <c r="CO145" s="40"/>
    </row>
    <row r="146" spans="2:93" ht="13.5" customHeight="1">
      <c r="B146" s="39">
        <v>143</v>
      </c>
      <c r="C146" s="31"/>
      <c r="D146" s="31"/>
      <c r="E146" s="31"/>
      <c r="F146" s="31"/>
      <c r="G146" s="31"/>
      <c r="H146" s="31"/>
      <c r="I146" s="31"/>
      <c r="J146" s="31"/>
      <c r="K146" s="31"/>
      <c r="L146" s="31"/>
      <c r="M146" s="31"/>
      <c r="N146" s="31"/>
      <c r="O146" s="31"/>
      <c r="P146" s="31"/>
      <c r="Q146" s="31"/>
      <c r="R146" s="40"/>
      <c r="S146" s="40"/>
      <c r="T146" s="40"/>
      <c r="U146" s="40"/>
      <c r="V146" s="40"/>
      <c r="W146" s="40"/>
      <c r="X146" s="40"/>
      <c r="Y146" s="40"/>
      <c r="Z146" s="40"/>
      <c r="AA146" s="40"/>
      <c r="AB146" s="40"/>
      <c r="AC146" s="40"/>
      <c r="AD146" s="31"/>
      <c r="AE146" s="31"/>
      <c r="AF146" s="31"/>
      <c r="AG146" s="31"/>
      <c r="AH146" s="31"/>
      <c r="AI146" s="31"/>
      <c r="AJ146" s="31"/>
      <c r="AK146" s="31"/>
      <c r="AL146" s="31"/>
      <c r="AM146" s="31"/>
      <c r="AN146" s="31"/>
      <c r="AO146" s="31"/>
      <c r="AP146" s="44"/>
      <c r="AQ146" s="41"/>
      <c r="AR146" s="41"/>
      <c r="AS146" s="41"/>
      <c r="AT146" s="41"/>
      <c r="AU146" s="41"/>
      <c r="AV146" s="41"/>
      <c r="AW146" s="41"/>
      <c r="AX146" s="41"/>
      <c r="AY146" s="41"/>
      <c r="AZ146" s="41"/>
      <c r="BA146" s="41"/>
      <c r="BB146" s="41"/>
      <c r="BC146" s="40"/>
      <c r="BD146" s="40"/>
      <c r="BE146" s="40"/>
      <c r="BF146" s="40"/>
      <c r="BG146" s="40"/>
      <c r="BH146" s="40"/>
      <c r="BI146" s="40"/>
      <c r="BJ146" s="40"/>
      <c r="BK146" s="40"/>
      <c r="BL146" s="40"/>
      <c r="BM146" s="40"/>
      <c r="BN146" s="40"/>
      <c r="BO146" s="40"/>
      <c r="BP146" s="40"/>
      <c r="BQ146" s="40"/>
      <c r="BR146" s="40"/>
      <c r="BS146" s="40"/>
      <c r="BT146" s="40"/>
      <c r="BU146" s="40"/>
      <c r="BV146" s="40"/>
      <c r="BW146" s="40"/>
      <c r="BX146" s="40"/>
      <c r="BY146" s="40"/>
      <c r="BZ146" s="40"/>
      <c r="CA146" s="40"/>
      <c r="CB146" s="40"/>
      <c r="CC146" s="40"/>
      <c r="CD146" s="40"/>
      <c r="CE146" s="40"/>
      <c r="CF146" s="40"/>
      <c r="CG146" s="40"/>
      <c r="CH146" s="40"/>
      <c r="CI146" s="40"/>
      <c r="CJ146" s="40"/>
      <c r="CK146" s="40"/>
      <c r="CL146" s="40"/>
      <c r="CM146" s="40"/>
      <c r="CN146" s="40"/>
      <c r="CO146" s="40"/>
    </row>
    <row r="147" spans="2:93" ht="13.5" customHeight="1">
      <c r="B147" s="39">
        <v>144</v>
      </c>
      <c r="C147" s="31"/>
      <c r="D147" s="31"/>
      <c r="E147" s="31"/>
      <c r="F147" s="31"/>
      <c r="G147" s="31"/>
      <c r="H147" s="31"/>
      <c r="I147" s="31"/>
      <c r="J147" s="31"/>
      <c r="K147" s="31"/>
      <c r="L147" s="31"/>
      <c r="M147" s="31"/>
      <c r="N147" s="31"/>
      <c r="O147" s="31"/>
      <c r="P147" s="31"/>
      <c r="Q147" s="31"/>
      <c r="R147" s="40"/>
      <c r="S147" s="40"/>
      <c r="T147" s="40"/>
      <c r="U147" s="40"/>
      <c r="V147" s="40"/>
      <c r="W147" s="40"/>
      <c r="X147" s="40"/>
      <c r="Y147" s="40"/>
      <c r="Z147" s="40"/>
      <c r="AA147" s="40"/>
      <c r="AB147" s="40"/>
      <c r="AC147" s="40"/>
      <c r="AD147" s="31"/>
      <c r="AE147" s="31"/>
      <c r="AF147" s="31"/>
      <c r="AG147" s="31"/>
      <c r="AH147" s="31"/>
      <c r="AI147" s="31"/>
      <c r="AJ147" s="31"/>
      <c r="AK147" s="31"/>
      <c r="AL147" s="31"/>
      <c r="AM147" s="31"/>
      <c r="AN147" s="31"/>
      <c r="AO147" s="31"/>
      <c r="AP147" s="44"/>
      <c r="AQ147" s="41"/>
      <c r="AR147" s="41"/>
      <c r="AS147" s="41"/>
      <c r="AT147" s="41"/>
      <c r="AU147" s="41"/>
      <c r="AV147" s="41"/>
      <c r="AW147" s="41"/>
      <c r="AX147" s="41"/>
      <c r="AY147" s="41"/>
      <c r="AZ147" s="41"/>
      <c r="BA147" s="41"/>
      <c r="BB147" s="41"/>
      <c r="BC147" s="40"/>
      <c r="BD147" s="40"/>
      <c r="BE147" s="40"/>
      <c r="BF147" s="40"/>
      <c r="BG147" s="40"/>
      <c r="BH147" s="40"/>
      <c r="BI147" s="40"/>
      <c r="BJ147" s="40"/>
      <c r="BK147" s="40"/>
      <c r="BL147" s="40"/>
      <c r="BM147" s="40"/>
      <c r="BN147" s="40"/>
      <c r="BO147" s="40"/>
      <c r="BP147" s="40"/>
      <c r="BQ147" s="40"/>
      <c r="BR147" s="40"/>
      <c r="BS147" s="40"/>
      <c r="BT147" s="40"/>
      <c r="BU147" s="40"/>
      <c r="BV147" s="40"/>
      <c r="BW147" s="40"/>
      <c r="BX147" s="40"/>
      <c r="BY147" s="40"/>
      <c r="BZ147" s="40"/>
      <c r="CA147" s="40"/>
      <c r="CB147" s="40"/>
      <c r="CC147" s="40"/>
      <c r="CD147" s="40"/>
      <c r="CE147" s="40"/>
      <c r="CF147" s="40"/>
      <c r="CG147" s="40"/>
      <c r="CH147" s="40"/>
      <c r="CI147" s="40"/>
      <c r="CJ147" s="40"/>
      <c r="CK147" s="40"/>
      <c r="CL147" s="40"/>
      <c r="CM147" s="40"/>
      <c r="CN147" s="40"/>
      <c r="CO147" s="40"/>
    </row>
    <row r="148" spans="2:93" ht="13.5" customHeight="1">
      <c r="B148" s="39">
        <v>145</v>
      </c>
      <c r="C148" s="31"/>
      <c r="D148" s="31"/>
      <c r="E148" s="31"/>
      <c r="F148" s="31"/>
      <c r="G148" s="31"/>
      <c r="H148" s="31"/>
      <c r="I148" s="31"/>
      <c r="J148" s="31"/>
      <c r="K148" s="31"/>
      <c r="L148" s="31"/>
      <c r="M148" s="31"/>
      <c r="N148" s="31"/>
      <c r="O148" s="31"/>
      <c r="P148" s="31"/>
      <c r="Q148" s="31"/>
      <c r="R148" s="40"/>
      <c r="S148" s="40"/>
      <c r="T148" s="40"/>
      <c r="U148" s="40"/>
      <c r="V148" s="40"/>
      <c r="W148" s="40"/>
      <c r="X148" s="40"/>
      <c r="Y148" s="40"/>
      <c r="Z148" s="40"/>
      <c r="AA148" s="40"/>
      <c r="AB148" s="40"/>
      <c r="AC148" s="40"/>
      <c r="AD148" s="31"/>
      <c r="AE148" s="31"/>
      <c r="AF148" s="31"/>
      <c r="AG148" s="31"/>
      <c r="AH148" s="31"/>
      <c r="AI148" s="31"/>
      <c r="AJ148" s="31"/>
      <c r="AK148" s="31"/>
      <c r="AL148" s="31"/>
      <c r="AM148" s="31"/>
      <c r="AN148" s="31"/>
      <c r="AO148" s="31"/>
      <c r="AP148" s="44"/>
      <c r="AQ148" s="41"/>
      <c r="AR148" s="41"/>
      <c r="AS148" s="41"/>
      <c r="AT148" s="41"/>
      <c r="AU148" s="41"/>
      <c r="AV148" s="41"/>
      <c r="AW148" s="41"/>
      <c r="AX148" s="41"/>
      <c r="AY148" s="41"/>
      <c r="AZ148" s="41"/>
      <c r="BA148" s="41"/>
      <c r="BB148" s="41"/>
      <c r="BC148" s="40"/>
      <c r="BD148" s="40"/>
      <c r="BE148" s="40"/>
      <c r="BF148" s="40"/>
      <c r="BG148" s="40"/>
      <c r="BH148" s="40"/>
      <c r="BI148" s="40"/>
      <c r="BJ148" s="40"/>
      <c r="BK148" s="40"/>
      <c r="BL148" s="40"/>
      <c r="BM148" s="40"/>
      <c r="BN148" s="40"/>
      <c r="BO148" s="40"/>
      <c r="BP148" s="40"/>
      <c r="BQ148" s="40"/>
      <c r="BR148" s="40"/>
      <c r="BS148" s="40"/>
      <c r="BT148" s="40"/>
      <c r="BU148" s="40"/>
      <c r="BV148" s="40"/>
      <c r="BW148" s="40"/>
      <c r="BX148" s="40"/>
      <c r="BY148" s="40"/>
      <c r="BZ148" s="40"/>
      <c r="CA148" s="40"/>
      <c r="CB148" s="40"/>
      <c r="CC148" s="40"/>
      <c r="CD148" s="40"/>
      <c r="CE148" s="40"/>
      <c r="CF148" s="40"/>
      <c r="CG148" s="40"/>
      <c r="CH148" s="40"/>
      <c r="CI148" s="40"/>
      <c r="CJ148" s="40"/>
      <c r="CK148" s="40"/>
      <c r="CL148" s="40"/>
      <c r="CM148" s="40"/>
      <c r="CN148" s="40"/>
      <c r="CO148" s="40"/>
    </row>
    <row r="149" spans="2:93" ht="13.5" customHeight="1">
      <c r="B149" s="39">
        <v>146</v>
      </c>
      <c r="C149" s="31"/>
      <c r="D149" s="31"/>
      <c r="E149" s="31"/>
      <c r="F149" s="31"/>
      <c r="G149" s="31"/>
      <c r="H149" s="31"/>
      <c r="I149" s="31"/>
      <c r="J149" s="31"/>
      <c r="K149" s="31"/>
      <c r="L149" s="31"/>
      <c r="M149" s="31"/>
      <c r="N149" s="31"/>
      <c r="O149" s="31"/>
      <c r="P149" s="31"/>
      <c r="Q149" s="31"/>
      <c r="R149" s="40"/>
      <c r="S149" s="40"/>
      <c r="T149" s="40"/>
      <c r="U149" s="40"/>
      <c r="V149" s="40"/>
      <c r="W149" s="40"/>
      <c r="X149" s="40"/>
      <c r="Y149" s="40"/>
      <c r="Z149" s="40"/>
      <c r="AA149" s="40"/>
      <c r="AB149" s="40"/>
      <c r="AC149" s="40"/>
      <c r="AD149" s="31"/>
      <c r="AE149" s="31"/>
      <c r="AF149" s="31"/>
      <c r="AG149" s="31"/>
      <c r="AH149" s="31"/>
      <c r="AI149" s="31"/>
      <c r="AJ149" s="31"/>
      <c r="AK149" s="31"/>
      <c r="AL149" s="31"/>
      <c r="AM149" s="31"/>
      <c r="AN149" s="31"/>
      <c r="AO149" s="31"/>
      <c r="AP149" s="44"/>
      <c r="AQ149" s="41"/>
      <c r="AR149" s="41"/>
      <c r="AS149" s="41"/>
      <c r="AT149" s="41"/>
      <c r="AU149" s="41"/>
      <c r="AV149" s="41"/>
      <c r="AW149" s="41"/>
      <c r="AX149" s="41"/>
      <c r="AY149" s="41"/>
      <c r="AZ149" s="41"/>
      <c r="BA149" s="41"/>
      <c r="BB149" s="41"/>
      <c r="BC149" s="40"/>
      <c r="BD149" s="40"/>
      <c r="BE149" s="40"/>
      <c r="BF149" s="40"/>
      <c r="BG149" s="40"/>
      <c r="BH149" s="40"/>
      <c r="BI149" s="40"/>
      <c r="BJ149" s="40"/>
      <c r="BK149" s="40"/>
      <c r="BL149" s="40"/>
      <c r="BM149" s="40"/>
      <c r="BN149" s="40"/>
      <c r="BO149" s="40"/>
      <c r="BP149" s="40"/>
      <c r="BQ149" s="40"/>
      <c r="BR149" s="40"/>
      <c r="BS149" s="40"/>
      <c r="BT149" s="40"/>
      <c r="BU149" s="40"/>
      <c r="BV149" s="40"/>
      <c r="BW149" s="40"/>
      <c r="BX149" s="40"/>
      <c r="BY149" s="40"/>
      <c r="BZ149" s="40"/>
      <c r="CA149" s="40"/>
      <c r="CB149" s="40"/>
      <c r="CC149" s="40"/>
      <c r="CD149" s="40"/>
      <c r="CE149" s="40"/>
      <c r="CF149" s="40"/>
      <c r="CG149" s="40"/>
      <c r="CH149" s="40"/>
      <c r="CI149" s="40"/>
      <c r="CJ149" s="40"/>
      <c r="CK149" s="40"/>
      <c r="CL149" s="40"/>
      <c r="CM149" s="40"/>
      <c r="CN149" s="40"/>
      <c r="CO149" s="40"/>
    </row>
    <row r="150" spans="2:93" ht="13.5" customHeight="1">
      <c r="B150" s="39">
        <v>147</v>
      </c>
      <c r="C150" s="31"/>
      <c r="D150" s="31"/>
      <c r="E150" s="31"/>
      <c r="F150" s="31"/>
      <c r="G150" s="31"/>
      <c r="H150" s="31"/>
      <c r="I150" s="31"/>
      <c r="J150" s="31"/>
      <c r="K150" s="31"/>
      <c r="L150" s="31"/>
      <c r="M150" s="31"/>
      <c r="N150" s="31"/>
      <c r="O150" s="31"/>
      <c r="P150" s="31"/>
      <c r="Q150" s="31"/>
      <c r="R150" s="40"/>
      <c r="S150" s="40"/>
      <c r="T150" s="40"/>
      <c r="U150" s="40"/>
      <c r="V150" s="40"/>
      <c r="W150" s="40"/>
      <c r="X150" s="40"/>
      <c r="Y150" s="40"/>
      <c r="Z150" s="40"/>
      <c r="AA150" s="40"/>
      <c r="AB150" s="40"/>
      <c r="AC150" s="40"/>
      <c r="AD150" s="31"/>
      <c r="AE150" s="31"/>
      <c r="AF150" s="31"/>
      <c r="AG150" s="31"/>
      <c r="AH150" s="31"/>
      <c r="AI150" s="31"/>
      <c r="AJ150" s="31"/>
      <c r="AK150" s="31"/>
      <c r="AL150" s="31"/>
      <c r="AM150" s="31"/>
      <c r="AN150" s="31"/>
      <c r="AO150" s="31"/>
      <c r="AP150" s="44"/>
      <c r="AQ150" s="41"/>
      <c r="AR150" s="41"/>
      <c r="AS150" s="41"/>
      <c r="AT150" s="41"/>
      <c r="AU150" s="41"/>
      <c r="AV150" s="41"/>
      <c r="AW150" s="41"/>
      <c r="AX150" s="41"/>
      <c r="AY150" s="41"/>
      <c r="AZ150" s="41"/>
      <c r="BA150" s="41"/>
      <c r="BB150" s="41"/>
      <c r="BC150" s="40"/>
      <c r="BD150" s="40"/>
      <c r="BE150" s="40"/>
      <c r="BF150" s="40"/>
      <c r="BG150" s="40"/>
      <c r="BH150" s="40"/>
      <c r="BI150" s="40"/>
      <c r="BJ150" s="40"/>
      <c r="BK150" s="40"/>
      <c r="BL150" s="40"/>
      <c r="BM150" s="40"/>
      <c r="BN150" s="40"/>
      <c r="BO150" s="40"/>
      <c r="BP150" s="40"/>
      <c r="BQ150" s="40"/>
      <c r="BR150" s="40"/>
      <c r="BS150" s="40"/>
      <c r="BT150" s="40"/>
      <c r="BU150" s="40"/>
      <c r="BV150" s="40"/>
      <c r="BW150" s="40"/>
      <c r="BX150" s="40"/>
      <c r="BY150" s="40"/>
      <c r="BZ150" s="40"/>
      <c r="CA150" s="40"/>
      <c r="CB150" s="40"/>
      <c r="CC150" s="40"/>
      <c r="CD150" s="40"/>
      <c r="CE150" s="40"/>
      <c r="CF150" s="40"/>
      <c r="CG150" s="40"/>
      <c r="CH150" s="40"/>
      <c r="CI150" s="40"/>
      <c r="CJ150" s="40"/>
      <c r="CK150" s="40"/>
      <c r="CL150" s="40"/>
      <c r="CM150" s="40"/>
      <c r="CN150" s="40"/>
      <c r="CO150" s="40"/>
    </row>
    <row r="151" spans="2:93" ht="13.5" customHeight="1">
      <c r="B151" s="39">
        <v>148</v>
      </c>
      <c r="C151" s="31"/>
      <c r="D151" s="31"/>
      <c r="E151" s="31"/>
      <c r="F151" s="31"/>
      <c r="G151" s="31"/>
      <c r="H151" s="31"/>
      <c r="I151" s="31"/>
      <c r="J151" s="31"/>
      <c r="K151" s="31"/>
      <c r="L151" s="31"/>
      <c r="M151" s="31"/>
      <c r="N151" s="31"/>
      <c r="O151" s="31"/>
      <c r="P151" s="31"/>
      <c r="Q151" s="31"/>
      <c r="R151" s="40"/>
      <c r="S151" s="40"/>
      <c r="T151" s="40"/>
      <c r="U151" s="40"/>
      <c r="V151" s="40"/>
      <c r="W151" s="40"/>
      <c r="X151" s="40"/>
      <c r="Y151" s="40"/>
      <c r="Z151" s="40"/>
      <c r="AA151" s="40"/>
      <c r="AB151" s="40"/>
      <c r="AC151" s="40"/>
      <c r="AD151" s="31"/>
      <c r="AE151" s="31"/>
      <c r="AF151" s="31"/>
      <c r="AG151" s="31"/>
      <c r="AH151" s="31"/>
      <c r="AI151" s="31"/>
      <c r="AJ151" s="31"/>
      <c r="AK151" s="31"/>
      <c r="AL151" s="31"/>
      <c r="AM151" s="31"/>
      <c r="AN151" s="31"/>
      <c r="AO151" s="31"/>
      <c r="AP151" s="44"/>
      <c r="AQ151" s="41"/>
      <c r="AR151" s="41"/>
      <c r="AS151" s="41"/>
      <c r="AT151" s="41"/>
      <c r="AU151" s="41"/>
      <c r="AV151" s="41"/>
      <c r="AW151" s="41"/>
      <c r="AX151" s="41"/>
      <c r="AY151" s="41"/>
      <c r="AZ151" s="41"/>
      <c r="BA151" s="41"/>
      <c r="BB151" s="41"/>
      <c r="BC151" s="40"/>
      <c r="BD151" s="40"/>
      <c r="BE151" s="40"/>
      <c r="BF151" s="40"/>
      <c r="BG151" s="40"/>
      <c r="BH151" s="40"/>
      <c r="BI151" s="40"/>
      <c r="BJ151" s="40"/>
      <c r="BK151" s="40"/>
      <c r="BL151" s="40"/>
      <c r="BM151" s="40"/>
      <c r="BN151" s="40"/>
      <c r="BO151" s="40"/>
      <c r="BP151" s="40"/>
      <c r="BQ151" s="40"/>
      <c r="BR151" s="40"/>
      <c r="BS151" s="40"/>
      <c r="BT151" s="40"/>
      <c r="BU151" s="40"/>
      <c r="BV151" s="40"/>
      <c r="BW151" s="40"/>
      <c r="BX151" s="40"/>
      <c r="BY151" s="40"/>
      <c r="BZ151" s="40"/>
      <c r="CA151" s="40"/>
      <c r="CB151" s="40"/>
      <c r="CC151" s="40"/>
      <c r="CD151" s="40"/>
      <c r="CE151" s="40"/>
      <c r="CF151" s="40"/>
      <c r="CG151" s="40"/>
      <c r="CH151" s="40"/>
      <c r="CI151" s="40"/>
      <c r="CJ151" s="40"/>
      <c r="CK151" s="40"/>
      <c r="CL151" s="40"/>
      <c r="CM151" s="40"/>
      <c r="CN151" s="40"/>
      <c r="CO151" s="40"/>
    </row>
    <row r="152" spans="2:93" ht="13.5" customHeight="1">
      <c r="B152" s="39">
        <v>149</v>
      </c>
      <c r="C152" s="31"/>
      <c r="D152" s="31"/>
      <c r="E152" s="31"/>
      <c r="F152" s="31"/>
      <c r="G152" s="31"/>
      <c r="H152" s="31"/>
      <c r="I152" s="31"/>
      <c r="J152" s="31"/>
      <c r="K152" s="31"/>
      <c r="L152" s="31"/>
      <c r="M152" s="31"/>
      <c r="N152" s="31"/>
      <c r="O152" s="31"/>
      <c r="P152" s="31"/>
      <c r="Q152" s="31"/>
      <c r="R152" s="40"/>
      <c r="S152" s="40"/>
      <c r="T152" s="40"/>
      <c r="U152" s="40"/>
      <c r="V152" s="40"/>
      <c r="W152" s="40"/>
      <c r="X152" s="40"/>
      <c r="Y152" s="40"/>
      <c r="Z152" s="40"/>
      <c r="AA152" s="40"/>
      <c r="AB152" s="40"/>
      <c r="AC152" s="40"/>
      <c r="AD152" s="31"/>
      <c r="AE152" s="31"/>
      <c r="AF152" s="31"/>
      <c r="AG152" s="31"/>
      <c r="AH152" s="31"/>
      <c r="AI152" s="31"/>
      <c r="AJ152" s="31"/>
      <c r="AK152" s="31"/>
      <c r="AL152" s="31"/>
      <c r="AM152" s="31"/>
      <c r="AN152" s="31"/>
      <c r="AO152" s="31"/>
      <c r="AP152" s="44"/>
      <c r="AQ152" s="41"/>
      <c r="AR152" s="41"/>
      <c r="AS152" s="41"/>
      <c r="AT152" s="41"/>
      <c r="AU152" s="41"/>
      <c r="AV152" s="41"/>
      <c r="AW152" s="41"/>
      <c r="AX152" s="41"/>
      <c r="AY152" s="41"/>
      <c r="AZ152" s="41"/>
      <c r="BA152" s="41"/>
      <c r="BB152" s="41"/>
      <c r="BC152" s="40"/>
      <c r="BD152" s="40"/>
      <c r="BE152" s="40"/>
      <c r="BF152" s="40"/>
      <c r="BG152" s="40"/>
      <c r="BH152" s="40"/>
      <c r="BI152" s="40"/>
      <c r="BJ152" s="40"/>
      <c r="BK152" s="40"/>
      <c r="BL152" s="40"/>
      <c r="BM152" s="40"/>
      <c r="BN152" s="40"/>
      <c r="BO152" s="40"/>
      <c r="BP152" s="40"/>
      <c r="BQ152" s="40"/>
      <c r="BR152" s="40"/>
      <c r="BS152" s="40"/>
      <c r="BT152" s="40"/>
      <c r="BU152" s="40"/>
      <c r="BV152" s="40"/>
      <c r="BW152" s="40"/>
      <c r="BX152" s="40"/>
      <c r="BY152" s="40"/>
      <c r="BZ152" s="40"/>
      <c r="CA152" s="40"/>
      <c r="CB152" s="40"/>
      <c r="CC152" s="40"/>
      <c r="CD152" s="40"/>
      <c r="CE152" s="40"/>
      <c r="CF152" s="40"/>
      <c r="CG152" s="40"/>
      <c r="CH152" s="40"/>
      <c r="CI152" s="40"/>
      <c r="CJ152" s="40"/>
      <c r="CK152" s="40"/>
      <c r="CL152" s="40"/>
      <c r="CM152" s="40"/>
      <c r="CN152" s="40"/>
      <c r="CO152" s="40"/>
    </row>
    <row r="153" spans="2:93" ht="13.5" customHeight="1">
      <c r="B153" s="39">
        <v>150</v>
      </c>
      <c r="C153" s="31"/>
      <c r="D153" s="31"/>
      <c r="E153" s="31"/>
      <c r="F153" s="31"/>
      <c r="G153" s="31"/>
      <c r="H153" s="31"/>
      <c r="I153" s="31"/>
      <c r="J153" s="31"/>
      <c r="K153" s="31"/>
      <c r="L153" s="31"/>
      <c r="M153" s="31"/>
      <c r="N153" s="31"/>
      <c r="O153" s="31"/>
      <c r="P153" s="31"/>
      <c r="Q153" s="31"/>
      <c r="R153" s="40"/>
      <c r="S153" s="40"/>
      <c r="T153" s="40"/>
      <c r="U153" s="40"/>
      <c r="V153" s="40"/>
      <c r="W153" s="40"/>
      <c r="X153" s="40"/>
      <c r="Y153" s="40"/>
      <c r="Z153" s="40"/>
      <c r="AA153" s="40"/>
      <c r="AB153" s="40"/>
      <c r="AC153" s="40"/>
      <c r="AD153" s="31"/>
      <c r="AE153" s="31"/>
      <c r="AF153" s="31"/>
      <c r="AG153" s="31"/>
      <c r="AH153" s="31"/>
      <c r="AI153" s="31"/>
      <c r="AJ153" s="31"/>
      <c r="AK153" s="31"/>
      <c r="AL153" s="31"/>
      <c r="AM153" s="31"/>
      <c r="AN153" s="31"/>
      <c r="AO153" s="31"/>
      <c r="AP153" s="44"/>
      <c r="AQ153" s="41"/>
      <c r="AR153" s="41"/>
      <c r="AS153" s="41"/>
      <c r="AT153" s="41"/>
      <c r="AU153" s="41"/>
      <c r="AV153" s="41"/>
      <c r="AW153" s="41"/>
      <c r="AX153" s="41"/>
      <c r="AY153" s="41"/>
      <c r="AZ153" s="41"/>
      <c r="BA153" s="41"/>
      <c r="BB153" s="41"/>
      <c r="BC153" s="40"/>
      <c r="BD153" s="40"/>
      <c r="BE153" s="40"/>
      <c r="BF153" s="40"/>
      <c r="BG153" s="40"/>
      <c r="BH153" s="40"/>
      <c r="BI153" s="40"/>
      <c r="BJ153" s="40"/>
      <c r="BK153" s="40"/>
      <c r="BL153" s="40"/>
      <c r="BM153" s="40"/>
      <c r="BN153" s="40"/>
      <c r="BO153" s="40"/>
      <c r="BP153" s="40"/>
      <c r="BQ153" s="40"/>
      <c r="BR153" s="40"/>
      <c r="BS153" s="40"/>
      <c r="BT153" s="40"/>
      <c r="BU153" s="40"/>
      <c r="BV153" s="40"/>
      <c r="BW153" s="40"/>
      <c r="BX153" s="40"/>
      <c r="BY153" s="40"/>
      <c r="BZ153" s="40"/>
      <c r="CA153" s="40"/>
      <c r="CB153" s="40"/>
      <c r="CC153" s="40"/>
      <c r="CD153" s="40"/>
      <c r="CE153" s="40"/>
      <c r="CF153" s="40"/>
      <c r="CG153" s="40"/>
      <c r="CH153" s="40"/>
      <c r="CI153" s="40"/>
      <c r="CJ153" s="40"/>
      <c r="CK153" s="40"/>
      <c r="CL153" s="40"/>
      <c r="CM153" s="40"/>
      <c r="CN153" s="40"/>
      <c r="CO153" s="40"/>
    </row>
    <row r="154" spans="2:93" ht="13.5" customHeight="1">
      <c r="B154" s="39">
        <v>151</v>
      </c>
      <c r="C154" s="31"/>
      <c r="D154" s="31"/>
      <c r="E154" s="31"/>
      <c r="F154" s="31"/>
      <c r="G154" s="31"/>
      <c r="H154" s="31"/>
      <c r="I154" s="31"/>
      <c r="J154" s="31"/>
      <c r="K154" s="31"/>
      <c r="L154" s="31"/>
      <c r="M154" s="31"/>
      <c r="N154" s="31"/>
      <c r="O154" s="31"/>
      <c r="P154" s="31"/>
      <c r="Q154" s="31"/>
      <c r="R154" s="40"/>
      <c r="S154" s="40"/>
      <c r="T154" s="40"/>
      <c r="U154" s="40"/>
      <c r="V154" s="40"/>
      <c r="W154" s="40"/>
      <c r="X154" s="40"/>
      <c r="Y154" s="40"/>
      <c r="Z154" s="40"/>
      <c r="AA154" s="40"/>
      <c r="AB154" s="40"/>
      <c r="AC154" s="40"/>
      <c r="AD154" s="31"/>
      <c r="AE154" s="31"/>
      <c r="AF154" s="31"/>
      <c r="AG154" s="31"/>
      <c r="AH154" s="31"/>
      <c r="AI154" s="31"/>
      <c r="AJ154" s="31"/>
      <c r="AK154" s="31"/>
      <c r="AL154" s="31"/>
      <c r="AM154" s="31"/>
      <c r="AN154" s="31"/>
      <c r="AO154" s="31"/>
      <c r="AP154" s="44"/>
      <c r="AQ154" s="41"/>
      <c r="AR154" s="41"/>
      <c r="AS154" s="41"/>
      <c r="AT154" s="41"/>
      <c r="AU154" s="41"/>
      <c r="AV154" s="41"/>
      <c r="AW154" s="41"/>
      <c r="AX154" s="41"/>
      <c r="AY154" s="41"/>
      <c r="AZ154" s="41"/>
      <c r="BA154" s="41"/>
      <c r="BB154" s="41"/>
      <c r="BC154" s="40"/>
      <c r="BD154" s="40"/>
      <c r="BE154" s="40"/>
      <c r="BF154" s="40"/>
      <c r="BG154" s="40"/>
      <c r="BH154" s="40"/>
      <c r="BI154" s="40"/>
      <c r="BJ154" s="40"/>
      <c r="BK154" s="40"/>
      <c r="BL154" s="40"/>
      <c r="BM154" s="40"/>
      <c r="BN154" s="40"/>
      <c r="BO154" s="40"/>
      <c r="BP154" s="40"/>
      <c r="BQ154" s="40"/>
      <c r="BR154" s="40"/>
      <c r="BS154" s="40"/>
      <c r="BT154" s="40"/>
      <c r="BU154" s="40"/>
      <c r="BV154" s="40"/>
      <c r="BW154" s="40"/>
      <c r="BX154" s="40"/>
      <c r="BY154" s="40"/>
      <c r="BZ154" s="40"/>
      <c r="CA154" s="40"/>
      <c r="CB154" s="40"/>
      <c r="CC154" s="40"/>
      <c r="CD154" s="40"/>
      <c r="CE154" s="40"/>
      <c r="CF154" s="40"/>
      <c r="CG154" s="40"/>
      <c r="CH154" s="40"/>
      <c r="CI154" s="40"/>
      <c r="CJ154" s="40"/>
      <c r="CK154" s="40"/>
      <c r="CL154" s="40"/>
      <c r="CM154" s="40"/>
      <c r="CN154" s="40"/>
      <c r="CO154" s="40"/>
    </row>
    <row r="155" spans="2:93" ht="13.5" customHeight="1">
      <c r="B155" s="39">
        <v>152</v>
      </c>
      <c r="C155" s="31"/>
      <c r="D155" s="31"/>
      <c r="E155" s="31"/>
      <c r="F155" s="31"/>
      <c r="G155" s="31"/>
      <c r="H155" s="31"/>
      <c r="I155" s="31"/>
      <c r="J155" s="31"/>
      <c r="K155" s="31"/>
      <c r="L155" s="31"/>
      <c r="M155" s="31"/>
      <c r="N155" s="31"/>
      <c r="O155" s="31"/>
      <c r="P155" s="31"/>
      <c r="Q155" s="31"/>
      <c r="R155" s="40"/>
      <c r="S155" s="40"/>
      <c r="T155" s="40"/>
      <c r="U155" s="40"/>
      <c r="V155" s="40"/>
      <c r="W155" s="40"/>
      <c r="X155" s="40"/>
      <c r="Y155" s="40"/>
      <c r="Z155" s="40"/>
      <c r="AA155" s="40"/>
      <c r="AB155" s="40"/>
      <c r="AC155" s="40"/>
      <c r="AD155" s="31"/>
      <c r="AE155" s="31"/>
      <c r="AF155" s="31"/>
      <c r="AG155" s="31"/>
      <c r="AH155" s="31"/>
      <c r="AI155" s="31"/>
      <c r="AJ155" s="31"/>
      <c r="AK155" s="31"/>
      <c r="AL155" s="31"/>
      <c r="AM155" s="31"/>
      <c r="AN155" s="31"/>
      <c r="AO155" s="31"/>
      <c r="AP155" s="44"/>
      <c r="AQ155" s="41"/>
      <c r="AR155" s="41"/>
      <c r="AS155" s="41"/>
      <c r="AT155" s="41"/>
      <c r="AU155" s="41"/>
      <c r="AV155" s="41"/>
      <c r="AW155" s="41"/>
      <c r="AX155" s="41"/>
      <c r="AY155" s="41"/>
      <c r="AZ155" s="41"/>
      <c r="BA155" s="41"/>
      <c r="BB155" s="41"/>
      <c r="BC155" s="40"/>
      <c r="BD155" s="40"/>
      <c r="BE155" s="40"/>
      <c r="BF155" s="40"/>
      <c r="BG155" s="40"/>
      <c r="BH155" s="40"/>
      <c r="BI155" s="40"/>
      <c r="BJ155" s="40"/>
      <c r="BK155" s="40"/>
      <c r="BL155" s="40"/>
      <c r="BM155" s="40"/>
      <c r="BN155" s="40"/>
      <c r="BO155" s="40"/>
      <c r="BP155" s="40"/>
      <c r="BQ155" s="40"/>
      <c r="BR155" s="40"/>
      <c r="BS155" s="40"/>
      <c r="BT155" s="40"/>
      <c r="BU155" s="40"/>
      <c r="BV155" s="40"/>
      <c r="BW155" s="40"/>
      <c r="BX155" s="40"/>
      <c r="BY155" s="40"/>
      <c r="BZ155" s="40"/>
      <c r="CA155" s="40"/>
      <c r="CB155" s="40"/>
      <c r="CC155" s="40"/>
      <c r="CD155" s="40"/>
      <c r="CE155" s="40"/>
      <c r="CF155" s="40"/>
      <c r="CG155" s="40"/>
      <c r="CH155" s="40"/>
      <c r="CI155" s="40"/>
      <c r="CJ155" s="40"/>
      <c r="CK155" s="40"/>
      <c r="CL155" s="40"/>
      <c r="CM155" s="40"/>
      <c r="CN155" s="40"/>
      <c r="CO155" s="40"/>
    </row>
    <row r="156" spans="2:93" ht="13.5" customHeight="1">
      <c r="B156" s="39">
        <v>153</v>
      </c>
      <c r="C156" s="31"/>
      <c r="D156" s="31"/>
      <c r="E156" s="31"/>
      <c r="F156" s="31"/>
      <c r="G156" s="31"/>
      <c r="H156" s="31"/>
      <c r="I156" s="31"/>
      <c r="J156" s="31"/>
      <c r="K156" s="31"/>
      <c r="L156" s="31"/>
      <c r="M156" s="31"/>
      <c r="N156" s="31"/>
      <c r="O156" s="31"/>
      <c r="P156" s="31"/>
      <c r="Q156" s="31"/>
      <c r="R156" s="40"/>
      <c r="S156" s="40"/>
      <c r="T156" s="40"/>
      <c r="U156" s="40"/>
      <c r="V156" s="40"/>
      <c r="W156" s="40"/>
      <c r="X156" s="40"/>
      <c r="Y156" s="40"/>
      <c r="Z156" s="40"/>
      <c r="AA156" s="40"/>
      <c r="AB156" s="40"/>
      <c r="AC156" s="40"/>
      <c r="AD156" s="31"/>
      <c r="AE156" s="31"/>
      <c r="AF156" s="31"/>
      <c r="AG156" s="31"/>
      <c r="AH156" s="31"/>
      <c r="AI156" s="31"/>
      <c r="AJ156" s="31"/>
      <c r="AK156" s="31"/>
      <c r="AL156" s="31"/>
      <c r="AM156" s="31"/>
      <c r="AN156" s="31"/>
      <c r="AO156" s="31"/>
      <c r="AP156" s="44"/>
      <c r="AQ156" s="41"/>
      <c r="AR156" s="41"/>
      <c r="AS156" s="41"/>
      <c r="AT156" s="41"/>
      <c r="AU156" s="41"/>
      <c r="AV156" s="41"/>
      <c r="AW156" s="41"/>
      <c r="AX156" s="41"/>
      <c r="AY156" s="41"/>
      <c r="AZ156" s="41"/>
      <c r="BA156" s="41"/>
      <c r="BB156" s="41"/>
      <c r="BC156" s="40"/>
      <c r="BD156" s="40"/>
      <c r="BE156" s="40"/>
      <c r="BF156" s="40"/>
      <c r="BG156" s="40"/>
      <c r="BH156" s="40"/>
      <c r="BI156" s="40"/>
      <c r="BJ156" s="40"/>
      <c r="BK156" s="40"/>
      <c r="BL156" s="40"/>
      <c r="BM156" s="40"/>
      <c r="BN156" s="40"/>
      <c r="BO156" s="40"/>
      <c r="BP156" s="40"/>
      <c r="BQ156" s="40"/>
      <c r="BR156" s="40"/>
      <c r="BS156" s="40"/>
      <c r="BT156" s="40"/>
      <c r="BU156" s="40"/>
      <c r="BV156" s="40"/>
      <c r="BW156" s="40"/>
      <c r="BX156" s="40"/>
      <c r="BY156" s="40"/>
      <c r="BZ156" s="40"/>
      <c r="CA156" s="40"/>
      <c r="CB156" s="40"/>
      <c r="CC156" s="40"/>
      <c r="CD156" s="40"/>
      <c r="CE156" s="40"/>
      <c r="CF156" s="40"/>
      <c r="CG156" s="40"/>
      <c r="CH156" s="40"/>
      <c r="CI156" s="40"/>
      <c r="CJ156" s="40"/>
      <c r="CK156" s="40"/>
      <c r="CL156" s="40"/>
      <c r="CM156" s="40"/>
      <c r="CN156" s="40"/>
      <c r="CO156" s="40"/>
    </row>
    <row r="157" spans="2:93" ht="13.5" customHeight="1">
      <c r="B157" s="39">
        <v>154</v>
      </c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40"/>
      <c r="S157" s="40"/>
      <c r="T157" s="40"/>
      <c r="U157" s="40"/>
      <c r="V157" s="40"/>
      <c r="W157" s="40"/>
      <c r="X157" s="40"/>
      <c r="Y157" s="40"/>
      <c r="Z157" s="40"/>
      <c r="AA157" s="40"/>
      <c r="AB157" s="40"/>
      <c r="AC157" s="40"/>
      <c r="AD157" s="31"/>
      <c r="AE157" s="31"/>
      <c r="AF157" s="31"/>
      <c r="AG157" s="31"/>
      <c r="AH157" s="31"/>
      <c r="AI157" s="31"/>
      <c r="AJ157" s="31"/>
      <c r="AK157" s="31"/>
      <c r="AL157" s="31"/>
      <c r="AM157" s="31"/>
      <c r="AN157" s="31"/>
      <c r="AO157" s="31"/>
      <c r="AP157" s="44"/>
      <c r="AQ157" s="41"/>
      <c r="AR157" s="41"/>
      <c r="AS157" s="41"/>
      <c r="AT157" s="41"/>
      <c r="AU157" s="41"/>
      <c r="AV157" s="41"/>
      <c r="AW157" s="41"/>
      <c r="AX157" s="41"/>
      <c r="AY157" s="41"/>
      <c r="AZ157" s="41"/>
      <c r="BA157" s="41"/>
      <c r="BB157" s="41"/>
      <c r="BC157" s="40"/>
      <c r="BD157" s="40"/>
      <c r="BE157" s="40"/>
      <c r="BF157" s="40"/>
      <c r="BG157" s="40"/>
      <c r="BH157" s="40"/>
      <c r="BI157" s="40"/>
      <c r="BJ157" s="40"/>
      <c r="BK157" s="40"/>
      <c r="BL157" s="40"/>
      <c r="BM157" s="40"/>
      <c r="BN157" s="40"/>
      <c r="BO157" s="40"/>
      <c r="BP157" s="40"/>
      <c r="BQ157" s="40"/>
      <c r="BR157" s="40"/>
      <c r="BS157" s="40"/>
      <c r="BT157" s="40"/>
      <c r="BU157" s="40"/>
      <c r="BV157" s="40"/>
      <c r="BW157" s="40"/>
      <c r="BX157" s="40"/>
      <c r="BY157" s="40"/>
      <c r="BZ157" s="40"/>
      <c r="CA157" s="40"/>
      <c r="CB157" s="40"/>
      <c r="CC157" s="40"/>
      <c r="CD157" s="40"/>
      <c r="CE157" s="40"/>
      <c r="CF157" s="40"/>
      <c r="CG157" s="40"/>
      <c r="CH157" s="40"/>
      <c r="CI157" s="40"/>
      <c r="CJ157" s="40"/>
      <c r="CK157" s="40"/>
      <c r="CL157" s="40"/>
      <c r="CM157" s="40"/>
      <c r="CN157" s="40"/>
      <c r="CO157" s="40"/>
    </row>
    <row r="158" spans="2:93" ht="13.5" customHeight="1">
      <c r="B158" s="39">
        <v>155</v>
      </c>
      <c r="C158" s="31"/>
      <c r="D158" s="31"/>
      <c r="E158" s="31"/>
      <c r="F158" s="31"/>
      <c r="G158" s="31"/>
      <c r="H158" s="31"/>
      <c r="I158" s="31"/>
      <c r="J158" s="31"/>
      <c r="K158" s="31"/>
      <c r="L158" s="31"/>
      <c r="M158" s="31"/>
      <c r="N158" s="31"/>
      <c r="O158" s="31"/>
      <c r="P158" s="31"/>
      <c r="Q158" s="31"/>
      <c r="R158" s="40"/>
      <c r="S158" s="40"/>
      <c r="T158" s="40"/>
      <c r="U158" s="40"/>
      <c r="V158" s="40"/>
      <c r="W158" s="40"/>
      <c r="X158" s="40"/>
      <c r="Y158" s="40"/>
      <c r="Z158" s="40"/>
      <c r="AA158" s="40"/>
      <c r="AB158" s="40"/>
      <c r="AC158" s="40"/>
      <c r="AD158" s="31"/>
      <c r="AE158" s="31"/>
      <c r="AF158" s="31"/>
      <c r="AG158" s="31"/>
      <c r="AH158" s="31"/>
      <c r="AI158" s="31"/>
      <c r="AJ158" s="31"/>
      <c r="AK158" s="31"/>
      <c r="AL158" s="31"/>
      <c r="AM158" s="31"/>
      <c r="AN158" s="31"/>
      <c r="AO158" s="31"/>
      <c r="AP158" s="44"/>
      <c r="AQ158" s="41"/>
      <c r="AR158" s="41"/>
      <c r="AS158" s="41"/>
      <c r="AT158" s="41"/>
      <c r="AU158" s="41"/>
      <c r="AV158" s="41"/>
      <c r="AW158" s="41"/>
      <c r="AX158" s="41"/>
      <c r="AY158" s="41"/>
      <c r="AZ158" s="41"/>
      <c r="BA158" s="41"/>
      <c r="BB158" s="41"/>
      <c r="BC158" s="40"/>
      <c r="BD158" s="40"/>
      <c r="BE158" s="40"/>
      <c r="BF158" s="40"/>
      <c r="BG158" s="40"/>
      <c r="BH158" s="40"/>
      <c r="BI158" s="40"/>
      <c r="BJ158" s="40"/>
      <c r="BK158" s="40"/>
      <c r="BL158" s="40"/>
      <c r="BM158" s="40"/>
      <c r="BN158" s="40"/>
      <c r="BO158" s="40"/>
      <c r="BP158" s="40"/>
      <c r="BQ158" s="40"/>
      <c r="BR158" s="40"/>
      <c r="BS158" s="40"/>
      <c r="BT158" s="40"/>
      <c r="BU158" s="40"/>
      <c r="BV158" s="40"/>
      <c r="BW158" s="40"/>
      <c r="BX158" s="40"/>
      <c r="BY158" s="40"/>
      <c r="BZ158" s="40"/>
      <c r="CA158" s="40"/>
      <c r="CB158" s="40"/>
      <c r="CC158" s="40"/>
      <c r="CD158" s="40"/>
      <c r="CE158" s="40"/>
      <c r="CF158" s="40"/>
      <c r="CG158" s="40"/>
      <c r="CH158" s="40"/>
      <c r="CI158" s="40"/>
      <c r="CJ158" s="40"/>
      <c r="CK158" s="40"/>
      <c r="CL158" s="40"/>
      <c r="CM158" s="40"/>
      <c r="CN158" s="40"/>
      <c r="CO158" s="40"/>
    </row>
    <row r="159" spans="2:93" ht="13.5" customHeight="1">
      <c r="B159" s="39">
        <v>156</v>
      </c>
      <c r="C159" s="31"/>
      <c r="D159" s="31"/>
      <c r="E159" s="31"/>
      <c r="F159" s="31"/>
      <c r="G159" s="31"/>
      <c r="H159" s="31"/>
      <c r="I159" s="31"/>
      <c r="J159" s="31"/>
      <c r="K159" s="31"/>
      <c r="L159" s="31"/>
      <c r="M159" s="31"/>
      <c r="N159" s="31"/>
      <c r="O159" s="31"/>
      <c r="P159" s="31"/>
      <c r="Q159" s="31"/>
      <c r="R159" s="40"/>
      <c r="S159" s="40"/>
      <c r="T159" s="40"/>
      <c r="U159" s="40"/>
      <c r="V159" s="40"/>
      <c r="W159" s="40"/>
      <c r="X159" s="40"/>
      <c r="Y159" s="40"/>
      <c r="Z159" s="40"/>
      <c r="AA159" s="40"/>
      <c r="AB159" s="40"/>
      <c r="AC159" s="40"/>
      <c r="AD159" s="31"/>
      <c r="AE159" s="31"/>
      <c r="AF159" s="31"/>
      <c r="AG159" s="31"/>
      <c r="AH159" s="31"/>
      <c r="AI159" s="31"/>
      <c r="AJ159" s="31"/>
      <c r="AK159" s="31"/>
      <c r="AL159" s="31"/>
      <c r="AM159" s="31"/>
      <c r="AN159" s="31"/>
      <c r="AO159" s="31"/>
      <c r="AP159" s="44"/>
      <c r="AQ159" s="41"/>
      <c r="AR159" s="41"/>
      <c r="AS159" s="41"/>
      <c r="AT159" s="41"/>
      <c r="AU159" s="41"/>
      <c r="AV159" s="41"/>
      <c r="AW159" s="41"/>
      <c r="AX159" s="41"/>
      <c r="AY159" s="41"/>
      <c r="AZ159" s="41"/>
      <c r="BA159" s="41"/>
      <c r="BB159" s="41"/>
      <c r="BC159" s="40"/>
      <c r="BD159" s="40"/>
      <c r="BE159" s="40"/>
      <c r="BF159" s="40"/>
      <c r="BG159" s="40"/>
      <c r="BH159" s="40"/>
      <c r="BI159" s="40"/>
      <c r="BJ159" s="40"/>
      <c r="BK159" s="40"/>
      <c r="BL159" s="40"/>
      <c r="BM159" s="40"/>
      <c r="BN159" s="40"/>
      <c r="BO159" s="40"/>
      <c r="BP159" s="40"/>
      <c r="BQ159" s="40"/>
      <c r="BR159" s="40"/>
      <c r="BS159" s="40"/>
      <c r="BT159" s="40"/>
      <c r="BU159" s="40"/>
      <c r="BV159" s="40"/>
      <c r="BW159" s="40"/>
      <c r="BX159" s="40"/>
      <c r="BY159" s="40"/>
      <c r="BZ159" s="40"/>
      <c r="CA159" s="40"/>
      <c r="CB159" s="40"/>
      <c r="CC159" s="40"/>
      <c r="CD159" s="40"/>
      <c r="CE159" s="40"/>
      <c r="CF159" s="40"/>
      <c r="CG159" s="40"/>
      <c r="CH159" s="40"/>
      <c r="CI159" s="40"/>
      <c r="CJ159" s="40"/>
      <c r="CK159" s="40"/>
      <c r="CL159" s="40"/>
      <c r="CM159" s="40"/>
      <c r="CN159" s="40"/>
      <c r="CO159" s="40"/>
    </row>
    <row r="160" spans="2:93" ht="13.5" customHeight="1">
      <c r="B160" s="39">
        <v>157</v>
      </c>
      <c r="C160" s="31"/>
      <c r="D160" s="31"/>
      <c r="E160" s="31"/>
      <c r="F160" s="31"/>
      <c r="G160" s="31"/>
      <c r="H160" s="31"/>
      <c r="I160" s="31"/>
      <c r="J160" s="31"/>
      <c r="K160" s="31"/>
      <c r="L160" s="31"/>
      <c r="M160" s="31"/>
      <c r="N160" s="31"/>
      <c r="O160" s="31"/>
      <c r="P160" s="31"/>
      <c r="Q160" s="31"/>
      <c r="R160" s="40"/>
      <c r="S160" s="40"/>
      <c r="T160" s="40"/>
      <c r="U160" s="40"/>
      <c r="V160" s="40"/>
      <c r="W160" s="40"/>
      <c r="X160" s="40"/>
      <c r="Y160" s="40"/>
      <c r="Z160" s="40"/>
      <c r="AA160" s="40"/>
      <c r="AB160" s="40"/>
      <c r="AC160" s="40"/>
      <c r="AD160" s="31"/>
      <c r="AE160" s="31"/>
      <c r="AF160" s="31"/>
      <c r="AG160" s="31"/>
      <c r="AH160" s="31"/>
      <c r="AI160" s="31"/>
      <c r="AJ160" s="31"/>
      <c r="AK160" s="31"/>
      <c r="AL160" s="31"/>
      <c r="AM160" s="31"/>
      <c r="AN160" s="31"/>
      <c r="AO160" s="31"/>
      <c r="AP160" s="44"/>
      <c r="AQ160" s="41"/>
      <c r="AR160" s="41"/>
      <c r="AS160" s="41"/>
      <c r="AT160" s="41"/>
      <c r="AU160" s="41"/>
      <c r="AV160" s="41"/>
      <c r="AW160" s="41"/>
      <c r="AX160" s="41"/>
      <c r="AY160" s="41"/>
      <c r="AZ160" s="41"/>
      <c r="BA160" s="41"/>
      <c r="BB160" s="41"/>
      <c r="BC160" s="40"/>
      <c r="BD160" s="40"/>
      <c r="BE160" s="40"/>
      <c r="BF160" s="40"/>
      <c r="BG160" s="40"/>
      <c r="BH160" s="40"/>
      <c r="BI160" s="40"/>
      <c r="BJ160" s="40"/>
      <c r="BK160" s="40"/>
      <c r="BL160" s="40"/>
      <c r="BM160" s="40"/>
      <c r="BN160" s="40"/>
      <c r="BO160" s="40"/>
      <c r="BP160" s="40"/>
      <c r="BQ160" s="40"/>
      <c r="BR160" s="40"/>
      <c r="BS160" s="40"/>
      <c r="BT160" s="40"/>
      <c r="BU160" s="40"/>
      <c r="BV160" s="40"/>
      <c r="BW160" s="40"/>
      <c r="BX160" s="40"/>
      <c r="BY160" s="40"/>
      <c r="BZ160" s="40"/>
      <c r="CA160" s="40"/>
      <c r="CB160" s="40"/>
      <c r="CC160" s="40"/>
      <c r="CD160" s="40"/>
      <c r="CE160" s="40"/>
      <c r="CF160" s="40"/>
      <c r="CG160" s="40"/>
      <c r="CH160" s="40"/>
      <c r="CI160" s="40"/>
      <c r="CJ160" s="40"/>
      <c r="CK160" s="40"/>
      <c r="CL160" s="40"/>
      <c r="CM160" s="40"/>
      <c r="CN160" s="40"/>
      <c r="CO160" s="40"/>
    </row>
    <row r="161" spans="2:93" ht="13.5" customHeight="1">
      <c r="B161" s="39">
        <v>158</v>
      </c>
      <c r="C161" s="31"/>
      <c r="D161" s="31"/>
      <c r="E161" s="31"/>
      <c r="F161" s="31"/>
      <c r="G161" s="31"/>
      <c r="H161" s="31"/>
      <c r="I161" s="31"/>
      <c r="J161" s="31"/>
      <c r="K161" s="31"/>
      <c r="L161" s="31"/>
      <c r="M161" s="31"/>
      <c r="N161" s="31"/>
      <c r="O161" s="31"/>
      <c r="P161" s="31"/>
      <c r="Q161" s="31"/>
      <c r="R161" s="40"/>
      <c r="S161" s="40"/>
      <c r="T161" s="40"/>
      <c r="U161" s="40"/>
      <c r="V161" s="40"/>
      <c r="W161" s="40"/>
      <c r="X161" s="40"/>
      <c r="Y161" s="40"/>
      <c r="Z161" s="40"/>
      <c r="AA161" s="40"/>
      <c r="AB161" s="40"/>
      <c r="AC161" s="40"/>
      <c r="AD161" s="31"/>
      <c r="AE161" s="31"/>
      <c r="AF161" s="31"/>
      <c r="AG161" s="31"/>
      <c r="AH161" s="31"/>
      <c r="AI161" s="31"/>
      <c r="AJ161" s="31"/>
      <c r="AK161" s="31"/>
      <c r="AL161" s="31"/>
      <c r="AM161" s="31"/>
      <c r="AN161" s="31"/>
      <c r="AO161" s="31"/>
      <c r="AP161" s="44"/>
      <c r="AQ161" s="41"/>
      <c r="AR161" s="41"/>
      <c r="AS161" s="41"/>
      <c r="AT161" s="41"/>
      <c r="AU161" s="41"/>
      <c r="AV161" s="41"/>
      <c r="AW161" s="41"/>
      <c r="AX161" s="41"/>
      <c r="AY161" s="41"/>
      <c r="AZ161" s="41"/>
      <c r="BA161" s="41"/>
      <c r="BB161" s="41"/>
      <c r="BC161" s="40"/>
      <c r="BD161" s="40"/>
      <c r="BE161" s="40"/>
      <c r="BF161" s="40"/>
      <c r="BG161" s="40"/>
      <c r="BH161" s="40"/>
      <c r="BI161" s="40"/>
      <c r="BJ161" s="40"/>
      <c r="BK161" s="40"/>
      <c r="BL161" s="40"/>
      <c r="BM161" s="40"/>
      <c r="BN161" s="40"/>
      <c r="BO161" s="40"/>
      <c r="BP161" s="40"/>
      <c r="BQ161" s="40"/>
      <c r="BR161" s="40"/>
      <c r="BS161" s="40"/>
      <c r="BT161" s="40"/>
      <c r="BU161" s="40"/>
      <c r="BV161" s="40"/>
      <c r="BW161" s="40"/>
      <c r="BX161" s="40"/>
      <c r="BY161" s="40"/>
      <c r="BZ161" s="40"/>
      <c r="CA161" s="40"/>
      <c r="CB161" s="40"/>
      <c r="CC161" s="40"/>
      <c r="CD161" s="40"/>
      <c r="CE161" s="40"/>
      <c r="CF161" s="40"/>
      <c r="CG161" s="40"/>
      <c r="CH161" s="40"/>
      <c r="CI161" s="40"/>
      <c r="CJ161" s="40"/>
      <c r="CK161" s="40"/>
      <c r="CL161" s="40"/>
      <c r="CM161" s="40"/>
      <c r="CN161" s="40"/>
      <c r="CO161" s="40"/>
    </row>
    <row r="162" spans="2:93" ht="13.5" customHeight="1">
      <c r="B162" s="39">
        <v>159</v>
      </c>
      <c r="C162" s="31"/>
      <c r="D162" s="31"/>
      <c r="E162" s="31"/>
      <c r="F162" s="31"/>
      <c r="G162" s="31"/>
      <c r="H162" s="31"/>
      <c r="I162" s="31"/>
      <c r="J162" s="31"/>
      <c r="K162" s="31"/>
      <c r="L162" s="31"/>
      <c r="M162" s="31"/>
      <c r="N162" s="31"/>
      <c r="O162" s="31"/>
      <c r="P162" s="31"/>
      <c r="Q162" s="31"/>
      <c r="R162" s="40"/>
      <c r="S162" s="40"/>
      <c r="T162" s="40"/>
      <c r="U162" s="40"/>
      <c r="V162" s="40"/>
      <c r="W162" s="40"/>
      <c r="X162" s="40"/>
      <c r="Y162" s="40"/>
      <c r="Z162" s="40"/>
      <c r="AA162" s="40"/>
      <c r="AB162" s="40"/>
      <c r="AC162" s="40"/>
      <c r="AD162" s="31"/>
      <c r="AE162" s="31"/>
      <c r="AF162" s="31"/>
      <c r="AG162" s="31"/>
      <c r="AH162" s="31"/>
      <c r="AI162" s="31"/>
      <c r="AJ162" s="31"/>
      <c r="AK162" s="31"/>
      <c r="AL162" s="31"/>
      <c r="AM162" s="31"/>
      <c r="AN162" s="31"/>
      <c r="AO162" s="31"/>
      <c r="AP162" s="44"/>
      <c r="AQ162" s="41"/>
      <c r="AR162" s="41"/>
      <c r="AS162" s="41"/>
      <c r="AT162" s="41"/>
      <c r="AU162" s="41"/>
      <c r="AV162" s="41"/>
      <c r="AW162" s="41"/>
      <c r="AX162" s="41"/>
      <c r="AY162" s="41"/>
      <c r="AZ162" s="41"/>
      <c r="BA162" s="41"/>
      <c r="BB162" s="41"/>
      <c r="BC162" s="40"/>
      <c r="BD162" s="40"/>
      <c r="BE162" s="40"/>
      <c r="BF162" s="40"/>
      <c r="BG162" s="40"/>
      <c r="BH162" s="40"/>
      <c r="BI162" s="40"/>
      <c r="BJ162" s="40"/>
      <c r="BK162" s="40"/>
      <c r="BL162" s="40"/>
      <c r="BM162" s="40"/>
      <c r="BN162" s="40"/>
      <c r="BO162" s="40"/>
      <c r="BP162" s="40"/>
      <c r="BQ162" s="40"/>
      <c r="BR162" s="40"/>
      <c r="BS162" s="40"/>
      <c r="BT162" s="40"/>
      <c r="BU162" s="40"/>
      <c r="BV162" s="40"/>
      <c r="BW162" s="40"/>
      <c r="BX162" s="40"/>
      <c r="BY162" s="40"/>
      <c r="BZ162" s="40"/>
      <c r="CA162" s="40"/>
      <c r="CB162" s="40"/>
      <c r="CC162" s="40"/>
      <c r="CD162" s="40"/>
      <c r="CE162" s="40"/>
      <c r="CF162" s="40"/>
      <c r="CG162" s="40"/>
      <c r="CH162" s="40"/>
      <c r="CI162" s="40"/>
      <c r="CJ162" s="40"/>
      <c r="CK162" s="40"/>
      <c r="CL162" s="40"/>
      <c r="CM162" s="40"/>
      <c r="CN162" s="40"/>
      <c r="CO162" s="40"/>
    </row>
    <row r="163" spans="2:93" ht="13.5" customHeight="1">
      <c r="B163" s="39">
        <v>160</v>
      </c>
      <c r="C163" s="31"/>
      <c r="D163" s="31"/>
      <c r="E163" s="31"/>
      <c r="F163" s="31"/>
      <c r="G163" s="31"/>
      <c r="H163" s="31"/>
      <c r="I163" s="31"/>
      <c r="J163" s="31"/>
      <c r="K163" s="31"/>
      <c r="L163" s="31"/>
      <c r="M163" s="31"/>
      <c r="N163" s="31"/>
      <c r="O163" s="31"/>
      <c r="P163" s="31"/>
      <c r="Q163" s="31"/>
      <c r="R163" s="40"/>
      <c r="S163" s="40"/>
      <c r="T163" s="40"/>
      <c r="U163" s="40"/>
      <c r="V163" s="40"/>
      <c r="W163" s="40"/>
      <c r="X163" s="40"/>
      <c r="Y163" s="40"/>
      <c r="Z163" s="40"/>
      <c r="AA163" s="40"/>
      <c r="AB163" s="40"/>
      <c r="AC163" s="40"/>
      <c r="AD163" s="31"/>
      <c r="AE163" s="31"/>
      <c r="AF163" s="31"/>
      <c r="AG163" s="31"/>
      <c r="AH163" s="31"/>
      <c r="AI163" s="31"/>
      <c r="AJ163" s="31"/>
      <c r="AK163" s="31"/>
      <c r="AL163" s="31"/>
      <c r="AM163" s="31"/>
      <c r="AN163" s="31"/>
      <c r="AO163" s="31"/>
      <c r="AP163" s="44"/>
      <c r="AQ163" s="41"/>
      <c r="AR163" s="41"/>
      <c r="AS163" s="41"/>
      <c r="AT163" s="41"/>
      <c r="AU163" s="41"/>
      <c r="AV163" s="41"/>
      <c r="AW163" s="41"/>
      <c r="AX163" s="41"/>
      <c r="AY163" s="41"/>
      <c r="AZ163" s="41"/>
      <c r="BA163" s="41"/>
      <c r="BB163" s="41"/>
      <c r="BC163" s="40"/>
      <c r="BD163" s="40"/>
      <c r="BE163" s="40"/>
      <c r="BF163" s="40"/>
      <c r="BG163" s="40"/>
      <c r="BH163" s="40"/>
      <c r="BI163" s="40"/>
      <c r="BJ163" s="40"/>
      <c r="BK163" s="40"/>
      <c r="BL163" s="40"/>
      <c r="BM163" s="40"/>
      <c r="BN163" s="40"/>
      <c r="BO163" s="40"/>
      <c r="BP163" s="40"/>
      <c r="BQ163" s="40"/>
      <c r="BR163" s="40"/>
      <c r="BS163" s="40"/>
      <c r="BT163" s="40"/>
      <c r="BU163" s="40"/>
      <c r="BV163" s="40"/>
      <c r="BW163" s="40"/>
      <c r="BX163" s="40"/>
      <c r="BY163" s="40"/>
      <c r="BZ163" s="40"/>
      <c r="CA163" s="40"/>
      <c r="CB163" s="40"/>
      <c r="CC163" s="40"/>
      <c r="CD163" s="40"/>
      <c r="CE163" s="40"/>
      <c r="CF163" s="40"/>
      <c r="CG163" s="40"/>
      <c r="CH163" s="40"/>
      <c r="CI163" s="40"/>
      <c r="CJ163" s="40"/>
      <c r="CK163" s="40"/>
      <c r="CL163" s="40"/>
      <c r="CM163" s="40"/>
      <c r="CN163" s="40"/>
      <c r="CO163" s="40"/>
    </row>
    <row r="164" spans="2:93" ht="13.5" customHeight="1">
      <c r="B164" s="39">
        <v>161</v>
      </c>
      <c r="C164" s="31"/>
      <c r="D164" s="31"/>
      <c r="E164" s="31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31"/>
      <c r="Q164" s="31"/>
      <c r="R164" s="40"/>
      <c r="S164" s="40"/>
      <c r="T164" s="40"/>
      <c r="U164" s="40"/>
      <c r="V164" s="40"/>
      <c r="W164" s="40"/>
      <c r="X164" s="40"/>
      <c r="Y164" s="40"/>
      <c r="Z164" s="40"/>
      <c r="AA164" s="40"/>
      <c r="AB164" s="40"/>
      <c r="AC164" s="40"/>
      <c r="AD164" s="31"/>
      <c r="AE164" s="31"/>
      <c r="AF164" s="31"/>
      <c r="AG164" s="31"/>
      <c r="AH164" s="31"/>
      <c r="AI164" s="31"/>
      <c r="AJ164" s="31"/>
      <c r="AK164" s="31"/>
      <c r="AL164" s="31"/>
      <c r="AM164" s="31"/>
      <c r="AN164" s="31"/>
      <c r="AO164" s="31"/>
      <c r="AP164" s="44"/>
      <c r="AQ164" s="41"/>
      <c r="AR164" s="41"/>
      <c r="AS164" s="41"/>
      <c r="AT164" s="41"/>
      <c r="AU164" s="41"/>
      <c r="AV164" s="41"/>
      <c r="AW164" s="41"/>
      <c r="AX164" s="41"/>
      <c r="AY164" s="41"/>
      <c r="AZ164" s="41"/>
      <c r="BA164" s="41"/>
      <c r="BB164" s="41"/>
      <c r="BC164" s="40"/>
      <c r="BD164" s="40"/>
      <c r="BE164" s="40"/>
      <c r="BF164" s="40"/>
      <c r="BG164" s="40"/>
      <c r="BH164" s="40"/>
      <c r="BI164" s="40"/>
      <c r="BJ164" s="40"/>
      <c r="BK164" s="40"/>
      <c r="BL164" s="40"/>
      <c r="BM164" s="40"/>
      <c r="BN164" s="40"/>
      <c r="BO164" s="40"/>
      <c r="BP164" s="40"/>
      <c r="BQ164" s="40"/>
      <c r="BR164" s="40"/>
      <c r="BS164" s="40"/>
      <c r="BT164" s="40"/>
      <c r="BU164" s="40"/>
      <c r="BV164" s="40"/>
      <c r="BW164" s="40"/>
      <c r="BX164" s="40"/>
      <c r="BY164" s="40"/>
      <c r="BZ164" s="40"/>
      <c r="CA164" s="40"/>
      <c r="CB164" s="40"/>
      <c r="CC164" s="40"/>
      <c r="CD164" s="40"/>
      <c r="CE164" s="40"/>
      <c r="CF164" s="40"/>
      <c r="CG164" s="40"/>
      <c r="CH164" s="40"/>
      <c r="CI164" s="40"/>
      <c r="CJ164" s="40"/>
      <c r="CK164" s="40"/>
      <c r="CL164" s="40"/>
      <c r="CM164" s="40"/>
      <c r="CN164" s="40"/>
      <c r="CO164" s="40"/>
    </row>
    <row r="165" spans="2:93" ht="13.5" customHeight="1">
      <c r="B165" s="39">
        <v>162</v>
      </c>
      <c r="C165" s="31"/>
      <c r="D165" s="31"/>
      <c r="E165" s="31"/>
      <c r="F165" s="31"/>
      <c r="G165" s="31"/>
      <c r="H165" s="31"/>
      <c r="I165" s="31"/>
      <c r="J165" s="31"/>
      <c r="K165" s="31"/>
      <c r="L165" s="31"/>
      <c r="M165" s="31"/>
      <c r="N165" s="31"/>
      <c r="O165" s="31"/>
      <c r="P165" s="31"/>
      <c r="Q165" s="31"/>
      <c r="R165" s="40"/>
      <c r="S165" s="40"/>
      <c r="T165" s="40"/>
      <c r="U165" s="40"/>
      <c r="V165" s="40"/>
      <c r="W165" s="40"/>
      <c r="X165" s="40"/>
      <c r="Y165" s="40"/>
      <c r="Z165" s="40"/>
      <c r="AA165" s="40"/>
      <c r="AB165" s="40"/>
      <c r="AC165" s="40"/>
      <c r="AD165" s="31"/>
      <c r="AE165" s="31"/>
      <c r="AF165" s="31"/>
      <c r="AG165" s="31"/>
      <c r="AH165" s="31"/>
      <c r="AI165" s="31"/>
      <c r="AJ165" s="31"/>
      <c r="AK165" s="31"/>
      <c r="AL165" s="31"/>
      <c r="AM165" s="31"/>
      <c r="AN165" s="31"/>
      <c r="AO165" s="31"/>
      <c r="AP165" s="44"/>
      <c r="AQ165" s="41"/>
      <c r="AR165" s="41"/>
      <c r="AS165" s="41"/>
      <c r="AT165" s="41"/>
      <c r="AU165" s="41"/>
      <c r="AV165" s="41"/>
      <c r="AW165" s="41"/>
      <c r="AX165" s="41"/>
      <c r="AY165" s="41"/>
      <c r="AZ165" s="41"/>
      <c r="BA165" s="41"/>
      <c r="BB165" s="41"/>
      <c r="BC165" s="40"/>
      <c r="BD165" s="40"/>
      <c r="BE165" s="40"/>
      <c r="BF165" s="40"/>
      <c r="BG165" s="40"/>
      <c r="BH165" s="40"/>
      <c r="BI165" s="40"/>
      <c r="BJ165" s="40"/>
      <c r="BK165" s="40"/>
      <c r="BL165" s="40"/>
      <c r="BM165" s="40"/>
      <c r="BN165" s="40"/>
      <c r="BO165" s="40"/>
      <c r="BP165" s="40"/>
      <c r="BQ165" s="40"/>
      <c r="BR165" s="40"/>
      <c r="BS165" s="40"/>
      <c r="BT165" s="40"/>
      <c r="BU165" s="40"/>
      <c r="BV165" s="40"/>
      <c r="BW165" s="40"/>
      <c r="BX165" s="40"/>
      <c r="BY165" s="40"/>
      <c r="BZ165" s="40"/>
      <c r="CA165" s="40"/>
      <c r="CB165" s="40"/>
      <c r="CC165" s="40"/>
      <c r="CD165" s="40"/>
      <c r="CE165" s="40"/>
      <c r="CF165" s="40"/>
      <c r="CG165" s="40"/>
      <c r="CH165" s="40"/>
      <c r="CI165" s="40"/>
      <c r="CJ165" s="40"/>
      <c r="CK165" s="40"/>
      <c r="CL165" s="40"/>
      <c r="CM165" s="40"/>
      <c r="CN165" s="40"/>
      <c r="CO165" s="40"/>
    </row>
    <row r="166" spans="2:93" ht="13.5" customHeight="1">
      <c r="B166" s="39">
        <v>163</v>
      </c>
      <c r="C166" s="31"/>
      <c r="D166" s="31"/>
      <c r="E166" s="31"/>
      <c r="F166" s="31"/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Q166" s="31"/>
      <c r="R166" s="40"/>
      <c r="S166" s="40"/>
      <c r="T166" s="40"/>
      <c r="U166" s="40"/>
      <c r="V166" s="40"/>
      <c r="W166" s="40"/>
      <c r="X166" s="40"/>
      <c r="Y166" s="40"/>
      <c r="Z166" s="40"/>
      <c r="AA166" s="40"/>
      <c r="AB166" s="40"/>
      <c r="AC166" s="40"/>
      <c r="AD166" s="31"/>
      <c r="AE166" s="31"/>
      <c r="AF166" s="31"/>
      <c r="AG166" s="31"/>
      <c r="AH166" s="31"/>
      <c r="AI166" s="31"/>
      <c r="AJ166" s="31"/>
      <c r="AK166" s="31"/>
      <c r="AL166" s="31"/>
      <c r="AM166" s="31"/>
      <c r="AN166" s="31"/>
      <c r="AO166" s="31"/>
      <c r="AP166" s="44"/>
      <c r="AQ166" s="41"/>
      <c r="AR166" s="41"/>
      <c r="AS166" s="41"/>
      <c r="AT166" s="41"/>
      <c r="AU166" s="41"/>
      <c r="AV166" s="41"/>
      <c r="AW166" s="41"/>
      <c r="AX166" s="41"/>
      <c r="AY166" s="41"/>
      <c r="AZ166" s="41"/>
      <c r="BA166" s="41"/>
      <c r="BB166" s="41"/>
      <c r="BC166" s="40"/>
      <c r="BD166" s="40"/>
      <c r="BE166" s="40"/>
      <c r="BF166" s="40"/>
      <c r="BG166" s="40"/>
      <c r="BH166" s="40"/>
      <c r="BI166" s="40"/>
      <c r="BJ166" s="40"/>
      <c r="BK166" s="40"/>
      <c r="BL166" s="40"/>
      <c r="BM166" s="40"/>
      <c r="BN166" s="40"/>
      <c r="BO166" s="40"/>
      <c r="BP166" s="40"/>
      <c r="BQ166" s="40"/>
      <c r="BR166" s="40"/>
      <c r="BS166" s="40"/>
      <c r="BT166" s="40"/>
      <c r="BU166" s="40"/>
      <c r="BV166" s="40"/>
      <c r="BW166" s="40"/>
      <c r="BX166" s="40"/>
      <c r="BY166" s="40"/>
      <c r="BZ166" s="40"/>
      <c r="CA166" s="40"/>
      <c r="CB166" s="40"/>
      <c r="CC166" s="40"/>
      <c r="CD166" s="40"/>
      <c r="CE166" s="40"/>
      <c r="CF166" s="40"/>
      <c r="CG166" s="40"/>
      <c r="CH166" s="40"/>
      <c r="CI166" s="40"/>
      <c r="CJ166" s="40"/>
      <c r="CK166" s="40"/>
      <c r="CL166" s="40"/>
      <c r="CM166" s="40"/>
      <c r="CN166" s="40"/>
      <c r="CO166" s="40"/>
    </row>
    <row r="167" spans="2:93" ht="13.5" customHeight="1">
      <c r="B167" s="39">
        <v>164</v>
      </c>
      <c r="C167" s="31"/>
      <c r="D167" s="31"/>
      <c r="E167" s="31"/>
      <c r="F167" s="31"/>
      <c r="G167" s="31"/>
      <c r="H167" s="31"/>
      <c r="I167" s="31"/>
      <c r="J167" s="31"/>
      <c r="K167" s="31"/>
      <c r="L167" s="31"/>
      <c r="M167" s="31"/>
      <c r="N167" s="31"/>
      <c r="O167" s="31"/>
      <c r="P167" s="31"/>
      <c r="Q167" s="31"/>
      <c r="R167" s="40"/>
      <c r="S167" s="40"/>
      <c r="T167" s="40"/>
      <c r="U167" s="40"/>
      <c r="V167" s="40"/>
      <c r="W167" s="40"/>
      <c r="X167" s="40"/>
      <c r="Y167" s="40"/>
      <c r="Z167" s="40"/>
      <c r="AA167" s="40"/>
      <c r="AB167" s="40"/>
      <c r="AC167" s="40"/>
      <c r="AD167" s="31"/>
      <c r="AE167" s="31"/>
      <c r="AF167" s="31"/>
      <c r="AG167" s="31"/>
      <c r="AH167" s="31"/>
      <c r="AI167" s="31"/>
      <c r="AJ167" s="31"/>
      <c r="AK167" s="31"/>
      <c r="AL167" s="31"/>
      <c r="AM167" s="31"/>
      <c r="AN167" s="31"/>
      <c r="AO167" s="31"/>
      <c r="AP167" s="44"/>
      <c r="AQ167" s="41"/>
      <c r="AR167" s="41"/>
      <c r="AS167" s="41"/>
      <c r="AT167" s="41"/>
      <c r="AU167" s="41"/>
      <c r="AV167" s="41"/>
      <c r="AW167" s="41"/>
      <c r="AX167" s="41"/>
      <c r="AY167" s="41"/>
      <c r="AZ167" s="41"/>
      <c r="BA167" s="41"/>
      <c r="BB167" s="41"/>
      <c r="BC167" s="40"/>
      <c r="BD167" s="40"/>
      <c r="BE167" s="40"/>
      <c r="BF167" s="40"/>
      <c r="BG167" s="40"/>
      <c r="BH167" s="40"/>
      <c r="BI167" s="40"/>
      <c r="BJ167" s="40"/>
      <c r="BK167" s="40"/>
      <c r="BL167" s="40"/>
      <c r="BM167" s="40"/>
      <c r="BN167" s="40"/>
      <c r="BO167" s="40"/>
      <c r="BP167" s="40"/>
      <c r="BQ167" s="40"/>
      <c r="BR167" s="40"/>
      <c r="BS167" s="40"/>
      <c r="BT167" s="40"/>
      <c r="BU167" s="40"/>
      <c r="BV167" s="40"/>
      <c r="BW167" s="40"/>
      <c r="BX167" s="40"/>
      <c r="BY167" s="40"/>
      <c r="BZ167" s="40"/>
      <c r="CA167" s="40"/>
      <c r="CB167" s="40"/>
      <c r="CC167" s="40"/>
      <c r="CD167" s="40"/>
      <c r="CE167" s="40"/>
      <c r="CF167" s="40"/>
      <c r="CG167" s="40"/>
      <c r="CH167" s="40"/>
      <c r="CI167" s="40"/>
      <c r="CJ167" s="40"/>
      <c r="CK167" s="40"/>
      <c r="CL167" s="40"/>
      <c r="CM167" s="40"/>
      <c r="CN167" s="40"/>
      <c r="CO167" s="40"/>
    </row>
    <row r="168" spans="2:93" ht="13.5" customHeight="1">
      <c r="B168" s="39">
        <v>165</v>
      </c>
      <c r="C168" s="31"/>
      <c r="D168" s="31"/>
      <c r="E168" s="31"/>
      <c r="F168" s="31"/>
      <c r="G168" s="31"/>
      <c r="H168" s="31"/>
      <c r="I168" s="31"/>
      <c r="J168" s="31"/>
      <c r="K168" s="31"/>
      <c r="L168" s="31"/>
      <c r="M168" s="31"/>
      <c r="N168" s="31"/>
      <c r="O168" s="31"/>
      <c r="P168" s="31"/>
      <c r="Q168" s="31"/>
      <c r="R168" s="40"/>
      <c r="S168" s="40"/>
      <c r="T168" s="40"/>
      <c r="U168" s="40"/>
      <c r="V168" s="40"/>
      <c r="W168" s="40"/>
      <c r="X168" s="40"/>
      <c r="Y168" s="40"/>
      <c r="Z168" s="40"/>
      <c r="AA168" s="40"/>
      <c r="AB168" s="40"/>
      <c r="AC168" s="40"/>
      <c r="AD168" s="31"/>
      <c r="AE168" s="31"/>
      <c r="AF168" s="31"/>
      <c r="AG168" s="31"/>
      <c r="AH168" s="31"/>
      <c r="AI168" s="31"/>
      <c r="AJ168" s="31"/>
      <c r="AK168" s="31"/>
      <c r="AL168" s="31"/>
      <c r="AM168" s="31"/>
      <c r="AN168" s="31"/>
      <c r="AO168" s="31"/>
      <c r="AP168" s="44"/>
      <c r="AQ168" s="41"/>
      <c r="AR168" s="41"/>
      <c r="AS168" s="41"/>
      <c r="AT168" s="41"/>
      <c r="AU168" s="41"/>
      <c r="AV168" s="41"/>
      <c r="AW168" s="41"/>
      <c r="AX168" s="41"/>
      <c r="AY168" s="41"/>
      <c r="AZ168" s="41"/>
      <c r="BA168" s="41"/>
      <c r="BB168" s="41"/>
      <c r="BC168" s="40"/>
      <c r="BD168" s="40"/>
      <c r="BE168" s="40"/>
      <c r="BF168" s="40"/>
      <c r="BG168" s="40"/>
      <c r="BH168" s="40"/>
      <c r="BI168" s="40"/>
      <c r="BJ168" s="40"/>
      <c r="BK168" s="40"/>
      <c r="BL168" s="40"/>
      <c r="BM168" s="40"/>
      <c r="BN168" s="40"/>
      <c r="BO168" s="40"/>
      <c r="BP168" s="40"/>
      <c r="BQ168" s="40"/>
      <c r="BR168" s="40"/>
      <c r="BS168" s="40"/>
      <c r="BT168" s="40"/>
      <c r="BU168" s="40"/>
      <c r="BV168" s="40"/>
      <c r="BW168" s="40"/>
      <c r="BX168" s="40"/>
      <c r="BY168" s="40"/>
      <c r="BZ168" s="40"/>
      <c r="CA168" s="40"/>
      <c r="CB168" s="40"/>
      <c r="CC168" s="40"/>
      <c r="CD168" s="40"/>
      <c r="CE168" s="40"/>
      <c r="CF168" s="40"/>
      <c r="CG168" s="40"/>
      <c r="CH168" s="40"/>
      <c r="CI168" s="40"/>
      <c r="CJ168" s="40"/>
      <c r="CK168" s="40"/>
      <c r="CL168" s="40"/>
      <c r="CM168" s="40"/>
      <c r="CN168" s="40"/>
      <c r="CO168" s="40"/>
    </row>
    <row r="169" spans="2:93" ht="13.5" customHeight="1"/>
    <row r="170" spans="2:93" ht="13.5" customHeight="1"/>
    <row r="171" spans="2:93" ht="13.5" customHeight="1"/>
    <row r="172" spans="2:93" ht="13.5" customHeight="1"/>
    <row r="173" spans="2:93" ht="13.5" customHeight="1"/>
    <row r="174" spans="2:93" ht="13.5" customHeight="1"/>
    <row r="175" spans="2:93" ht="13.5" customHeight="1"/>
    <row r="176" spans="2:93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mergeCells count="9">
    <mergeCell ref="BL3:BW3"/>
    <mergeCell ref="BX3:CI3"/>
    <mergeCell ref="CJ2:CL2"/>
    <mergeCell ref="CM2:CO2"/>
    <mergeCell ref="C3:N3"/>
    <mergeCell ref="O3:Z3"/>
    <mergeCell ref="AA3:AL3"/>
    <mergeCell ref="AM3:AX3"/>
    <mergeCell ref="AZ3:BK3"/>
  </mergeCells>
  <pageMargins left="0.25" right="0.25" top="0.75" bottom="0.75" header="0" footer="0"/>
  <pageSetup paperSize="8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C1000"/>
  <sheetViews>
    <sheetView workbookViewId="0"/>
  </sheetViews>
  <sheetFormatPr defaultColWidth="14.42578125" defaultRowHeight="15" customHeight="1" outlineLevelRow="1"/>
  <cols>
    <col min="1" max="1" width="8.7109375" customWidth="1"/>
    <col min="2" max="2" width="11.28515625" customWidth="1"/>
    <col min="3" max="3" width="12.42578125" hidden="1" customWidth="1"/>
    <col min="4" max="4" width="11.28515625" customWidth="1"/>
    <col min="5" max="5" width="12.28515625" customWidth="1"/>
    <col min="6" max="6" width="4.85546875" customWidth="1"/>
    <col min="7" max="7" width="6.5703125" customWidth="1"/>
    <col min="8" max="8" width="4.7109375" customWidth="1"/>
    <col min="9" max="9" width="8.28515625" customWidth="1"/>
    <col min="10" max="11" width="8.7109375" customWidth="1"/>
    <col min="12" max="12" width="10.42578125" customWidth="1"/>
    <col min="13" max="39" width="8.7109375" customWidth="1"/>
  </cols>
  <sheetData>
    <row r="1" spans="2:29" ht="13.5" customHeight="1"/>
    <row r="2" spans="2:29" ht="13.5" customHeight="1">
      <c r="B2" s="102" t="s">
        <v>17</v>
      </c>
      <c r="C2" s="103" t="s">
        <v>63</v>
      </c>
      <c r="D2" s="103" t="s">
        <v>18</v>
      </c>
      <c r="E2" s="104" t="s">
        <v>19</v>
      </c>
      <c r="F2" s="105" t="s">
        <v>20</v>
      </c>
      <c r="G2" s="106"/>
      <c r="H2" s="107"/>
      <c r="I2" s="105" t="s">
        <v>21</v>
      </c>
      <c r="J2" s="106"/>
      <c r="K2" s="107"/>
      <c r="L2" s="100" t="s">
        <v>22</v>
      </c>
      <c r="M2" s="51"/>
      <c r="N2" s="111" t="s">
        <v>64</v>
      </c>
      <c r="O2" s="112"/>
      <c r="P2" s="111" t="s">
        <v>65</v>
      </c>
      <c r="Q2" s="112"/>
      <c r="R2" s="111" t="s">
        <v>66</v>
      </c>
      <c r="S2" s="112"/>
    </row>
    <row r="3" spans="2:29" ht="13.5" customHeight="1">
      <c r="B3" s="101"/>
      <c r="C3" s="101"/>
      <c r="D3" s="101"/>
      <c r="E3" s="101"/>
      <c r="F3" s="29" t="s">
        <v>4</v>
      </c>
      <c r="G3" s="29" t="s">
        <v>5</v>
      </c>
      <c r="H3" s="29" t="s">
        <v>6</v>
      </c>
      <c r="I3" s="29" t="s">
        <v>4</v>
      </c>
      <c r="J3" s="29" t="s">
        <v>5</v>
      </c>
      <c r="K3" s="29" t="s">
        <v>6</v>
      </c>
      <c r="L3" s="101"/>
      <c r="M3" s="51"/>
      <c r="N3" s="113"/>
      <c r="O3" s="114"/>
      <c r="P3" s="113"/>
      <c r="Q3" s="114"/>
      <c r="R3" s="113"/>
      <c r="S3" s="114"/>
    </row>
    <row r="4" spans="2:29" ht="13.5" customHeight="1">
      <c r="B4" s="31">
        <v>1</v>
      </c>
      <c r="C4" s="31">
        <f t="shared" ref="C4:C501" si="0">12/D4</f>
        <v>6</v>
      </c>
      <c r="D4" s="31">
        <v>2</v>
      </c>
      <c r="E4" s="32">
        <f t="shared" ref="E4:E501" si="1">(D4-1)/11</f>
        <v>9.0909090909090912E-2</v>
      </c>
      <c r="F4" s="32">
        <f>Reais2x2!R5</f>
        <v>0.365651376146789</v>
      </c>
      <c r="G4" s="32">
        <f>Reais2x2!S5</f>
        <v>0.427027027027027</v>
      </c>
      <c r="H4" s="32">
        <f>Reais2x2!T5</f>
        <v>0.64329896907216499</v>
      </c>
      <c r="I4" s="32">
        <f>Reais2x2!U5</f>
        <v>1</v>
      </c>
      <c r="J4" s="32">
        <f>Reais2x2!V5</f>
        <v>1</v>
      </c>
      <c r="K4" s="32">
        <f>Reais2x2!W5</f>
        <v>1</v>
      </c>
      <c r="L4" s="52">
        <f>Reais2x2!K5</f>
        <v>0.44495257452574521</v>
      </c>
      <c r="M4" s="52"/>
      <c r="N4" s="52" t="e">
        <f t="shared" ref="N4:N501" ca="1" si="2">modelo03(F4,G4,H4,I4,J4,K4)</f>
        <v>#NAME?</v>
      </c>
      <c r="O4" s="52" t="e">
        <f t="shared" ref="O4:O501" ca="1" si="3">ABS(L4-N4)</f>
        <v>#NAME?</v>
      </c>
      <c r="P4" s="52" t="e">
        <f t="shared" ref="P4:P501" ca="1" si="4">novo1(F4,G4,H4,I4,J4,K4,E4)</f>
        <v>#NAME?</v>
      </c>
      <c r="Q4" s="52" t="e">
        <f t="shared" ref="Q4:Q501" ca="1" si="5">ABS(L4-P4)</f>
        <v>#NAME?</v>
      </c>
      <c r="R4" s="52" t="e">
        <f t="shared" ref="R4:R501" ca="1" si="6">novo4(F4,G4,H4,I4,J4,K4,E4)</f>
        <v>#NAME?</v>
      </c>
      <c r="S4" s="52" t="e">
        <f t="shared" ref="S4:S501" ca="1" si="7">ABS(L4-R4)</f>
        <v>#NAME?</v>
      </c>
      <c r="T4" s="53"/>
      <c r="V4" s="31" t="s">
        <v>67</v>
      </c>
      <c r="W4" s="31" t="s">
        <v>68</v>
      </c>
      <c r="X4" s="31" t="s">
        <v>69</v>
      </c>
      <c r="Y4" s="52" t="s">
        <v>70</v>
      </c>
      <c r="Z4" s="52" t="s">
        <v>71</v>
      </c>
      <c r="AA4" s="31" t="s">
        <v>72</v>
      </c>
      <c r="AB4" s="31" t="s">
        <v>73</v>
      </c>
      <c r="AC4" s="31" t="s">
        <v>74</v>
      </c>
    </row>
    <row r="5" spans="2:29" ht="13.5" customHeight="1">
      <c r="B5" s="31">
        <v>2</v>
      </c>
      <c r="C5" s="31">
        <f t="shared" si="0"/>
        <v>6</v>
      </c>
      <c r="D5" s="31">
        <v>2</v>
      </c>
      <c r="E5" s="32">
        <f t="shared" si="1"/>
        <v>9.0909090909090912E-2</v>
      </c>
      <c r="F5" s="32">
        <f>Reais2x2!R6</f>
        <v>3.5474006116207948E-2</v>
      </c>
      <c r="G5" s="32">
        <f>Reais2x2!S6</f>
        <v>3.1531531531531535E-4</v>
      </c>
      <c r="H5" s="32">
        <f>Reais2x2!T6</f>
        <v>0.22268041237113403</v>
      </c>
      <c r="I5" s="32">
        <f>Reais2x2!U6</f>
        <v>1</v>
      </c>
      <c r="J5" s="32">
        <f>Reais2x2!V6</f>
        <v>1</v>
      </c>
      <c r="K5" s="32">
        <f>Reais2x2!W6</f>
        <v>1</v>
      </c>
      <c r="L5" s="52">
        <f>Reais2x2!K6</f>
        <v>5.3109854604200257E-2</v>
      </c>
      <c r="M5" s="52"/>
      <c r="N5" s="52" t="e">
        <f t="shared" ca="1" si="2"/>
        <v>#NAME?</v>
      </c>
      <c r="O5" s="52" t="e">
        <f t="shared" ca="1" si="3"/>
        <v>#NAME?</v>
      </c>
      <c r="P5" s="52" t="e">
        <f t="shared" ca="1" si="4"/>
        <v>#NAME?</v>
      </c>
      <c r="Q5" s="52" t="e">
        <f t="shared" ca="1" si="5"/>
        <v>#NAME?</v>
      </c>
      <c r="R5" s="52" t="e">
        <f t="shared" ca="1" si="6"/>
        <v>#NAME?</v>
      </c>
      <c r="S5" s="52" t="e">
        <f t="shared" ca="1" si="7"/>
        <v>#NAME?</v>
      </c>
      <c r="T5" s="53"/>
      <c r="U5" s="31" t="s">
        <v>75</v>
      </c>
      <c r="V5" s="52" t="e">
        <f ca="1">MEDIAN(O4:O501)</f>
        <v>#NAME?</v>
      </c>
      <c r="W5" s="52" t="e">
        <f ca="1">MEDIAN(O4:O58)</f>
        <v>#NAME?</v>
      </c>
      <c r="X5" s="52" t="e">
        <f ca="1">MEDIAN(O59:O278)</f>
        <v>#NAME?</v>
      </c>
      <c r="Y5" s="52" t="e">
        <f ca="1">MEDIAN(O279:O488)</f>
        <v>#NAME?</v>
      </c>
      <c r="Z5" s="52" t="e">
        <f ca="1">MEDIAN(O489:O501)</f>
        <v>#NAME?</v>
      </c>
      <c r="AA5" s="52" t="e">
        <f ca="1">MAX(O4:O501)</f>
        <v>#NAME?</v>
      </c>
      <c r="AB5" s="52">
        <f ca="1">COUNTIF(O4:O501,"&lt;=0,10")/498</f>
        <v>0</v>
      </c>
      <c r="AC5" s="52">
        <v>0.9123</v>
      </c>
    </row>
    <row r="6" spans="2:29" ht="13.5" customHeight="1">
      <c r="B6" s="31">
        <v>3</v>
      </c>
      <c r="C6" s="31">
        <f t="shared" si="0"/>
        <v>6</v>
      </c>
      <c r="D6" s="31">
        <v>2</v>
      </c>
      <c r="E6" s="32">
        <f t="shared" si="1"/>
        <v>9.0909090909090912E-2</v>
      </c>
      <c r="F6" s="32">
        <f>Reais2x2!R7</f>
        <v>2.0269113149847095E-2</v>
      </c>
      <c r="G6" s="32">
        <f>Reais2x2!S7</f>
        <v>4.72972972972973E-2</v>
      </c>
      <c r="H6" s="32">
        <f>Reais2x2!T7</f>
        <v>0</v>
      </c>
      <c r="I6" s="32">
        <f>Reais2x2!U7</f>
        <v>1</v>
      </c>
      <c r="J6" s="32">
        <f>Reais2x2!V7</f>
        <v>1</v>
      </c>
      <c r="K6" s="32">
        <f>Reais2x2!W7</f>
        <v>1</v>
      </c>
      <c r="L6" s="52">
        <f>Reais2x2!K7</f>
        <v>7.699742268041232E-2</v>
      </c>
      <c r="M6" s="52"/>
      <c r="N6" s="52" t="e">
        <f t="shared" ca="1" si="2"/>
        <v>#NAME?</v>
      </c>
      <c r="O6" s="52" t="e">
        <f t="shared" ca="1" si="3"/>
        <v>#NAME?</v>
      </c>
      <c r="P6" s="52" t="e">
        <f t="shared" ca="1" si="4"/>
        <v>#NAME?</v>
      </c>
      <c r="Q6" s="52" t="e">
        <f t="shared" ca="1" si="5"/>
        <v>#NAME?</v>
      </c>
      <c r="R6" s="52" t="e">
        <f t="shared" ca="1" si="6"/>
        <v>#NAME?</v>
      </c>
      <c r="S6" s="52" t="e">
        <f t="shared" ca="1" si="7"/>
        <v>#NAME?</v>
      </c>
      <c r="T6" s="53"/>
      <c r="U6" s="31" t="s">
        <v>65</v>
      </c>
      <c r="V6" s="52" t="e">
        <f ca="1">MEDIAN(Q4:Q501)</f>
        <v>#NAME?</v>
      </c>
      <c r="W6" s="52" t="e">
        <f ca="1">MEDIAN(Q4:Q58)</f>
        <v>#NAME?</v>
      </c>
      <c r="X6" s="52" t="e">
        <f ca="1">MEDIAN(Q59:Q278)</f>
        <v>#NAME?</v>
      </c>
      <c r="Y6" s="52" t="e">
        <f ca="1">MEDIAN(Q279:Q488)</f>
        <v>#NAME?</v>
      </c>
      <c r="Z6" s="52" t="e">
        <f ca="1">MEDIAN(Q489:Q501)</f>
        <v>#NAME?</v>
      </c>
      <c r="AA6" s="52" t="e">
        <f ca="1">MAX(Q4:Q501)</f>
        <v>#NAME?</v>
      </c>
      <c r="AB6" s="52">
        <f ca="1">COUNTIF(Q4:Q501,"&lt;=0,10")/498</f>
        <v>0</v>
      </c>
      <c r="AC6" s="52">
        <v>0.94550000000000001</v>
      </c>
    </row>
    <row r="7" spans="2:29" ht="13.5" customHeight="1">
      <c r="B7" s="31">
        <v>4</v>
      </c>
      <c r="C7" s="31">
        <f t="shared" si="0"/>
        <v>6</v>
      </c>
      <c r="D7" s="31">
        <v>2</v>
      </c>
      <c r="E7" s="32">
        <f t="shared" si="1"/>
        <v>9.0909090909090912E-2</v>
      </c>
      <c r="F7" s="32">
        <f>Reais2x2!R8</f>
        <v>3.3100917431192659E-2</v>
      </c>
      <c r="G7" s="32">
        <f>Reais2x2!S8</f>
        <v>4.2702702702702704E-2</v>
      </c>
      <c r="H7" s="32">
        <f>Reais2x2!T8</f>
        <v>0</v>
      </c>
      <c r="I7" s="32">
        <f>Reais2x2!U8</f>
        <v>1</v>
      </c>
      <c r="J7" s="32">
        <f>Reais2x2!V8</f>
        <v>1</v>
      </c>
      <c r="K7" s="32">
        <f>Reais2x2!W8</f>
        <v>1</v>
      </c>
      <c r="L7" s="52">
        <f>Reais2x2!K8</f>
        <v>7.7900682513532438E-2</v>
      </c>
      <c r="M7" s="52"/>
      <c r="N7" s="52" t="e">
        <f t="shared" ca="1" si="2"/>
        <v>#NAME?</v>
      </c>
      <c r="O7" s="52" t="e">
        <f t="shared" ca="1" si="3"/>
        <v>#NAME?</v>
      </c>
      <c r="P7" s="52" t="e">
        <f t="shared" ca="1" si="4"/>
        <v>#NAME?</v>
      </c>
      <c r="Q7" s="52" t="e">
        <f t="shared" ca="1" si="5"/>
        <v>#NAME?</v>
      </c>
      <c r="R7" s="52" t="e">
        <f t="shared" ca="1" si="6"/>
        <v>#NAME?</v>
      </c>
      <c r="S7" s="52" t="e">
        <f t="shared" ca="1" si="7"/>
        <v>#NAME?</v>
      </c>
      <c r="T7" s="53"/>
      <c r="U7" s="31" t="s">
        <v>66</v>
      </c>
      <c r="V7" s="52" t="e">
        <f ca="1">MEDIAN(S4:S501)</f>
        <v>#NAME?</v>
      </c>
      <c r="W7" s="52" t="e">
        <f ca="1">MEDIAN(S4:S58)</f>
        <v>#NAME?</v>
      </c>
      <c r="X7" s="52" t="e">
        <f ca="1">MEDIAN(S59:S278)</f>
        <v>#NAME?</v>
      </c>
      <c r="Y7" s="52" t="e">
        <f ca="1">MEDIAN(S279:S488)</f>
        <v>#NAME?</v>
      </c>
      <c r="Z7" s="52" t="e">
        <f ca="1">MEDIAN(S489:S501)</f>
        <v>#NAME?</v>
      </c>
      <c r="AA7" s="52" t="e">
        <f ca="1">MAX(S4:S501)</f>
        <v>#NAME?</v>
      </c>
      <c r="AB7" s="52">
        <f ca="1">COUNTIF(S4:S501,"&lt;=0,10")/498</f>
        <v>0</v>
      </c>
      <c r="AC7" s="52">
        <v>0.94369999999999998</v>
      </c>
    </row>
    <row r="8" spans="2:29" ht="13.5" customHeight="1">
      <c r="B8" s="31">
        <v>5</v>
      </c>
      <c r="C8" s="31">
        <f t="shared" si="0"/>
        <v>6</v>
      </c>
      <c r="D8" s="31">
        <v>2</v>
      </c>
      <c r="E8" s="32">
        <f t="shared" si="1"/>
        <v>9.0909090909090912E-2</v>
      </c>
      <c r="F8" s="32">
        <f>Reais2x2!R9</f>
        <v>5.5461773700305812E-2</v>
      </c>
      <c r="G8" s="32">
        <f>Reais2x2!S9</f>
        <v>0.1131081081081081</v>
      </c>
      <c r="H8" s="32">
        <f>Reais2x2!T9</f>
        <v>3.8419243986254292E-2</v>
      </c>
      <c r="I8" s="32">
        <f>Reais2x2!U9</f>
        <v>1</v>
      </c>
      <c r="J8" s="32">
        <f>Reais2x2!V9</f>
        <v>1</v>
      </c>
      <c r="K8" s="32">
        <f>Reais2x2!W9</f>
        <v>1</v>
      </c>
      <c r="L8" s="52">
        <f>Reais2x2!K9</f>
        <v>0.11397282498479</v>
      </c>
      <c r="M8" s="52"/>
      <c r="N8" s="52" t="e">
        <f t="shared" ca="1" si="2"/>
        <v>#NAME?</v>
      </c>
      <c r="O8" s="52" t="e">
        <f t="shared" ca="1" si="3"/>
        <v>#NAME?</v>
      </c>
      <c r="P8" s="52" t="e">
        <f t="shared" ca="1" si="4"/>
        <v>#NAME?</v>
      </c>
      <c r="Q8" s="52" t="e">
        <f t="shared" ca="1" si="5"/>
        <v>#NAME?</v>
      </c>
      <c r="R8" s="52" t="e">
        <f t="shared" ca="1" si="6"/>
        <v>#NAME?</v>
      </c>
      <c r="S8" s="52" t="e">
        <f t="shared" ca="1" si="7"/>
        <v>#NAME?</v>
      </c>
      <c r="T8" s="53"/>
    </row>
    <row r="9" spans="2:29" ht="13.5" hidden="1" customHeight="1" outlineLevel="1">
      <c r="B9" s="31">
        <v>6</v>
      </c>
      <c r="C9" s="31">
        <f t="shared" si="0"/>
        <v>6</v>
      </c>
      <c r="D9" s="31">
        <v>2</v>
      </c>
      <c r="E9" s="32">
        <f t="shared" si="1"/>
        <v>9.0909090909090912E-2</v>
      </c>
      <c r="F9" s="32">
        <f>Reais2x2!R10</f>
        <v>5.1645259938837916E-2</v>
      </c>
      <c r="G9" s="32">
        <f>Reais2x2!S10</f>
        <v>0.12486486486486487</v>
      </c>
      <c r="H9" s="32">
        <f>Reais2x2!T10</f>
        <v>3.0927835051546393E-2</v>
      </c>
      <c r="I9" s="32">
        <f>Reais2x2!U10</f>
        <v>1</v>
      </c>
      <c r="J9" s="32">
        <f>Reais2x2!V10</f>
        <v>1</v>
      </c>
      <c r="K9" s="32">
        <f>Reais2x2!W10</f>
        <v>1</v>
      </c>
      <c r="L9" s="52">
        <f>Reais2x2!K10</f>
        <v>0.10750482625482638</v>
      </c>
      <c r="M9" s="52"/>
      <c r="N9" s="52" t="e">
        <f t="shared" ca="1" si="2"/>
        <v>#NAME?</v>
      </c>
      <c r="O9" s="52" t="e">
        <f t="shared" ca="1" si="3"/>
        <v>#NAME?</v>
      </c>
      <c r="P9" s="52" t="e">
        <f t="shared" ca="1" si="4"/>
        <v>#NAME?</v>
      </c>
      <c r="Q9" s="52" t="e">
        <f t="shared" ca="1" si="5"/>
        <v>#NAME?</v>
      </c>
      <c r="R9" s="52" t="e">
        <f t="shared" ca="1" si="6"/>
        <v>#NAME?</v>
      </c>
      <c r="S9" s="52" t="e">
        <f t="shared" ca="1" si="7"/>
        <v>#NAME?</v>
      </c>
      <c r="T9" s="53"/>
    </row>
    <row r="10" spans="2:29" ht="13.5" hidden="1" customHeight="1" outlineLevel="1">
      <c r="B10" s="31">
        <v>7</v>
      </c>
      <c r="C10" s="31">
        <f t="shared" si="0"/>
        <v>6</v>
      </c>
      <c r="D10" s="31">
        <v>2</v>
      </c>
      <c r="E10" s="32">
        <f t="shared" si="1"/>
        <v>9.0909090909090912E-2</v>
      </c>
      <c r="F10" s="32">
        <f>Reais2x2!R11</f>
        <v>0.20056269113149847</v>
      </c>
      <c r="G10" s="32">
        <f>Reais2x2!S11</f>
        <v>0.21367117117117115</v>
      </c>
      <c r="H10" s="32">
        <f>Reais2x2!T11</f>
        <v>0.4329896907216495</v>
      </c>
      <c r="I10" s="32">
        <f>Reais2x2!U11</f>
        <v>0.8349113149847095</v>
      </c>
      <c r="J10" s="32">
        <f>Reais2x2!V11</f>
        <v>0.78664414414414419</v>
      </c>
      <c r="K10" s="32">
        <f>Reais2x2!W11</f>
        <v>0.78969072164948451</v>
      </c>
      <c r="L10" s="52">
        <f>Reais2x2!K11</f>
        <v>0.22563520364605916</v>
      </c>
      <c r="M10" s="52"/>
      <c r="N10" s="52" t="e">
        <f t="shared" ca="1" si="2"/>
        <v>#NAME?</v>
      </c>
      <c r="O10" s="52" t="e">
        <f t="shared" ca="1" si="3"/>
        <v>#NAME?</v>
      </c>
      <c r="P10" s="52" t="e">
        <f t="shared" ca="1" si="4"/>
        <v>#NAME?</v>
      </c>
      <c r="Q10" s="52" t="e">
        <f t="shared" ca="1" si="5"/>
        <v>#NAME?</v>
      </c>
      <c r="R10" s="52" t="e">
        <f t="shared" ca="1" si="6"/>
        <v>#NAME?</v>
      </c>
      <c r="S10" s="52" t="e">
        <f t="shared" ca="1" si="7"/>
        <v>#NAME?</v>
      </c>
      <c r="T10" s="53"/>
    </row>
    <row r="11" spans="2:29" ht="13.5" hidden="1" customHeight="1" outlineLevel="1">
      <c r="B11" s="31">
        <v>8</v>
      </c>
      <c r="C11" s="31">
        <f t="shared" si="0"/>
        <v>6</v>
      </c>
      <c r="D11" s="31">
        <v>2</v>
      </c>
      <c r="E11" s="32">
        <f t="shared" si="1"/>
        <v>9.0909090909090912E-2</v>
      </c>
      <c r="F11" s="32">
        <f>Reais2x2!R12</f>
        <v>2.6685015290519878E-2</v>
      </c>
      <c r="G11" s="32">
        <f>Reais2x2!S12</f>
        <v>4.4999999999999998E-2</v>
      </c>
      <c r="H11" s="32">
        <f>Reais2x2!T12</f>
        <v>0</v>
      </c>
      <c r="I11" s="32">
        <f>Reais2x2!U12</f>
        <v>0.99358409785932722</v>
      </c>
      <c r="J11" s="32">
        <f>Reais2x2!V12</f>
        <v>0.99770270270270267</v>
      </c>
      <c r="K11" s="32">
        <f>Reais2x2!W12</f>
        <v>1</v>
      </c>
      <c r="L11" s="52">
        <f>Reais2x2!K12</f>
        <v>7.250568963467463E-2</v>
      </c>
      <c r="M11" s="52"/>
      <c r="N11" s="52" t="e">
        <f t="shared" ca="1" si="2"/>
        <v>#NAME?</v>
      </c>
      <c r="O11" s="52" t="e">
        <f t="shared" ca="1" si="3"/>
        <v>#NAME?</v>
      </c>
      <c r="P11" s="52" t="e">
        <f t="shared" ca="1" si="4"/>
        <v>#NAME?</v>
      </c>
      <c r="Q11" s="52" t="e">
        <f t="shared" ca="1" si="5"/>
        <v>#NAME?</v>
      </c>
      <c r="R11" s="52" t="e">
        <f t="shared" ca="1" si="6"/>
        <v>#NAME?</v>
      </c>
      <c r="S11" s="52" t="e">
        <f t="shared" ca="1" si="7"/>
        <v>#NAME?</v>
      </c>
      <c r="T11" s="53"/>
    </row>
    <row r="12" spans="2:29" ht="13.5" hidden="1" customHeight="1" outlineLevel="1">
      <c r="B12" s="31">
        <v>9</v>
      </c>
      <c r="C12" s="31">
        <f t="shared" si="0"/>
        <v>6</v>
      </c>
      <c r="D12" s="31">
        <v>2</v>
      </c>
      <c r="E12" s="32">
        <f t="shared" si="1"/>
        <v>9.0909090909090912E-2</v>
      </c>
      <c r="F12" s="32">
        <f>Reais2x2!R13</f>
        <v>5.3553516819571864E-2</v>
      </c>
      <c r="G12" s="32">
        <f>Reais2x2!S13</f>
        <v>0.11898648648648649</v>
      </c>
      <c r="H12" s="32">
        <f>Reais2x2!T13</f>
        <v>3.4673539518900343E-2</v>
      </c>
      <c r="I12" s="32">
        <f>Reais2x2!U13</f>
        <v>0.99809174311926607</v>
      </c>
      <c r="J12" s="32">
        <f>Reais2x2!V13</f>
        <v>0.99412162162162165</v>
      </c>
      <c r="K12" s="32">
        <f>Reais2x2!W13</f>
        <v>0.99625429553264611</v>
      </c>
      <c r="L12" s="52">
        <f>Reais2x2!K13</f>
        <v>0.10662116698861268</v>
      </c>
      <c r="M12" s="52"/>
      <c r="N12" s="52" t="e">
        <f t="shared" ca="1" si="2"/>
        <v>#NAME?</v>
      </c>
      <c r="O12" s="52" t="e">
        <f t="shared" ca="1" si="3"/>
        <v>#NAME?</v>
      </c>
      <c r="P12" s="52" t="e">
        <f t="shared" ca="1" si="4"/>
        <v>#NAME?</v>
      </c>
      <c r="Q12" s="52" t="e">
        <f t="shared" ca="1" si="5"/>
        <v>#NAME?</v>
      </c>
      <c r="R12" s="52" t="e">
        <f t="shared" ca="1" si="6"/>
        <v>#NAME?</v>
      </c>
      <c r="S12" s="52" t="e">
        <f t="shared" ca="1" si="7"/>
        <v>#NAME?</v>
      </c>
      <c r="T12" s="53"/>
    </row>
    <row r="13" spans="2:29" ht="13.5" hidden="1" customHeight="1" outlineLevel="1">
      <c r="B13" s="31">
        <v>10</v>
      </c>
      <c r="C13" s="31">
        <f t="shared" si="0"/>
        <v>6</v>
      </c>
      <c r="D13" s="31">
        <v>2</v>
      </c>
      <c r="E13" s="32">
        <f t="shared" si="1"/>
        <v>9.0909090909090912E-2</v>
      </c>
      <c r="F13" s="32">
        <f>Reais2x2!R14</f>
        <v>0.2105565749235474</v>
      </c>
      <c r="G13" s="32">
        <f>Reais2x2!S14</f>
        <v>0.27006756756756756</v>
      </c>
      <c r="H13" s="32">
        <f>Reais2x2!T14</f>
        <v>0.34085910652920964</v>
      </c>
      <c r="I13" s="32">
        <f>Reais2x2!U14</f>
        <v>0.8449051987767584</v>
      </c>
      <c r="J13" s="32">
        <f>Reais2x2!V14</f>
        <v>0.84304054054054056</v>
      </c>
      <c r="K13" s="32">
        <f>Reais2x2!W14</f>
        <v>0.69756013745704459</v>
      </c>
      <c r="L13" s="52">
        <f>Reais2x2!K14</f>
        <v>0.18366997767016813</v>
      </c>
      <c r="M13" s="52"/>
      <c r="N13" s="52" t="e">
        <f t="shared" ca="1" si="2"/>
        <v>#NAME?</v>
      </c>
      <c r="O13" s="52" t="e">
        <f t="shared" ca="1" si="3"/>
        <v>#NAME?</v>
      </c>
      <c r="P13" s="52" t="e">
        <f t="shared" ca="1" si="4"/>
        <v>#NAME?</v>
      </c>
      <c r="Q13" s="52" t="e">
        <f t="shared" ca="1" si="5"/>
        <v>#NAME?</v>
      </c>
      <c r="R13" s="52" t="e">
        <f t="shared" ca="1" si="6"/>
        <v>#NAME?</v>
      </c>
      <c r="S13" s="52" t="e">
        <f t="shared" ca="1" si="7"/>
        <v>#NAME?</v>
      </c>
      <c r="T13" s="53"/>
    </row>
    <row r="14" spans="2:29" ht="13.5" hidden="1" customHeight="1" outlineLevel="1">
      <c r="B14" s="31">
        <v>11</v>
      </c>
      <c r="C14" s="31">
        <f t="shared" si="0"/>
        <v>6</v>
      </c>
      <c r="D14" s="31">
        <v>2</v>
      </c>
      <c r="E14" s="32">
        <f t="shared" si="1"/>
        <v>9.0909090909090912E-2</v>
      </c>
      <c r="F14" s="32">
        <f>Reais2x2!R15</f>
        <v>0.20864831804281345</v>
      </c>
      <c r="G14" s="32">
        <f>Reais2x2!S15</f>
        <v>0.2759459459459459</v>
      </c>
      <c r="H14" s="32">
        <f>Reais2x2!T15</f>
        <v>0.33711340206185569</v>
      </c>
      <c r="I14" s="32">
        <f>Reais2x2!U15</f>
        <v>0.84299694189602448</v>
      </c>
      <c r="J14" s="32">
        <f>Reais2x2!V15</f>
        <v>0.84891891891891891</v>
      </c>
      <c r="K14" s="32">
        <f>Reais2x2!W15</f>
        <v>0.6938144329896907</v>
      </c>
      <c r="L14" s="52">
        <f>Reais2x2!K15</f>
        <v>0.18295674812443119</v>
      </c>
      <c r="M14" s="52"/>
      <c r="N14" s="52" t="e">
        <f t="shared" ca="1" si="2"/>
        <v>#NAME?</v>
      </c>
      <c r="O14" s="52" t="e">
        <f t="shared" ca="1" si="3"/>
        <v>#NAME?</v>
      </c>
      <c r="P14" s="52" t="e">
        <f t="shared" ca="1" si="4"/>
        <v>#NAME?</v>
      </c>
      <c r="Q14" s="52" t="e">
        <f t="shared" ca="1" si="5"/>
        <v>#NAME?</v>
      </c>
      <c r="R14" s="52" t="e">
        <f t="shared" ca="1" si="6"/>
        <v>#NAME?</v>
      </c>
      <c r="S14" s="52" t="e">
        <f t="shared" ca="1" si="7"/>
        <v>#NAME?</v>
      </c>
      <c r="T14" s="53"/>
    </row>
    <row r="15" spans="2:29" ht="13.5" hidden="1" customHeight="1" outlineLevel="1">
      <c r="B15" s="31">
        <v>12</v>
      </c>
      <c r="C15" s="31">
        <f t="shared" si="0"/>
        <v>6</v>
      </c>
      <c r="D15" s="31">
        <v>2</v>
      </c>
      <c r="E15" s="32">
        <f t="shared" si="1"/>
        <v>9.0909090909090912E-2</v>
      </c>
      <c r="F15" s="32">
        <f>Reais2x2!R16</f>
        <v>0.19296024464831804</v>
      </c>
      <c r="G15" s="32">
        <f>Reais2x2!S16</f>
        <v>0.23716216216216215</v>
      </c>
      <c r="H15" s="32">
        <f>Reais2x2!T16</f>
        <v>0.3216494845360825</v>
      </c>
      <c r="I15" s="32">
        <f>Reais2x2!U16</f>
        <v>0.82730886850152907</v>
      </c>
      <c r="J15" s="32">
        <f>Reais2x2!V16</f>
        <v>0.81013513513513513</v>
      </c>
      <c r="K15" s="32">
        <f>Reais2x2!W16</f>
        <v>0.67835051546391756</v>
      </c>
      <c r="L15" s="52">
        <f>Reais2x2!K16</f>
        <v>0.12694783197831983</v>
      </c>
      <c r="M15" s="52"/>
      <c r="N15" s="52" t="e">
        <f t="shared" ca="1" si="2"/>
        <v>#NAME?</v>
      </c>
      <c r="O15" s="52" t="e">
        <f t="shared" ca="1" si="3"/>
        <v>#NAME?</v>
      </c>
      <c r="P15" s="52" t="e">
        <f t="shared" ca="1" si="4"/>
        <v>#NAME?</v>
      </c>
      <c r="Q15" s="52" t="e">
        <f t="shared" ca="1" si="5"/>
        <v>#NAME?</v>
      </c>
      <c r="R15" s="52" t="e">
        <f t="shared" ca="1" si="6"/>
        <v>#NAME?</v>
      </c>
      <c r="S15" s="52" t="e">
        <f t="shared" ca="1" si="7"/>
        <v>#NAME?</v>
      </c>
      <c r="T15" s="53"/>
    </row>
    <row r="16" spans="2:29" ht="13.5" hidden="1" customHeight="1" outlineLevel="1">
      <c r="B16" s="31">
        <v>13</v>
      </c>
      <c r="C16" s="31">
        <f t="shared" si="0"/>
        <v>6</v>
      </c>
      <c r="D16" s="31">
        <v>2</v>
      </c>
      <c r="E16" s="32">
        <f t="shared" si="1"/>
        <v>9.0909090909090912E-2</v>
      </c>
      <c r="F16" s="32">
        <f>Reais2x2!R17</f>
        <v>0.19937614678899082</v>
      </c>
      <c r="G16" s="32">
        <f>Reais2x2!S17</f>
        <v>0.23486486486486485</v>
      </c>
      <c r="H16" s="32">
        <f>Reais2x2!T17</f>
        <v>0.3216494845360825</v>
      </c>
      <c r="I16" s="32">
        <f>Reais2x2!U17</f>
        <v>0.83372477064220185</v>
      </c>
      <c r="J16" s="32">
        <f>Reais2x2!V17</f>
        <v>0.80783783783783791</v>
      </c>
      <c r="K16" s="32">
        <f>Reais2x2!W17</f>
        <v>0.67835051546391756</v>
      </c>
      <c r="L16" s="52">
        <f>Reais2x2!K17</f>
        <v>0.12707393769042419</v>
      </c>
      <c r="M16" s="52"/>
      <c r="N16" s="52" t="e">
        <f t="shared" ca="1" si="2"/>
        <v>#NAME?</v>
      </c>
      <c r="O16" s="52" t="e">
        <f t="shared" ca="1" si="3"/>
        <v>#NAME?</v>
      </c>
      <c r="P16" s="52" t="e">
        <f t="shared" ca="1" si="4"/>
        <v>#NAME?</v>
      </c>
      <c r="Q16" s="52" t="e">
        <f t="shared" ca="1" si="5"/>
        <v>#NAME?</v>
      </c>
      <c r="R16" s="52" t="e">
        <f t="shared" ca="1" si="6"/>
        <v>#NAME?</v>
      </c>
      <c r="S16" s="52" t="e">
        <f t="shared" ca="1" si="7"/>
        <v>#NAME?</v>
      </c>
      <c r="T16" s="53"/>
    </row>
    <row r="17" spans="2:20" ht="13.5" hidden="1" customHeight="1" outlineLevel="1">
      <c r="B17" s="31">
        <v>14</v>
      </c>
      <c r="C17" s="31">
        <f t="shared" si="0"/>
        <v>6</v>
      </c>
      <c r="D17" s="31">
        <v>2</v>
      </c>
      <c r="E17" s="32">
        <f t="shared" si="1"/>
        <v>9.0909090909090912E-2</v>
      </c>
      <c r="F17" s="32">
        <f>Reais2x2!R18</f>
        <v>3.7865443425076452E-2</v>
      </c>
      <c r="G17" s="32">
        <f>Reais2x2!S18</f>
        <v>8.0202702702702702E-2</v>
      </c>
      <c r="H17" s="32">
        <f>Reais2x2!T18</f>
        <v>1.9209621993127146E-2</v>
      </c>
      <c r="I17" s="32">
        <f>Reais2x2!U18</f>
        <v>0.98240366972477067</v>
      </c>
      <c r="J17" s="32">
        <f>Reais2x2!V18</f>
        <v>0.96709459459459457</v>
      </c>
      <c r="K17" s="32">
        <f>Reais2x2!W18</f>
        <v>0.98079037800687285</v>
      </c>
      <c r="L17" s="52">
        <f>Reais2x2!K18</f>
        <v>7.4511571542962951E-2</v>
      </c>
      <c r="M17" s="52"/>
      <c r="N17" s="52" t="e">
        <f t="shared" ca="1" si="2"/>
        <v>#NAME?</v>
      </c>
      <c r="O17" s="52" t="e">
        <f t="shared" ca="1" si="3"/>
        <v>#NAME?</v>
      </c>
      <c r="P17" s="52" t="e">
        <f t="shared" ca="1" si="4"/>
        <v>#NAME?</v>
      </c>
      <c r="Q17" s="52" t="e">
        <f t="shared" ca="1" si="5"/>
        <v>#NAME?</v>
      </c>
      <c r="R17" s="52" t="e">
        <f t="shared" ca="1" si="6"/>
        <v>#NAME?</v>
      </c>
      <c r="S17" s="52" t="e">
        <f t="shared" ca="1" si="7"/>
        <v>#NAME?</v>
      </c>
      <c r="T17" s="53"/>
    </row>
    <row r="18" spans="2:20" ht="13.5" hidden="1" customHeight="1" outlineLevel="1">
      <c r="B18" s="31">
        <v>15</v>
      </c>
      <c r="C18" s="31">
        <f t="shared" si="0"/>
        <v>6</v>
      </c>
      <c r="D18" s="31">
        <v>2</v>
      </c>
      <c r="E18" s="32">
        <f t="shared" si="1"/>
        <v>9.0909090909090912E-2</v>
      </c>
      <c r="F18" s="32">
        <f>Reais2x2!R19</f>
        <v>4.2373088685015284E-2</v>
      </c>
      <c r="G18" s="32">
        <f>Reais2x2!S19</f>
        <v>8.3783783783783788E-2</v>
      </c>
      <c r="H18" s="32">
        <f>Reais2x2!T19</f>
        <v>1.5463917525773196E-2</v>
      </c>
      <c r="I18" s="32">
        <f>Reais2x2!U19</f>
        <v>0.99072782874617737</v>
      </c>
      <c r="J18" s="32">
        <f>Reais2x2!V19</f>
        <v>0.95891891891891889</v>
      </c>
      <c r="K18" s="32">
        <f>Reais2x2!W19</f>
        <v>0.98453608247422686</v>
      </c>
      <c r="L18" s="52">
        <f>Reais2x2!K19</f>
        <v>7.4575575811160699E-2</v>
      </c>
      <c r="M18" s="52"/>
      <c r="N18" s="52" t="e">
        <f t="shared" ca="1" si="2"/>
        <v>#NAME?</v>
      </c>
      <c r="O18" s="52" t="e">
        <f t="shared" ca="1" si="3"/>
        <v>#NAME?</v>
      </c>
      <c r="P18" s="52" t="e">
        <f t="shared" ca="1" si="4"/>
        <v>#NAME?</v>
      </c>
      <c r="Q18" s="52" t="e">
        <f t="shared" ca="1" si="5"/>
        <v>#NAME?</v>
      </c>
      <c r="R18" s="52" t="e">
        <f t="shared" ca="1" si="6"/>
        <v>#NAME?</v>
      </c>
      <c r="S18" s="52" t="e">
        <f t="shared" ca="1" si="7"/>
        <v>#NAME?</v>
      </c>
      <c r="T18" s="53"/>
    </row>
    <row r="19" spans="2:20" ht="13.5" hidden="1" customHeight="1" outlineLevel="1">
      <c r="B19" s="31">
        <v>16</v>
      </c>
      <c r="C19" s="31">
        <f t="shared" si="0"/>
        <v>6</v>
      </c>
      <c r="D19" s="31">
        <v>2</v>
      </c>
      <c r="E19" s="32">
        <f t="shared" si="1"/>
        <v>9.0909090909090912E-2</v>
      </c>
      <c r="F19" s="32">
        <f>Reais2x2!R20</f>
        <v>4.4281345565749239E-2</v>
      </c>
      <c r="G19" s="32">
        <f>Reais2x2!S20</f>
        <v>7.7905405405405401E-2</v>
      </c>
      <c r="H19" s="32">
        <f>Reais2x2!T20</f>
        <v>1.9209621993127146E-2</v>
      </c>
      <c r="I19" s="32">
        <f>Reais2x2!U20</f>
        <v>0.98881957186544345</v>
      </c>
      <c r="J19" s="32">
        <f>Reais2x2!V20</f>
        <v>0.96479729729729735</v>
      </c>
      <c r="K19" s="32">
        <f>Reais2x2!W20</f>
        <v>0.98079037800687285</v>
      </c>
      <c r="L19" s="52">
        <f>Reais2x2!K20</f>
        <v>7.9053064557306429E-2</v>
      </c>
      <c r="M19" s="52"/>
      <c r="N19" s="52" t="e">
        <f t="shared" ca="1" si="2"/>
        <v>#NAME?</v>
      </c>
      <c r="O19" s="52" t="e">
        <f t="shared" ca="1" si="3"/>
        <v>#NAME?</v>
      </c>
      <c r="P19" s="52" t="e">
        <f t="shared" ca="1" si="4"/>
        <v>#NAME?</v>
      </c>
      <c r="Q19" s="52" t="e">
        <f t="shared" ca="1" si="5"/>
        <v>#NAME?</v>
      </c>
      <c r="R19" s="52" t="e">
        <f t="shared" ca="1" si="6"/>
        <v>#NAME?</v>
      </c>
      <c r="S19" s="52" t="e">
        <f t="shared" ca="1" si="7"/>
        <v>#NAME?</v>
      </c>
      <c r="T19" s="53"/>
    </row>
    <row r="20" spans="2:20" ht="13.5" hidden="1" customHeight="1" outlineLevel="1">
      <c r="B20" s="31">
        <v>17</v>
      </c>
      <c r="C20" s="31">
        <f t="shared" si="0"/>
        <v>6</v>
      </c>
      <c r="D20" s="31">
        <v>2</v>
      </c>
      <c r="E20" s="32">
        <f t="shared" si="1"/>
        <v>9.0909090909090912E-2</v>
      </c>
      <c r="F20" s="32">
        <f>Reais2x2!R21</f>
        <v>3.5957186544342504E-2</v>
      </c>
      <c r="G20" s="32">
        <f>Reais2x2!S21</f>
        <v>8.608108108108109E-2</v>
      </c>
      <c r="H20" s="32">
        <f>Reais2x2!T21</f>
        <v>1.5463917525773196E-2</v>
      </c>
      <c r="I20" s="32">
        <f>Reais2x2!U21</f>
        <v>0.98431192660550459</v>
      </c>
      <c r="J20" s="32">
        <f>Reais2x2!V21</f>
        <v>0.96121621621621622</v>
      </c>
      <c r="K20" s="32">
        <f>Reais2x2!W21</f>
        <v>0.98453608247422686</v>
      </c>
      <c r="L20" s="52">
        <f>Reais2x2!K21</f>
        <v>7.7967027226047869E-2</v>
      </c>
      <c r="M20" s="52"/>
      <c r="N20" s="52" t="e">
        <f t="shared" ca="1" si="2"/>
        <v>#NAME?</v>
      </c>
      <c r="O20" s="52" t="e">
        <f t="shared" ca="1" si="3"/>
        <v>#NAME?</v>
      </c>
      <c r="P20" s="52" t="e">
        <f t="shared" ca="1" si="4"/>
        <v>#NAME?</v>
      </c>
      <c r="Q20" s="52" t="e">
        <f t="shared" ca="1" si="5"/>
        <v>#NAME?</v>
      </c>
      <c r="R20" s="52" t="e">
        <f t="shared" ca="1" si="6"/>
        <v>#NAME?</v>
      </c>
      <c r="S20" s="52" t="e">
        <f t="shared" ca="1" si="7"/>
        <v>#NAME?</v>
      </c>
      <c r="T20" s="53"/>
    </row>
    <row r="21" spans="2:20" ht="13.5" hidden="1" customHeight="1" outlineLevel="1">
      <c r="B21" s="31">
        <v>18</v>
      </c>
      <c r="C21" s="31">
        <f t="shared" si="0"/>
        <v>6</v>
      </c>
      <c r="D21" s="31">
        <v>2</v>
      </c>
      <c r="E21" s="32">
        <f t="shared" si="1"/>
        <v>9.0909090909090912E-2</v>
      </c>
      <c r="F21" s="32">
        <f>Reais2x2!R22</f>
        <v>4.5467889908256884E-2</v>
      </c>
      <c r="G21" s="32">
        <f>Reais2x2!S22</f>
        <v>5.6711711711711708E-2</v>
      </c>
      <c r="H21" s="32">
        <f>Reais2x2!T22</f>
        <v>0.13054982817869415</v>
      </c>
      <c r="I21" s="32">
        <f>Reais2x2!U22</f>
        <v>0.99000611620795109</v>
      </c>
      <c r="J21" s="32">
        <f>Reais2x2!V22</f>
        <v>0.94360360360360362</v>
      </c>
      <c r="K21" s="32">
        <f>Reais2x2!W22</f>
        <v>0.90786941580756009</v>
      </c>
      <c r="L21" s="52">
        <f>Reais2x2!K22</f>
        <v>9.9592797405487987E-2</v>
      </c>
      <c r="M21" s="52"/>
      <c r="N21" s="52" t="e">
        <f t="shared" ca="1" si="2"/>
        <v>#NAME?</v>
      </c>
      <c r="O21" s="52" t="e">
        <f t="shared" ca="1" si="3"/>
        <v>#NAME?</v>
      </c>
      <c r="P21" s="52" t="e">
        <f t="shared" ca="1" si="4"/>
        <v>#NAME?</v>
      </c>
      <c r="Q21" s="52" t="e">
        <f t="shared" ca="1" si="5"/>
        <v>#NAME?</v>
      </c>
      <c r="R21" s="52" t="e">
        <f t="shared" ca="1" si="6"/>
        <v>#NAME?</v>
      </c>
      <c r="S21" s="52" t="e">
        <f t="shared" ca="1" si="7"/>
        <v>#NAME?</v>
      </c>
      <c r="T21" s="53"/>
    </row>
    <row r="22" spans="2:20" ht="13.5" hidden="1" customHeight="1" outlineLevel="1">
      <c r="B22" s="31">
        <v>19</v>
      </c>
      <c r="C22" s="31">
        <f t="shared" si="0"/>
        <v>6</v>
      </c>
      <c r="D22" s="31">
        <v>2</v>
      </c>
      <c r="E22" s="32">
        <f t="shared" si="1"/>
        <v>9.0909090909090912E-2</v>
      </c>
      <c r="F22" s="32">
        <f>Reais2x2!R23</f>
        <v>4.3559633027522929E-2</v>
      </c>
      <c r="G22" s="32">
        <f>Reais2x2!S23</f>
        <v>6.2590090090090089E-2</v>
      </c>
      <c r="H22" s="32">
        <f>Reais2x2!T23</f>
        <v>0.1268041237113402</v>
      </c>
      <c r="I22" s="32">
        <f>Reais2x2!U23</f>
        <v>0.99191437308868502</v>
      </c>
      <c r="J22" s="32">
        <f>Reais2x2!V23</f>
        <v>0.93772522522522528</v>
      </c>
      <c r="K22" s="32">
        <f>Reais2x2!W23</f>
        <v>0.90412371134020619</v>
      </c>
      <c r="L22" s="52">
        <f>Reais2x2!K23</f>
        <v>0.10471998365778656</v>
      </c>
      <c r="M22" s="52"/>
      <c r="N22" s="52" t="e">
        <f t="shared" ca="1" si="2"/>
        <v>#NAME?</v>
      </c>
      <c r="O22" s="52" t="e">
        <f t="shared" ca="1" si="3"/>
        <v>#NAME?</v>
      </c>
      <c r="P22" s="52" t="e">
        <f t="shared" ca="1" si="4"/>
        <v>#NAME?</v>
      </c>
      <c r="Q22" s="52" t="e">
        <f t="shared" ca="1" si="5"/>
        <v>#NAME?</v>
      </c>
      <c r="R22" s="52" t="e">
        <f t="shared" ca="1" si="6"/>
        <v>#NAME?</v>
      </c>
      <c r="S22" s="52" t="e">
        <f t="shared" ca="1" si="7"/>
        <v>#NAME?</v>
      </c>
      <c r="T22" s="53"/>
    </row>
    <row r="23" spans="2:20" ht="13.5" hidden="1" customHeight="1" outlineLevel="1">
      <c r="B23" s="31">
        <v>20</v>
      </c>
      <c r="C23" s="31">
        <f t="shared" si="0"/>
        <v>6</v>
      </c>
      <c r="D23" s="31">
        <v>2</v>
      </c>
      <c r="E23" s="32">
        <f t="shared" si="1"/>
        <v>9.0909090909090912E-2</v>
      </c>
      <c r="F23" s="32">
        <f>Reais2x2!R24</f>
        <v>2.7871559633027523E-2</v>
      </c>
      <c r="G23" s="32">
        <f>Reais2x2!S24</f>
        <v>2.3806306306306306E-2</v>
      </c>
      <c r="H23" s="32">
        <f>Reais2x2!T24</f>
        <v>0.11134020618556702</v>
      </c>
      <c r="I23" s="32">
        <f>Reais2x2!U24</f>
        <v>0.99239755351681957</v>
      </c>
      <c r="J23" s="32">
        <f>Reais2x2!V24</f>
        <v>0.97650900900900905</v>
      </c>
      <c r="K23" s="32">
        <f>Reais2x2!W24</f>
        <v>0.88865979381443294</v>
      </c>
      <c r="L23" s="52">
        <f>Reais2x2!K24</f>
        <v>9.2715324850523806E-2</v>
      </c>
      <c r="M23" s="52"/>
      <c r="N23" s="52" t="e">
        <f t="shared" ca="1" si="2"/>
        <v>#NAME?</v>
      </c>
      <c r="O23" s="52" t="e">
        <f t="shared" ca="1" si="3"/>
        <v>#NAME?</v>
      </c>
      <c r="P23" s="52" t="e">
        <f t="shared" ca="1" si="4"/>
        <v>#NAME?</v>
      </c>
      <c r="Q23" s="52" t="e">
        <f t="shared" ca="1" si="5"/>
        <v>#NAME?</v>
      </c>
      <c r="R23" s="52" t="e">
        <f t="shared" ca="1" si="6"/>
        <v>#NAME?</v>
      </c>
      <c r="S23" s="52" t="e">
        <f t="shared" ca="1" si="7"/>
        <v>#NAME?</v>
      </c>
      <c r="T23" s="53"/>
    </row>
    <row r="24" spans="2:20" ht="13.5" hidden="1" customHeight="1" outlineLevel="1">
      <c r="B24" s="31">
        <v>21</v>
      </c>
      <c r="C24" s="31">
        <f t="shared" si="0"/>
        <v>6</v>
      </c>
      <c r="D24" s="31">
        <v>2</v>
      </c>
      <c r="E24" s="32">
        <f t="shared" si="1"/>
        <v>9.0909090909090912E-2</v>
      </c>
      <c r="F24" s="32">
        <f>Reais2x2!R25</f>
        <v>3.4287461773700303E-2</v>
      </c>
      <c r="G24" s="32">
        <f>Reais2x2!S25</f>
        <v>2.1509009009009008E-2</v>
      </c>
      <c r="H24" s="32">
        <f>Reais2x2!T25</f>
        <v>0.11134020618556702</v>
      </c>
      <c r="I24" s="32">
        <f>Reais2x2!U25</f>
        <v>0.99881345565749236</v>
      </c>
      <c r="J24" s="32">
        <f>Reais2x2!V25</f>
        <v>0.97880630630630627</v>
      </c>
      <c r="K24" s="32">
        <f>Reais2x2!W25</f>
        <v>0.88865979381443294</v>
      </c>
      <c r="L24" s="52">
        <f>Reais2x2!K25</f>
        <v>8.6449876451020757E-2</v>
      </c>
      <c r="M24" s="52"/>
      <c r="N24" s="52" t="e">
        <f t="shared" ca="1" si="2"/>
        <v>#NAME?</v>
      </c>
      <c r="O24" s="52" t="e">
        <f t="shared" ca="1" si="3"/>
        <v>#NAME?</v>
      </c>
      <c r="P24" s="52" t="e">
        <f t="shared" ca="1" si="4"/>
        <v>#NAME?</v>
      </c>
      <c r="Q24" s="52" t="e">
        <f t="shared" ca="1" si="5"/>
        <v>#NAME?</v>
      </c>
      <c r="R24" s="52" t="e">
        <f t="shared" ca="1" si="6"/>
        <v>#NAME?</v>
      </c>
      <c r="S24" s="52" t="e">
        <f t="shared" ca="1" si="7"/>
        <v>#NAME?</v>
      </c>
      <c r="T24" s="53"/>
    </row>
    <row r="25" spans="2:20" ht="13.5" hidden="1" customHeight="1" outlineLevel="1">
      <c r="B25" s="31">
        <v>22</v>
      </c>
      <c r="C25" s="31">
        <f t="shared" si="0"/>
        <v>6</v>
      </c>
      <c r="D25" s="31">
        <v>2</v>
      </c>
      <c r="E25" s="32">
        <f t="shared" si="1"/>
        <v>9.0909090909090912E-2</v>
      </c>
      <c r="F25" s="32">
        <f>Reais2x2!R26</f>
        <v>0.13600000000000001</v>
      </c>
      <c r="G25" s="32">
        <f>Reais2x2!S26</f>
        <v>0.33873873873873878</v>
      </c>
      <c r="H25" s="32">
        <f>Reais2x2!T26</f>
        <v>0.9862542955326461</v>
      </c>
      <c r="I25" s="32">
        <f>Reais2x2!U26</f>
        <v>1</v>
      </c>
      <c r="J25" s="32">
        <f>Reais2x2!V26</f>
        <v>1</v>
      </c>
      <c r="K25" s="32">
        <f>Reais2x2!W26</f>
        <v>1</v>
      </c>
      <c r="L25" s="52">
        <f>Reais2x2!K26</f>
        <v>0.20688775510204072</v>
      </c>
      <c r="M25" s="52"/>
      <c r="N25" s="52" t="e">
        <f t="shared" ca="1" si="2"/>
        <v>#NAME?</v>
      </c>
      <c r="O25" s="52" t="e">
        <f t="shared" ca="1" si="3"/>
        <v>#NAME?</v>
      </c>
      <c r="P25" s="52" t="e">
        <f t="shared" ca="1" si="4"/>
        <v>#NAME?</v>
      </c>
      <c r="Q25" s="52" t="e">
        <f t="shared" ca="1" si="5"/>
        <v>#NAME?</v>
      </c>
      <c r="R25" s="52" t="e">
        <f t="shared" ca="1" si="6"/>
        <v>#NAME?</v>
      </c>
      <c r="S25" s="52" t="e">
        <f t="shared" ca="1" si="7"/>
        <v>#NAME?</v>
      </c>
      <c r="T25" s="53"/>
    </row>
    <row r="26" spans="2:20" ht="13.5" hidden="1" customHeight="1" outlineLevel="1">
      <c r="B26" s="31">
        <v>23</v>
      </c>
      <c r="C26" s="31">
        <f t="shared" si="0"/>
        <v>6</v>
      </c>
      <c r="D26" s="31">
        <v>2</v>
      </c>
      <c r="E26" s="32">
        <f t="shared" si="1"/>
        <v>9.0909090909090912E-2</v>
      </c>
      <c r="F26" s="32">
        <f>Reais2x2!R27</f>
        <v>0.2508256880733945</v>
      </c>
      <c r="G26" s="32">
        <f>Reais2x2!S27</f>
        <v>0.38288288288288286</v>
      </c>
      <c r="H26" s="32">
        <f>Reais2x2!T27</f>
        <v>0.81477663230240549</v>
      </c>
      <c r="I26" s="32">
        <f>Reais2x2!U27</f>
        <v>0.88517431192660556</v>
      </c>
      <c r="J26" s="32">
        <f>Reais2x2!V27</f>
        <v>0.95585585585585586</v>
      </c>
      <c r="K26" s="32">
        <f>Reais2x2!W27</f>
        <v>0.82852233676975939</v>
      </c>
      <c r="L26" s="52">
        <f>Reais2x2!K27</f>
        <v>0.26391101155909513</v>
      </c>
      <c r="M26" s="52"/>
      <c r="N26" s="52" t="e">
        <f t="shared" ca="1" si="2"/>
        <v>#NAME?</v>
      </c>
      <c r="O26" s="52" t="e">
        <f t="shared" ca="1" si="3"/>
        <v>#NAME?</v>
      </c>
      <c r="P26" s="52" t="e">
        <f t="shared" ca="1" si="4"/>
        <v>#NAME?</v>
      </c>
      <c r="Q26" s="52" t="e">
        <f t="shared" ca="1" si="5"/>
        <v>#NAME?</v>
      </c>
      <c r="R26" s="52" t="e">
        <f t="shared" ca="1" si="6"/>
        <v>#NAME?</v>
      </c>
      <c r="S26" s="52" t="e">
        <f t="shared" ca="1" si="7"/>
        <v>#NAME?</v>
      </c>
      <c r="T26" s="53"/>
    </row>
    <row r="27" spans="2:20" ht="13.5" hidden="1" customHeight="1" outlineLevel="1">
      <c r="B27" s="31">
        <v>24</v>
      </c>
      <c r="C27" s="31">
        <f t="shared" si="0"/>
        <v>6</v>
      </c>
      <c r="D27" s="31">
        <v>2</v>
      </c>
      <c r="E27" s="32">
        <f t="shared" si="1"/>
        <v>9.0909090909090912E-2</v>
      </c>
      <c r="F27" s="32">
        <f>Reais2x2!R28</f>
        <v>9.5730886850152908E-2</v>
      </c>
      <c r="G27" s="32">
        <f>Reais2x2!S28</f>
        <v>0.22592342342342345</v>
      </c>
      <c r="H27" s="32">
        <f>Reais2x2!T28</f>
        <v>0.51233676975945019</v>
      </c>
      <c r="I27" s="32">
        <f>Reais2x2!U28</f>
        <v>0.95973088685015284</v>
      </c>
      <c r="J27" s="32">
        <f>Reais2x2!V28</f>
        <v>0.8871846846846847</v>
      </c>
      <c r="K27" s="32">
        <f>Reais2x2!W28</f>
        <v>0.5260824742268041</v>
      </c>
      <c r="L27" s="52">
        <f>Reais2x2!K28</f>
        <v>0.10610936019104455</v>
      </c>
      <c r="M27" s="52"/>
      <c r="N27" s="52" t="e">
        <f t="shared" ca="1" si="2"/>
        <v>#NAME?</v>
      </c>
      <c r="O27" s="52" t="e">
        <f t="shared" ca="1" si="3"/>
        <v>#NAME?</v>
      </c>
      <c r="P27" s="52" t="e">
        <f t="shared" ca="1" si="4"/>
        <v>#NAME?</v>
      </c>
      <c r="Q27" s="52" t="e">
        <f t="shared" ca="1" si="5"/>
        <v>#NAME?</v>
      </c>
      <c r="R27" s="52" t="e">
        <f t="shared" ca="1" si="6"/>
        <v>#NAME?</v>
      </c>
      <c r="S27" s="52" t="e">
        <f t="shared" ca="1" si="7"/>
        <v>#NAME?</v>
      </c>
      <c r="T27" s="53"/>
    </row>
    <row r="28" spans="2:20" ht="13.5" hidden="1" customHeight="1" outlineLevel="1">
      <c r="B28" s="31">
        <v>25</v>
      </c>
      <c r="C28" s="31">
        <f t="shared" si="0"/>
        <v>6</v>
      </c>
      <c r="D28" s="31">
        <v>2</v>
      </c>
      <c r="E28" s="32">
        <f t="shared" si="1"/>
        <v>9.0909090909090912E-2</v>
      </c>
      <c r="F28" s="32">
        <f>Reais2x2!R29</f>
        <v>7.8134556574923547E-2</v>
      </c>
      <c r="G28" s="32">
        <f>Reais2x2!S29</f>
        <v>0.19301801801801804</v>
      </c>
      <c r="H28" s="32">
        <f>Reais2x2!T29</f>
        <v>0.49312714776632305</v>
      </c>
      <c r="I28" s="32">
        <f>Reais2x2!U29</f>
        <v>0.94213455657492351</v>
      </c>
      <c r="J28" s="32">
        <f>Reais2x2!V29</f>
        <v>0.85427927927927927</v>
      </c>
      <c r="K28" s="32">
        <f>Reais2x2!W29</f>
        <v>0.50687285223367695</v>
      </c>
      <c r="L28" s="52">
        <f>Reais2x2!K29</f>
        <v>7.4122922364822097E-2</v>
      </c>
      <c r="M28" s="52"/>
      <c r="N28" s="52" t="e">
        <f t="shared" ca="1" si="2"/>
        <v>#NAME?</v>
      </c>
      <c r="O28" s="52" t="e">
        <f t="shared" ca="1" si="3"/>
        <v>#NAME?</v>
      </c>
      <c r="P28" s="52" t="e">
        <f t="shared" ca="1" si="4"/>
        <v>#NAME?</v>
      </c>
      <c r="Q28" s="52" t="e">
        <f t="shared" ca="1" si="5"/>
        <v>#NAME?</v>
      </c>
      <c r="R28" s="52" t="e">
        <f t="shared" ca="1" si="6"/>
        <v>#NAME?</v>
      </c>
      <c r="S28" s="52" t="e">
        <f t="shared" ca="1" si="7"/>
        <v>#NAME?</v>
      </c>
      <c r="T28" s="53"/>
    </row>
    <row r="29" spans="2:20" ht="13.5" hidden="1" customHeight="1" outlineLevel="1">
      <c r="B29" s="31">
        <v>26</v>
      </c>
      <c r="C29" s="31">
        <f t="shared" si="0"/>
        <v>6</v>
      </c>
      <c r="D29" s="31">
        <v>2</v>
      </c>
      <c r="E29" s="32">
        <f t="shared" si="1"/>
        <v>9.0909090909090912E-2</v>
      </c>
      <c r="F29" s="32">
        <f>Reais2x2!R30</f>
        <v>8.5737003058103972E-2</v>
      </c>
      <c r="G29" s="32">
        <f>Reais2x2!S30</f>
        <v>0.16952702702702704</v>
      </c>
      <c r="H29" s="32">
        <f>Reais2x2!T30</f>
        <v>0.60446735395189011</v>
      </c>
      <c r="I29" s="32">
        <f>Reais2x2!U30</f>
        <v>0.94973700305810393</v>
      </c>
      <c r="J29" s="32">
        <f>Reais2x2!V30</f>
        <v>0.83078828828828821</v>
      </c>
      <c r="K29" s="32">
        <f>Reais2x2!W30</f>
        <v>0.61821305841924401</v>
      </c>
      <c r="L29" s="52">
        <f>Reais2x2!K30</f>
        <v>8.2500783027265712E-2</v>
      </c>
      <c r="M29" s="52"/>
      <c r="N29" s="52" t="e">
        <f t="shared" ca="1" si="2"/>
        <v>#NAME?</v>
      </c>
      <c r="O29" s="52" t="e">
        <f t="shared" ca="1" si="3"/>
        <v>#NAME?</v>
      </c>
      <c r="P29" s="52" t="e">
        <f t="shared" ca="1" si="4"/>
        <v>#NAME?</v>
      </c>
      <c r="Q29" s="52" t="e">
        <f t="shared" ca="1" si="5"/>
        <v>#NAME?</v>
      </c>
      <c r="R29" s="52" t="e">
        <f t="shared" ca="1" si="6"/>
        <v>#NAME?</v>
      </c>
      <c r="S29" s="52" t="e">
        <f t="shared" ca="1" si="7"/>
        <v>#NAME?</v>
      </c>
      <c r="T29" s="53"/>
    </row>
    <row r="30" spans="2:20" ht="13.5" hidden="1" customHeight="1" outlineLevel="1">
      <c r="B30" s="31">
        <v>27</v>
      </c>
      <c r="C30" s="31">
        <f t="shared" si="0"/>
        <v>6</v>
      </c>
      <c r="D30" s="31">
        <v>2</v>
      </c>
      <c r="E30" s="32">
        <f t="shared" si="1"/>
        <v>9.0909090909090912E-2</v>
      </c>
      <c r="F30" s="32">
        <f>Reais2x2!R31</f>
        <v>9.3822629969418966E-2</v>
      </c>
      <c r="G30" s="32">
        <f>Reais2x2!S31</f>
        <v>0.23180180180180182</v>
      </c>
      <c r="H30" s="32">
        <f>Reais2x2!T31</f>
        <v>0.50859106529209619</v>
      </c>
      <c r="I30" s="32">
        <f>Reais2x2!U31</f>
        <v>0.95782262996941891</v>
      </c>
      <c r="J30" s="32">
        <f>Reais2x2!V31</f>
        <v>0.89306306306306305</v>
      </c>
      <c r="K30" s="32">
        <f>Reais2x2!W31</f>
        <v>0.52233676975945009</v>
      </c>
      <c r="L30" s="52">
        <f>Reais2x2!K31</f>
        <v>0.11101075565361274</v>
      </c>
      <c r="M30" s="52"/>
      <c r="N30" s="52" t="e">
        <f t="shared" ca="1" si="2"/>
        <v>#NAME?</v>
      </c>
      <c r="O30" s="52" t="e">
        <f t="shared" ca="1" si="3"/>
        <v>#NAME?</v>
      </c>
      <c r="P30" s="52" t="e">
        <f t="shared" ca="1" si="4"/>
        <v>#NAME?</v>
      </c>
      <c r="Q30" s="52" t="e">
        <f t="shared" ca="1" si="5"/>
        <v>#NAME?</v>
      </c>
      <c r="R30" s="52" t="e">
        <f t="shared" ca="1" si="6"/>
        <v>#NAME?</v>
      </c>
      <c r="S30" s="52" t="e">
        <f t="shared" ca="1" si="7"/>
        <v>#NAME?</v>
      </c>
      <c r="T30" s="53"/>
    </row>
    <row r="31" spans="2:20" ht="13.5" hidden="1" customHeight="1" outlineLevel="1">
      <c r="B31" s="31">
        <v>28</v>
      </c>
      <c r="C31" s="31">
        <f t="shared" si="0"/>
        <v>6</v>
      </c>
      <c r="D31" s="31">
        <v>2</v>
      </c>
      <c r="E31" s="32">
        <f t="shared" si="1"/>
        <v>9.0909090909090912E-2</v>
      </c>
      <c r="F31" s="32">
        <f>Reais2x2!R32</f>
        <v>8.4550458715596327E-2</v>
      </c>
      <c r="G31" s="32">
        <f>Reais2x2!S32</f>
        <v>0.19072072072072074</v>
      </c>
      <c r="H31" s="32">
        <f>Reais2x2!T32</f>
        <v>0.49312714776632305</v>
      </c>
      <c r="I31" s="32">
        <f>Reais2x2!U32</f>
        <v>0.94855045871559629</v>
      </c>
      <c r="J31" s="32">
        <f>Reais2x2!V32</f>
        <v>0.85198198198198194</v>
      </c>
      <c r="K31" s="32">
        <f>Reais2x2!W32</f>
        <v>0.50687285223367695</v>
      </c>
      <c r="L31" s="52">
        <f>Reais2x2!K32</f>
        <v>6.3373104596039287E-2</v>
      </c>
      <c r="M31" s="52"/>
      <c r="N31" s="52" t="e">
        <f t="shared" ca="1" si="2"/>
        <v>#NAME?</v>
      </c>
      <c r="O31" s="52" t="e">
        <f t="shared" ca="1" si="3"/>
        <v>#NAME?</v>
      </c>
      <c r="P31" s="52" t="e">
        <f t="shared" ca="1" si="4"/>
        <v>#NAME?</v>
      </c>
      <c r="Q31" s="52" t="e">
        <f t="shared" ca="1" si="5"/>
        <v>#NAME?</v>
      </c>
      <c r="R31" s="52" t="e">
        <f t="shared" ca="1" si="6"/>
        <v>#NAME?</v>
      </c>
      <c r="S31" s="52" t="e">
        <f t="shared" ca="1" si="7"/>
        <v>#NAME?</v>
      </c>
      <c r="T31" s="53"/>
    </row>
    <row r="32" spans="2:20" ht="13.5" hidden="1" customHeight="1" outlineLevel="1">
      <c r="B32" s="31">
        <v>29</v>
      </c>
      <c r="C32" s="31">
        <f t="shared" si="0"/>
        <v>6</v>
      </c>
      <c r="D32" s="31">
        <v>2</v>
      </c>
      <c r="E32" s="32">
        <f t="shared" si="1"/>
        <v>9.0909090909090912E-2</v>
      </c>
      <c r="F32" s="32">
        <f>Reais2x2!R33</f>
        <v>0.14067278287461774</v>
      </c>
      <c r="G32" s="32">
        <f>Reais2x2!S33</f>
        <v>0.32869369369369367</v>
      </c>
      <c r="H32" s="32">
        <f>Reais2x2!T33</f>
        <v>1.0336769759450173</v>
      </c>
      <c r="I32" s="32">
        <f>Reais2x2!U33</f>
        <v>1</v>
      </c>
      <c r="J32" s="32">
        <f>Reais2x2!V33</f>
        <v>1</v>
      </c>
      <c r="K32" s="32">
        <f>Reais2x2!W33</f>
        <v>1</v>
      </c>
      <c r="L32" s="52">
        <f>Reais2x2!K33</f>
        <v>0.22764645426515928</v>
      </c>
      <c r="M32" s="52"/>
      <c r="N32" s="52" t="e">
        <f t="shared" ca="1" si="2"/>
        <v>#NAME?</v>
      </c>
      <c r="O32" s="52" t="e">
        <f t="shared" ca="1" si="3"/>
        <v>#NAME?</v>
      </c>
      <c r="P32" s="52" t="e">
        <f t="shared" ca="1" si="4"/>
        <v>#NAME?</v>
      </c>
      <c r="Q32" s="52" t="e">
        <f t="shared" ca="1" si="5"/>
        <v>#NAME?</v>
      </c>
      <c r="R32" s="52" t="e">
        <f t="shared" ca="1" si="6"/>
        <v>#NAME?</v>
      </c>
      <c r="S32" s="52" t="e">
        <f t="shared" ca="1" si="7"/>
        <v>#NAME?</v>
      </c>
      <c r="T32" s="53"/>
    </row>
    <row r="33" spans="2:21" ht="13.5" hidden="1" customHeight="1" outlineLevel="1">
      <c r="B33" s="31">
        <v>30</v>
      </c>
      <c r="C33" s="31">
        <f t="shared" si="0"/>
        <v>6</v>
      </c>
      <c r="D33" s="31">
        <v>2</v>
      </c>
      <c r="E33" s="32">
        <f t="shared" si="1"/>
        <v>9.0909090909090912E-2</v>
      </c>
      <c r="F33" s="32">
        <f>Reais2x2!R34</f>
        <v>0.25316207951070335</v>
      </c>
      <c r="G33" s="32">
        <f>Reais2x2!S34</f>
        <v>0.3778603603603603</v>
      </c>
      <c r="H33" s="32">
        <f>Reais2x2!T34</f>
        <v>0.8384879725085912</v>
      </c>
      <c r="I33" s="32">
        <f>Reais2x2!U34</f>
        <v>0.88751070336391436</v>
      </c>
      <c r="J33" s="32">
        <f>Reais2x2!V34</f>
        <v>0.95083333333333331</v>
      </c>
      <c r="K33" s="32">
        <f>Reais2x2!W34</f>
        <v>0.80481099656357391</v>
      </c>
      <c r="L33" s="52">
        <f>Reais2x2!K34</f>
        <v>0.26512848954286039</v>
      </c>
      <c r="M33" s="52"/>
      <c r="N33" s="52" t="e">
        <f t="shared" ca="1" si="2"/>
        <v>#NAME?</v>
      </c>
      <c r="O33" s="52" t="e">
        <f t="shared" ca="1" si="3"/>
        <v>#NAME?</v>
      </c>
      <c r="P33" s="52" t="e">
        <f t="shared" ca="1" si="4"/>
        <v>#NAME?</v>
      </c>
      <c r="Q33" s="52" t="e">
        <f t="shared" ca="1" si="5"/>
        <v>#NAME?</v>
      </c>
      <c r="R33" s="52" t="e">
        <f t="shared" ca="1" si="6"/>
        <v>#NAME?</v>
      </c>
      <c r="S33" s="52" t="e">
        <f t="shared" ca="1" si="7"/>
        <v>#NAME?</v>
      </c>
      <c r="T33" s="53"/>
    </row>
    <row r="34" spans="2:21" ht="13.5" hidden="1" customHeight="1" outlineLevel="1">
      <c r="B34" s="31">
        <v>31</v>
      </c>
      <c r="C34" s="31">
        <f t="shared" si="0"/>
        <v>6</v>
      </c>
      <c r="D34" s="31">
        <v>2</v>
      </c>
      <c r="E34" s="32">
        <f t="shared" si="1"/>
        <v>9.0909090909090912E-2</v>
      </c>
      <c r="F34" s="32">
        <f>Reais2x2!R35</f>
        <v>9.806727828746177E-2</v>
      </c>
      <c r="G34" s="32">
        <f>Reais2x2!S35</f>
        <v>0.22090090090090089</v>
      </c>
      <c r="H34" s="32">
        <f>Reais2x2!T35</f>
        <v>0.53604810996563579</v>
      </c>
      <c r="I34" s="32">
        <f>Reais2x2!U35</f>
        <v>0.95739449541284405</v>
      </c>
      <c r="J34" s="32">
        <f>Reais2x2!V35</f>
        <v>0.89220720720720725</v>
      </c>
      <c r="K34" s="32">
        <f>Reais2x2!W35</f>
        <v>0.5023711340206185</v>
      </c>
      <c r="L34" s="52">
        <f>Reais2x2!K35</f>
        <v>0.11207948205273888</v>
      </c>
      <c r="M34" s="52"/>
      <c r="N34" s="52" t="e">
        <f t="shared" ca="1" si="2"/>
        <v>#NAME?</v>
      </c>
      <c r="O34" s="52" t="e">
        <f t="shared" ca="1" si="3"/>
        <v>#NAME?</v>
      </c>
      <c r="P34" s="52" t="e">
        <f t="shared" ca="1" si="4"/>
        <v>#NAME?</v>
      </c>
      <c r="Q34" s="52" t="e">
        <f t="shared" ca="1" si="5"/>
        <v>#NAME?</v>
      </c>
      <c r="R34" s="52" t="e">
        <f t="shared" ca="1" si="6"/>
        <v>#NAME?</v>
      </c>
      <c r="S34" s="52" t="e">
        <f t="shared" ca="1" si="7"/>
        <v>#NAME?</v>
      </c>
      <c r="T34" s="53"/>
    </row>
    <row r="35" spans="2:21" ht="13.5" hidden="1" customHeight="1" outlineLevel="1">
      <c r="B35" s="31">
        <v>32</v>
      </c>
      <c r="C35" s="31">
        <f t="shared" si="0"/>
        <v>6</v>
      </c>
      <c r="D35" s="31">
        <v>2</v>
      </c>
      <c r="E35" s="32">
        <f t="shared" si="1"/>
        <v>9.0909090909090912E-2</v>
      </c>
      <c r="F35" s="32">
        <f>Reais2x2!R36</f>
        <v>8.047094801223241E-2</v>
      </c>
      <c r="G35" s="32">
        <f>Reais2x2!S36</f>
        <v>0.18799549549549549</v>
      </c>
      <c r="H35" s="32">
        <f>Reais2x2!T36</f>
        <v>0.51683848797250864</v>
      </c>
      <c r="I35" s="32">
        <f>Reais2x2!U36</f>
        <v>0.93979816513761472</v>
      </c>
      <c r="J35" s="32">
        <f>Reais2x2!V36</f>
        <v>0.85930180180180182</v>
      </c>
      <c r="K35" s="32">
        <f>Reais2x2!W36</f>
        <v>0.48316151202749136</v>
      </c>
      <c r="L35" s="52">
        <f>Reais2x2!K36</f>
        <v>6.6497427978088774E-2</v>
      </c>
      <c r="M35" s="52"/>
      <c r="N35" s="52" t="e">
        <f t="shared" ca="1" si="2"/>
        <v>#NAME?</v>
      </c>
      <c r="O35" s="52" t="e">
        <f t="shared" ca="1" si="3"/>
        <v>#NAME?</v>
      </c>
      <c r="P35" s="52" t="e">
        <f t="shared" ca="1" si="4"/>
        <v>#NAME?</v>
      </c>
      <c r="Q35" s="52" t="e">
        <f t="shared" ca="1" si="5"/>
        <v>#NAME?</v>
      </c>
      <c r="R35" s="52" t="e">
        <f t="shared" ca="1" si="6"/>
        <v>#NAME?</v>
      </c>
      <c r="S35" s="52" t="e">
        <f t="shared" ca="1" si="7"/>
        <v>#NAME?</v>
      </c>
      <c r="T35" s="53"/>
    </row>
    <row r="36" spans="2:21" ht="13.5" hidden="1" customHeight="1" outlineLevel="1">
      <c r="B36" s="31">
        <v>33</v>
      </c>
      <c r="C36" s="31">
        <f t="shared" si="0"/>
        <v>6</v>
      </c>
      <c r="D36" s="31">
        <v>2</v>
      </c>
      <c r="E36" s="32">
        <f t="shared" si="1"/>
        <v>9.0909090909090912E-2</v>
      </c>
      <c r="F36" s="32">
        <f>Reais2x2!R37</f>
        <v>8.8073394495412849E-2</v>
      </c>
      <c r="G36" s="32">
        <f>Reais2x2!S37</f>
        <v>0.16450450450450449</v>
      </c>
      <c r="H36" s="32">
        <f>Reais2x2!T37</f>
        <v>0.6281786941580757</v>
      </c>
      <c r="I36" s="32">
        <f>Reais2x2!U37</f>
        <v>0.94740061162079514</v>
      </c>
      <c r="J36" s="32">
        <f>Reais2x2!V37</f>
        <v>0.83581081081081088</v>
      </c>
      <c r="K36" s="32">
        <f>Reais2x2!W37</f>
        <v>0.59450171821305831</v>
      </c>
      <c r="L36" s="52">
        <f>Reais2x2!K37</f>
        <v>8.3111539847282145E-2</v>
      </c>
      <c r="M36" s="52"/>
      <c r="N36" s="52" t="e">
        <f t="shared" ca="1" si="2"/>
        <v>#NAME?</v>
      </c>
      <c r="O36" s="52" t="e">
        <f t="shared" ca="1" si="3"/>
        <v>#NAME?</v>
      </c>
      <c r="P36" s="52" t="e">
        <f t="shared" ca="1" si="4"/>
        <v>#NAME?</v>
      </c>
      <c r="Q36" s="52" t="e">
        <f t="shared" ca="1" si="5"/>
        <v>#NAME?</v>
      </c>
      <c r="R36" s="52" t="e">
        <f t="shared" ca="1" si="6"/>
        <v>#NAME?</v>
      </c>
      <c r="S36" s="52" t="e">
        <f t="shared" ca="1" si="7"/>
        <v>#NAME?</v>
      </c>
      <c r="T36" s="53"/>
    </row>
    <row r="37" spans="2:21" ht="13.5" hidden="1" customHeight="1" outlineLevel="1">
      <c r="B37" s="31">
        <v>34</v>
      </c>
      <c r="C37" s="31">
        <f t="shared" si="0"/>
        <v>6</v>
      </c>
      <c r="D37" s="31">
        <v>2</v>
      </c>
      <c r="E37" s="32">
        <f t="shared" si="1"/>
        <v>9.0909090909090912E-2</v>
      </c>
      <c r="F37" s="32">
        <f>Reais2x2!R38</f>
        <v>9.6159021406727829E-2</v>
      </c>
      <c r="G37" s="32">
        <f>Reais2x2!S38</f>
        <v>0.22677927927927927</v>
      </c>
      <c r="H37" s="32">
        <f>Reais2x2!T38</f>
        <v>0.53230240549828189</v>
      </c>
      <c r="I37" s="32">
        <f>Reais2x2!U38</f>
        <v>0.95548623853211012</v>
      </c>
      <c r="J37" s="32">
        <f>Reais2x2!V38</f>
        <v>0.8980855855855856</v>
      </c>
      <c r="K37" s="32">
        <f>Reais2x2!W38</f>
        <v>0.49862542955326461</v>
      </c>
      <c r="L37" s="52">
        <f>Reais2x2!K38</f>
        <v>0.11010935460126114</v>
      </c>
      <c r="M37" s="52"/>
      <c r="N37" s="52" t="e">
        <f t="shared" ca="1" si="2"/>
        <v>#NAME?</v>
      </c>
      <c r="O37" s="52" t="e">
        <f t="shared" ca="1" si="3"/>
        <v>#NAME?</v>
      </c>
      <c r="P37" s="52" t="e">
        <f t="shared" ca="1" si="4"/>
        <v>#NAME?</v>
      </c>
      <c r="Q37" s="52" t="e">
        <f t="shared" ca="1" si="5"/>
        <v>#NAME?</v>
      </c>
      <c r="R37" s="52" t="e">
        <f t="shared" ca="1" si="6"/>
        <v>#NAME?</v>
      </c>
      <c r="S37" s="52" t="e">
        <f t="shared" ca="1" si="7"/>
        <v>#NAME?</v>
      </c>
      <c r="T37" s="53"/>
    </row>
    <row r="38" spans="2:21" ht="13.5" hidden="1" customHeight="1" outlineLevel="1">
      <c r="B38" s="31">
        <v>35</v>
      </c>
      <c r="C38" s="31">
        <f t="shared" si="0"/>
        <v>6</v>
      </c>
      <c r="D38" s="31">
        <v>2</v>
      </c>
      <c r="E38" s="32">
        <f t="shared" si="1"/>
        <v>9.0909090909090912E-2</v>
      </c>
      <c r="F38" s="32">
        <f>Reais2x2!R39</f>
        <v>8.6886850152905204E-2</v>
      </c>
      <c r="G38" s="32">
        <f>Reais2x2!S39</f>
        <v>0.18569819819819819</v>
      </c>
      <c r="H38" s="32">
        <f>Reais2x2!T39</f>
        <v>0.51683848797250864</v>
      </c>
      <c r="I38" s="32">
        <f>Reais2x2!U39</f>
        <v>0.9462140672782875</v>
      </c>
      <c r="J38" s="32">
        <f>Reais2x2!V39</f>
        <v>0.85700450450450449</v>
      </c>
      <c r="K38" s="32">
        <f>Reais2x2!W39</f>
        <v>0.48316151202749136</v>
      </c>
      <c r="L38" s="52">
        <f>Reais2x2!K39</f>
        <v>6.9608422464193742E-2</v>
      </c>
      <c r="M38" s="52"/>
      <c r="N38" s="52" t="e">
        <f t="shared" ca="1" si="2"/>
        <v>#NAME?</v>
      </c>
      <c r="O38" s="52" t="e">
        <f t="shared" ca="1" si="3"/>
        <v>#NAME?</v>
      </c>
      <c r="P38" s="52" t="e">
        <f t="shared" ca="1" si="4"/>
        <v>#NAME?</v>
      </c>
      <c r="Q38" s="52" t="e">
        <f t="shared" ca="1" si="5"/>
        <v>#NAME?</v>
      </c>
      <c r="R38" s="52" t="e">
        <f t="shared" ca="1" si="6"/>
        <v>#NAME?</v>
      </c>
      <c r="S38" s="52" t="e">
        <f t="shared" ca="1" si="7"/>
        <v>#NAME?</v>
      </c>
      <c r="T38" s="53"/>
    </row>
    <row r="39" spans="2:21" ht="13.5" hidden="1" customHeight="1" outlineLevel="1">
      <c r="B39" s="31">
        <v>36</v>
      </c>
      <c r="C39" s="31">
        <f t="shared" si="0"/>
        <v>6</v>
      </c>
      <c r="D39" s="31">
        <v>2</v>
      </c>
      <c r="E39" s="32">
        <f t="shared" si="1"/>
        <v>9.0909090909090912E-2</v>
      </c>
      <c r="F39" s="32">
        <f>Reais2x2!R40</f>
        <v>0.13833639143730886</v>
      </c>
      <c r="G39" s="32">
        <f>Reais2x2!S40</f>
        <v>0.33371621621621622</v>
      </c>
      <c r="H39" s="32">
        <f>Reais2x2!T40</f>
        <v>1.0099656357388316</v>
      </c>
      <c r="I39" s="32">
        <f>Reais2x2!U40</f>
        <v>0.9976636085626911</v>
      </c>
      <c r="J39" s="32">
        <f>Reais2x2!V40</f>
        <v>0.99497747747747745</v>
      </c>
      <c r="K39" s="32">
        <f>Reais2x2!W40</f>
        <v>0.97628865979381441</v>
      </c>
      <c r="L39" s="52">
        <f>Reais2x2!K40</f>
        <v>0.25294560270151212</v>
      </c>
      <c r="M39" s="52"/>
      <c r="N39" s="52" t="e">
        <f t="shared" ca="1" si="2"/>
        <v>#NAME?</v>
      </c>
      <c r="O39" s="52" t="e">
        <f t="shared" ca="1" si="3"/>
        <v>#NAME?</v>
      </c>
      <c r="P39" s="52" t="e">
        <f t="shared" ca="1" si="4"/>
        <v>#NAME?</v>
      </c>
      <c r="Q39" s="52" t="e">
        <f t="shared" ca="1" si="5"/>
        <v>#NAME?</v>
      </c>
      <c r="R39" s="52" t="e">
        <f t="shared" ca="1" si="6"/>
        <v>#NAME?</v>
      </c>
      <c r="S39" s="52" t="e">
        <f t="shared" ca="1" si="7"/>
        <v>#NAME?</v>
      </c>
      <c r="T39" s="53"/>
    </row>
    <row r="40" spans="2:21" ht="13.5" hidden="1" customHeight="1" outlineLevel="1">
      <c r="B40" s="31">
        <v>37</v>
      </c>
      <c r="C40" s="31">
        <f t="shared" si="0"/>
        <v>6</v>
      </c>
      <c r="D40" s="31">
        <v>2</v>
      </c>
      <c r="E40" s="32">
        <f t="shared" si="1"/>
        <v>9.0909090909090912E-2</v>
      </c>
      <c r="F40" s="32">
        <f>Reais2x2!R41</f>
        <v>0.10611620795107034</v>
      </c>
      <c r="G40" s="32">
        <f>Reais2x2!S41</f>
        <v>0.25441441441441442</v>
      </c>
      <c r="H40" s="32">
        <f>Reais2x2!T41</f>
        <v>7.5601374570446736E-3</v>
      </c>
      <c r="I40" s="32">
        <f>Reais2x2!U41</f>
        <v>1</v>
      </c>
      <c r="J40" s="32">
        <f>Reais2x2!V41</f>
        <v>1</v>
      </c>
      <c r="K40" s="32">
        <f>Reais2x2!W41</f>
        <v>1</v>
      </c>
      <c r="L40" s="52">
        <f>Reais2x2!K41</f>
        <v>0.10717328335321197</v>
      </c>
      <c r="M40" s="52"/>
      <c r="N40" s="52" t="e">
        <f t="shared" ca="1" si="2"/>
        <v>#NAME?</v>
      </c>
      <c r="O40" s="52" t="e">
        <f t="shared" ca="1" si="3"/>
        <v>#NAME?</v>
      </c>
      <c r="P40" s="52" t="e">
        <f t="shared" ca="1" si="4"/>
        <v>#NAME?</v>
      </c>
      <c r="Q40" s="52" t="e">
        <f t="shared" ca="1" si="5"/>
        <v>#NAME?</v>
      </c>
      <c r="R40" s="52" t="e">
        <f t="shared" ca="1" si="6"/>
        <v>#NAME?</v>
      </c>
      <c r="S40" s="52" t="e">
        <f t="shared" ca="1" si="7"/>
        <v>#NAME?</v>
      </c>
      <c r="T40" s="53"/>
    </row>
    <row r="41" spans="2:21" ht="13.5" hidden="1" customHeight="1" outlineLevel="1">
      <c r="B41" s="31">
        <v>38</v>
      </c>
      <c r="C41" s="31">
        <f t="shared" si="0"/>
        <v>6</v>
      </c>
      <c r="D41" s="31">
        <v>2</v>
      </c>
      <c r="E41" s="32">
        <f t="shared" si="1"/>
        <v>9.0909090909090912E-2</v>
      </c>
      <c r="F41" s="32">
        <f>Reais2x2!R42</f>
        <v>0.23588379204892967</v>
      </c>
      <c r="G41" s="32">
        <f>Reais2x2!S42</f>
        <v>0.34072072072072068</v>
      </c>
      <c r="H41" s="32">
        <f>Reais2x2!T42</f>
        <v>0.32542955326460482</v>
      </c>
      <c r="I41" s="32">
        <f>Reais2x2!U42</f>
        <v>0.87023241590214062</v>
      </c>
      <c r="J41" s="32">
        <f>Reais2x2!V42</f>
        <v>0.91369369369369369</v>
      </c>
      <c r="K41" s="32">
        <f>Reais2x2!W42</f>
        <v>0.68213058419243988</v>
      </c>
      <c r="L41" s="52">
        <f>Reais2x2!K42</f>
        <v>0.2183332248214287</v>
      </c>
      <c r="M41" s="52"/>
      <c r="N41" s="52" t="e">
        <f t="shared" ca="1" si="2"/>
        <v>#NAME?</v>
      </c>
      <c r="O41" s="52" t="e">
        <f t="shared" ca="1" si="3"/>
        <v>#NAME?</v>
      </c>
      <c r="P41" s="52" t="e">
        <f t="shared" ca="1" si="4"/>
        <v>#NAME?</v>
      </c>
      <c r="Q41" s="52" t="e">
        <f t="shared" ca="1" si="5"/>
        <v>#NAME?</v>
      </c>
      <c r="R41" s="52" t="e">
        <f t="shared" ca="1" si="6"/>
        <v>#NAME?</v>
      </c>
      <c r="S41" s="52" t="e">
        <f t="shared" ca="1" si="7"/>
        <v>#NAME?</v>
      </c>
      <c r="T41" s="53"/>
    </row>
    <row r="42" spans="2:21" ht="13.5" hidden="1" customHeight="1" outlineLevel="1">
      <c r="B42" s="31">
        <v>39</v>
      </c>
      <c r="C42" s="31">
        <f t="shared" si="0"/>
        <v>6</v>
      </c>
      <c r="D42" s="31">
        <v>2</v>
      </c>
      <c r="E42" s="32">
        <f t="shared" si="1"/>
        <v>9.0909090909090912E-2</v>
      </c>
      <c r="F42" s="32">
        <f>Reais2x2!R43</f>
        <v>7.0795107033639143E-2</v>
      </c>
      <c r="G42" s="32">
        <f>Reais2x2!S43</f>
        <v>0.12736486486486487</v>
      </c>
      <c r="H42" s="32">
        <f>Reais2x2!T43</f>
        <v>0.11512027491408935</v>
      </c>
      <c r="I42" s="32">
        <f>Reais2x2!U43</f>
        <v>0.96467889908256876</v>
      </c>
      <c r="J42" s="32">
        <f>Reais2x2!V43</f>
        <v>0.87295045045045039</v>
      </c>
      <c r="K42" s="32">
        <f>Reais2x2!W43</f>
        <v>0.89243986254295526</v>
      </c>
      <c r="L42" s="52">
        <f>Reais2x2!K43</f>
        <v>7.3150807988414779E-2</v>
      </c>
      <c r="M42" s="52"/>
      <c r="N42" s="52" t="e">
        <f t="shared" ca="1" si="2"/>
        <v>#NAME?</v>
      </c>
      <c r="O42" s="52" t="e">
        <f t="shared" ca="1" si="3"/>
        <v>#NAME?</v>
      </c>
      <c r="P42" s="52" t="e">
        <f t="shared" ca="1" si="4"/>
        <v>#NAME?</v>
      </c>
      <c r="Q42" s="52" t="e">
        <f t="shared" ca="1" si="5"/>
        <v>#NAME?</v>
      </c>
      <c r="R42" s="52" t="e">
        <f t="shared" ca="1" si="6"/>
        <v>#NAME?</v>
      </c>
      <c r="S42" s="52" t="e">
        <f t="shared" ca="1" si="7"/>
        <v>#NAME?</v>
      </c>
      <c r="T42" s="53"/>
    </row>
    <row r="43" spans="2:21" ht="13.5" hidden="1" customHeight="1" outlineLevel="1">
      <c r="B43" s="31">
        <v>40</v>
      </c>
      <c r="C43" s="31">
        <f t="shared" si="0"/>
        <v>6</v>
      </c>
      <c r="D43" s="31">
        <v>2</v>
      </c>
      <c r="E43" s="32">
        <f t="shared" si="1"/>
        <v>9.0909090909090912E-2</v>
      </c>
      <c r="F43" s="32">
        <f>Reais2x2!R44</f>
        <v>8.0788990825688078E-2</v>
      </c>
      <c r="G43" s="32">
        <f>Reais2x2!S44</f>
        <v>0.18376126126126127</v>
      </c>
      <c r="H43" s="32">
        <f>Reais2x2!T44</f>
        <v>2.2989690721649483E-2</v>
      </c>
      <c r="I43" s="32">
        <f>Reais2x2!U44</f>
        <v>0.97467278287461778</v>
      </c>
      <c r="J43" s="32">
        <f>Reais2x2!V44</f>
        <v>0.92934684684684687</v>
      </c>
      <c r="K43" s="32">
        <f>Reais2x2!W44</f>
        <v>0.98457044673539518</v>
      </c>
      <c r="L43" s="52">
        <f>Reais2x2!K44</f>
        <v>9.8287022004358682E-2</v>
      </c>
      <c r="M43" s="52"/>
      <c r="N43" s="52" t="e">
        <f t="shared" ca="1" si="2"/>
        <v>#NAME?</v>
      </c>
      <c r="O43" s="52" t="e">
        <f t="shared" ca="1" si="3"/>
        <v>#NAME?</v>
      </c>
      <c r="P43" s="52" t="e">
        <f t="shared" ca="1" si="4"/>
        <v>#NAME?</v>
      </c>
      <c r="Q43" s="52" t="e">
        <f t="shared" ca="1" si="5"/>
        <v>#NAME?</v>
      </c>
      <c r="R43" s="52" t="e">
        <f t="shared" ca="1" si="6"/>
        <v>#NAME?</v>
      </c>
      <c r="S43" s="52" t="e">
        <f t="shared" ca="1" si="7"/>
        <v>#NAME?</v>
      </c>
      <c r="T43" s="53"/>
    </row>
    <row r="44" spans="2:21" ht="13.5" hidden="1" customHeight="1" outlineLevel="1">
      <c r="B44" s="31">
        <v>41</v>
      </c>
      <c r="C44" s="31">
        <f t="shared" si="0"/>
        <v>6</v>
      </c>
      <c r="D44" s="31">
        <v>2</v>
      </c>
      <c r="E44" s="32">
        <f t="shared" si="1"/>
        <v>9.0909090909090912E-2</v>
      </c>
      <c r="F44" s="32">
        <f>Reais2x2!R45</f>
        <v>7.8880733944954123E-2</v>
      </c>
      <c r="G44" s="32">
        <f>Reais2x2!S45</f>
        <v>0.18963963963963965</v>
      </c>
      <c r="H44" s="32">
        <f>Reais2x2!T45</f>
        <v>1.9243986254295534E-2</v>
      </c>
      <c r="I44" s="32">
        <f>Reais2x2!U45</f>
        <v>0.97276452599388374</v>
      </c>
      <c r="J44" s="32">
        <f>Reais2x2!V45</f>
        <v>0.93522522522522522</v>
      </c>
      <c r="K44" s="32">
        <f>Reais2x2!W45</f>
        <v>0.98831615120274918</v>
      </c>
      <c r="L44" s="52">
        <f>Reais2x2!K45</f>
        <v>9.7419164548892878E-2</v>
      </c>
      <c r="M44" s="52"/>
      <c r="N44" s="52" t="e">
        <f t="shared" ca="1" si="2"/>
        <v>#NAME?</v>
      </c>
      <c r="O44" s="52" t="e">
        <f t="shared" ca="1" si="3"/>
        <v>#NAME?</v>
      </c>
      <c r="P44" s="52" t="e">
        <f t="shared" ca="1" si="4"/>
        <v>#NAME?</v>
      </c>
      <c r="Q44" s="52" t="e">
        <f t="shared" ca="1" si="5"/>
        <v>#NAME?</v>
      </c>
      <c r="R44" s="52" t="e">
        <f t="shared" ca="1" si="6"/>
        <v>#NAME?</v>
      </c>
      <c r="S44" s="52" t="e">
        <f t="shared" ca="1" si="7"/>
        <v>#NAME?</v>
      </c>
      <c r="T44" s="53"/>
    </row>
    <row r="45" spans="2:21" ht="13.5" hidden="1" customHeight="1" outlineLevel="1">
      <c r="B45" s="31">
        <v>42</v>
      </c>
      <c r="C45" s="31">
        <f t="shared" si="0"/>
        <v>6</v>
      </c>
      <c r="D45" s="31">
        <v>2</v>
      </c>
      <c r="E45" s="32">
        <f t="shared" si="1"/>
        <v>9.0909090909090912E-2</v>
      </c>
      <c r="F45" s="32">
        <f>Reais2x2!R46</f>
        <v>6.3192660550458718E-2</v>
      </c>
      <c r="G45" s="32">
        <f>Reais2x2!S46</f>
        <v>0.15085585585585587</v>
      </c>
      <c r="H45" s="32">
        <f>Reais2x2!T46</f>
        <v>3.7800687285223368E-3</v>
      </c>
      <c r="I45" s="32">
        <f>Reais2x2!U46</f>
        <v>0.95707645259938834</v>
      </c>
      <c r="J45" s="32">
        <f>Reais2x2!V46</f>
        <v>0.89644144144144144</v>
      </c>
      <c r="K45" s="32">
        <f>Reais2x2!W46</f>
        <v>0.99621993127147768</v>
      </c>
      <c r="L45" s="52">
        <f>Reais2x2!K46</f>
        <v>5.9762009633001045E-2</v>
      </c>
      <c r="M45" s="52"/>
      <c r="N45" s="52" t="e">
        <f t="shared" ca="1" si="2"/>
        <v>#NAME?</v>
      </c>
      <c r="O45" s="52" t="e">
        <f t="shared" ca="1" si="3"/>
        <v>#NAME?</v>
      </c>
      <c r="P45" s="52" t="e">
        <f t="shared" ca="1" si="4"/>
        <v>#NAME?</v>
      </c>
      <c r="Q45" s="52" t="e">
        <f t="shared" ca="1" si="5"/>
        <v>#NAME?</v>
      </c>
      <c r="R45" s="52" t="e">
        <f t="shared" ca="1" si="6"/>
        <v>#NAME?</v>
      </c>
      <c r="S45" s="52" t="e">
        <f t="shared" ca="1" si="7"/>
        <v>#NAME?</v>
      </c>
      <c r="T45" s="53"/>
    </row>
    <row r="46" spans="2:21" ht="13.5" hidden="1" customHeight="1" outlineLevel="1">
      <c r="B46" s="31">
        <v>43</v>
      </c>
      <c r="C46" s="31">
        <f t="shared" si="0"/>
        <v>6</v>
      </c>
      <c r="D46" s="31">
        <v>2</v>
      </c>
      <c r="E46" s="32">
        <f t="shared" si="1"/>
        <v>9.0909090909090912E-2</v>
      </c>
      <c r="F46" s="32">
        <f>Reais2x2!R47</f>
        <v>6.9608562691131498E-2</v>
      </c>
      <c r="G46" s="32">
        <f>Reais2x2!S47</f>
        <v>0.14855855855855857</v>
      </c>
      <c r="H46" s="32">
        <f>Reais2x2!T47</f>
        <v>3.7800687285223368E-3</v>
      </c>
      <c r="I46" s="32">
        <f>Reais2x2!U47</f>
        <v>0.96349235474006112</v>
      </c>
      <c r="J46" s="32">
        <f>Reais2x2!V47</f>
        <v>0.89414414414414412</v>
      </c>
      <c r="K46" s="32">
        <f>Reais2x2!W47</f>
        <v>0.99621993127147768</v>
      </c>
      <c r="L46" s="52">
        <f>Reais2x2!K47</f>
        <v>6.8105929006738841E-2</v>
      </c>
      <c r="M46" s="52"/>
      <c r="N46" s="52" t="e">
        <f t="shared" ca="1" si="2"/>
        <v>#NAME?</v>
      </c>
      <c r="O46" s="52" t="e">
        <f t="shared" ca="1" si="3"/>
        <v>#NAME?</v>
      </c>
      <c r="P46" s="52" t="e">
        <f t="shared" ca="1" si="4"/>
        <v>#NAME?</v>
      </c>
      <c r="Q46" s="52" t="e">
        <f t="shared" ca="1" si="5"/>
        <v>#NAME?</v>
      </c>
      <c r="R46" s="52" t="e">
        <f t="shared" ca="1" si="6"/>
        <v>#NAME?</v>
      </c>
      <c r="S46" s="52" t="e">
        <f t="shared" ca="1" si="7"/>
        <v>#NAME?</v>
      </c>
      <c r="T46" s="53"/>
      <c r="U46" s="36">
        <f>MAX(L4:L501)</f>
        <v>0.77036919159770856</v>
      </c>
    </row>
    <row r="47" spans="2:21" ht="13.5" hidden="1" customHeight="1" outlineLevel="1">
      <c r="B47" s="31">
        <v>44</v>
      </c>
      <c r="C47" s="31">
        <f t="shared" si="0"/>
        <v>6</v>
      </c>
      <c r="D47" s="31">
        <v>2</v>
      </c>
      <c r="E47" s="32">
        <f t="shared" si="1"/>
        <v>9.0909090909090912E-2</v>
      </c>
      <c r="F47" s="32">
        <f>Reais2x2!R48</f>
        <v>0.12105810397553518</v>
      </c>
      <c r="G47" s="32">
        <f>Reais2x2!S48</f>
        <v>0.2965765765765766</v>
      </c>
      <c r="H47" s="32">
        <f>Reais2x2!T48</f>
        <v>0.49690721649484537</v>
      </c>
      <c r="I47" s="32">
        <f>Reais2x2!U48</f>
        <v>0.98505810397553517</v>
      </c>
      <c r="J47" s="32">
        <f>Reais2x2!V48</f>
        <v>0.95783783783783782</v>
      </c>
      <c r="K47" s="32">
        <f>Reais2x2!W48</f>
        <v>0.51065292096219927</v>
      </c>
      <c r="L47" s="52">
        <f>Reais2x2!K48</f>
        <v>0.11229171085711498</v>
      </c>
      <c r="M47" s="52"/>
      <c r="N47" s="52" t="e">
        <f t="shared" ca="1" si="2"/>
        <v>#NAME?</v>
      </c>
      <c r="O47" s="52" t="e">
        <f t="shared" ca="1" si="3"/>
        <v>#NAME?</v>
      </c>
      <c r="P47" s="52" t="e">
        <f t="shared" ca="1" si="4"/>
        <v>#NAME?</v>
      </c>
      <c r="Q47" s="52" t="e">
        <f t="shared" ca="1" si="5"/>
        <v>#NAME?</v>
      </c>
      <c r="R47" s="52" t="e">
        <f t="shared" ca="1" si="6"/>
        <v>#NAME?</v>
      </c>
      <c r="S47" s="52" t="e">
        <f t="shared" ca="1" si="7"/>
        <v>#NAME?</v>
      </c>
      <c r="T47" s="53"/>
    </row>
    <row r="48" spans="2:21" ht="13.5" hidden="1" customHeight="1" outlineLevel="1">
      <c r="B48" s="31">
        <v>45</v>
      </c>
      <c r="C48" s="31">
        <f t="shared" si="0"/>
        <v>6</v>
      </c>
      <c r="D48" s="31">
        <v>2</v>
      </c>
      <c r="E48" s="32">
        <f t="shared" si="1"/>
        <v>9.0909090909090912E-2</v>
      </c>
      <c r="F48" s="32">
        <f>Reais2x2!R49</f>
        <v>0.12339449541284403</v>
      </c>
      <c r="G48" s="32">
        <f>Reais2x2!S49</f>
        <v>0.29155405405405405</v>
      </c>
      <c r="H48" s="32">
        <f>Reais2x2!T49</f>
        <v>0.52061855670103097</v>
      </c>
      <c r="I48" s="32">
        <f>Reais2x2!U49</f>
        <v>0.98272171253822627</v>
      </c>
      <c r="J48" s="32">
        <f>Reais2x2!V49</f>
        <v>0.96286036036036038</v>
      </c>
      <c r="K48" s="32">
        <f>Reais2x2!W49</f>
        <v>0.48694158075601368</v>
      </c>
      <c r="L48" s="52">
        <f>Reais2x2!K49</f>
        <v>9.0778853197168718E-2</v>
      </c>
      <c r="M48" s="52"/>
      <c r="N48" s="52" t="e">
        <f t="shared" ca="1" si="2"/>
        <v>#NAME?</v>
      </c>
      <c r="O48" s="52" t="e">
        <f t="shared" ca="1" si="3"/>
        <v>#NAME?</v>
      </c>
      <c r="P48" s="52" t="e">
        <f t="shared" ca="1" si="4"/>
        <v>#NAME?</v>
      </c>
      <c r="Q48" s="52" t="e">
        <f t="shared" ca="1" si="5"/>
        <v>#NAME?</v>
      </c>
      <c r="R48" s="52" t="e">
        <f t="shared" ca="1" si="6"/>
        <v>#NAME?</v>
      </c>
      <c r="S48" s="52" t="e">
        <f t="shared" ca="1" si="7"/>
        <v>#NAME?</v>
      </c>
      <c r="T48" s="53"/>
    </row>
    <row r="49" spans="2:20" ht="13.5" hidden="1" customHeight="1" outlineLevel="1">
      <c r="B49" s="31">
        <v>46</v>
      </c>
      <c r="C49" s="31">
        <f t="shared" si="0"/>
        <v>6</v>
      </c>
      <c r="D49" s="31">
        <v>2</v>
      </c>
      <c r="E49" s="32">
        <f t="shared" si="1"/>
        <v>9.0909090909090912E-2</v>
      </c>
      <c r="F49" s="32">
        <f>Reais2x2!R50</f>
        <v>6.0415902140672786E-2</v>
      </c>
      <c r="G49" s="32">
        <f>Reais2x2!S50</f>
        <v>8.1081081081081077E-4</v>
      </c>
      <c r="H49" s="32">
        <f>Reais2x2!T50</f>
        <v>1.5807560137457044E-2</v>
      </c>
      <c r="I49" s="32">
        <f>Reais2x2!U50</f>
        <v>1</v>
      </c>
      <c r="J49" s="32">
        <f>Reais2x2!V50</f>
        <v>1</v>
      </c>
      <c r="K49" s="32">
        <f>Reais2x2!W50</f>
        <v>1</v>
      </c>
      <c r="L49" s="52">
        <f>Reais2x2!K50</f>
        <v>4.023709107488882E-2</v>
      </c>
      <c r="M49" s="52"/>
      <c r="N49" s="52" t="e">
        <f t="shared" ca="1" si="2"/>
        <v>#NAME?</v>
      </c>
      <c r="O49" s="52" t="e">
        <f t="shared" ca="1" si="3"/>
        <v>#NAME?</v>
      </c>
      <c r="P49" s="52" t="e">
        <f t="shared" ca="1" si="4"/>
        <v>#NAME?</v>
      </c>
      <c r="Q49" s="52" t="e">
        <f t="shared" ca="1" si="5"/>
        <v>#NAME?</v>
      </c>
      <c r="R49" s="52" t="e">
        <f t="shared" ca="1" si="6"/>
        <v>#NAME?</v>
      </c>
      <c r="S49" s="52" t="e">
        <f t="shared" ca="1" si="7"/>
        <v>#NAME?</v>
      </c>
      <c r="T49" s="53"/>
    </row>
    <row r="50" spans="2:20" ht="13.5" hidden="1" customHeight="1" outlineLevel="1">
      <c r="B50" s="31">
        <v>47</v>
      </c>
      <c r="C50" s="31">
        <f t="shared" si="0"/>
        <v>6</v>
      </c>
      <c r="D50" s="31">
        <v>2</v>
      </c>
      <c r="E50" s="32">
        <f t="shared" si="1"/>
        <v>9.0909090909090912E-2</v>
      </c>
      <c r="F50" s="32">
        <f>Reais2x2!R51</f>
        <v>0.21303363914373089</v>
      </c>
      <c r="G50" s="32">
        <f>Reais2x2!S51</f>
        <v>0.2139189189189189</v>
      </c>
      <c r="H50" s="32">
        <f>Reais2x2!T51</f>
        <v>0.32955326460481105</v>
      </c>
      <c r="I50" s="32">
        <f>Reais2x2!U51</f>
        <v>0.84738226299694186</v>
      </c>
      <c r="J50" s="32">
        <f>Reais2x2!V51</f>
        <v>0.7868918918918919</v>
      </c>
      <c r="K50" s="32">
        <f>Reais2x2!W51</f>
        <v>0.68625429553264605</v>
      </c>
      <c r="L50" s="52">
        <f>Reais2x2!K51</f>
        <v>0.23066468411179031</v>
      </c>
      <c r="M50" s="52"/>
      <c r="N50" s="52" t="e">
        <f t="shared" ca="1" si="2"/>
        <v>#NAME?</v>
      </c>
      <c r="O50" s="52" t="e">
        <f t="shared" ca="1" si="3"/>
        <v>#NAME?</v>
      </c>
      <c r="P50" s="52" t="e">
        <f t="shared" ca="1" si="4"/>
        <v>#NAME?</v>
      </c>
      <c r="Q50" s="52" t="e">
        <f t="shared" ca="1" si="5"/>
        <v>#NAME?</v>
      </c>
      <c r="R50" s="52" t="e">
        <f t="shared" ca="1" si="6"/>
        <v>#NAME?</v>
      </c>
      <c r="S50" s="52" t="e">
        <f t="shared" ca="1" si="7"/>
        <v>#NAME?</v>
      </c>
      <c r="T50" s="53"/>
    </row>
    <row r="51" spans="2:20" ht="13.5" hidden="1" customHeight="1" outlineLevel="1">
      <c r="B51" s="31">
        <v>48</v>
      </c>
      <c r="C51" s="31">
        <f t="shared" si="0"/>
        <v>6</v>
      </c>
      <c r="D51" s="31">
        <v>2</v>
      </c>
      <c r="E51" s="32">
        <f t="shared" si="1"/>
        <v>9.0909090909090912E-2</v>
      </c>
      <c r="F51" s="32">
        <f>Reais2x2!R52</f>
        <v>4.7944954128440367E-2</v>
      </c>
      <c r="G51" s="32">
        <f>Reais2x2!S52</f>
        <v>5.6306306306306306E-4</v>
      </c>
      <c r="H51" s="32">
        <f>Reais2x2!T52</f>
        <v>0.11924398625429554</v>
      </c>
      <c r="I51" s="32">
        <f>Reais2x2!U52</f>
        <v>0.98752905198776753</v>
      </c>
      <c r="J51" s="32">
        <f>Reais2x2!V52</f>
        <v>0.99975225225225228</v>
      </c>
      <c r="K51" s="32">
        <f>Reais2x2!W52</f>
        <v>0.89656357388316155</v>
      </c>
      <c r="L51" s="52">
        <f>Reais2x2!K52</f>
        <v>5.2795264955058263E-2</v>
      </c>
      <c r="M51" s="52"/>
      <c r="N51" s="52" t="e">
        <f t="shared" ca="1" si="2"/>
        <v>#NAME?</v>
      </c>
      <c r="O51" s="52" t="e">
        <f t="shared" ca="1" si="3"/>
        <v>#NAME?</v>
      </c>
      <c r="P51" s="52" t="e">
        <f t="shared" ca="1" si="4"/>
        <v>#NAME?</v>
      </c>
      <c r="Q51" s="52" t="e">
        <f t="shared" ca="1" si="5"/>
        <v>#NAME?</v>
      </c>
      <c r="R51" s="52" t="e">
        <f t="shared" ca="1" si="6"/>
        <v>#NAME?</v>
      </c>
      <c r="S51" s="52" t="e">
        <f t="shared" ca="1" si="7"/>
        <v>#NAME?</v>
      </c>
      <c r="T51" s="53"/>
    </row>
    <row r="52" spans="2:20" ht="13.5" hidden="1" customHeight="1" outlineLevel="1">
      <c r="B52" s="31">
        <v>49</v>
      </c>
      <c r="C52" s="31">
        <f t="shared" si="0"/>
        <v>6</v>
      </c>
      <c r="D52" s="31">
        <v>2</v>
      </c>
      <c r="E52" s="32">
        <f t="shared" si="1"/>
        <v>9.0909090909090912E-2</v>
      </c>
      <c r="F52" s="32">
        <f>Reais2x2!R53</f>
        <v>5.7938837920489303E-2</v>
      </c>
      <c r="G52" s="32">
        <f>Reais2x2!S53</f>
        <v>5.6959459459459461E-2</v>
      </c>
      <c r="H52" s="32">
        <f>Reais2x2!T53</f>
        <v>2.7113402061855668E-2</v>
      </c>
      <c r="I52" s="32">
        <f>Reais2x2!U53</f>
        <v>0.99752293577981654</v>
      </c>
      <c r="J52" s="32">
        <f>Reais2x2!V53</f>
        <v>0.94385135135135134</v>
      </c>
      <c r="K52" s="32">
        <f>Reais2x2!W53</f>
        <v>0.98869415807560135</v>
      </c>
      <c r="L52" s="52">
        <f>Reais2x2!K53</f>
        <v>8.2752597957131524E-2</v>
      </c>
      <c r="M52" s="52"/>
      <c r="N52" s="52" t="e">
        <f t="shared" ca="1" si="2"/>
        <v>#NAME?</v>
      </c>
      <c r="O52" s="52" t="e">
        <f t="shared" ca="1" si="3"/>
        <v>#NAME?</v>
      </c>
      <c r="P52" s="52" t="e">
        <f t="shared" ca="1" si="4"/>
        <v>#NAME?</v>
      </c>
      <c r="Q52" s="52" t="e">
        <f t="shared" ca="1" si="5"/>
        <v>#NAME?</v>
      </c>
      <c r="R52" s="52" t="e">
        <f t="shared" ca="1" si="6"/>
        <v>#NAME?</v>
      </c>
      <c r="S52" s="52" t="e">
        <f t="shared" ca="1" si="7"/>
        <v>#NAME?</v>
      </c>
      <c r="T52" s="53"/>
    </row>
    <row r="53" spans="2:20" ht="13.5" hidden="1" customHeight="1" outlineLevel="1">
      <c r="B53" s="31">
        <v>50</v>
      </c>
      <c r="C53" s="31">
        <f t="shared" si="0"/>
        <v>6</v>
      </c>
      <c r="D53" s="31">
        <v>2</v>
      </c>
      <c r="E53" s="32">
        <f t="shared" si="1"/>
        <v>9.0909090909090912E-2</v>
      </c>
      <c r="F53" s="32">
        <f>Reais2x2!R54</f>
        <v>5.6030581039755348E-2</v>
      </c>
      <c r="G53" s="32">
        <f>Reais2x2!S54</f>
        <v>6.2837837837837834E-2</v>
      </c>
      <c r="H53" s="32">
        <f>Reais2x2!T54</f>
        <v>2.3367697594501718E-2</v>
      </c>
      <c r="I53" s="32">
        <f>Reais2x2!U54</f>
        <v>0.99561467889908262</v>
      </c>
      <c r="J53" s="32">
        <f>Reais2x2!V54</f>
        <v>0.937972972972973</v>
      </c>
      <c r="K53" s="32">
        <f>Reais2x2!W54</f>
        <v>0.99243986254295535</v>
      </c>
      <c r="L53" s="52">
        <f>Reais2x2!K54</f>
        <v>8.9688392716860799E-2</v>
      </c>
      <c r="M53" s="52"/>
      <c r="N53" s="52" t="e">
        <f t="shared" ca="1" si="2"/>
        <v>#NAME?</v>
      </c>
      <c r="O53" s="52" t="e">
        <f t="shared" ca="1" si="3"/>
        <v>#NAME?</v>
      </c>
      <c r="P53" s="52" t="e">
        <f t="shared" ca="1" si="4"/>
        <v>#NAME?</v>
      </c>
      <c r="Q53" s="52" t="e">
        <f t="shared" ca="1" si="5"/>
        <v>#NAME?</v>
      </c>
      <c r="R53" s="52" t="e">
        <f t="shared" ca="1" si="6"/>
        <v>#NAME?</v>
      </c>
      <c r="S53" s="52" t="e">
        <f t="shared" ca="1" si="7"/>
        <v>#NAME?</v>
      </c>
      <c r="T53" s="53"/>
    </row>
    <row r="54" spans="2:20" ht="13.5" hidden="1" customHeight="1" outlineLevel="1">
      <c r="B54" s="31">
        <v>51</v>
      </c>
      <c r="C54" s="31">
        <f t="shared" si="0"/>
        <v>6</v>
      </c>
      <c r="D54" s="31">
        <v>2</v>
      </c>
      <c r="E54" s="32">
        <f t="shared" si="1"/>
        <v>9.0909090909090912E-2</v>
      </c>
      <c r="F54" s="32">
        <f>Reais2x2!R55</f>
        <v>4.0342507645259942E-2</v>
      </c>
      <c r="G54" s="32">
        <f>Reais2x2!S55</f>
        <v>2.4054054054054055E-2</v>
      </c>
      <c r="H54" s="32">
        <f>Reais2x2!T55</f>
        <v>7.903780068728522E-3</v>
      </c>
      <c r="I54" s="32">
        <f>Reais2x2!U55</f>
        <v>0.97992660550458721</v>
      </c>
      <c r="J54" s="32">
        <f>Reais2x2!V55</f>
        <v>0.97675675675675677</v>
      </c>
      <c r="K54" s="32">
        <f>Reais2x2!W55</f>
        <v>0.99209621993127151</v>
      </c>
      <c r="L54" s="52">
        <f>Reais2x2!K55</f>
        <v>9.1408694788720268E-2</v>
      </c>
      <c r="M54" s="52"/>
      <c r="N54" s="52" t="e">
        <f t="shared" ca="1" si="2"/>
        <v>#NAME?</v>
      </c>
      <c r="O54" s="52" t="e">
        <f t="shared" ca="1" si="3"/>
        <v>#NAME?</v>
      </c>
      <c r="P54" s="52" t="e">
        <f t="shared" ca="1" si="4"/>
        <v>#NAME?</v>
      </c>
      <c r="Q54" s="52" t="e">
        <f t="shared" ca="1" si="5"/>
        <v>#NAME?</v>
      </c>
      <c r="R54" s="52" t="e">
        <f t="shared" ca="1" si="6"/>
        <v>#NAME?</v>
      </c>
      <c r="S54" s="52" t="e">
        <f t="shared" ca="1" si="7"/>
        <v>#NAME?</v>
      </c>
      <c r="T54" s="53"/>
    </row>
    <row r="55" spans="2:20" ht="13.5" hidden="1" customHeight="1" outlineLevel="1">
      <c r="B55" s="31">
        <v>52</v>
      </c>
      <c r="C55" s="31">
        <f t="shared" si="0"/>
        <v>6</v>
      </c>
      <c r="D55" s="31">
        <v>2</v>
      </c>
      <c r="E55" s="32">
        <f t="shared" si="1"/>
        <v>9.0909090909090912E-2</v>
      </c>
      <c r="F55" s="32">
        <f>Reais2x2!R56</f>
        <v>4.6758409785932722E-2</v>
      </c>
      <c r="G55" s="32">
        <f>Reais2x2!S56</f>
        <v>2.1756756756756757E-2</v>
      </c>
      <c r="H55" s="32">
        <f>Reais2x2!T56</f>
        <v>7.903780068728522E-3</v>
      </c>
      <c r="I55" s="32">
        <f>Reais2x2!U56</f>
        <v>0.98634250764525988</v>
      </c>
      <c r="J55" s="32">
        <f>Reais2x2!V56</f>
        <v>0.9790540540540541</v>
      </c>
      <c r="K55" s="32">
        <f>Reais2x2!W56</f>
        <v>0.99209621993127151</v>
      </c>
      <c r="L55" s="52">
        <f>Reais2x2!K56</f>
        <v>7.6592726292240565E-2</v>
      </c>
      <c r="M55" s="52"/>
      <c r="N55" s="52" t="e">
        <f t="shared" ca="1" si="2"/>
        <v>#NAME?</v>
      </c>
      <c r="O55" s="52" t="e">
        <f t="shared" ca="1" si="3"/>
        <v>#NAME?</v>
      </c>
      <c r="P55" s="52" t="e">
        <f t="shared" ca="1" si="4"/>
        <v>#NAME?</v>
      </c>
      <c r="Q55" s="52" t="e">
        <f t="shared" ca="1" si="5"/>
        <v>#NAME?</v>
      </c>
      <c r="R55" s="52" t="e">
        <f t="shared" ca="1" si="6"/>
        <v>#NAME?</v>
      </c>
      <c r="S55" s="52" t="e">
        <f t="shared" ca="1" si="7"/>
        <v>#NAME?</v>
      </c>
      <c r="T55" s="53"/>
    </row>
    <row r="56" spans="2:20" ht="13.5" hidden="1" customHeight="1" outlineLevel="1">
      <c r="B56" s="31">
        <v>53</v>
      </c>
      <c r="C56" s="31">
        <f t="shared" si="0"/>
        <v>6</v>
      </c>
      <c r="D56" s="31">
        <v>2</v>
      </c>
      <c r="E56" s="32">
        <f t="shared" si="1"/>
        <v>9.0909090909090912E-2</v>
      </c>
      <c r="F56" s="32">
        <f>Reais2x2!R57</f>
        <v>9.8207951070336391E-2</v>
      </c>
      <c r="G56" s="32">
        <f>Reais2x2!S57</f>
        <v>0.16977477477477479</v>
      </c>
      <c r="H56" s="32">
        <f>Reais2x2!T57</f>
        <v>0.50103092783505154</v>
      </c>
      <c r="I56" s="32">
        <f>Reais2x2!U57</f>
        <v>0.96220795107033641</v>
      </c>
      <c r="J56" s="32">
        <f>Reais2x2!V57</f>
        <v>0.83103603603603604</v>
      </c>
      <c r="K56" s="32">
        <f>Reais2x2!W57</f>
        <v>0.51477663230240545</v>
      </c>
      <c r="L56" s="52">
        <f>Reais2x2!K57</f>
        <v>0.10067016262791439</v>
      </c>
      <c r="M56" s="52"/>
      <c r="N56" s="52" t="e">
        <f t="shared" ca="1" si="2"/>
        <v>#NAME?</v>
      </c>
      <c r="O56" s="52" t="e">
        <f t="shared" ca="1" si="3"/>
        <v>#NAME?</v>
      </c>
      <c r="P56" s="52" t="e">
        <f t="shared" ca="1" si="4"/>
        <v>#NAME?</v>
      </c>
      <c r="Q56" s="52" t="e">
        <f t="shared" ca="1" si="5"/>
        <v>#NAME?</v>
      </c>
      <c r="R56" s="52" t="e">
        <f t="shared" ca="1" si="6"/>
        <v>#NAME?</v>
      </c>
      <c r="S56" s="52" t="e">
        <f t="shared" ca="1" si="7"/>
        <v>#NAME?</v>
      </c>
      <c r="T56" s="53"/>
    </row>
    <row r="57" spans="2:20" ht="13.5" hidden="1" customHeight="1" outlineLevel="1">
      <c r="B57" s="31">
        <v>54</v>
      </c>
      <c r="C57" s="31">
        <f t="shared" si="0"/>
        <v>6</v>
      </c>
      <c r="D57" s="31">
        <v>2</v>
      </c>
      <c r="E57" s="32">
        <f t="shared" si="1"/>
        <v>9.0909090909090912E-2</v>
      </c>
      <c r="F57" s="32">
        <f>Reais2x2!R58</f>
        <v>0.10054434250764527</v>
      </c>
      <c r="G57" s="32">
        <f>Reais2x2!S58</f>
        <v>0.16475225225225223</v>
      </c>
      <c r="H57" s="32">
        <f>Reais2x2!T58</f>
        <v>0.52474226804123714</v>
      </c>
      <c r="I57" s="32">
        <f>Reais2x2!U58</f>
        <v>0.9598715596330275</v>
      </c>
      <c r="J57" s="32">
        <f>Reais2x2!V58</f>
        <v>0.8360585585585586</v>
      </c>
      <c r="K57" s="32">
        <f>Reais2x2!W58</f>
        <v>0.49106529209621985</v>
      </c>
      <c r="L57" s="52">
        <f>Reais2x2!K58</f>
        <v>9.7878704738412425E-2</v>
      </c>
      <c r="M57" s="52"/>
      <c r="N57" s="52" t="e">
        <f t="shared" ca="1" si="2"/>
        <v>#NAME?</v>
      </c>
      <c r="O57" s="52" t="e">
        <f t="shared" ca="1" si="3"/>
        <v>#NAME?</v>
      </c>
      <c r="P57" s="52" t="e">
        <f t="shared" ca="1" si="4"/>
        <v>#NAME?</v>
      </c>
      <c r="Q57" s="52" t="e">
        <f t="shared" ca="1" si="5"/>
        <v>#NAME?</v>
      </c>
      <c r="R57" s="52" t="e">
        <f t="shared" ca="1" si="6"/>
        <v>#NAME?</v>
      </c>
      <c r="S57" s="52" t="e">
        <f t="shared" ca="1" si="7"/>
        <v>#NAME?</v>
      </c>
      <c r="T57" s="53"/>
    </row>
    <row r="58" spans="2:20" ht="13.5" hidden="1" customHeight="1" outlineLevel="1">
      <c r="B58" s="54">
        <v>55</v>
      </c>
      <c r="C58" s="31">
        <f t="shared" si="0"/>
        <v>6</v>
      </c>
      <c r="D58" s="54">
        <v>2</v>
      </c>
      <c r="E58" s="32">
        <f t="shared" si="1"/>
        <v>9.0909090909090912E-2</v>
      </c>
      <c r="F58" s="55">
        <f>Reais2x2!R59</f>
        <v>8.3266055045871562E-2</v>
      </c>
      <c r="G58" s="55">
        <f>Reais2x2!S59</f>
        <v>0.12761261261261261</v>
      </c>
      <c r="H58" s="55">
        <f>Reais2x2!T59</f>
        <v>1.1683848797250859E-2</v>
      </c>
      <c r="I58" s="32">
        <f>Reais2x2!U59</f>
        <v>0.97714984709480124</v>
      </c>
      <c r="J58" s="32">
        <f>Reais2x2!V59</f>
        <v>0.87319819819819822</v>
      </c>
      <c r="K58" s="32">
        <f>Reais2x2!W59</f>
        <v>0.99587628865979383</v>
      </c>
      <c r="L58" s="52">
        <f>Reais2x2!K59</f>
        <v>8.8419982995504354E-2</v>
      </c>
      <c r="M58" s="52"/>
      <c r="N58" s="52" t="e">
        <f t="shared" ca="1" si="2"/>
        <v>#NAME?</v>
      </c>
      <c r="O58" s="52" t="e">
        <f t="shared" ca="1" si="3"/>
        <v>#NAME?</v>
      </c>
      <c r="P58" s="52" t="e">
        <f t="shared" ca="1" si="4"/>
        <v>#NAME?</v>
      </c>
      <c r="Q58" s="52" t="e">
        <f t="shared" ca="1" si="5"/>
        <v>#NAME?</v>
      </c>
      <c r="R58" s="52" t="e">
        <f t="shared" ca="1" si="6"/>
        <v>#NAME?</v>
      </c>
      <c r="S58" s="52" t="e">
        <f t="shared" ca="1" si="7"/>
        <v>#NAME?</v>
      </c>
      <c r="T58" s="53"/>
    </row>
    <row r="59" spans="2:20" ht="13.5" customHeight="1" collapsed="1">
      <c r="B59" s="31">
        <v>56</v>
      </c>
      <c r="C59" s="31">
        <f t="shared" si="0"/>
        <v>4</v>
      </c>
      <c r="D59" s="31">
        <v>3</v>
      </c>
      <c r="E59" s="32">
        <f t="shared" si="1"/>
        <v>0.18181818181818182</v>
      </c>
      <c r="F59" s="32">
        <f>Reais3x3!Y5</f>
        <v>0.16513761467889906</v>
      </c>
      <c r="G59" s="32">
        <f>Reais3x3!Z5</f>
        <v>0.15565315315315317</v>
      </c>
      <c r="H59" s="32">
        <f>Reais3x3!AA5</f>
        <v>0.20756013745704469</v>
      </c>
      <c r="I59" s="32">
        <f>Reais3x3!AB5</f>
        <v>0.91653414882772688</v>
      </c>
      <c r="J59" s="32">
        <f>Reais3x3!AC5</f>
        <v>0.95512012012012004</v>
      </c>
      <c r="K59" s="32">
        <f>Reais3x3!AD5</f>
        <v>0.87079037800687287</v>
      </c>
      <c r="L59" s="52">
        <f>Reais3x3!O5</f>
        <v>0.11510816107654757</v>
      </c>
      <c r="M59" s="52"/>
      <c r="N59" s="52" t="e">
        <f t="shared" ca="1" si="2"/>
        <v>#NAME?</v>
      </c>
      <c r="O59" s="52" t="e">
        <f t="shared" ca="1" si="3"/>
        <v>#NAME?</v>
      </c>
      <c r="P59" s="52" t="e">
        <f t="shared" ca="1" si="4"/>
        <v>#NAME?</v>
      </c>
      <c r="Q59" s="52" t="e">
        <f t="shared" ca="1" si="5"/>
        <v>#NAME?</v>
      </c>
      <c r="R59" s="52" t="e">
        <f t="shared" ca="1" si="6"/>
        <v>#NAME?</v>
      </c>
      <c r="S59" s="52" t="e">
        <f t="shared" ca="1" si="7"/>
        <v>#NAME?</v>
      </c>
      <c r="T59" s="53"/>
    </row>
    <row r="60" spans="2:20" ht="13.5" customHeight="1">
      <c r="B60" s="31">
        <v>57</v>
      </c>
      <c r="C60" s="31">
        <f t="shared" si="0"/>
        <v>4</v>
      </c>
      <c r="D60" s="31">
        <v>3</v>
      </c>
      <c r="E60" s="32">
        <f t="shared" si="1"/>
        <v>0.18181818181818182</v>
      </c>
      <c r="F60" s="32">
        <f>Reais3x3!Y6</f>
        <v>5.4018348623853213E-2</v>
      </c>
      <c r="G60" s="32">
        <f>Reais3x3!Z6</f>
        <v>0.1241891891891892</v>
      </c>
      <c r="H60" s="32">
        <f>Reais3x3!AA6</f>
        <v>4.1237113402061855E-2</v>
      </c>
      <c r="I60" s="32">
        <f>Reais3x3!AB6</f>
        <v>1</v>
      </c>
      <c r="J60" s="32">
        <f>Reais3x3!AC6</f>
        <v>1</v>
      </c>
      <c r="K60" s="32">
        <f>Reais3x3!AD6</f>
        <v>1</v>
      </c>
      <c r="L60" s="52">
        <f>Reais3x3!O6</f>
        <v>0.13847106706777565</v>
      </c>
      <c r="M60" s="52"/>
      <c r="N60" s="52" t="e">
        <f t="shared" ca="1" si="2"/>
        <v>#NAME?</v>
      </c>
      <c r="O60" s="52" t="e">
        <f t="shared" ca="1" si="3"/>
        <v>#NAME?</v>
      </c>
      <c r="P60" s="52" t="e">
        <f t="shared" ca="1" si="4"/>
        <v>#NAME?</v>
      </c>
      <c r="Q60" s="52" t="e">
        <f t="shared" ca="1" si="5"/>
        <v>#NAME?</v>
      </c>
      <c r="R60" s="52" t="e">
        <f t="shared" ca="1" si="6"/>
        <v>#NAME?</v>
      </c>
      <c r="S60" s="52" t="e">
        <f t="shared" ca="1" si="7"/>
        <v>#NAME?</v>
      </c>
      <c r="T60" s="53"/>
    </row>
    <row r="61" spans="2:20" ht="13.5" customHeight="1">
      <c r="B61" s="31">
        <v>58</v>
      </c>
      <c r="C61" s="31">
        <f t="shared" si="0"/>
        <v>4</v>
      </c>
      <c r="D61" s="31">
        <v>3</v>
      </c>
      <c r="E61" s="32">
        <f t="shared" si="1"/>
        <v>0.18181818181818182</v>
      </c>
      <c r="F61" s="32">
        <f>Reais3x3!Y7</f>
        <v>3.2899082568807338E-2</v>
      </c>
      <c r="G61" s="32">
        <f>Reais3x3!Z7</f>
        <v>7.0405405405405408E-2</v>
      </c>
      <c r="H61" s="32">
        <f>Reais3x3!AA7</f>
        <v>0</v>
      </c>
      <c r="I61" s="32">
        <f>Reais3x3!AB7</f>
        <v>1</v>
      </c>
      <c r="J61" s="32">
        <f>Reais3x3!AC7</f>
        <v>1</v>
      </c>
      <c r="K61" s="32">
        <f>Reais3x3!AD7</f>
        <v>1</v>
      </c>
      <c r="L61" s="52">
        <f>Reais3x3!O7</f>
        <v>9.6016205266711799E-2</v>
      </c>
      <c r="M61" s="52"/>
      <c r="N61" s="52" t="e">
        <f t="shared" ca="1" si="2"/>
        <v>#NAME?</v>
      </c>
      <c r="O61" s="52" t="e">
        <f t="shared" ca="1" si="3"/>
        <v>#NAME?</v>
      </c>
      <c r="P61" s="52" t="e">
        <f t="shared" ca="1" si="4"/>
        <v>#NAME?</v>
      </c>
      <c r="Q61" s="52" t="e">
        <f t="shared" ca="1" si="5"/>
        <v>#NAME?</v>
      </c>
      <c r="R61" s="52" t="e">
        <f t="shared" ca="1" si="6"/>
        <v>#NAME?</v>
      </c>
      <c r="S61" s="52" t="e">
        <f t="shared" ca="1" si="7"/>
        <v>#NAME?</v>
      </c>
      <c r="T61" s="53"/>
    </row>
    <row r="62" spans="2:20" ht="13.5" customHeight="1">
      <c r="B62" s="31">
        <v>59</v>
      </c>
      <c r="C62" s="31">
        <f t="shared" si="0"/>
        <v>4</v>
      </c>
      <c r="D62" s="31">
        <v>3</v>
      </c>
      <c r="E62" s="32">
        <f t="shared" si="1"/>
        <v>0.18181818181818182</v>
      </c>
      <c r="F62" s="32">
        <f>Reais3x3!Y8</f>
        <v>0.40849541284403668</v>
      </c>
      <c r="G62" s="32">
        <f>Reais3x3!Z8</f>
        <v>0.27236486486486489</v>
      </c>
      <c r="H62" s="32">
        <f>Reais3x3!AA8</f>
        <v>0.58144329896907221</v>
      </c>
      <c r="I62" s="32">
        <f>Reais3x3!AB8</f>
        <v>1</v>
      </c>
      <c r="J62" s="32">
        <f>Reais3x3!AC8</f>
        <v>1</v>
      </c>
      <c r="K62" s="32">
        <f>Reais3x3!AD8</f>
        <v>1</v>
      </c>
      <c r="L62" s="52">
        <f>Reais3x3!O8</f>
        <v>0.37038632773229924</v>
      </c>
      <c r="M62" s="52"/>
      <c r="N62" s="52" t="e">
        <f t="shared" ca="1" si="2"/>
        <v>#NAME?</v>
      </c>
      <c r="O62" s="52" t="e">
        <f t="shared" ca="1" si="3"/>
        <v>#NAME?</v>
      </c>
      <c r="P62" s="52" t="e">
        <f t="shared" ca="1" si="4"/>
        <v>#NAME?</v>
      </c>
      <c r="Q62" s="52" t="e">
        <f t="shared" ca="1" si="5"/>
        <v>#NAME?</v>
      </c>
      <c r="R62" s="52" t="e">
        <f t="shared" ca="1" si="6"/>
        <v>#NAME?</v>
      </c>
      <c r="S62" s="52" t="e">
        <f t="shared" ca="1" si="7"/>
        <v>#NAME?</v>
      </c>
      <c r="T62" s="53"/>
    </row>
    <row r="63" spans="2:20" ht="13.5" customHeight="1">
      <c r="B63" s="31">
        <v>60</v>
      </c>
      <c r="C63" s="31">
        <f t="shared" si="0"/>
        <v>4</v>
      </c>
      <c r="D63" s="31">
        <v>3</v>
      </c>
      <c r="E63" s="32">
        <f t="shared" si="1"/>
        <v>0.18181818181818182</v>
      </c>
      <c r="F63" s="32">
        <f>Reais3x3!Y9</f>
        <v>0.17217737003058103</v>
      </c>
      <c r="G63" s="32">
        <f>Reais3x3!Z9</f>
        <v>0.17358108108108108</v>
      </c>
      <c r="H63" s="32">
        <f>Reais3x3!AA9</f>
        <v>0.22130584192439862</v>
      </c>
      <c r="I63" s="32">
        <f>Reais3x3!AB9</f>
        <v>0.92122731906218147</v>
      </c>
      <c r="J63" s="32">
        <f>Reais3x3!AC9</f>
        <v>0.96707207207207213</v>
      </c>
      <c r="K63" s="32">
        <f>Reais3x3!AD9</f>
        <v>0.8799541809851088</v>
      </c>
      <c r="L63" s="52">
        <f>Reais3x3!O9</f>
        <v>0.1745098272429341</v>
      </c>
      <c r="M63" s="52"/>
      <c r="N63" s="52" t="e">
        <f t="shared" ca="1" si="2"/>
        <v>#NAME?</v>
      </c>
      <c r="O63" s="52" t="e">
        <f t="shared" ca="1" si="3"/>
        <v>#NAME?</v>
      </c>
      <c r="P63" s="52" t="e">
        <f t="shared" ca="1" si="4"/>
        <v>#NAME?</v>
      </c>
      <c r="Q63" s="52" t="e">
        <f t="shared" ca="1" si="5"/>
        <v>#NAME?</v>
      </c>
      <c r="R63" s="52" t="e">
        <f t="shared" ca="1" si="6"/>
        <v>#NAME?</v>
      </c>
      <c r="S63" s="52" t="e">
        <f t="shared" ca="1" si="7"/>
        <v>#NAME?</v>
      </c>
      <c r="T63" s="53"/>
    </row>
    <row r="64" spans="2:20" ht="13.5" hidden="1" customHeight="1" outlineLevel="1">
      <c r="B64" s="31">
        <v>61</v>
      </c>
      <c r="C64" s="31">
        <f t="shared" si="0"/>
        <v>4</v>
      </c>
      <c r="D64" s="31">
        <v>3</v>
      </c>
      <c r="E64" s="32">
        <f t="shared" si="1"/>
        <v>0.18181818181818182</v>
      </c>
      <c r="F64" s="32">
        <f>Reais3x3!Y10</f>
        <v>4.6978593272171257E-2</v>
      </c>
      <c r="G64" s="32">
        <f>Reais3x3!Z10</f>
        <v>0.10626126126126126</v>
      </c>
      <c r="H64" s="32">
        <f>Reais3x3!AA10</f>
        <v>2.7491408934707903E-2</v>
      </c>
      <c r="I64" s="32">
        <f>Reais3x3!AB10</f>
        <v>0.99530682976554541</v>
      </c>
      <c r="J64" s="32">
        <f>Reais3x3!AC10</f>
        <v>0.98804804804804791</v>
      </c>
      <c r="K64" s="32">
        <f>Reais3x3!AD10</f>
        <v>0.99083619702176406</v>
      </c>
      <c r="L64" s="52">
        <f>Reais3x3!O10</f>
        <v>0.13221114593617914</v>
      </c>
      <c r="M64" s="52"/>
      <c r="N64" s="52" t="e">
        <f t="shared" ca="1" si="2"/>
        <v>#NAME?</v>
      </c>
      <c r="O64" s="52" t="e">
        <f t="shared" ca="1" si="3"/>
        <v>#NAME?</v>
      </c>
      <c r="P64" s="52" t="e">
        <f t="shared" ca="1" si="4"/>
        <v>#NAME?</v>
      </c>
      <c r="Q64" s="52" t="e">
        <f t="shared" ca="1" si="5"/>
        <v>#NAME?</v>
      </c>
      <c r="R64" s="52" t="e">
        <f t="shared" ca="1" si="6"/>
        <v>#NAME?</v>
      </c>
      <c r="S64" s="52" t="e">
        <f t="shared" ca="1" si="7"/>
        <v>#NAME?</v>
      </c>
      <c r="T64" s="53"/>
    </row>
    <row r="65" spans="2:20" ht="13.5" hidden="1" customHeight="1" outlineLevel="1">
      <c r="B65" s="31">
        <v>62</v>
      </c>
      <c r="C65" s="31">
        <f t="shared" si="0"/>
        <v>4</v>
      </c>
      <c r="D65" s="31">
        <v>3</v>
      </c>
      <c r="E65" s="32">
        <f t="shared" si="1"/>
        <v>0.18181818181818182</v>
      </c>
      <c r="F65" s="32">
        <f>Reais3x3!Y11</f>
        <v>0.28329663608562689</v>
      </c>
      <c r="G65" s="32">
        <f>Reais3x3!Z11</f>
        <v>0.20504504504504506</v>
      </c>
      <c r="H65" s="32">
        <f>Reais3x3!AA11</f>
        <v>0.38762886597938145</v>
      </c>
      <c r="I65" s="32">
        <f>Reais3x3!AB11</f>
        <v>0.91653414882772688</v>
      </c>
      <c r="J65" s="32">
        <f>Reais3x3!AC11</f>
        <v>0.95512012012012004</v>
      </c>
      <c r="K65" s="32">
        <f>Reais3x3!AD11</f>
        <v>0.87079037800687287</v>
      </c>
      <c r="L65" s="52">
        <f>Reais3x3!O11</f>
        <v>0.2702603895598254</v>
      </c>
      <c r="M65" s="52"/>
      <c r="N65" s="52" t="e">
        <f t="shared" ca="1" si="2"/>
        <v>#NAME?</v>
      </c>
      <c r="O65" s="52" t="e">
        <f t="shared" ca="1" si="3"/>
        <v>#NAME?</v>
      </c>
      <c r="P65" s="52" t="e">
        <f t="shared" ca="1" si="4"/>
        <v>#NAME?</v>
      </c>
      <c r="Q65" s="52" t="e">
        <f t="shared" ca="1" si="5"/>
        <v>#NAME?</v>
      </c>
      <c r="R65" s="52" t="e">
        <f t="shared" ca="1" si="6"/>
        <v>#NAME?</v>
      </c>
      <c r="S65" s="52" t="e">
        <f t="shared" ca="1" si="7"/>
        <v>#NAME?</v>
      </c>
      <c r="T65" s="53"/>
    </row>
    <row r="66" spans="2:20" ht="13.5" hidden="1" customHeight="1" outlineLevel="1">
      <c r="B66" s="31">
        <v>63</v>
      </c>
      <c r="C66" s="31">
        <f t="shared" si="0"/>
        <v>4</v>
      </c>
      <c r="D66" s="31">
        <v>3</v>
      </c>
      <c r="E66" s="32">
        <f t="shared" si="1"/>
        <v>0.18181818181818182</v>
      </c>
      <c r="F66" s="32">
        <f>Reais3x3!Y12</f>
        <v>0.29033639143730883</v>
      </c>
      <c r="G66" s="32">
        <f>Reais3x3!Z12</f>
        <v>0.22297297297297297</v>
      </c>
      <c r="H66" s="32">
        <f>Reais3x3!AA12</f>
        <v>0.40137457044673541</v>
      </c>
      <c r="I66" s="32">
        <f>Reais3x3!AB12</f>
        <v>0.92122731906218147</v>
      </c>
      <c r="J66" s="32">
        <f>Reais3x3!AC12</f>
        <v>0.96707207207207213</v>
      </c>
      <c r="K66" s="32">
        <f>Reais3x3!AD12</f>
        <v>0.8799541809851088</v>
      </c>
      <c r="L66" s="52">
        <f>Reais3x3!O12</f>
        <v>0.23279512943926658</v>
      </c>
      <c r="M66" s="52"/>
      <c r="N66" s="52" t="e">
        <f t="shared" ca="1" si="2"/>
        <v>#NAME?</v>
      </c>
      <c r="O66" s="52" t="e">
        <f t="shared" ca="1" si="3"/>
        <v>#NAME?</v>
      </c>
      <c r="P66" s="52" t="e">
        <f t="shared" ca="1" si="4"/>
        <v>#NAME?</v>
      </c>
      <c r="Q66" s="52" t="e">
        <f t="shared" ca="1" si="5"/>
        <v>#NAME?</v>
      </c>
      <c r="R66" s="52" t="e">
        <f t="shared" ca="1" si="6"/>
        <v>#NAME?</v>
      </c>
      <c r="S66" s="52" t="e">
        <f t="shared" ca="1" si="7"/>
        <v>#NAME?</v>
      </c>
      <c r="T66" s="53"/>
    </row>
    <row r="67" spans="2:20" ht="13.5" hidden="1" customHeight="1" outlineLevel="1">
      <c r="B67" s="31">
        <v>64</v>
      </c>
      <c r="C67" s="31">
        <f t="shared" si="0"/>
        <v>4</v>
      </c>
      <c r="D67" s="31">
        <v>3</v>
      </c>
      <c r="E67" s="32">
        <f t="shared" si="1"/>
        <v>0.18181818181818182</v>
      </c>
      <c r="F67" s="32">
        <f>Reais3x3!Y13</f>
        <v>3.9938837920489301E-2</v>
      </c>
      <c r="G67" s="32">
        <f>Reais3x3!Z13</f>
        <v>8.8333333333333333E-2</v>
      </c>
      <c r="H67" s="32">
        <f>Reais3x3!AA13</f>
        <v>1.3745704467353952E-2</v>
      </c>
      <c r="I67" s="32">
        <f>Reais3x3!AB13</f>
        <v>0.99530682976554541</v>
      </c>
      <c r="J67" s="32">
        <f>Reais3x3!AC13</f>
        <v>0.98804804804804791</v>
      </c>
      <c r="K67" s="32">
        <f>Reais3x3!AD13</f>
        <v>0.99083619702176406</v>
      </c>
      <c r="L67" s="52">
        <f>Reais3x3!O13</f>
        <v>0.11149029291890249</v>
      </c>
      <c r="M67" s="52"/>
      <c r="N67" s="52" t="e">
        <f t="shared" ca="1" si="2"/>
        <v>#NAME?</v>
      </c>
      <c r="O67" s="52" t="e">
        <f t="shared" ca="1" si="3"/>
        <v>#NAME?</v>
      </c>
      <c r="P67" s="52" t="e">
        <f t="shared" ca="1" si="4"/>
        <v>#NAME?</v>
      </c>
      <c r="Q67" s="52" t="e">
        <f t="shared" ca="1" si="5"/>
        <v>#NAME?</v>
      </c>
      <c r="R67" s="52" t="e">
        <f t="shared" ca="1" si="6"/>
        <v>#NAME?</v>
      </c>
      <c r="S67" s="52" t="e">
        <f t="shared" ca="1" si="7"/>
        <v>#NAME?</v>
      </c>
      <c r="T67" s="53"/>
    </row>
    <row r="68" spans="2:20" ht="13.5" hidden="1" customHeight="1" outlineLevel="1">
      <c r="B68" s="31">
        <v>65</v>
      </c>
      <c r="C68" s="31">
        <f t="shared" si="0"/>
        <v>4</v>
      </c>
      <c r="D68" s="31">
        <v>3</v>
      </c>
      <c r="E68" s="32">
        <f t="shared" si="1"/>
        <v>0.18181818181818182</v>
      </c>
      <c r="F68" s="32">
        <f>Reais3x3!Y14</f>
        <v>0.15809785932721709</v>
      </c>
      <c r="G68" s="32">
        <f>Reais3x3!Z14</f>
        <v>0.13772522522522523</v>
      </c>
      <c r="H68" s="32">
        <f>Reais3x3!AA14</f>
        <v>0.19381443298969073</v>
      </c>
      <c r="I68" s="32">
        <f>Reais3x3!AB14</f>
        <v>0.91653414882772688</v>
      </c>
      <c r="J68" s="32">
        <f>Reais3x3!AC14</f>
        <v>0.95512012012012004</v>
      </c>
      <c r="K68" s="32">
        <f>Reais3x3!AD14</f>
        <v>0.87079037800687287</v>
      </c>
      <c r="L68" s="52">
        <f>Reais3x3!O14</f>
        <v>0.12455024401672461</v>
      </c>
      <c r="M68" s="52"/>
      <c r="N68" s="52" t="e">
        <f t="shared" ca="1" si="2"/>
        <v>#NAME?</v>
      </c>
      <c r="O68" s="52" t="e">
        <f t="shared" ca="1" si="3"/>
        <v>#NAME?</v>
      </c>
      <c r="P68" s="52" t="e">
        <f t="shared" ca="1" si="4"/>
        <v>#NAME?</v>
      </c>
      <c r="Q68" s="52" t="e">
        <f t="shared" ca="1" si="5"/>
        <v>#NAME?</v>
      </c>
      <c r="R68" s="52" t="e">
        <f t="shared" ca="1" si="6"/>
        <v>#NAME?</v>
      </c>
      <c r="S68" s="52" t="e">
        <f t="shared" ca="1" si="7"/>
        <v>#NAME?</v>
      </c>
      <c r="T68" s="53"/>
    </row>
    <row r="69" spans="2:20" ht="13.5" hidden="1" customHeight="1" outlineLevel="1">
      <c r="B69" s="31">
        <v>66</v>
      </c>
      <c r="C69" s="31">
        <f t="shared" si="0"/>
        <v>4</v>
      </c>
      <c r="D69" s="31">
        <v>3</v>
      </c>
      <c r="E69" s="32">
        <f t="shared" si="1"/>
        <v>0.18181818181818182</v>
      </c>
      <c r="F69" s="32">
        <f>Reais3x3!Y15</f>
        <v>0.20400000000000001</v>
      </c>
      <c r="G69" s="32">
        <f>Reais3x3!Z15</f>
        <v>0.50810810810810814</v>
      </c>
      <c r="H69" s="32">
        <f>Reais3x3!AA15</f>
        <v>1.4793814432989691</v>
      </c>
      <c r="I69" s="32">
        <f>Reais3x3!AB15</f>
        <v>1</v>
      </c>
      <c r="J69" s="32">
        <f>Reais3x3!AC15</f>
        <v>1</v>
      </c>
      <c r="K69" s="32">
        <f>Reais3x3!AD15</f>
        <v>1</v>
      </c>
      <c r="L69" s="52">
        <f>Reais3x3!O15</f>
        <v>0.48809523809523792</v>
      </c>
      <c r="M69" s="52"/>
      <c r="N69" s="52" t="e">
        <f t="shared" ca="1" si="2"/>
        <v>#NAME?</v>
      </c>
      <c r="O69" s="52" t="e">
        <f t="shared" ca="1" si="3"/>
        <v>#NAME?</v>
      </c>
      <c r="P69" s="52" t="e">
        <f t="shared" ca="1" si="4"/>
        <v>#NAME?</v>
      </c>
      <c r="Q69" s="52" t="e">
        <f t="shared" ca="1" si="5"/>
        <v>#NAME?</v>
      </c>
      <c r="R69" s="52" t="e">
        <f t="shared" ca="1" si="6"/>
        <v>#NAME?</v>
      </c>
      <c r="S69" s="52" t="e">
        <f t="shared" ca="1" si="7"/>
        <v>#NAME?</v>
      </c>
      <c r="T69" s="53"/>
    </row>
    <row r="70" spans="2:20" ht="13.5" hidden="1" customHeight="1" outlineLevel="1">
      <c r="B70" s="31">
        <v>67</v>
      </c>
      <c r="C70" s="31">
        <f t="shared" si="0"/>
        <v>4</v>
      </c>
      <c r="D70" s="31">
        <v>3</v>
      </c>
      <c r="E70" s="32">
        <f t="shared" si="1"/>
        <v>0.18181818181818182</v>
      </c>
      <c r="F70" s="32">
        <f>Reais3x3!Y16</f>
        <v>0.15400611620795107</v>
      </c>
      <c r="G70" s="32">
        <f>Reais3x3!Z16</f>
        <v>0.38013513513513519</v>
      </c>
      <c r="H70" s="32">
        <f>Reais3x3!AA16</f>
        <v>1</v>
      </c>
      <c r="I70" s="32">
        <f>Reais3x3!AB16</f>
        <v>0.96667074413863396</v>
      </c>
      <c r="J70" s="32">
        <f>Reais3x3!AC16</f>
        <v>0.91468468468468467</v>
      </c>
      <c r="K70" s="32">
        <f>Reais3x3!AD16</f>
        <v>0.68041237113402053</v>
      </c>
      <c r="L70" s="52">
        <f>Reais3x3!O16</f>
        <v>0.27821212186874389</v>
      </c>
      <c r="M70" s="52"/>
      <c r="N70" s="52" t="e">
        <f t="shared" ca="1" si="2"/>
        <v>#NAME?</v>
      </c>
      <c r="O70" s="52" t="e">
        <f t="shared" ca="1" si="3"/>
        <v>#NAME?</v>
      </c>
      <c r="P70" s="52" t="e">
        <f t="shared" ca="1" si="4"/>
        <v>#NAME?</v>
      </c>
      <c r="Q70" s="52" t="e">
        <f t="shared" ca="1" si="5"/>
        <v>#NAME?</v>
      </c>
      <c r="R70" s="52" t="e">
        <f t="shared" ca="1" si="6"/>
        <v>#NAME?</v>
      </c>
      <c r="S70" s="52" t="e">
        <f t="shared" ca="1" si="7"/>
        <v>#NAME?</v>
      </c>
      <c r="T70" s="53"/>
    </row>
    <row r="71" spans="2:20" ht="13.5" hidden="1" customHeight="1" outlineLevel="1">
      <c r="B71" s="31">
        <v>68</v>
      </c>
      <c r="C71" s="31">
        <f t="shared" si="0"/>
        <v>4</v>
      </c>
      <c r="D71" s="31">
        <v>3</v>
      </c>
      <c r="E71" s="32">
        <f t="shared" si="1"/>
        <v>0.18181818181818182</v>
      </c>
      <c r="F71" s="32">
        <f>Reais3x3!Y17</f>
        <v>0.14696636085626913</v>
      </c>
      <c r="G71" s="32">
        <f>Reais3x3!Z17</f>
        <v>0.36220720720720723</v>
      </c>
      <c r="H71" s="32">
        <f>Reais3x3!AA17</f>
        <v>0.9862542955326461</v>
      </c>
      <c r="I71" s="32">
        <f>Reais3x3!AB17</f>
        <v>0.96197757390417937</v>
      </c>
      <c r="J71" s="32">
        <f>Reais3x3!AC17</f>
        <v>0.90273273273273269</v>
      </c>
      <c r="K71" s="32">
        <f>Reais3x3!AD17</f>
        <v>0.6712485681557846</v>
      </c>
      <c r="L71" s="52">
        <f>Reais3x3!O17</f>
        <v>0.27502325373093189</v>
      </c>
      <c r="M71" s="52"/>
      <c r="N71" s="52" t="e">
        <f t="shared" ca="1" si="2"/>
        <v>#NAME?</v>
      </c>
      <c r="O71" s="52" t="e">
        <f t="shared" ca="1" si="3"/>
        <v>#NAME?</v>
      </c>
      <c r="P71" s="52" t="e">
        <f t="shared" ca="1" si="4"/>
        <v>#NAME?</v>
      </c>
      <c r="Q71" s="52" t="e">
        <f t="shared" ca="1" si="5"/>
        <v>#NAME?</v>
      </c>
      <c r="R71" s="52" t="e">
        <f t="shared" ca="1" si="6"/>
        <v>#NAME?</v>
      </c>
      <c r="S71" s="52" t="e">
        <f t="shared" ca="1" si="7"/>
        <v>#NAME?</v>
      </c>
      <c r="T71" s="53"/>
    </row>
    <row r="72" spans="2:20" ht="13.5" hidden="1" customHeight="1" outlineLevel="1">
      <c r="B72" s="31">
        <v>69</v>
      </c>
      <c r="C72" s="31">
        <f t="shared" si="0"/>
        <v>4</v>
      </c>
      <c r="D72" s="31">
        <v>3</v>
      </c>
      <c r="E72" s="32">
        <f t="shared" si="1"/>
        <v>0.18181818181818182</v>
      </c>
      <c r="F72" s="32">
        <f>Reais3x3!Y18</f>
        <v>0.27216513761467886</v>
      </c>
      <c r="G72" s="32">
        <f>Reais3x3!Z18</f>
        <v>0.42952702702702705</v>
      </c>
      <c r="H72" s="32">
        <f>Reais3x3!AA18</f>
        <v>1.1800687285223368</v>
      </c>
      <c r="I72" s="32">
        <f>Reais3x3!AB18</f>
        <v>0.95455657492354751</v>
      </c>
      <c r="J72" s="32">
        <f>Reais3x3!AC18</f>
        <v>0.94761261261261254</v>
      </c>
      <c r="K72" s="32">
        <f>Reais3x3!AD18</f>
        <v>0.80045819014891173</v>
      </c>
      <c r="L72" s="52">
        <f>Reais3x3!O18</f>
        <v>0.42213500221286271</v>
      </c>
      <c r="M72" s="52"/>
      <c r="N72" s="52" t="e">
        <f t="shared" ca="1" si="2"/>
        <v>#NAME?</v>
      </c>
      <c r="O72" s="52" t="e">
        <f t="shared" ca="1" si="3"/>
        <v>#NAME?</v>
      </c>
      <c r="P72" s="52" t="e">
        <f t="shared" ca="1" si="4"/>
        <v>#NAME?</v>
      </c>
      <c r="Q72" s="52" t="e">
        <f t="shared" ca="1" si="5"/>
        <v>#NAME?</v>
      </c>
      <c r="R72" s="52" t="e">
        <f t="shared" ca="1" si="6"/>
        <v>#NAME?</v>
      </c>
      <c r="S72" s="52" t="e">
        <f t="shared" ca="1" si="7"/>
        <v>#NAME?</v>
      </c>
      <c r="T72" s="53"/>
    </row>
    <row r="73" spans="2:20" ht="13.5" hidden="1" customHeight="1" outlineLevel="1">
      <c r="B73" s="31">
        <v>70</v>
      </c>
      <c r="C73" s="31">
        <f t="shared" si="0"/>
        <v>4</v>
      </c>
      <c r="D73" s="31">
        <v>3</v>
      </c>
      <c r="E73" s="32">
        <f t="shared" si="1"/>
        <v>0.18181818181818182</v>
      </c>
      <c r="F73" s="32">
        <f>Reais3x3!Y19</f>
        <v>0.10401223241590216</v>
      </c>
      <c r="G73" s="32">
        <f>Reais3x3!Z19</f>
        <v>0.2521621621621622</v>
      </c>
      <c r="H73" s="32">
        <f>Reais3x3!AA19</f>
        <v>0.52061855670103085</v>
      </c>
      <c r="I73" s="32">
        <f>Reais3x3!AB19</f>
        <v>0.96667074413863396</v>
      </c>
      <c r="J73" s="32">
        <f>Reais3x3!AC19</f>
        <v>0.91468468468468467</v>
      </c>
      <c r="K73" s="32">
        <f>Reais3x3!AD19</f>
        <v>0.68041237113402053</v>
      </c>
      <c r="L73" s="52">
        <f>Reais3x3!O19</f>
        <v>0.1931551606662838</v>
      </c>
      <c r="M73" s="52"/>
      <c r="N73" s="52" t="e">
        <f t="shared" ca="1" si="2"/>
        <v>#NAME?</v>
      </c>
      <c r="O73" s="52" t="e">
        <f t="shared" ca="1" si="3"/>
        <v>#NAME?</v>
      </c>
      <c r="P73" s="52" t="e">
        <f t="shared" ca="1" si="4"/>
        <v>#NAME?</v>
      </c>
      <c r="Q73" s="52" t="e">
        <f t="shared" ca="1" si="5"/>
        <v>#NAME?</v>
      </c>
      <c r="R73" s="52" t="e">
        <f t="shared" ca="1" si="6"/>
        <v>#NAME?</v>
      </c>
      <c r="S73" s="52" t="e">
        <f t="shared" ca="1" si="7"/>
        <v>#NAME?</v>
      </c>
      <c r="T73" s="53"/>
    </row>
    <row r="74" spans="2:20" ht="13.5" hidden="1" customHeight="1" outlineLevel="1">
      <c r="B74" s="31">
        <v>71</v>
      </c>
      <c r="C74" s="31">
        <f t="shared" si="0"/>
        <v>4</v>
      </c>
      <c r="D74" s="31">
        <v>3</v>
      </c>
      <c r="E74" s="32">
        <f t="shared" si="1"/>
        <v>0.18181818181818182</v>
      </c>
      <c r="F74" s="32">
        <f>Reais3x3!Y20</f>
        <v>0.34033027522935777</v>
      </c>
      <c r="G74" s="32">
        <f>Reais3x3!Z20</f>
        <v>0.35094594594594597</v>
      </c>
      <c r="H74" s="32">
        <f>Reais3x3!AA20</f>
        <v>0.88075601374570445</v>
      </c>
      <c r="I74" s="32">
        <f>Reais3x3!AB20</f>
        <v>0.95455657492354751</v>
      </c>
      <c r="J74" s="32">
        <f>Reais3x3!AC20</f>
        <v>0.94761261261261254</v>
      </c>
      <c r="K74" s="32">
        <f>Reais3x3!AD20</f>
        <v>0.80045819014891173</v>
      </c>
      <c r="L74" s="52">
        <f>Reais3x3!O20</f>
        <v>0.4091134407231225</v>
      </c>
      <c r="M74" s="52"/>
      <c r="N74" s="52" t="e">
        <f t="shared" ca="1" si="2"/>
        <v>#NAME?</v>
      </c>
      <c r="O74" s="52" t="e">
        <f t="shared" ca="1" si="3"/>
        <v>#NAME?</v>
      </c>
      <c r="P74" s="52" t="e">
        <f t="shared" ca="1" si="4"/>
        <v>#NAME?</v>
      </c>
      <c r="Q74" s="52" t="e">
        <f t="shared" ca="1" si="5"/>
        <v>#NAME?</v>
      </c>
      <c r="R74" s="52" t="e">
        <f t="shared" ca="1" si="6"/>
        <v>#NAME?</v>
      </c>
      <c r="S74" s="52" t="e">
        <f t="shared" ca="1" si="7"/>
        <v>#NAME?</v>
      </c>
      <c r="T74" s="53"/>
    </row>
    <row r="75" spans="2:20" ht="13.5" hidden="1" customHeight="1" outlineLevel="1">
      <c r="B75" s="31">
        <v>72</v>
      </c>
      <c r="C75" s="31">
        <f t="shared" si="0"/>
        <v>4</v>
      </c>
      <c r="D75" s="31">
        <v>3</v>
      </c>
      <c r="E75" s="32">
        <f t="shared" si="1"/>
        <v>0.18181818181818182</v>
      </c>
      <c r="F75" s="32">
        <f>Reais3x3!Y21</f>
        <v>8.9932721712538244E-2</v>
      </c>
      <c r="G75" s="32">
        <f>Reais3x3!Z21</f>
        <v>0.21630630630630635</v>
      </c>
      <c r="H75" s="32">
        <f>Reais3x3!AA21</f>
        <v>0.49312714776632305</v>
      </c>
      <c r="I75" s="32">
        <f>Reais3x3!AB21</f>
        <v>0.96197757390417937</v>
      </c>
      <c r="J75" s="32">
        <f>Reais3x3!AC21</f>
        <v>0.90273273273273269</v>
      </c>
      <c r="K75" s="32">
        <f>Reais3x3!AD21</f>
        <v>0.6712485681557846</v>
      </c>
      <c r="L75" s="52">
        <f>Reais3x3!O21</f>
        <v>0.12389559132228167</v>
      </c>
      <c r="M75" s="52"/>
      <c r="N75" s="52" t="e">
        <f t="shared" ca="1" si="2"/>
        <v>#NAME?</v>
      </c>
      <c r="O75" s="52" t="e">
        <f t="shared" ca="1" si="3"/>
        <v>#NAME?</v>
      </c>
      <c r="P75" s="52" t="e">
        <f t="shared" ca="1" si="4"/>
        <v>#NAME?</v>
      </c>
      <c r="Q75" s="52" t="e">
        <f t="shared" ca="1" si="5"/>
        <v>#NAME?</v>
      </c>
      <c r="R75" s="52" t="e">
        <f t="shared" ca="1" si="6"/>
        <v>#NAME?</v>
      </c>
      <c r="S75" s="52" t="e">
        <f t="shared" ca="1" si="7"/>
        <v>#NAME?</v>
      </c>
      <c r="T75" s="53"/>
    </row>
    <row r="76" spans="2:20" ht="13.5" hidden="1" customHeight="1" outlineLevel="1">
      <c r="B76" s="31">
        <v>73</v>
      </c>
      <c r="C76" s="31">
        <f t="shared" si="0"/>
        <v>4</v>
      </c>
      <c r="D76" s="31">
        <v>3</v>
      </c>
      <c r="E76" s="32">
        <f t="shared" si="1"/>
        <v>0.18181818181818182</v>
      </c>
      <c r="F76" s="32">
        <f>Reais3x3!Y22</f>
        <v>0.22217125382262995</v>
      </c>
      <c r="G76" s="32">
        <f>Reais3x3!Z22</f>
        <v>0.30155405405405411</v>
      </c>
      <c r="H76" s="32">
        <f>Reais3x3!AA22</f>
        <v>0.70068728522336765</v>
      </c>
      <c r="I76" s="32">
        <f>Reais3x3!AB22</f>
        <v>0.92122731906218147</v>
      </c>
      <c r="J76" s="32">
        <f>Reais3x3!AC22</f>
        <v>0.91468468468468467</v>
      </c>
      <c r="K76" s="32">
        <f>Reais3x3!AD22</f>
        <v>0.68041237113402053</v>
      </c>
      <c r="L76" s="52">
        <f>Reais3x3!O22</f>
        <v>0.24738042958399009</v>
      </c>
      <c r="M76" s="52"/>
      <c r="N76" s="52" t="e">
        <f t="shared" ca="1" si="2"/>
        <v>#NAME?</v>
      </c>
      <c r="O76" s="52" t="e">
        <f t="shared" ca="1" si="3"/>
        <v>#NAME?</v>
      </c>
      <c r="P76" s="52" t="e">
        <f t="shared" ca="1" si="4"/>
        <v>#NAME?</v>
      </c>
      <c r="Q76" s="52" t="e">
        <f t="shared" ca="1" si="5"/>
        <v>#NAME?</v>
      </c>
      <c r="R76" s="52" t="e">
        <f t="shared" ca="1" si="6"/>
        <v>#NAME?</v>
      </c>
      <c r="S76" s="52" t="e">
        <f t="shared" ca="1" si="7"/>
        <v>#NAME?</v>
      </c>
      <c r="T76" s="53"/>
    </row>
    <row r="77" spans="2:20" ht="13.5" hidden="1" customHeight="1" outlineLevel="1">
      <c r="B77" s="31">
        <v>74</v>
      </c>
      <c r="C77" s="31">
        <f t="shared" si="0"/>
        <v>4</v>
      </c>
      <c r="D77" s="31">
        <v>3</v>
      </c>
      <c r="E77" s="32">
        <f t="shared" si="1"/>
        <v>0.18181818181818182</v>
      </c>
      <c r="F77" s="32">
        <f>Reais3x3!Y23</f>
        <v>0.21513149847094801</v>
      </c>
      <c r="G77" s="32">
        <f>Reais3x3!Z23</f>
        <v>0.28362612612612614</v>
      </c>
      <c r="H77" s="32">
        <f>Reais3x3!AA23</f>
        <v>0.68694158075601375</v>
      </c>
      <c r="I77" s="32">
        <f>Reais3x3!AB23</f>
        <v>0.91653414882772688</v>
      </c>
      <c r="J77" s="32">
        <f>Reais3x3!AC23</f>
        <v>0.90273273273273269</v>
      </c>
      <c r="K77" s="32">
        <f>Reais3x3!AD23</f>
        <v>0.6712485681557846</v>
      </c>
      <c r="L77" s="52">
        <f>Reais3x3!O23</f>
        <v>0.20165829414106043</v>
      </c>
      <c r="M77" s="52"/>
      <c r="N77" s="52" t="e">
        <f t="shared" ca="1" si="2"/>
        <v>#NAME?</v>
      </c>
      <c r="O77" s="52" t="e">
        <f t="shared" ca="1" si="3"/>
        <v>#NAME?</v>
      </c>
      <c r="P77" s="52" t="e">
        <f t="shared" ca="1" si="4"/>
        <v>#NAME?</v>
      </c>
      <c r="Q77" s="52" t="e">
        <f t="shared" ca="1" si="5"/>
        <v>#NAME?</v>
      </c>
      <c r="R77" s="52" t="e">
        <f t="shared" ca="1" si="6"/>
        <v>#NAME?</v>
      </c>
      <c r="S77" s="52" t="e">
        <f t="shared" ca="1" si="7"/>
        <v>#NAME?</v>
      </c>
      <c r="T77" s="53"/>
    </row>
    <row r="78" spans="2:20" ht="13.5" hidden="1" customHeight="1" outlineLevel="1">
      <c r="B78" s="31">
        <v>75</v>
      </c>
      <c r="C78" s="31">
        <f t="shared" si="0"/>
        <v>4</v>
      </c>
      <c r="D78" s="31">
        <v>3</v>
      </c>
      <c r="E78" s="32">
        <f t="shared" si="1"/>
        <v>0.18181818181818182</v>
      </c>
      <c r="F78" s="32">
        <f>Reais3x3!Y24</f>
        <v>9.6972477064220186E-2</v>
      </c>
      <c r="G78" s="32">
        <f>Reais3x3!Z24</f>
        <v>0.23423423423423426</v>
      </c>
      <c r="H78" s="32">
        <f>Reais3x3!AA24</f>
        <v>0.50687285223367695</v>
      </c>
      <c r="I78" s="32">
        <f>Reais3x3!AB24</f>
        <v>0.96197757390417937</v>
      </c>
      <c r="J78" s="32">
        <f>Reais3x3!AC24</f>
        <v>0.90273273273273269</v>
      </c>
      <c r="K78" s="32">
        <f>Reais3x3!AD24</f>
        <v>0.6712485681557846</v>
      </c>
      <c r="L78" s="52">
        <f>Reais3x3!O24</f>
        <v>0.15619686111162231</v>
      </c>
      <c r="M78" s="52"/>
      <c r="N78" s="52" t="e">
        <f t="shared" ca="1" si="2"/>
        <v>#NAME?</v>
      </c>
      <c r="O78" s="52" t="e">
        <f t="shared" ca="1" si="3"/>
        <v>#NAME?</v>
      </c>
      <c r="P78" s="52" t="e">
        <f t="shared" ca="1" si="4"/>
        <v>#NAME?</v>
      </c>
      <c r="Q78" s="52" t="e">
        <f t="shared" ca="1" si="5"/>
        <v>#NAME?</v>
      </c>
      <c r="R78" s="52" t="e">
        <f t="shared" ca="1" si="6"/>
        <v>#NAME?</v>
      </c>
      <c r="S78" s="52" t="e">
        <f t="shared" ca="1" si="7"/>
        <v>#NAME?</v>
      </c>
      <c r="T78" s="53"/>
    </row>
    <row r="79" spans="2:20" ht="13.5" hidden="1" customHeight="1" outlineLevel="1">
      <c r="B79" s="31">
        <v>76</v>
      </c>
      <c r="C79" s="31">
        <f t="shared" si="0"/>
        <v>4</v>
      </c>
      <c r="D79" s="31">
        <v>3</v>
      </c>
      <c r="E79" s="32">
        <f t="shared" si="1"/>
        <v>0.18181818181818182</v>
      </c>
      <c r="F79" s="32">
        <f>Reais3x3!Y25</f>
        <v>0.32128440366972477</v>
      </c>
      <c r="G79" s="32">
        <f>Reais3x3!Z25</f>
        <v>0.25677927927927929</v>
      </c>
      <c r="H79" s="32">
        <f>Reais3x3!AA25</f>
        <v>0.39072164948453608</v>
      </c>
      <c r="I79" s="32">
        <f>Reais3x3!AB25</f>
        <v>0.9418593272171254</v>
      </c>
      <c r="J79" s="32">
        <f>Reais3x3!AC25</f>
        <v>0.98960960960960964</v>
      </c>
      <c r="K79" s="32">
        <f>Reais3x3!AD25</f>
        <v>0.87285223367697595</v>
      </c>
      <c r="L79" s="52">
        <f>Reais3x3!O25</f>
        <v>0.24770512776718756</v>
      </c>
      <c r="M79" s="52"/>
      <c r="N79" s="52" t="e">
        <f t="shared" ca="1" si="2"/>
        <v>#NAME?</v>
      </c>
      <c r="O79" s="52" t="e">
        <f t="shared" ca="1" si="3"/>
        <v>#NAME?</v>
      </c>
      <c r="P79" s="52" t="e">
        <f t="shared" ca="1" si="4"/>
        <v>#NAME?</v>
      </c>
      <c r="Q79" s="52" t="e">
        <f t="shared" ca="1" si="5"/>
        <v>#NAME?</v>
      </c>
      <c r="R79" s="52" t="e">
        <f t="shared" ca="1" si="6"/>
        <v>#NAME?</v>
      </c>
      <c r="S79" s="52" t="e">
        <f t="shared" ca="1" si="7"/>
        <v>#NAME?</v>
      </c>
      <c r="T79" s="53"/>
    </row>
    <row r="80" spans="2:20" ht="13.5" hidden="1" customHeight="1" outlineLevel="1">
      <c r="B80" s="31">
        <v>77</v>
      </c>
      <c r="C80" s="31">
        <f t="shared" si="0"/>
        <v>4</v>
      </c>
      <c r="D80" s="31">
        <v>3</v>
      </c>
      <c r="E80" s="32">
        <f t="shared" si="1"/>
        <v>0.18181818181818182</v>
      </c>
      <c r="F80" s="32">
        <f>Reais3x3!Y26</f>
        <v>8.496636085626913E-2</v>
      </c>
      <c r="G80" s="32">
        <f>Reais3x3!Z26</f>
        <v>0.15799549549549549</v>
      </c>
      <c r="H80" s="32">
        <f>Reais3x3!AA26</f>
        <v>3.0584192439862542E-2</v>
      </c>
      <c r="I80" s="32">
        <f>Reais3x3!AB26</f>
        <v>0.97936799184505607</v>
      </c>
      <c r="J80" s="32">
        <f>Reais3x3!AC26</f>
        <v>0.97746246246246249</v>
      </c>
      <c r="K80" s="32">
        <f>Reais3x3!AD26</f>
        <v>0.99289805269186715</v>
      </c>
      <c r="L80" s="52">
        <f>Reais3x3!O26</f>
        <v>0.15200868941736387</v>
      </c>
      <c r="M80" s="52"/>
      <c r="N80" s="52" t="e">
        <f t="shared" ca="1" si="2"/>
        <v>#NAME?</v>
      </c>
      <c r="O80" s="52" t="e">
        <f t="shared" ca="1" si="3"/>
        <v>#NAME?</v>
      </c>
      <c r="P80" s="52" t="e">
        <f t="shared" ca="1" si="4"/>
        <v>#NAME?</v>
      </c>
      <c r="Q80" s="52" t="e">
        <f t="shared" ca="1" si="5"/>
        <v>#NAME?</v>
      </c>
      <c r="R80" s="52" t="e">
        <f t="shared" ca="1" si="6"/>
        <v>#NAME?</v>
      </c>
      <c r="S80" s="52" t="e">
        <f t="shared" ca="1" si="7"/>
        <v>#NAME?</v>
      </c>
      <c r="T80" s="53"/>
    </row>
    <row r="81" spans="2:20" ht="13.5" hidden="1" customHeight="1" outlineLevel="1">
      <c r="B81" s="31">
        <v>78</v>
      </c>
      <c r="C81" s="31">
        <f t="shared" si="0"/>
        <v>4</v>
      </c>
      <c r="D81" s="31">
        <v>3</v>
      </c>
      <c r="E81" s="32">
        <f t="shared" si="1"/>
        <v>0.18181818181818182</v>
      </c>
      <c r="F81" s="32">
        <f>Reais3x3!Y27</f>
        <v>7.0886850152905204E-2</v>
      </c>
      <c r="G81" s="32">
        <f>Reais3x3!Z27</f>
        <v>0.12213963963963963</v>
      </c>
      <c r="H81" s="32">
        <f>Reais3x3!AA27</f>
        <v>3.092783505154639E-3</v>
      </c>
      <c r="I81" s="32">
        <f>Reais3x3!AB27</f>
        <v>0.97467482161060148</v>
      </c>
      <c r="J81" s="32">
        <f>Reais3x3!AC27</f>
        <v>0.96551051051051051</v>
      </c>
      <c r="K81" s="32">
        <f>Reais3x3!AD27</f>
        <v>0.99793814432989691</v>
      </c>
      <c r="L81" s="52">
        <f>Reais3x3!O27</f>
        <v>0.10631127455592848</v>
      </c>
      <c r="M81" s="52"/>
      <c r="N81" s="52" t="e">
        <f t="shared" ca="1" si="2"/>
        <v>#NAME?</v>
      </c>
      <c r="O81" s="52" t="e">
        <f t="shared" ca="1" si="3"/>
        <v>#NAME?</v>
      </c>
      <c r="P81" s="52" t="e">
        <f t="shared" ca="1" si="4"/>
        <v>#NAME?</v>
      </c>
      <c r="Q81" s="52" t="e">
        <f t="shared" ca="1" si="5"/>
        <v>#NAME?</v>
      </c>
      <c r="R81" s="52" t="e">
        <f t="shared" ca="1" si="6"/>
        <v>#NAME?</v>
      </c>
      <c r="S81" s="52" t="e">
        <f t="shared" ca="1" si="7"/>
        <v>#NAME?</v>
      </c>
      <c r="T81" s="53"/>
    </row>
    <row r="82" spans="2:20" ht="13.5" hidden="1" customHeight="1" outlineLevel="1">
      <c r="B82" s="31">
        <v>79</v>
      </c>
      <c r="C82" s="31">
        <f t="shared" si="0"/>
        <v>4</v>
      </c>
      <c r="D82" s="31">
        <v>3</v>
      </c>
      <c r="E82" s="32">
        <f t="shared" si="1"/>
        <v>0.18181818181818182</v>
      </c>
      <c r="F82" s="32">
        <f>Reais3x3!Y28</f>
        <v>0.18495412844036699</v>
      </c>
      <c r="G82" s="32">
        <f>Reais3x3!Z28</f>
        <v>0.41394144144144152</v>
      </c>
      <c r="H82" s="32">
        <f>Reais3x3!AA28</f>
        <v>0.98934707903780073</v>
      </c>
      <c r="I82" s="32">
        <f>Reais3x3!AB28</f>
        <v>0.98730275229357789</v>
      </c>
      <c r="J82" s="32">
        <f>Reais3x3!AC28</f>
        <v>0.93722222222222218</v>
      </c>
      <c r="K82" s="32">
        <f>Reais3x3!AD28</f>
        <v>0.67331042382588768</v>
      </c>
      <c r="L82" s="52">
        <f>Reais3x3!O28</f>
        <v>0.34829145705104775</v>
      </c>
      <c r="M82" s="52"/>
      <c r="N82" s="52" t="e">
        <f t="shared" ca="1" si="2"/>
        <v>#NAME?</v>
      </c>
      <c r="O82" s="52" t="e">
        <f t="shared" ca="1" si="3"/>
        <v>#NAME?</v>
      </c>
      <c r="P82" s="52" t="e">
        <f t="shared" ca="1" si="4"/>
        <v>#NAME?</v>
      </c>
      <c r="Q82" s="52" t="e">
        <f t="shared" ca="1" si="5"/>
        <v>#NAME?</v>
      </c>
      <c r="R82" s="52" t="e">
        <f t="shared" ca="1" si="6"/>
        <v>#NAME?</v>
      </c>
      <c r="S82" s="52" t="e">
        <f t="shared" ca="1" si="7"/>
        <v>#NAME?</v>
      </c>
      <c r="T82" s="53"/>
    </row>
    <row r="83" spans="2:20" ht="13.5" hidden="1" customHeight="1" outlineLevel="1">
      <c r="B83" s="31">
        <v>80</v>
      </c>
      <c r="C83" s="31">
        <f t="shared" si="0"/>
        <v>4</v>
      </c>
      <c r="D83" s="31">
        <v>3</v>
      </c>
      <c r="E83" s="32">
        <f t="shared" si="1"/>
        <v>0.18181818181818182</v>
      </c>
      <c r="F83" s="32">
        <f>Reais3x3!Y29</f>
        <v>0.23407339449541284</v>
      </c>
      <c r="G83" s="32">
        <f>Reais3x3!Z29</f>
        <v>0.2411936936936937</v>
      </c>
      <c r="H83" s="32">
        <f>Reais3x3!AA29</f>
        <v>0.2</v>
      </c>
      <c r="I83" s="32">
        <f>Reais3x3!AB29</f>
        <v>0.9418593272171254</v>
      </c>
      <c r="J83" s="32">
        <f>Reais3x3!AC29</f>
        <v>0.98960960960960964</v>
      </c>
      <c r="K83" s="32">
        <f>Reais3x3!AD29</f>
        <v>0.87285223367697595</v>
      </c>
      <c r="L83" s="52">
        <f>Reais3x3!O29</f>
        <v>0.19762828426359769</v>
      </c>
      <c r="M83" s="52"/>
      <c r="N83" s="52" t="e">
        <f t="shared" ca="1" si="2"/>
        <v>#NAME?</v>
      </c>
      <c r="O83" s="52" t="e">
        <f t="shared" ca="1" si="3"/>
        <v>#NAME?</v>
      </c>
      <c r="P83" s="52" t="e">
        <f t="shared" ca="1" si="4"/>
        <v>#NAME?</v>
      </c>
      <c r="Q83" s="52" t="e">
        <f t="shared" ca="1" si="5"/>
        <v>#NAME?</v>
      </c>
      <c r="R83" s="52" t="e">
        <f t="shared" ca="1" si="6"/>
        <v>#NAME?</v>
      </c>
      <c r="S83" s="52" t="e">
        <f t="shared" ca="1" si="7"/>
        <v>#NAME?</v>
      </c>
      <c r="T83" s="53"/>
    </row>
    <row r="84" spans="2:20" ht="13.5" hidden="1" customHeight="1" outlineLevel="1">
      <c r="B84" s="31">
        <v>81</v>
      </c>
      <c r="C84" s="31">
        <f t="shared" si="0"/>
        <v>4</v>
      </c>
      <c r="D84" s="31">
        <v>3</v>
      </c>
      <c r="E84" s="32">
        <f t="shared" si="1"/>
        <v>0.18181818181818182</v>
      </c>
      <c r="F84" s="32">
        <f>Reais3x3!Y30</f>
        <v>0.11591437308868503</v>
      </c>
      <c r="G84" s="32">
        <f>Reais3x3!Z30</f>
        <v>0.19180180180180179</v>
      </c>
      <c r="H84" s="32">
        <f>Reais3x3!AA30</f>
        <v>1.9931271477663229E-2</v>
      </c>
      <c r="I84" s="32">
        <f>Reais3x3!AB30</f>
        <v>0.97936799184505607</v>
      </c>
      <c r="J84" s="32">
        <f>Reais3x3!AC30</f>
        <v>0.97746246246246249</v>
      </c>
      <c r="K84" s="32">
        <f>Reais3x3!AD30</f>
        <v>0.99289805269186715</v>
      </c>
      <c r="L84" s="52">
        <f>Reais3x3!O30</f>
        <v>0.20546196551778709</v>
      </c>
      <c r="M84" s="52"/>
      <c r="N84" s="52" t="e">
        <f t="shared" ca="1" si="2"/>
        <v>#NAME?</v>
      </c>
      <c r="O84" s="52" t="e">
        <f t="shared" ca="1" si="3"/>
        <v>#NAME?</v>
      </c>
      <c r="P84" s="52" t="e">
        <f t="shared" ca="1" si="4"/>
        <v>#NAME?</v>
      </c>
      <c r="Q84" s="52" t="e">
        <f t="shared" ca="1" si="5"/>
        <v>#NAME?</v>
      </c>
      <c r="R84" s="52" t="e">
        <f t="shared" ca="1" si="6"/>
        <v>#NAME?</v>
      </c>
      <c r="S84" s="52" t="e">
        <f t="shared" ca="1" si="7"/>
        <v>#NAME?</v>
      </c>
      <c r="T84" s="53"/>
    </row>
    <row r="85" spans="2:20" ht="13.5" hidden="1" customHeight="1" outlineLevel="1">
      <c r="B85" s="31">
        <v>82</v>
      </c>
      <c r="C85" s="31">
        <f t="shared" si="0"/>
        <v>4</v>
      </c>
      <c r="D85" s="31">
        <v>3</v>
      </c>
      <c r="E85" s="32">
        <f t="shared" si="1"/>
        <v>0.18181818181818182</v>
      </c>
      <c r="F85" s="32">
        <f>Reais3x3!Y31</f>
        <v>0.16590825688073396</v>
      </c>
      <c r="G85" s="32">
        <f>Reais3x3!Z31</f>
        <v>0.31977477477477478</v>
      </c>
      <c r="H85" s="32">
        <f>Reais3x3!AA31</f>
        <v>0.4993127147766323</v>
      </c>
      <c r="I85" s="32">
        <f>Reais3x3!AB31</f>
        <v>0.98730275229357789</v>
      </c>
      <c r="J85" s="32">
        <f>Reais3x3!AC31</f>
        <v>0.93722222222222218</v>
      </c>
      <c r="K85" s="32">
        <f>Reais3x3!AD31</f>
        <v>0.67331042382588768</v>
      </c>
      <c r="L85" s="52">
        <f>Reais3x3!O31</f>
        <v>0.25875376348978824</v>
      </c>
      <c r="M85" s="52"/>
      <c r="N85" s="52" t="e">
        <f t="shared" ca="1" si="2"/>
        <v>#NAME?</v>
      </c>
      <c r="O85" s="52" t="e">
        <f t="shared" ca="1" si="3"/>
        <v>#NAME?</v>
      </c>
      <c r="P85" s="52" t="e">
        <f t="shared" ca="1" si="4"/>
        <v>#NAME?</v>
      </c>
      <c r="Q85" s="52" t="e">
        <f t="shared" ca="1" si="5"/>
        <v>#NAME?</v>
      </c>
      <c r="R85" s="52" t="e">
        <f t="shared" ca="1" si="6"/>
        <v>#NAME?</v>
      </c>
      <c r="S85" s="52" t="e">
        <f t="shared" ca="1" si="7"/>
        <v>#NAME?</v>
      </c>
      <c r="T85" s="53"/>
    </row>
    <row r="86" spans="2:20" ht="13.5" hidden="1" customHeight="1" outlineLevel="1">
      <c r="B86" s="31">
        <v>83</v>
      </c>
      <c r="C86" s="31">
        <f t="shared" si="0"/>
        <v>4</v>
      </c>
      <c r="D86" s="31">
        <v>3</v>
      </c>
      <c r="E86" s="32">
        <f t="shared" si="1"/>
        <v>0.18181818181818182</v>
      </c>
      <c r="F86" s="32">
        <f>Reais3x3!Y32</f>
        <v>0.10887461773700308</v>
      </c>
      <c r="G86" s="32">
        <f>Reais3x3!Z32</f>
        <v>0.17387387387387387</v>
      </c>
      <c r="H86" s="32">
        <f>Reais3x3!AA32</f>
        <v>6.1855670103092781E-3</v>
      </c>
      <c r="I86" s="32">
        <f>Reais3x3!AB32</f>
        <v>0.97467482161060148</v>
      </c>
      <c r="J86" s="32">
        <f>Reais3x3!AC32</f>
        <v>0.96551051051051051</v>
      </c>
      <c r="K86" s="32">
        <f>Reais3x3!AD32</f>
        <v>0.99793814432989691</v>
      </c>
      <c r="L86" s="52">
        <f>Reais3x3!O32</f>
        <v>0.15749566572937099</v>
      </c>
      <c r="M86" s="52"/>
      <c r="N86" s="52" t="e">
        <f t="shared" ca="1" si="2"/>
        <v>#NAME?</v>
      </c>
      <c r="O86" s="52" t="e">
        <f t="shared" ca="1" si="3"/>
        <v>#NAME?</v>
      </c>
      <c r="P86" s="52" t="e">
        <f t="shared" ca="1" si="4"/>
        <v>#NAME?</v>
      </c>
      <c r="Q86" s="52" t="e">
        <f t="shared" ca="1" si="5"/>
        <v>#NAME?</v>
      </c>
      <c r="R86" s="52" t="e">
        <f t="shared" ca="1" si="6"/>
        <v>#NAME?</v>
      </c>
      <c r="S86" s="52" t="e">
        <f t="shared" ca="1" si="7"/>
        <v>#NAME?</v>
      </c>
      <c r="T86" s="53"/>
    </row>
    <row r="87" spans="2:20" ht="13.5" hidden="1" customHeight="1" outlineLevel="1">
      <c r="B87" s="31">
        <v>84</v>
      </c>
      <c r="C87" s="31">
        <f t="shared" si="0"/>
        <v>4</v>
      </c>
      <c r="D87" s="31">
        <v>3</v>
      </c>
      <c r="E87" s="32">
        <f t="shared" si="1"/>
        <v>0.18181818181818182</v>
      </c>
      <c r="F87" s="32">
        <f>Reais3x3!Y33</f>
        <v>0.14686238532110094</v>
      </c>
      <c r="G87" s="32">
        <f>Reais3x3!Z33</f>
        <v>0.22560810810810811</v>
      </c>
      <c r="H87" s="32">
        <f>Reais3x3!AA33</f>
        <v>9.2783505154639175E-3</v>
      </c>
      <c r="I87" s="32">
        <f>Reais3x3!AB33</f>
        <v>1</v>
      </c>
      <c r="J87" s="32">
        <f>Reais3x3!AC33</f>
        <v>1</v>
      </c>
      <c r="K87" s="32">
        <f>Reais3x3!AD33</f>
        <v>1</v>
      </c>
      <c r="L87" s="52">
        <f>Reais3x3!O33</f>
        <v>0.22849585765186778</v>
      </c>
      <c r="M87" s="52"/>
      <c r="N87" s="52" t="e">
        <f t="shared" ca="1" si="2"/>
        <v>#NAME?</v>
      </c>
      <c r="O87" s="52" t="e">
        <f t="shared" ca="1" si="3"/>
        <v>#NAME?</v>
      </c>
      <c r="P87" s="52" t="e">
        <f t="shared" ca="1" si="4"/>
        <v>#NAME?</v>
      </c>
      <c r="Q87" s="52" t="e">
        <f t="shared" ca="1" si="5"/>
        <v>#NAME?</v>
      </c>
      <c r="R87" s="52" t="e">
        <f t="shared" ca="1" si="6"/>
        <v>#NAME?</v>
      </c>
      <c r="S87" s="52" t="e">
        <f t="shared" ca="1" si="7"/>
        <v>#NAME?</v>
      </c>
      <c r="T87" s="53"/>
    </row>
    <row r="88" spans="2:20" ht="13.5" hidden="1" customHeight="1" outlineLevel="1">
      <c r="B88" s="31">
        <v>85</v>
      </c>
      <c r="C88" s="31">
        <f t="shared" si="0"/>
        <v>4</v>
      </c>
      <c r="D88" s="31">
        <v>3</v>
      </c>
      <c r="E88" s="32">
        <f t="shared" si="1"/>
        <v>0.18181818181818182</v>
      </c>
      <c r="F88" s="32">
        <f>Reais3x3!Y34</f>
        <v>0.19608562691131498</v>
      </c>
      <c r="G88" s="32">
        <f>Reais3x3!Z34</f>
        <v>0.18945945945945947</v>
      </c>
      <c r="H88" s="32">
        <f>Reais3x3!AA34</f>
        <v>0.19690721649484536</v>
      </c>
      <c r="I88" s="32">
        <f>Reais3x3!AB34</f>
        <v>0.91653414882772688</v>
      </c>
      <c r="J88" s="32">
        <f>Reais3x3!AC34</f>
        <v>0.95512012012012015</v>
      </c>
      <c r="K88" s="32">
        <f>Reais3x3!AD34</f>
        <v>0.87079037800687287</v>
      </c>
      <c r="L88" s="52">
        <f>Reais3x3!O34</f>
        <v>0.14508180214619512</v>
      </c>
      <c r="M88" s="52"/>
      <c r="N88" s="52" t="e">
        <f t="shared" ca="1" si="2"/>
        <v>#NAME?</v>
      </c>
      <c r="O88" s="52" t="e">
        <f t="shared" ca="1" si="3"/>
        <v>#NAME?</v>
      </c>
      <c r="P88" s="52" t="e">
        <f t="shared" ca="1" si="4"/>
        <v>#NAME?</v>
      </c>
      <c r="Q88" s="52" t="e">
        <f t="shared" ca="1" si="5"/>
        <v>#NAME?</v>
      </c>
      <c r="R88" s="52" t="e">
        <f t="shared" ca="1" si="6"/>
        <v>#NAME?</v>
      </c>
      <c r="S88" s="52" t="e">
        <f t="shared" ca="1" si="7"/>
        <v>#NAME?</v>
      </c>
      <c r="T88" s="53"/>
    </row>
    <row r="89" spans="2:20" ht="13.5" hidden="1" customHeight="1" outlineLevel="1">
      <c r="B89" s="31">
        <v>86</v>
      </c>
      <c r="C89" s="31">
        <f t="shared" si="0"/>
        <v>4</v>
      </c>
      <c r="D89" s="31">
        <v>3</v>
      </c>
      <c r="E89" s="32">
        <f t="shared" si="1"/>
        <v>0.18181818181818182</v>
      </c>
      <c r="F89" s="32">
        <f>Reais3x3!Y35</f>
        <v>0.20312538226299692</v>
      </c>
      <c r="G89" s="32">
        <f>Reais3x3!Z35</f>
        <v>0.20738738738738738</v>
      </c>
      <c r="H89" s="32">
        <f>Reais3x3!AA35</f>
        <v>0.21065292096219931</v>
      </c>
      <c r="I89" s="32">
        <f>Reais3x3!AB35</f>
        <v>0.92122731906218147</v>
      </c>
      <c r="J89" s="32">
        <f>Reais3x3!AC35</f>
        <v>0.96707207207207213</v>
      </c>
      <c r="K89" s="32">
        <f>Reais3x3!AD35</f>
        <v>0.87285223367697595</v>
      </c>
      <c r="L89" s="52">
        <f>Reais3x3!O35</f>
        <v>0.18897285817651066</v>
      </c>
      <c r="M89" s="52"/>
      <c r="N89" s="52" t="e">
        <f t="shared" ca="1" si="2"/>
        <v>#NAME?</v>
      </c>
      <c r="O89" s="52" t="e">
        <f t="shared" ca="1" si="3"/>
        <v>#NAME?</v>
      </c>
      <c r="P89" s="52" t="e">
        <f t="shared" ca="1" si="4"/>
        <v>#NAME?</v>
      </c>
      <c r="Q89" s="52" t="e">
        <f t="shared" ca="1" si="5"/>
        <v>#NAME?</v>
      </c>
      <c r="R89" s="52" t="e">
        <f t="shared" ca="1" si="6"/>
        <v>#NAME?</v>
      </c>
      <c r="S89" s="52" t="e">
        <f t="shared" ca="1" si="7"/>
        <v>#NAME?</v>
      </c>
      <c r="T89" s="53"/>
    </row>
    <row r="90" spans="2:20" ht="13.5" hidden="1" customHeight="1" outlineLevel="1">
      <c r="B90" s="31">
        <v>87</v>
      </c>
      <c r="C90" s="31">
        <f t="shared" si="0"/>
        <v>4</v>
      </c>
      <c r="D90" s="31">
        <v>3</v>
      </c>
      <c r="E90" s="32">
        <f t="shared" si="1"/>
        <v>0.18181818181818182</v>
      </c>
      <c r="F90" s="32">
        <f>Reais3x3!Y36</f>
        <v>7.792660550458716E-2</v>
      </c>
      <c r="G90" s="32">
        <f>Reais3x3!Z36</f>
        <v>0.14006756756756755</v>
      </c>
      <c r="H90" s="32">
        <f>Reais3x3!AA36</f>
        <v>1.683848797250859E-2</v>
      </c>
      <c r="I90" s="32">
        <f>Reais3x3!AB36</f>
        <v>0.97467482161060148</v>
      </c>
      <c r="J90" s="32">
        <f>Reais3x3!AC36</f>
        <v>0.96551051051051051</v>
      </c>
      <c r="K90" s="32">
        <f>Reais3x3!AD36</f>
        <v>0.99083619702176406</v>
      </c>
      <c r="L90" s="52">
        <f>Reais3x3!O36</f>
        <v>0.13196057050725196</v>
      </c>
      <c r="M90" s="52"/>
      <c r="N90" s="52" t="e">
        <f t="shared" ca="1" si="2"/>
        <v>#NAME?</v>
      </c>
      <c r="O90" s="52" t="e">
        <f t="shared" ca="1" si="3"/>
        <v>#NAME?</v>
      </c>
      <c r="P90" s="52" t="e">
        <f t="shared" ca="1" si="4"/>
        <v>#NAME?</v>
      </c>
      <c r="Q90" s="52" t="e">
        <f t="shared" ca="1" si="5"/>
        <v>#NAME?</v>
      </c>
      <c r="R90" s="52" t="e">
        <f t="shared" ca="1" si="6"/>
        <v>#NAME?</v>
      </c>
      <c r="S90" s="52" t="e">
        <f t="shared" ca="1" si="7"/>
        <v>#NAME?</v>
      </c>
      <c r="T90" s="53"/>
    </row>
    <row r="91" spans="2:20" ht="13.5" hidden="1" customHeight="1" outlineLevel="1">
      <c r="B91" s="31">
        <v>88</v>
      </c>
      <c r="C91" s="31">
        <f t="shared" si="0"/>
        <v>4</v>
      </c>
      <c r="D91" s="31">
        <v>3</v>
      </c>
      <c r="E91" s="32">
        <f t="shared" si="1"/>
        <v>0.18181818181818182</v>
      </c>
      <c r="F91" s="32">
        <f>Reais3x3!Y37</f>
        <v>0.25311926605504587</v>
      </c>
      <c r="G91" s="32">
        <f>Reais3x3!Z37</f>
        <v>0.33536036036036038</v>
      </c>
      <c r="H91" s="32">
        <f>Reais3x3!AA37</f>
        <v>0.69003436426116838</v>
      </c>
      <c r="I91" s="32">
        <f>Reais3x3!AB37</f>
        <v>0.9418593272171254</v>
      </c>
      <c r="J91" s="32">
        <f>Reais3x3!AC37</f>
        <v>0.93722222222222218</v>
      </c>
      <c r="K91" s="32">
        <f>Reais3x3!AD37</f>
        <v>0.67331042382588768</v>
      </c>
      <c r="L91" s="52">
        <f>Reais3x3!O37</f>
        <v>0.28758667150727762</v>
      </c>
      <c r="M91" s="52"/>
      <c r="N91" s="52" t="e">
        <f t="shared" ca="1" si="2"/>
        <v>#NAME?</v>
      </c>
      <c r="O91" s="52" t="e">
        <f t="shared" ca="1" si="3"/>
        <v>#NAME?</v>
      </c>
      <c r="P91" s="52" t="e">
        <f t="shared" ca="1" si="4"/>
        <v>#NAME?</v>
      </c>
      <c r="Q91" s="52" t="e">
        <f t="shared" ca="1" si="5"/>
        <v>#NAME?</v>
      </c>
      <c r="R91" s="52" t="e">
        <f t="shared" ca="1" si="6"/>
        <v>#NAME?</v>
      </c>
      <c r="S91" s="52" t="e">
        <f t="shared" ca="1" si="7"/>
        <v>#NAME?</v>
      </c>
      <c r="T91" s="53"/>
    </row>
    <row r="92" spans="2:20" ht="13.5" hidden="1" customHeight="1" outlineLevel="1">
      <c r="B92" s="31">
        <v>89</v>
      </c>
      <c r="C92" s="31">
        <f t="shared" si="0"/>
        <v>4</v>
      </c>
      <c r="D92" s="31">
        <v>3</v>
      </c>
      <c r="E92" s="32">
        <f t="shared" si="1"/>
        <v>0.18181818181818182</v>
      </c>
      <c r="F92" s="32">
        <f>Reais3x3!Y38</f>
        <v>0.1279204892966361</v>
      </c>
      <c r="G92" s="32">
        <f>Reais3x3!Z38</f>
        <v>0.26804054054054055</v>
      </c>
      <c r="H92" s="32">
        <f>Reais3x3!AA38</f>
        <v>0.49621993127147768</v>
      </c>
      <c r="I92" s="32">
        <f>Reais3x3!AB38</f>
        <v>0.96197757390417937</v>
      </c>
      <c r="J92" s="32">
        <f>Reais3x3!AC38</f>
        <v>0.90273273273273269</v>
      </c>
      <c r="K92" s="32">
        <f>Reais3x3!AD38</f>
        <v>0.6712485681557846</v>
      </c>
      <c r="L92" s="52">
        <f>Reais3x3!O38</f>
        <v>0.15824105333028729</v>
      </c>
      <c r="M92" s="52"/>
      <c r="N92" s="52" t="e">
        <f t="shared" ca="1" si="2"/>
        <v>#NAME?</v>
      </c>
      <c r="O92" s="52" t="e">
        <f t="shared" ca="1" si="3"/>
        <v>#NAME?</v>
      </c>
      <c r="P92" s="52" t="e">
        <f t="shared" ca="1" si="4"/>
        <v>#NAME?</v>
      </c>
      <c r="Q92" s="52" t="e">
        <f t="shared" ca="1" si="5"/>
        <v>#NAME?</v>
      </c>
      <c r="R92" s="52" t="e">
        <f t="shared" ca="1" si="6"/>
        <v>#NAME?</v>
      </c>
      <c r="S92" s="52" t="e">
        <f t="shared" ca="1" si="7"/>
        <v>#NAME?</v>
      </c>
      <c r="T92" s="53"/>
    </row>
    <row r="93" spans="2:20" ht="13.5" hidden="1" customHeight="1" outlineLevel="1">
      <c r="B93" s="31">
        <v>90</v>
      </c>
      <c r="C93" s="31">
        <f t="shared" si="0"/>
        <v>4</v>
      </c>
      <c r="D93" s="31">
        <v>3</v>
      </c>
      <c r="E93" s="32">
        <f t="shared" si="1"/>
        <v>0.18181818181818182</v>
      </c>
      <c r="F93" s="32">
        <f>Reais3x3!Y39</f>
        <v>0.13496024464831805</v>
      </c>
      <c r="G93" s="32">
        <f>Reais3x3!Z39</f>
        <v>0.28596846846846852</v>
      </c>
      <c r="H93" s="32">
        <f>Reais3x3!AA39</f>
        <v>0.50996563573883158</v>
      </c>
      <c r="I93" s="32">
        <f>Reais3x3!AB39</f>
        <v>0.96667074413863396</v>
      </c>
      <c r="J93" s="32">
        <f>Reais3x3!AC39</f>
        <v>0.91468468468468467</v>
      </c>
      <c r="K93" s="32">
        <f>Reais3x3!AD39</f>
        <v>0.67331042382588768</v>
      </c>
      <c r="L93" s="52">
        <f>Reais3x3!O39</f>
        <v>0.20143489294591502</v>
      </c>
      <c r="M93" s="52"/>
      <c r="N93" s="52" t="e">
        <f t="shared" ca="1" si="2"/>
        <v>#NAME?</v>
      </c>
      <c r="O93" s="52" t="e">
        <f t="shared" ca="1" si="3"/>
        <v>#NAME?</v>
      </c>
      <c r="P93" s="52" t="e">
        <f t="shared" ca="1" si="4"/>
        <v>#NAME?</v>
      </c>
      <c r="Q93" s="52" t="e">
        <f t="shared" ca="1" si="5"/>
        <v>#NAME?</v>
      </c>
      <c r="R93" s="52" t="e">
        <f t="shared" ca="1" si="6"/>
        <v>#NAME?</v>
      </c>
      <c r="S93" s="52" t="e">
        <f t="shared" ca="1" si="7"/>
        <v>#NAME?</v>
      </c>
      <c r="T93" s="53"/>
    </row>
    <row r="94" spans="2:20" ht="13.5" hidden="1" customHeight="1" outlineLevel="1">
      <c r="B94" s="31">
        <v>91</v>
      </c>
      <c r="C94" s="31">
        <f t="shared" si="0"/>
        <v>4</v>
      </c>
      <c r="D94" s="31">
        <v>3</v>
      </c>
      <c r="E94" s="32">
        <f t="shared" si="1"/>
        <v>0.18181818181818182</v>
      </c>
      <c r="F94" s="32">
        <f>Reais3x3!Y40</f>
        <v>2.0183486238532111E-2</v>
      </c>
      <c r="G94" s="32">
        <f>Reais3x3!Z40</f>
        <v>4.7297297297297293E-2</v>
      </c>
      <c r="H94" s="32">
        <f>Reais3x3!AA40</f>
        <v>0</v>
      </c>
      <c r="I94" s="32">
        <f>Reais3x3!AB40</f>
        <v>1</v>
      </c>
      <c r="J94" s="32">
        <f>Reais3x3!AC40</f>
        <v>1</v>
      </c>
      <c r="K94" s="32">
        <f>Reais3x3!AD40</f>
        <v>1</v>
      </c>
      <c r="L94" s="52">
        <f>Reais3x3!O40</f>
        <v>0.10537951363301401</v>
      </c>
      <c r="M94" s="52"/>
      <c r="N94" s="52" t="e">
        <f t="shared" ca="1" si="2"/>
        <v>#NAME?</v>
      </c>
      <c r="O94" s="52" t="e">
        <f t="shared" ca="1" si="3"/>
        <v>#NAME?</v>
      </c>
      <c r="P94" s="52" t="e">
        <f t="shared" ca="1" si="4"/>
        <v>#NAME?</v>
      </c>
      <c r="Q94" s="52" t="e">
        <f t="shared" ca="1" si="5"/>
        <v>#NAME?</v>
      </c>
      <c r="R94" s="52" t="e">
        <f t="shared" ca="1" si="6"/>
        <v>#NAME?</v>
      </c>
      <c r="S94" s="52" t="e">
        <f t="shared" ca="1" si="7"/>
        <v>#NAME?</v>
      </c>
      <c r="T94" s="53"/>
    </row>
    <row r="95" spans="2:20" ht="13.5" hidden="1" customHeight="1" outlineLevel="1">
      <c r="B95" s="31">
        <v>92</v>
      </c>
      <c r="C95" s="31">
        <f t="shared" si="0"/>
        <v>4</v>
      </c>
      <c r="D95" s="31">
        <v>3</v>
      </c>
      <c r="E95" s="32">
        <f t="shared" si="1"/>
        <v>0.18181818181818182</v>
      </c>
      <c r="F95" s="32">
        <f>Reais3x3!Y41</f>
        <v>2.5688073394495414E-2</v>
      </c>
      <c r="G95" s="32">
        <f>Reais3x3!Z41</f>
        <v>6.9819819819819814E-2</v>
      </c>
      <c r="H95" s="32">
        <f>Reais3x3!AA41</f>
        <v>1.0996563573883162E-2</v>
      </c>
      <c r="I95" s="32">
        <f>Reais3x3!AB41</f>
        <v>0.9963302752293578</v>
      </c>
      <c r="J95" s="32">
        <f>Reais3x3!AC41</f>
        <v>0.98498498498498499</v>
      </c>
      <c r="K95" s="32">
        <f>Reais3x3!AD41</f>
        <v>0.99266895761741125</v>
      </c>
      <c r="L95" s="52">
        <f>Reais3x3!O41</f>
        <v>0.11655901837984935</v>
      </c>
      <c r="M95" s="52"/>
      <c r="N95" s="52" t="e">
        <f t="shared" ca="1" si="2"/>
        <v>#NAME?</v>
      </c>
      <c r="O95" s="52" t="e">
        <f t="shared" ca="1" si="3"/>
        <v>#NAME?</v>
      </c>
      <c r="P95" s="52" t="e">
        <f t="shared" ca="1" si="4"/>
        <v>#NAME?</v>
      </c>
      <c r="Q95" s="52" t="e">
        <f t="shared" ca="1" si="5"/>
        <v>#NAME?</v>
      </c>
      <c r="R95" s="52" t="e">
        <f t="shared" ca="1" si="6"/>
        <v>#NAME?</v>
      </c>
      <c r="S95" s="52" t="e">
        <f t="shared" ca="1" si="7"/>
        <v>#NAME?</v>
      </c>
      <c r="T95" s="53"/>
    </row>
    <row r="96" spans="2:20" ht="13.5" hidden="1" customHeight="1" outlineLevel="1">
      <c r="B96" s="31">
        <v>93</v>
      </c>
      <c r="C96" s="31">
        <f t="shared" si="0"/>
        <v>4</v>
      </c>
      <c r="D96" s="31">
        <v>3</v>
      </c>
      <c r="E96" s="32">
        <f t="shared" si="1"/>
        <v>0.18181818181818182</v>
      </c>
      <c r="F96" s="32">
        <f>Reais3x3!Y42</f>
        <v>2.874617737003058E-2</v>
      </c>
      <c r="G96" s="32">
        <f>Reais3x3!Z42</f>
        <v>3.1576576576576573E-2</v>
      </c>
      <c r="H96" s="32">
        <f>Reais3x3!AA42</f>
        <v>3.7800687285223365E-2</v>
      </c>
      <c r="I96" s="32">
        <f>Reais3x3!AB42</f>
        <v>0.99429153924566771</v>
      </c>
      <c r="J96" s="32">
        <f>Reais3x3!AC42</f>
        <v>0.98951951951951944</v>
      </c>
      <c r="K96" s="32">
        <f>Reais3x3!AD42</f>
        <v>0.97479954180985118</v>
      </c>
      <c r="L96" s="52">
        <f>Reais3x3!O42</f>
        <v>5.9959052827676405E-2</v>
      </c>
      <c r="M96" s="52"/>
      <c r="N96" s="52" t="e">
        <f t="shared" ca="1" si="2"/>
        <v>#NAME?</v>
      </c>
      <c r="O96" s="52" t="e">
        <f t="shared" ca="1" si="3"/>
        <v>#NAME?</v>
      </c>
      <c r="P96" s="52" t="e">
        <f t="shared" ca="1" si="4"/>
        <v>#NAME?</v>
      </c>
      <c r="Q96" s="52" t="e">
        <f t="shared" ca="1" si="5"/>
        <v>#NAME?</v>
      </c>
      <c r="R96" s="52" t="e">
        <f t="shared" ca="1" si="6"/>
        <v>#NAME?</v>
      </c>
      <c r="S96" s="52" t="e">
        <f t="shared" ca="1" si="7"/>
        <v>#NAME?</v>
      </c>
      <c r="T96" s="53"/>
    </row>
    <row r="97" spans="2:20" ht="13.5" hidden="1" customHeight="1" outlineLevel="1">
      <c r="B97" s="31">
        <v>94</v>
      </c>
      <c r="C97" s="31">
        <f t="shared" si="0"/>
        <v>4</v>
      </c>
      <c r="D97" s="31">
        <v>3</v>
      </c>
      <c r="E97" s="32">
        <f t="shared" si="1"/>
        <v>0.18181818181818182</v>
      </c>
      <c r="F97" s="32">
        <f>Reais3x3!Y43</f>
        <v>8.3792048929663604E-2</v>
      </c>
      <c r="G97" s="32">
        <f>Reais3x3!Z43</f>
        <v>0.19587837837837835</v>
      </c>
      <c r="H97" s="32">
        <f>Reais3x3!AA43</f>
        <v>0.51683848797250864</v>
      </c>
      <c r="I97" s="32">
        <f>Reais3x3!AB43</f>
        <v>0.9575942915392458</v>
      </c>
      <c r="J97" s="32">
        <f>Reais3x3!AC43</f>
        <v>0.90094594594594601</v>
      </c>
      <c r="K97" s="32">
        <f>Reais3x3!AD43</f>
        <v>0.65544100801832761</v>
      </c>
      <c r="L97" s="52">
        <f>Reais3x3!O43</f>
        <v>0.11860821901485015</v>
      </c>
      <c r="M97" s="52"/>
      <c r="N97" s="52" t="e">
        <f t="shared" ca="1" si="2"/>
        <v>#NAME?</v>
      </c>
      <c r="O97" s="52" t="e">
        <f t="shared" ca="1" si="3"/>
        <v>#NAME?</v>
      </c>
      <c r="P97" s="52" t="e">
        <f t="shared" ca="1" si="4"/>
        <v>#NAME?</v>
      </c>
      <c r="Q97" s="52" t="e">
        <f t="shared" ca="1" si="5"/>
        <v>#NAME?</v>
      </c>
      <c r="R97" s="52" t="e">
        <f t="shared" ca="1" si="6"/>
        <v>#NAME?</v>
      </c>
      <c r="S97" s="52" t="e">
        <f t="shared" ca="1" si="7"/>
        <v>#NAME?</v>
      </c>
      <c r="T97" s="53"/>
    </row>
    <row r="98" spans="2:20" ht="13.5" hidden="1" customHeight="1" outlineLevel="1">
      <c r="B98" s="31">
        <v>95</v>
      </c>
      <c r="C98" s="31">
        <f t="shared" si="0"/>
        <v>4</v>
      </c>
      <c r="D98" s="31">
        <v>3</v>
      </c>
      <c r="E98" s="32">
        <f t="shared" si="1"/>
        <v>0.18181818181818182</v>
      </c>
      <c r="F98" s="32">
        <f>Reais3x3!Y44</f>
        <v>3.1192660550458717E-2</v>
      </c>
      <c r="G98" s="32">
        <f>Reais3x3!Z44</f>
        <v>9.2342342342342343E-2</v>
      </c>
      <c r="H98" s="32">
        <f>Reais3x3!AA44</f>
        <v>2.1993127147766325E-2</v>
      </c>
      <c r="I98" s="32">
        <f>Reais3x3!AB44</f>
        <v>0.9963302752293578</v>
      </c>
      <c r="J98" s="32">
        <f>Reais3x3!AC44</f>
        <v>0.98498498498498499</v>
      </c>
      <c r="K98" s="32">
        <f>Reais3x3!AD44</f>
        <v>0.99266895761741125</v>
      </c>
      <c r="L98" s="52">
        <f>Reais3x3!O44</f>
        <v>0.12773852312668468</v>
      </c>
      <c r="M98" s="52"/>
      <c r="N98" s="52" t="e">
        <f t="shared" ca="1" si="2"/>
        <v>#NAME?</v>
      </c>
      <c r="O98" s="52" t="e">
        <f t="shared" ca="1" si="3"/>
        <v>#NAME?</v>
      </c>
      <c r="P98" s="52" t="e">
        <f t="shared" ca="1" si="4"/>
        <v>#NAME?</v>
      </c>
      <c r="Q98" s="52" t="e">
        <f t="shared" ca="1" si="5"/>
        <v>#NAME?</v>
      </c>
      <c r="R98" s="52" t="e">
        <f t="shared" ca="1" si="6"/>
        <v>#NAME?</v>
      </c>
      <c r="S98" s="52" t="e">
        <f t="shared" ca="1" si="7"/>
        <v>#NAME?</v>
      </c>
      <c r="T98" s="53"/>
    </row>
    <row r="99" spans="2:20" ht="13.5" hidden="1" customHeight="1" outlineLevel="1">
      <c r="B99" s="31">
        <v>96</v>
      </c>
      <c r="C99" s="31">
        <f t="shared" si="0"/>
        <v>4</v>
      </c>
      <c r="D99" s="31">
        <v>3</v>
      </c>
      <c r="E99" s="32">
        <f t="shared" si="1"/>
        <v>0.18181818181818182</v>
      </c>
      <c r="F99" s="32">
        <f>Reais3x3!Y45</f>
        <v>3.4250764525993883E-2</v>
      </c>
      <c r="G99" s="32">
        <f>Reais3x3!Z45</f>
        <v>5.4099099099099095E-2</v>
      </c>
      <c r="H99" s="32">
        <f>Reais3x3!AA45</f>
        <v>4.8797250859106529E-2</v>
      </c>
      <c r="I99" s="32">
        <f>Reais3x3!AB45</f>
        <v>0.99429153924566771</v>
      </c>
      <c r="J99" s="32">
        <f>Reais3x3!AC45</f>
        <v>0.97450450450450443</v>
      </c>
      <c r="K99" s="32">
        <f>Reais3x3!AD45</f>
        <v>0.97479954180985118</v>
      </c>
      <c r="L99" s="52">
        <f>Reais3x3!O45</f>
        <v>8.6729702659686783E-2</v>
      </c>
      <c r="M99" s="52"/>
      <c r="N99" s="52" t="e">
        <f t="shared" ca="1" si="2"/>
        <v>#NAME?</v>
      </c>
      <c r="O99" s="52" t="e">
        <f t="shared" ca="1" si="3"/>
        <v>#NAME?</v>
      </c>
      <c r="P99" s="52" t="e">
        <f t="shared" ca="1" si="4"/>
        <v>#NAME?</v>
      </c>
      <c r="Q99" s="52" t="e">
        <f t="shared" ca="1" si="5"/>
        <v>#NAME?</v>
      </c>
      <c r="R99" s="52" t="e">
        <f t="shared" ca="1" si="6"/>
        <v>#NAME?</v>
      </c>
      <c r="S99" s="52" t="e">
        <f t="shared" ca="1" si="7"/>
        <v>#NAME?</v>
      </c>
      <c r="T99" s="53"/>
    </row>
    <row r="100" spans="2:20" ht="13.5" hidden="1" customHeight="1" outlineLevel="1">
      <c r="B100" s="31">
        <v>97</v>
      </c>
      <c r="C100" s="31">
        <f t="shared" si="0"/>
        <v>4</v>
      </c>
      <c r="D100" s="31">
        <v>3</v>
      </c>
      <c r="E100" s="32">
        <f t="shared" si="1"/>
        <v>0.18181818181818182</v>
      </c>
      <c r="F100" s="32">
        <f>Reais3x3!Y46</f>
        <v>8.9296636085626907E-2</v>
      </c>
      <c r="G100" s="32">
        <f>Reais3x3!Z46</f>
        <v>0.21840090090090089</v>
      </c>
      <c r="H100" s="32">
        <f>Reais3x3!AA46</f>
        <v>0.52783505154639176</v>
      </c>
      <c r="I100" s="32">
        <f>Reais3x3!AB46</f>
        <v>0.95759429153924558</v>
      </c>
      <c r="J100" s="32">
        <f>Reais3x3!AC46</f>
        <v>0.90094594594594601</v>
      </c>
      <c r="K100" s="32">
        <f>Reais3x3!AD46</f>
        <v>0.65544100801832761</v>
      </c>
      <c r="L100" s="52">
        <f>Reais3x3!O46</f>
        <v>0.15919887217740922</v>
      </c>
      <c r="M100" s="52"/>
      <c r="N100" s="52" t="e">
        <f t="shared" ca="1" si="2"/>
        <v>#NAME?</v>
      </c>
      <c r="O100" s="52" t="e">
        <f t="shared" ca="1" si="3"/>
        <v>#NAME?</v>
      </c>
      <c r="P100" s="52" t="e">
        <f t="shared" ca="1" si="4"/>
        <v>#NAME?</v>
      </c>
      <c r="Q100" s="52" t="e">
        <f t="shared" ca="1" si="5"/>
        <v>#NAME?</v>
      </c>
      <c r="R100" s="52" t="e">
        <f t="shared" ca="1" si="6"/>
        <v>#NAME?</v>
      </c>
      <c r="S100" s="52" t="e">
        <f t="shared" ca="1" si="7"/>
        <v>#NAME?</v>
      </c>
      <c r="T100" s="53"/>
    </row>
    <row r="101" spans="2:20" ht="13.5" hidden="1" customHeight="1" outlineLevel="1">
      <c r="B101" s="31">
        <v>98</v>
      </c>
      <c r="C101" s="31">
        <f t="shared" si="0"/>
        <v>4</v>
      </c>
      <c r="D101" s="31">
        <v>3</v>
      </c>
      <c r="E101" s="32">
        <f t="shared" si="1"/>
        <v>0.18181818181818182</v>
      </c>
      <c r="F101" s="32">
        <f>Reais3x3!Y47</f>
        <v>3.7308868501529049E-2</v>
      </c>
      <c r="G101" s="32">
        <f>Reais3x3!Z47</f>
        <v>1.5855855855855853E-2</v>
      </c>
      <c r="H101" s="32">
        <f>Reais3x3!AA47</f>
        <v>7.560137457044673E-2</v>
      </c>
      <c r="I101" s="32">
        <f>Reais3x3!AB47</f>
        <v>0.99429153924566771</v>
      </c>
      <c r="J101" s="32">
        <f>Reais3x3!AC47</f>
        <v>0.98951951951951944</v>
      </c>
      <c r="K101" s="32">
        <f>Reais3x3!AD47</f>
        <v>0.97479954180985118</v>
      </c>
      <c r="L101" s="52">
        <f>Reais3x3!O47</f>
        <v>2.08076672002796E-2</v>
      </c>
      <c r="M101" s="52"/>
      <c r="N101" s="52" t="e">
        <f t="shared" ca="1" si="2"/>
        <v>#NAME?</v>
      </c>
      <c r="O101" s="52" t="e">
        <f t="shared" ca="1" si="3"/>
        <v>#NAME?</v>
      </c>
      <c r="P101" s="52" t="e">
        <f t="shared" ca="1" si="4"/>
        <v>#NAME?</v>
      </c>
      <c r="Q101" s="52" t="e">
        <f t="shared" ca="1" si="5"/>
        <v>#NAME?</v>
      </c>
      <c r="R101" s="52" t="e">
        <f t="shared" ca="1" si="6"/>
        <v>#NAME?</v>
      </c>
      <c r="S101" s="52" t="e">
        <f t="shared" ca="1" si="7"/>
        <v>#NAME?</v>
      </c>
      <c r="T101" s="53"/>
    </row>
    <row r="102" spans="2:20" ht="13.5" hidden="1" customHeight="1" outlineLevel="1">
      <c r="B102" s="31">
        <v>99</v>
      </c>
      <c r="C102" s="31">
        <f t="shared" si="0"/>
        <v>4</v>
      </c>
      <c r="D102" s="31">
        <v>3</v>
      </c>
      <c r="E102" s="32">
        <f t="shared" si="1"/>
        <v>0.18181818181818182</v>
      </c>
      <c r="F102" s="32">
        <f>Reais3x3!Y48</f>
        <v>9.235474006116208E-2</v>
      </c>
      <c r="G102" s="32">
        <f>Reais3x3!Z48</f>
        <v>0.18015765765765765</v>
      </c>
      <c r="H102" s="32">
        <f>Reais3x3!AA48</f>
        <v>0.55463917525773199</v>
      </c>
      <c r="I102" s="32">
        <f>Reais3x3!AB48</f>
        <v>0.95759429153924558</v>
      </c>
      <c r="J102" s="32">
        <f>Reais3x3!AC48</f>
        <v>0.89046546546546546</v>
      </c>
      <c r="K102" s="32">
        <f>Reais3x3!AD48</f>
        <v>0.65544100801832761</v>
      </c>
      <c r="L102" s="52">
        <f>Reais3x3!O48</f>
        <v>0.1172124216093644</v>
      </c>
      <c r="M102" s="52"/>
      <c r="N102" s="52" t="e">
        <f t="shared" ca="1" si="2"/>
        <v>#NAME?</v>
      </c>
      <c r="O102" s="52" t="e">
        <f t="shared" ca="1" si="3"/>
        <v>#NAME?</v>
      </c>
      <c r="P102" s="52" t="e">
        <f t="shared" ca="1" si="4"/>
        <v>#NAME?</v>
      </c>
      <c r="Q102" s="52" t="e">
        <f t="shared" ca="1" si="5"/>
        <v>#NAME?</v>
      </c>
      <c r="R102" s="52" t="e">
        <f t="shared" ca="1" si="6"/>
        <v>#NAME?</v>
      </c>
      <c r="S102" s="52" t="e">
        <f t="shared" ca="1" si="7"/>
        <v>#NAME?</v>
      </c>
      <c r="T102" s="53"/>
    </row>
    <row r="103" spans="2:20" ht="13.5" hidden="1" customHeight="1" outlineLevel="1">
      <c r="B103" s="31">
        <v>100</v>
      </c>
      <c r="C103" s="31">
        <f t="shared" si="0"/>
        <v>4</v>
      </c>
      <c r="D103" s="31">
        <v>3</v>
      </c>
      <c r="E103" s="32">
        <f t="shared" si="1"/>
        <v>0.18181818181818182</v>
      </c>
      <c r="F103" s="32">
        <f>Reais3x3!Y49</f>
        <v>0.1474006116207951</v>
      </c>
      <c r="G103" s="32">
        <f>Reais3x3!Z49</f>
        <v>0.34445945945945944</v>
      </c>
      <c r="H103" s="32">
        <f>Reais3x3!AA49</f>
        <v>1.0336769759450173</v>
      </c>
      <c r="I103" s="32">
        <f>Reais3x3!AB49</f>
        <v>0.9575942915392458</v>
      </c>
      <c r="J103" s="32">
        <f>Reais3x3!AC49</f>
        <v>0.90094594594594601</v>
      </c>
      <c r="K103" s="32">
        <f>Reais3x3!AD49</f>
        <v>0.65544100801832761</v>
      </c>
      <c r="L103" s="52">
        <f>Reais3x3!O49</f>
        <v>0.24689384191141661</v>
      </c>
      <c r="M103" s="52"/>
      <c r="N103" s="52" t="e">
        <f t="shared" ca="1" si="2"/>
        <v>#NAME?</v>
      </c>
      <c r="O103" s="52" t="e">
        <f t="shared" ca="1" si="3"/>
        <v>#NAME?</v>
      </c>
      <c r="P103" s="52" t="e">
        <f t="shared" ca="1" si="4"/>
        <v>#NAME?</v>
      </c>
      <c r="Q103" s="52" t="e">
        <f t="shared" ca="1" si="5"/>
        <v>#NAME?</v>
      </c>
      <c r="R103" s="52" t="e">
        <f t="shared" ca="1" si="6"/>
        <v>#NAME?</v>
      </c>
      <c r="S103" s="52" t="e">
        <f t="shared" ca="1" si="7"/>
        <v>#NAME?</v>
      </c>
      <c r="T103" s="53"/>
    </row>
    <row r="104" spans="2:20" ht="13.5" hidden="1" customHeight="1" outlineLevel="1">
      <c r="B104" s="31">
        <v>101</v>
      </c>
      <c r="C104" s="31">
        <f t="shared" si="0"/>
        <v>4</v>
      </c>
      <c r="D104" s="31">
        <v>3</v>
      </c>
      <c r="E104" s="32">
        <f t="shared" si="1"/>
        <v>0.18181818181818182</v>
      </c>
      <c r="F104" s="32">
        <f>Reais3x3!Y50</f>
        <v>3.669724770642202E-2</v>
      </c>
      <c r="G104" s="32">
        <f>Reais3x3!Z50</f>
        <v>0.11486486486486486</v>
      </c>
      <c r="H104" s="32">
        <f>Reais3x3!AA50</f>
        <v>3.2989690721649485E-2</v>
      </c>
      <c r="I104" s="32">
        <f>Reais3x3!AB50</f>
        <v>1</v>
      </c>
      <c r="J104" s="32">
        <f>Reais3x3!AC50</f>
        <v>1</v>
      </c>
      <c r="K104" s="32">
        <f>Reais3x3!AD50</f>
        <v>1</v>
      </c>
      <c r="L104" s="52">
        <f>Reais3x3!O50</f>
        <v>0.15390379139817156</v>
      </c>
      <c r="M104" s="52"/>
      <c r="N104" s="52" t="e">
        <f t="shared" ca="1" si="2"/>
        <v>#NAME?</v>
      </c>
      <c r="O104" s="52" t="e">
        <f t="shared" ca="1" si="3"/>
        <v>#NAME?</v>
      </c>
      <c r="P104" s="52" t="e">
        <f t="shared" ca="1" si="4"/>
        <v>#NAME?</v>
      </c>
      <c r="Q104" s="52" t="e">
        <f t="shared" ca="1" si="5"/>
        <v>#NAME?</v>
      </c>
      <c r="R104" s="52" t="e">
        <f t="shared" ca="1" si="6"/>
        <v>#NAME?</v>
      </c>
      <c r="S104" s="52" t="e">
        <f t="shared" ca="1" si="7"/>
        <v>#NAME?</v>
      </c>
      <c r="T104" s="53"/>
    </row>
    <row r="105" spans="2:20" ht="13.5" hidden="1" customHeight="1" outlineLevel="1">
      <c r="B105" s="31">
        <v>102</v>
      </c>
      <c r="C105" s="31">
        <f t="shared" si="0"/>
        <v>4</v>
      </c>
      <c r="D105" s="31">
        <v>3</v>
      </c>
      <c r="E105" s="32">
        <f t="shared" si="1"/>
        <v>0.18181818181818182</v>
      </c>
      <c r="F105" s="32">
        <f>Reais3x3!Y51</f>
        <v>3.9755351681957186E-2</v>
      </c>
      <c r="G105" s="32">
        <f>Reais3x3!Z51</f>
        <v>7.6621621621621616E-2</v>
      </c>
      <c r="H105" s="32">
        <f>Reais3x3!AA51</f>
        <v>5.9793814432989686E-2</v>
      </c>
      <c r="I105" s="32">
        <f>Reais3x3!AB51</f>
        <v>0.99796126401630991</v>
      </c>
      <c r="J105" s="32">
        <f>Reais3x3!AC51</f>
        <v>0.97450450450450443</v>
      </c>
      <c r="K105" s="32">
        <f>Reais3x3!AD51</f>
        <v>0.98213058419243993</v>
      </c>
      <c r="L105" s="52">
        <f>Reais3x3!O51</f>
        <v>0.10519594749422738</v>
      </c>
      <c r="M105" s="52"/>
      <c r="N105" s="52" t="e">
        <f t="shared" ca="1" si="2"/>
        <v>#NAME?</v>
      </c>
      <c r="O105" s="52" t="e">
        <f t="shared" ca="1" si="3"/>
        <v>#NAME?</v>
      </c>
      <c r="P105" s="52" t="e">
        <f t="shared" ca="1" si="4"/>
        <v>#NAME?</v>
      </c>
      <c r="Q105" s="52" t="e">
        <f t="shared" ca="1" si="5"/>
        <v>#NAME?</v>
      </c>
      <c r="R105" s="52" t="e">
        <f t="shared" ca="1" si="6"/>
        <v>#NAME?</v>
      </c>
      <c r="S105" s="52" t="e">
        <f t="shared" ca="1" si="7"/>
        <v>#NAME?</v>
      </c>
      <c r="T105" s="53"/>
    </row>
    <row r="106" spans="2:20" ht="13.5" hidden="1" customHeight="1" outlineLevel="1">
      <c r="B106" s="31">
        <v>103</v>
      </c>
      <c r="C106" s="31">
        <f t="shared" si="0"/>
        <v>4</v>
      </c>
      <c r="D106" s="31">
        <v>3</v>
      </c>
      <c r="E106" s="32">
        <f t="shared" si="1"/>
        <v>0.18181818181818182</v>
      </c>
      <c r="F106" s="32">
        <f>Reais3x3!Y52</f>
        <v>9.480122324159021E-2</v>
      </c>
      <c r="G106" s="32">
        <f>Reais3x3!Z52</f>
        <v>0.24092342342342341</v>
      </c>
      <c r="H106" s="32">
        <f>Reais3x3!AA52</f>
        <v>0.538831615120275</v>
      </c>
      <c r="I106" s="32">
        <f>Reais3x3!AB52</f>
        <v>0.96126401630988789</v>
      </c>
      <c r="J106" s="32">
        <f>Reais3x3!AC52</f>
        <v>0.91596096096096102</v>
      </c>
      <c r="K106" s="32">
        <f>Reais3x3!AD52</f>
        <v>0.66277205040091636</v>
      </c>
      <c r="L106" s="52">
        <f>Reais3x3!O52</f>
        <v>0.19749803976048028</v>
      </c>
      <c r="M106" s="52"/>
      <c r="N106" s="52" t="e">
        <f t="shared" ca="1" si="2"/>
        <v>#NAME?</v>
      </c>
      <c r="O106" s="52" t="e">
        <f t="shared" ca="1" si="3"/>
        <v>#NAME?</v>
      </c>
      <c r="P106" s="52" t="e">
        <f t="shared" ca="1" si="4"/>
        <v>#NAME?</v>
      </c>
      <c r="Q106" s="52" t="e">
        <f t="shared" ca="1" si="5"/>
        <v>#NAME?</v>
      </c>
      <c r="R106" s="52" t="e">
        <f t="shared" ca="1" si="6"/>
        <v>#NAME?</v>
      </c>
      <c r="S106" s="52" t="e">
        <f t="shared" ca="1" si="7"/>
        <v>#NAME?</v>
      </c>
      <c r="T106" s="53"/>
    </row>
    <row r="107" spans="2:20" ht="13.5" hidden="1" customHeight="1" outlineLevel="1">
      <c r="B107" s="31">
        <v>104</v>
      </c>
      <c r="C107" s="31">
        <f t="shared" si="0"/>
        <v>4</v>
      </c>
      <c r="D107" s="31">
        <v>3</v>
      </c>
      <c r="E107" s="32">
        <f t="shared" si="1"/>
        <v>0.18181818181818182</v>
      </c>
      <c r="F107" s="32">
        <f>Reais3x3!Y53</f>
        <v>4.2813455657492352E-2</v>
      </c>
      <c r="G107" s="32">
        <f>Reais3x3!Z53</f>
        <v>3.8378378378378375E-2</v>
      </c>
      <c r="H107" s="32">
        <f>Reais3x3!AA53</f>
        <v>8.6597938144329895E-2</v>
      </c>
      <c r="I107" s="32">
        <f>Reais3x3!AB53</f>
        <v>0.99796126401630991</v>
      </c>
      <c r="J107" s="32">
        <f>Reais3x3!AC53</f>
        <v>0.97450450450450443</v>
      </c>
      <c r="K107" s="32">
        <f>Reais3x3!AD53</f>
        <v>0.98213058419243993</v>
      </c>
      <c r="L107" s="52">
        <f>Reais3x3!O53</f>
        <v>4.9869802611777869E-2</v>
      </c>
      <c r="M107" s="52"/>
      <c r="N107" s="52" t="e">
        <f t="shared" ca="1" si="2"/>
        <v>#NAME?</v>
      </c>
      <c r="O107" s="52" t="e">
        <f t="shared" ca="1" si="3"/>
        <v>#NAME?</v>
      </c>
      <c r="P107" s="52" t="e">
        <f t="shared" ca="1" si="4"/>
        <v>#NAME?</v>
      </c>
      <c r="Q107" s="52" t="e">
        <f t="shared" ca="1" si="5"/>
        <v>#NAME?</v>
      </c>
      <c r="R107" s="52" t="e">
        <f t="shared" ca="1" si="6"/>
        <v>#NAME?</v>
      </c>
      <c r="S107" s="52" t="e">
        <f t="shared" ca="1" si="7"/>
        <v>#NAME?</v>
      </c>
      <c r="T107" s="53"/>
    </row>
    <row r="108" spans="2:20" ht="13.5" hidden="1" customHeight="1" outlineLevel="1">
      <c r="B108" s="31">
        <v>105</v>
      </c>
      <c r="C108" s="31">
        <f t="shared" si="0"/>
        <v>4</v>
      </c>
      <c r="D108" s="31">
        <v>3</v>
      </c>
      <c r="E108" s="32">
        <f t="shared" si="1"/>
        <v>0.18181818181818182</v>
      </c>
      <c r="F108" s="32">
        <f>Reais3x3!Y54</f>
        <v>9.7859327217125383E-2</v>
      </c>
      <c r="G108" s="32">
        <f>Reais3x3!Z54</f>
        <v>0.20268018018018016</v>
      </c>
      <c r="H108" s="32">
        <f>Reais3x3!AA54</f>
        <v>0.56563573883161522</v>
      </c>
      <c r="I108" s="32">
        <f>Reais3x3!AB54</f>
        <v>0.96126401630988789</v>
      </c>
      <c r="J108" s="32">
        <f>Reais3x3!AC54</f>
        <v>0.89046546546546546</v>
      </c>
      <c r="K108" s="32">
        <f>Reais3x3!AD54</f>
        <v>0.66277205040091636</v>
      </c>
      <c r="L108" s="52">
        <f>Reais3x3!O54</f>
        <v>0.14281731124727193</v>
      </c>
      <c r="M108" s="52"/>
      <c r="N108" s="52" t="e">
        <f t="shared" ca="1" si="2"/>
        <v>#NAME?</v>
      </c>
      <c r="O108" s="52" t="e">
        <f t="shared" ca="1" si="3"/>
        <v>#NAME?</v>
      </c>
      <c r="P108" s="52" t="e">
        <f t="shared" ca="1" si="4"/>
        <v>#NAME?</v>
      </c>
      <c r="Q108" s="52" t="e">
        <f t="shared" ca="1" si="5"/>
        <v>#NAME?</v>
      </c>
      <c r="R108" s="52" t="e">
        <f t="shared" ca="1" si="6"/>
        <v>#NAME?</v>
      </c>
      <c r="S108" s="52" t="e">
        <f t="shared" ca="1" si="7"/>
        <v>#NAME?</v>
      </c>
      <c r="T108" s="53"/>
    </row>
    <row r="109" spans="2:20" ht="13.5" hidden="1" customHeight="1" outlineLevel="1">
      <c r="B109" s="31">
        <v>106</v>
      </c>
      <c r="C109" s="31">
        <f t="shared" si="0"/>
        <v>4</v>
      </c>
      <c r="D109" s="31">
        <v>3</v>
      </c>
      <c r="E109" s="32">
        <f t="shared" si="1"/>
        <v>0.18181818181818182</v>
      </c>
      <c r="F109" s="32">
        <f>Reais3x3!Y55</f>
        <v>0.1529051987767584</v>
      </c>
      <c r="G109" s="32">
        <f>Reais3x3!Z55</f>
        <v>0.36698198198198195</v>
      </c>
      <c r="H109" s="32">
        <f>Reais3x3!AA55</f>
        <v>1.0446735395189004</v>
      </c>
      <c r="I109" s="32">
        <f>Reais3x3!AB55</f>
        <v>0.96126401630988789</v>
      </c>
      <c r="J109" s="32">
        <f>Reais3x3!AC55</f>
        <v>0.91596096096096102</v>
      </c>
      <c r="K109" s="32">
        <f>Reais3x3!AD55</f>
        <v>0.66277205040091636</v>
      </c>
      <c r="L109" s="52">
        <f>Reais3x3!O55</f>
        <v>0.30960890340199415</v>
      </c>
      <c r="M109" s="52"/>
      <c r="N109" s="52" t="e">
        <f t="shared" ca="1" si="2"/>
        <v>#NAME?</v>
      </c>
      <c r="O109" s="52" t="e">
        <f t="shared" ca="1" si="3"/>
        <v>#NAME?</v>
      </c>
      <c r="P109" s="52" t="e">
        <f t="shared" ca="1" si="4"/>
        <v>#NAME?</v>
      </c>
      <c r="Q109" s="52" t="e">
        <f t="shared" ca="1" si="5"/>
        <v>#NAME?</v>
      </c>
      <c r="R109" s="52" t="e">
        <f t="shared" ca="1" si="6"/>
        <v>#NAME?</v>
      </c>
      <c r="S109" s="52" t="e">
        <f t="shared" ca="1" si="7"/>
        <v>#NAME?</v>
      </c>
      <c r="T109" s="53"/>
    </row>
    <row r="110" spans="2:20" ht="13.5" hidden="1" customHeight="1" outlineLevel="1">
      <c r="B110" s="31">
        <v>107</v>
      </c>
      <c r="C110" s="31">
        <f t="shared" si="0"/>
        <v>4</v>
      </c>
      <c r="D110" s="31">
        <v>3</v>
      </c>
      <c r="E110" s="32">
        <f t="shared" si="1"/>
        <v>0.18181818181818182</v>
      </c>
      <c r="F110" s="32">
        <f>Reais3x3!Y56</f>
        <v>4.5871559633027525E-2</v>
      </c>
      <c r="G110" s="32">
        <f>Reais3x3!Z56</f>
        <v>1.3513513513513514E-4</v>
      </c>
      <c r="H110" s="32">
        <f>Reais3x3!AA56</f>
        <v>0.11340206185567009</v>
      </c>
      <c r="I110" s="32">
        <f>Reais3x3!AB56</f>
        <v>1</v>
      </c>
      <c r="J110" s="32">
        <f>Reais3x3!AC56</f>
        <v>1</v>
      </c>
      <c r="K110" s="32">
        <f>Reais3x3!AD56</f>
        <v>1</v>
      </c>
      <c r="L110" s="52">
        <f>Reais3x3!O56</f>
        <v>-3.0369557263080771E-2</v>
      </c>
      <c r="M110" s="52"/>
      <c r="N110" s="52" t="e">
        <f t="shared" ca="1" si="2"/>
        <v>#NAME?</v>
      </c>
      <c r="O110" s="52" t="e">
        <f t="shared" ca="1" si="3"/>
        <v>#NAME?</v>
      </c>
      <c r="P110" s="52" t="e">
        <f t="shared" ca="1" si="4"/>
        <v>#NAME?</v>
      </c>
      <c r="Q110" s="52" t="e">
        <f t="shared" ca="1" si="5"/>
        <v>#NAME?</v>
      </c>
      <c r="R110" s="52" t="e">
        <f t="shared" ca="1" si="6"/>
        <v>#NAME?</v>
      </c>
      <c r="S110" s="52" t="e">
        <f t="shared" ca="1" si="7"/>
        <v>#NAME?</v>
      </c>
      <c r="T110" s="53"/>
    </row>
    <row r="111" spans="2:20" ht="13.5" hidden="1" customHeight="1" outlineLevel="1">
      <c r="B111" s="31">
        <v>108</v>
      </c>
      <c r="C111" s="31">
        <f t="shared" si="0"/>
        <v>4</v>
      </c>
      <c r="D111" s="31">
        <v>3</v>
      </c>
      <c r="E111" s="32">
        <f t="shared" si="1"/>
        <v>0.18181818181818182</v>
      </c>
      <c r="F111" s="32">
        <f>Reais3x3!Y57</f>
        <v>0.10091743119266056</v>
      </c>
      <c r="G111" s="32">
        <f>Reais3x3!Z57</f>
        <v>0.16443693693693692</v>
      </c>
      <c r="H111" s="32">
        <f>Reais3x3!AA57</f>
        <v>0.59243986254295533</v>
      </c>
      <c r="I111" s="32">
        <f>Reais3x3!AB57</f>
        <v>0.96330275229357787</v>
      </c>
      <c r="J111" s="32">
        <f>Reais3x3!AC57</f>
        <v>0.89046546546546546</v>
      </c>
      <c r="K111" s="32">
        <f>Reais3x3!AD57</f>
        <v>0.68064146620847643</v>
      </c>
      <c r="L111" s="52">
        <f>Reais3x3!O57</f>
        <v>0.14522777261960237</v>
      </c>
      <c r="M111" s="52"/>
      <c r="N111" s="52" t="e">
        <f t="shared" ca="1" si="2"/>
        <v>#NAME?</v>
      </c>
      <c r="O111" s="52" t="e">
        <f t="shared" ca="1" si="3"/>
        <v>#NAME?</v>
      </c>
      <c r="P111" s="52" t="e">
        <f t="shared" ca="1" si="4"/>
        <v>#NAME?</v>
      </c>
      <c r="Q111" s="52" t="e">
        <f t="shared" ca="1" si="5"/>
        <v>#NAME?</v>
      </c>
      <c r="R111" s="52" t="e">
        <f t="shared" ca="1" si="6"/>
        <v>#NAME?</v>
      </c>
      <c r="S111" s="52" t="e">
        <f t="shared" ca="1" si="7"/>
        <v>#NAME?</v>
      </c>
      <c r="T111" s="53"/>
    </row>
    <row r="112" spans="2:20" ht="13.5" hidden="1" customHeight="1" outlineLevel="1">
      <c r="B112" s="31">
        <v>109</v>
      </c>
      <c r="C112" s="31">
        <f t="shared" si="0"/>
        <v>4</v>
      </c>
      <c r="D112" s="31">
        <v>3</v>
      </c>
      <c r="E112" s="32">
        <f t="shared" si="1"/>
        <v>0.18181818181818182</v>
      </c>
      <c r="F112" s="32">
        <f>Reais3x3!Y58</f>
        <v>0.15596330275229359</v>
      </c>
      <c r="G112" s="32">
        <f>Reais3x3!Z58</f>
        <v>0.32873873873873871</v>
      </c>
      <c r="H112" s="32">
        <f>Reais3x3!AA58</f>
        <v>1.0714776632302407</v>
      </c>
      <c r="I112" s="32">
        <f>Reais3x3!AB58</f>
        <v>0.96330275229357787</v>
      </c>
      <c r="J112" s="32">
        <f>Reais3x3!AC58</f>
        <v>0.89046546546546546</v>
      </c>
      <c r="K112" s="32">
        <f>Reais3x3!AD58</f>
        <v>0.68064146620847643</v>
      </c>
      <c r="L112" s="52">
        <f>Reais3x3!O58</f>
        <v>0.27724071330986022</v>
      </c>
      <c r="M112" s="52"/>
      <c r="N112" s="52" t="e">
        <f t="shared" ca="1" si="2"/>
        <v>#NAME?</v>
      </c>
      <c r="O112" s="52" t="e">
        <f t="shared" ca="1" si="3"/>
        <v>#NAME?</v>
      </c>
      <c r="P112" s="52" t="e">
        <f t="shared" ca="1" si="4"/>
        <v>#NAME?</v>
      </c>
      <c r="Q112" s="52" t="e">
        <f t="shared" ca="1" si="5"/>
        <v>#NAME?</v>
      </c>
      <c r="R112" s="52" t="e">
        <f t="shared" ca="1" si="6"/>
        <v>#NAME?</v>
      </c>
      <c r="S112" s="52" t="e">
        <f t="shared" ca="1" si="7"/>
        <v>#NAME?</v>
      </c>
      <c r="T112" s="53"/>
    </row>
    <row r="113" spans="2:20" ht="13.5" hidden="1" customHeight="1" outlineLevel="1">
      <c r="B113" s="31">
        <v>110</v>
      </c>
      <c r="C113" s="31">
        <f t="shared" si="0"/>
        <v>4</v>
      </c>
      <c r="D113" s="31">
        <v>3</v>
      </c>
      <c r="E113" s="32">
        <f t="shared" si="1"/>
        <v>0.18181818181818182</v>
      </c>
      <c r="F113" s="32">
        <f>Reais3x3!Y59</f>
        <v>0.21100917431192662</v>
      </c>
      <c r="G113" s="32">
        <f>Reais3x3!Z59</f>
        <v>0.49304054054054047</v>
      </c>
      <c r="H113" s="32">
        <f>Reais3x3!AA59</f>
        <v>1.550515463917526</v>
      </c>
      <c r="I113" s="32">
        <f>Reais3x3!AB59</f>
        <v>1</v>
      </c>
      <c r="J113" s="32">
        <f>Reais3x3!AC59</f>
        <v>1</v>
      </c>
      <c r="K113" s="32">
        <f>Reais3x3!AD59</f>
        <v>1</v>
      </c>
      <c r="L113" s="52">
        <f>Reais3x3!O59</f>
        <v>0.47310722850291187</v>
      </c>
      <c r="M113" s="52"/>
      <c r="N113" s="52" t="e">
        <f t="shared" ca="1" si="2"/>
        <v>#NAME?</v>
      </c>
      <c r="O113" s="52" t="e">
        <f t="shared" ca="1" si="3"/>
        <v>#NAME?</v>
      </c>
      <c r="P113" s="52" t="e">
        <f t="shared" ca="1" si="4"/>
        <v>#NAME?</v>
      </c>
      <c r="Q113" s="52" t="e">
        <f t="shared" ca="1" si="5"/>
        <v>#NAME?</v>
      </c>
      <c r="R113" s="52" t="e">
        <f t="shared" ca="1" si="6"/>
        <v>#NAME?</v>
      </c>
      <c r="S113" s="52" t="e">
        <f t="shared" ca="1" si="7"/>
        <v>#NAME?</v>
      </c>
      <c r="T113" s="53"/>
    </row>
    <row r="114" spans="2:20" ht="13.5" hidden="1" customHeight="1" outlineLevel="1">
      <c r="B114" s="31">
        <v>111</v>
      </c>
      <c r="C114" s="31">
        <f t="shared" si="0"/>
        <v>4</v>
      </c>
      <c r="D114" s="31">
        <v>3</v>
      </c>
      <c r="E114" s="32">
        <f t="shared" si="1"/>
        <v>0.18181818181818182</v>
      </c>
      <c r="F114" s="32">
        <f>Reais3x3!Y60</f>
        <v>4.2740061162079512E-2</v>
      </c>
      <c r="G114" s="32">
        <f>Reais3x3!Z60</f>
        <v>9.8558558558558551E-2</v>
      </c>
      <c r="H114" s="32">
        <f>Reais3x3!AA60</f>
        <v>2.7491408934707903E-2</v>
      </c>
      <c r="I114" s="32">
        <f>Reais3x3!AB60</f>
        <v>0.99248114169215074</v>
      </c>
      <c r="J114" s="32">
        <f>Reais3x3!AC60</f>
        <v>0.98291291291291294</v>
      </c>
      <c r="K114" s="32">
        <f>Reais3x3!AD60</f>
        <v>0.99083619702176406</v>
      </c>
      <c r="L114" s="52">
        <f>Reais3x3!O60</f>
        <v>0.12938710738749259</v>
      </c>
      <c r="M114" s="52"/>
      <c r="N114" s="52" t="e">
        <f t="shared" ca="1" si="2"/>
        <v>#NAME?</v>
      </c>
      <c r="O114" s="52" t="e">
        <f t="shared" ca="1" si="3"/>
        <v>#NAME?</v>
      </c>
      <c r="P114" s="52" t="e">
        <f t="shared" ca="1" si="4"/>
        <v>#NAME?</v>
      </c>
      <c r="Q114" s="52" t="e">
        <f t="shared" ca="1" si="5"/>
        <v>#NAME?</v>
      </c>
      <c r="R114" s="52" t="e">
        <f t="shared" ca="1" si="6"/>
        <v>#NAME?</v>
      </c>
      <c r="S114" s="52" t="e">
        <f t="shared" ca="1" si="7"/>
        <v>#NAME?</v>
      </c>
      <c r="T114" s="53"/>
    </row>
    <row r="115" spans="2:20" ht="13.5" hidden="1" customHeight="1" outlineLevel="1">
      <c r="B115" s="31">
        <v>112</v>
      </c>
      <c r="C115" s="31">
        <f t="shared" si="0"/>
        <v>4</v>
      </c>
      <c r="D115" s="31">
        <v>3</v>
      </c>
      <c r="E115" s="32">
        <f t="shared" si="1"/>
        <v>0.18181818181818182</v>
      </c>
      <c r="F115" s="32">
        <f>Reais3x3!Y61</f>
        <v>4.8244648318042815E-2</v>
      </c>
      <c r="G115" s="32">
        <f>Reais3x3!Z61</f>
        <v>0.12108108108108108</v>
      </c>
      <c r="H115" s="32">
        <f>Reais3x3!AA61</f>
        <v>3.8487972508591067E-2</v>
      </c>
      <c r="I115" s="32">
        <f>Reais3x3!AB61</f>
        <v>0.99615086646279316</v>
      </c>
      <c r="J115" s="32">
        <f>Reais3x3!AC61</f>
        <v>0.99792792792792795</v>
      </c>
      <c r="K115" s="32">
        <f>Reais3x3!AD61</f>
        <v>0.99816723940435281</v>
      </c>
      <c r="L115" s="52">
        <f>Reais3x3!O61</f>
        <v>0.15440985814847333</v>
      </c>
      <c r="M115" s="52"/>
      <c r="N115" s="52" t="e">
        <f t="shared" ca="1" si="2"/>
        <v>#NAME?</v>
      </c>
      <c r="O115" s="52" t="e">
        <f t="shared" ca="1" si="3"/>
        <v>#NAME?</v>
      </c>
      <c r="P115" s="52" t="e">
        <f t="shared" ca="1" si="4"/>
        <v>#NAME?</v>
      </c>
      <c r="Q115" s="52" t="e">
        <f t="shared" ca="1" si="5"/>
        <v>#NAME?</v>
      </c>
      <c r="R115" s="52" t="e">
        <f t="shared" ca="1" si="6"/>
        <v>#NAME?</v>
      </c>
      <c r="S115" s="52" t="e">
        <f t="shared" ca="1" si="7"/>
        <v>#NAME?</v>
      </c>
      <c r="T115" s="53"/>
    </row>
    <row r="116" spans="2:20" ht="13.5" hidden="1" customHeight="1" outlineLevel="1">
      <c r="B116" s="31">
        <v>113</v>
      </c>
      <c r="C116" s="31">
        <f t="shared" si="0"/>
        <v>4</v>
      </c>
      <c r="D116" s="31">
        <v>3</v>
      </c>
      <c r="E116" s="32">
        <f t="shared" si="1"/>
        <v>0.18181818181818182</v>
      </c>
      <c r="F116" s="32">
        <f>Reais3x3!Y62</f>
        <v>5.1302752293577988E-2</v>
      </c>
      <c r="G116" s="32">
        <f>Reais3x3!Z62</f>
        <v>8.2837837837837838E-2</v>
      </c>
      <c r="H116" s="32">
        <f>Reais3x3!AA62</f>
        <v>6.5292096219931262E-2</v>
      </c>
      <c r="I116" s="32">
        <f>Reais3x3!AB62</f>
        <v>0.99818960244648325</v>
      </c>
      <c r="J116" s="32">
        <f>Reais3x3!AC62</f>
        <v>0.97243243243243249</v>
      </c>
      <c r="K116" s="32">
        <f>Reais3x3!AD62</f>
        <v>0.98396334478808711</v>
      </c>
      <c r="L116" s="52">
        <f>Reais3x3!O62</f>
        <v>0.10618023627407165</v>
      </c>
      <c r="M116" s="52"/>
      <c r="N116" s="52" t="e">
        <f t="shared" ca="1" si="2"/>
        <v>#NAME?</v>
      </c>
      <c r="O116" s="52" t="e">
        <f t="shared" ca="1" si="3"/>
        <v>#NAME?</v>
      </c>
      <c r="P116" s="52" t="e">
        <f t="shared" ca="1" si="4"/>
        <v>#NAME?</v>
      </c>
      <c r="Q116" s="52" t="e">
        <f t="shared" ca="1" si="5"/>
        <v>#NAME?</v>
      </c>
      <c r="R116" s="52" t="e">
        <f t="shared" ca="1" si="6"/>
        <v>#NAME?</v>
      </c>
      <c r="S116" s="52" t="e">
        <f t="shared" ca="1" si="7"/>
        <v>#NAME?</v>
      </c>
      <c r="T116" s="53"/>
    </row>
    <row r="117" spans="2:20" ht="13.5" hidden="1" customHeight="1" outlineLevel="1">
      <c r="B117" s="31">
        <v>114</v>
      </c>
      <c r="C117" s="31">
        <f t="shared" si="0"/>
        <v>4</v>
      </c>
      <c r="D117" s="31">
        <v>3</v>
      </c>
      <c r="E117" s="32">
        <f t="shared" si="1"/>
        <v>0.18181818181818182</v>
      </c>
      <c r="F117" s="32">
        <f>Reais3x3!Y63</f>
        <v>0.10634862385321101</v>
      </c>
      <c r="G117" s="32">
        <f>Reais3x3!Z63</f>
        <v>0.24713963963963964</v>
      </c>
      <c r="H117" s="32">
        <f>Reais3x3!AA63</f>
        <v>0.54432989690721656</v>
      </c>
      <c r="I117" s="32">
        <f>Reais3x3!AB63</f>
        <v>0.96511314984709484</v>
      </c>
      <c r="J117" s="32">
        <f>Reais3x3!AC63</f>
        <v>0.91803303303303307</v>
      </c>
      <c r="K117" s="32">
        <f>Reais3x3!AD63</f>
        <v>0.66460481099656354</v>
      </c>
      <c r="L117" s="52">
        <f>Reais3x3!O63</f>
        <v>0.19800410651078204</v>
      </c>
      <c r="M117" s="52"/>
      <c r="N117" s="52" t="e">
        <f t="shared" ca="1" si="2"/>
        <v>#NAME?</v>
      </c>
      <c r="O117" s="52" t="e">
        <f t="shared" ca="1" si="3"/>
        <v>#NAME?</v>
      </c>
      <c r="P117" s="52" t="e">
        <f t="shared" ca="1" si="4"/>
        <v>#NAME?</v>
      </c>
      <c r="Q117" s="52" t="e">
        <f t="shared" ca="1" si="5"/>
        <v>#NAME?</v>
      </c>
      <c r="R117" s="52" t="e">
        <f t="shared" ca="1" si="6"/>
        <v>#NAME?</v>
      </c>
      <c r="S117" s="52" t="e">
        <f t="shared" ca="1" si="7"/>
        <v>#NAME?</v>
      </c>
      <c r="T117" s="53"/>
    </row>
    <row r="118" spans="2:20" ht="13.5" hidden="1" customHeight="1" outlineLevel="1">
      <c r="B118" s="31">
        <v>115</v>
      </c>
      <c r="C118" s="31">
        <f t="shared" si="0"/>
        <v>4</v>
      </c>
      <c r="D118" s="31">
        <v>3</v>
      </c>
      <c r="E118" s="32">
        <f t="shared" si="1"/>
        <v>0.18181818181818182</v>
      </c>
      <c r="F118" s="32">
        <f>Reais3x3!Y64</f>
        <v>3.1461773700305812E-2</v>
      </c>
      <c r="G118" s="32">
        <f>Reais3x3!Z64</f>
        <v>7.2927927927927932E-2</v>
      </c>
      <c r="H118" s="32">
        <f>Reais3x3!AA64</f>
        <v>1.3745704467353952E-2</v>
      </c>
      <c r="I118" s="32">
        <f>Reais3x3!AB64</f>
        <v>0.99248114169215074</v>
      </c>
      <c r="J118" s="32">
        <f>Reais3x3!AC64</f>
        <v>0.98291291291291294</v>
      </c>
      <c r="K118" s="32">
        <f>Reais3x3!AD64</f>
        <v>0.99083619702176406</v>
      </c>
      <c r="L118" s="52">
        <f>Reais3x3!O64</f>
        <v>0.11443398000827727</v>
      </c>
      <c r="M118" s="52"/>
      <c r="N118" s="52" t="e">
        <f t="shared" ca="1" si="2"/>
        <v>#NAME?</v>
      </c>
      <c r="O118" s="52" t="e">
        <f t="shared" ca="1" si="3"/>
        <v>#NAME?</v>
      </c>
      <c r="P118" s="52" t="e">
        <f t="shared" ca="1" si="4"/>
        <v>#NAME?</v>
      </c>
      <c r="Q118" s="52" t="e">
        <f t="shared" ca="1" si="5"/>
        <v>#NAME?</v>
      </c>
      <c r="R118" s="52" t="e">
        <f t="shared" ca="1" si="6"/>
        <v>#NAME?</v>
      </c>
      <c r="S118" s="52" t="e">
        <f t="shared" ca="1" si="7"/>
        <v>#NAME?</v>
      </c>
      <c r="T118" s="53"/>
    </row>
    <row r="119" spans="2:20" ht="13.5" hidden="1" customHeight="1" outlineLevel="1">
      <c r="B119" s="31">
        <v>116</v>
      </c>
      <c r="C119" s="31">
        <f t="shared" si="0"/>
        <v>4</v>
      </c>
      <c r="D119" s="31">
        <v>3</v>
      </c>
      <c r="E119" s="32">
        <f t="shared" si="1"/>
        <v>0.18181818181818182</v>
      </c>
      <c r="F119" s="32">
        <f>Reais3x3!Y65</f>
        <v>3.6966360856269115E-2</v>
      </c>
      <c r="G119" s="32">
        <f>Reais3x3!Z65</f>
        <v>9.5450450450450447E-2</v>
      </c>
      <c r="H119" s="32">
        <f>Reais3x3!AA65</f>
        <v>2.4742268041237116E-2</v>
      </c>
      <c r="I119" s="32">
        <f>Reais3x3!AB65</f>
        <v>0.99248114169215074</v>
      </c>
      <c r="J119" s="32">
        <f>Reais3x3!AC65</f>
        <v>0.98291291291291294</v>
      </c>
      <c r="K119" s="32">
        <f>Reais3x3!AD65</f>
        <v>0.99083619702176406</v>
      </c>
      <c r="L119" s="52">
        <f>Reais3x3!O65</f>
        <v>0.12856281525708865</v>
      </c>
      <c r="M119" s="52"/>
      <c r="N119" s="52" t="e">
        <f t="shared" ca="1" si="2"/>
        <v>#NAME?</v>
      </c>
      <c r="O119" s="52" t="e">
        <f t="shared" ca="1" si="3"/>
        <v>#NAME?</v>
      </c>
      <c r="P119" s="52" t="e">
        <f t="shared" ca="1" si="4"/>
        <v>#NAME?</v>
      </c>
      <c r="Q119" s="52" t="e">
        <f t="shared" ca="1" si="5"/>
        <v>#NAME?</v>
      </c>
      <c r="R119" s="52" t="e">
        <f t="shared" ca="1" si="6"/>
        <v>#NAME?</v>
      </c>
      <c r="S119" s="52" t="e">
        <f t="shared" ca="1" si="7"/>
        <v>#NAME?</v>
      </c>
      <c r="T119" s="53"/>
    </row>
    <row r="120" spans="2:20" ht="13.5" hidden="1" customHeight="1" outlineLevel="1">
      <c r="B120" s="31">
        <v>117</v>
      </c>
      <c r="C120" s="31">
        <f t="shared" si="0"/>
        <v>4</v>
      </c>
      <c r="D120" s="31">
        <v>3</v>
      </c>
      <c r="E120" s="32">
        <f t="shared" si="1"/>
        <v>0.18181818181818182</v>
      </c>
      <c r="F120" s="32">
        <f>Reais3x3!Y66</f>
        <v>4.0024464831804288E-2</v>
      </c>
      <c r="G120" s="32">
        <f>Reais3x3!Z66</f>
        <v>5.7207207207207206E-2</v>
      </c>
      <c r="H120" s="32">
        <f>Reais3x3!AA66</f>
        <v>5.1546391752577317E-2</v>
      </c>
      <c r="I120" s="32">
        <f>Reais3x3!AB66</f>
        <v>0.99248114169215074</v>
      </c>
      <c r="J120" s="32">
        <f>Reais3x3!AC66</f>
        <v>0.97243243243243238</v>
      </c>
      <c r="K120" s="32">
        <f>Reais3x3!AD66</f>
        <v>0.97479954180985118</v>
      </c>
      <c r="L120" s="52">
        <f>Reais3x3!O66</f>
        <v>7.2447522292933941E-2</v>
      </c>
      <c r="M120" s="52"/>
      <c r="N120" s="52" t="e">
        <f t="shared" ca="1" si="2"/>
        <v>#NAME?</v>
      </c>
      <c r="O120" s="52" t="e">
        <f t="shared" ca="1" si="3"/>
        <v>#NAME?</v>
      </c>
      <c r="P120" s="52" t="e">
        <f t="shared" ca="1" si="4"/>
        <v>#NAME?</v>
      </c>
      <c r="Q120" s="52" t="e">
        <f t="shared" ca="1" si="5"/>
        <v>#NAME?</v>
      </c>
      <c r="R120" s="52" t="e">
        <f t="shared" ca="1" si="6"/>
        <v>#NAME?</v>
      </c>
      <c r="S120" s="52" t="e">
        <f t="shared" ca="1" si="7"/>
        <v>#NAME?</v>
      </c>
      <c r="T120" s="53"/>
    </row>
    <row r="121" spans="2:20" ht="13.5" hidden="1" customHeight="1" outlineLevel="1">
      <c r="B121" s="31">
        <v>118</v>
      </c>
      <c r="C121" s="31">
        <f t="shared" si="0"/>
        <v>4</v>
      </c>
      <c r="D121" s="31">
        <v>3</v>
      </c>
      <c r="E121" s="32">
        <f t="shared" si="1"/>
        <v>0.18181818181818182</v>
      </c>
      <c r="F121" s="32">
        <f>Reais3x3!Y67</f>
        <v>9.5070336391437305E-2</v>
      </c>
      <c r="G121" s="32">
        <f>Reais3x3!Z67</f>
        <v>0.22150900900900899</v>
      </c>
      <c r="H121" s="32">
        <f>Reais3x3!AA67</f>
        <v>0.53058419243986255</v>
      </c>
      <c r="I121" s="32">
        <f>Reais3x3!AB67</f>
        <v>0.9575942915392458</v>
      </c>
      <c r="J121" s="32">
        <f>Reais3x3!AC67</f>
        <v>0.90094594594594601</v>
      </c>
      <c r="K121" s="32">
        <f>Reais3x3!AD67</f>
        <v>0.65544100801832761</v>
      </c>
      <c r="L121" s="52">
        <f>Reais3x3!O67</f>
        <v>0.15069050021386685</v>
      </c>
      <c r="M121" s="52"/>
      <c r="N121" s="52" t="e">
        <f t="shared" ca="1" si="2"/>
        <v>#NAME?</v>
      </c>
      <c r="O121" s="52" t="e">
        <f t="shared" ca="1" si="3"/>
        <v>#NAME?</v>
      </c>
      <c r="P121" s="52" t="e">
        <f t="shared" ca="1" si="4"/>
        <v>#NAME?</v>
      </c>
      <c r="Q121" s="52" t="e">
        <f t="shared" ca="1" si="5"/>
        <v>#NAME?</v>
      </c>
      <c r="R121" s="52" t="e">
        <f t="shared" ca="1" si="6"/>
        <v>#NAME?</v>
      </c>
      <c r="S121" s="52" t="e">
        <f t="shared" ca="1" si="7"/>
        <v>#NAME?</v>
      </c>
      <c r="T121" s="53"/>
    </row>
    <row r="122" spans="2:20" ht="13.5" hidden="1" customHeight="1" outlineLevel="1">
      <c r="B122" s="31">
        <v>119</v>
      </c>
      <c r="C122" s="31">
        <f t="shared" si="0"/>
        <v>4</v>
      </c>
      <c r="D122" s="31">
        <v>3</v>
      </c>
      <c r="E122" s="32">
        <f t="shared" si="1"/>
        <v>0.18181818181818182</v>
      </c>
      <c r="F122" s="32">
        <f>Reais3x3!Y68</f>
        <v>4.2470948012232418E-2</v>
      </c>
      <c r="G122" s="32">
        <f>Reais3x3!Z68</f>
        <v>0.11797297297297296</v>
      </c>
      <c r="H122" s="32">
        <f>Reais3x3!AA68</f>
        <v>3.573883161512028E-2</v>
      </c>
      <c r="I122" s="32">
        <f>Reais3x3!AB68</f>
        <v>0.99615086646279316</v>
      </c>
      <c r="J122" s="32">
        <f>Reais3x3!AC68</f>
        <v>0.99792792792792795</v>
      </c>
      <c r="K122" s="32">
        <f>Reais3x3!AD68</f>
        <v>0.99816723940435281</v>
      </c>
      <c r="L122" s="52">
        <f>Reais3x3!O68</f>
        <v>0.15563149002431045</v>
      </c>
      <c r="M122" s="52"/>
      <c r="N122" s="52" t="e">
        <f t="shared" ca="1" si="2"/>
        <v>#NAME?</v>
      </c>
      <c r="O122" s="52" t="e">
        <f t="shared" ca="1" si="3"/>
        <v>#NAME?</v>
      </c>
      <c r="P122" s="52" t="e">
        <f t="shared" ca="1" si="4"/>
        <v>#NAME?</v>
      </c>
      <c r="Q122" s="52" t="e">
        <f t="shared" ca="1" si="5"/>
        <v>#NAME?</v>
      </c>
      <c r="R122" s="52" t="e">
        <f t="shared" ca="1" si="6"/>
        <v>#NAME?</v>
      </c>
      <c r="S122" s="52" t="e">
        <f t="shared" ca="1" si="7"/>
        <v>#NAME?</v>
      </c>
      <c r="T122" s="53"/>
    </row>
    <row r="123" spans="2:20" ht="13.5" hidden="1" customHeight="1" outlineLevel="1">
      <c r="B123" s="31">
        <v>120</v>
      </c>
      <c r="C123" s="31">
        <f t="shared" si="0"/>
        <v>4</v>
      </c>
      <c r="D123" s="31">
        <v>3</v>
      </c>
      <c r="E123" s="32">
        <f t="shared" si="1"/>
        <v>0.18181818181818182</v>
      </c>
      <c r="F123" s="32">
        <f>Reais3x3!Y69</f>
        <v>4.5529051987767591E-2</v>
      </c>
      <c r="G123" s="32">
        <f>Reais3x3!Z69</f>
        <v>7.972972972972972E-2</v>
      </c>
      <c r="H123" s="32">
        <f>Reais3x3!AA69</f>
        <v>6.2542955326460481E-2</v>
      </c>
      <c r="I123" s="32">
        <f>Reais3x3!AB69</f>
        <v>0.99615086646279316</v>
      </c>
      <c r="J123" s="32">
        <f>Reais3x3!AC69</f>
        <v>0.97243243243243238</v>
      </c>
      <c r="K123" s="32">
        <f>Reais3x3!AD69</f>
        <v>0.98213058419243993</v>
      </c>
      <c r="L123" s="52">
        <f>Reais3x3!O69</f>
        <v>0.10716275713513752</v>
      </c>
      <c r="M123" s="52"/>
      <c r="N123" s="52" t="e">
        <f t="shared" ca="1" si="2"/>
        <v>#NAME?</v>
      </c>
      <c r="O123" s="52" t="e">
        <f t="shared" ca="1" si="3"/>
        <v>#NAME?</v>
      </c>
      <c r="P123" s="52" t="e">
        <f t="shared" ca="1" si="4"/>
        <v>#NAME?</v>
      </c>
      <c r="Q123" s="52" t="e">
        <f t="shared" ca="1" si="5"/>
        <v>#NAME?</v>
      </c>
      <c r="R123" s="52" t="e">
        <f t="shared" ca="1" si="6"/>
        <v>#NAME?</v>
      </c>
      <c r="S123" s="52" t="e">
        <f t="shared" ca="1" si="7"/>
        <v>#NAME?</v>
      </c>
      <c r="T123" s="53"/>
    </row>
    <row r="124" spans="2:20" ht="13.5" hidden="1" customHeight="1" outlineLevel="1">
      <c r="B124" s="31">
        <v>121</v>
      </c>
      <c r="C124" s="31">
        <f t="shared" si="0"/>
        <v>4</v>
      </c>
      <c r="D124" s="31">
        <v>3</v>
      </c>
      <c r="E124" s="32">
        <f t="shared" si="1"/>
        <v>0.18181818181818182</v>
      </c>
      <c r="F124" s="32">
        <f>Reais3x3!Y70</f>
        <v>0.10057492354740061</v>
      </c>
      <c r="G124" s="32">
        <f>Reais3x3!Z70</f>
        <v>0.24403153153153151</v>
      </c>
      <c r="H124" s="32">
        <f>Reais3x3!AA70</f>
        <v>0.54158075601374578</v>
      </c>
      <c r="I124" s="32">
        <f>Reais3x3!AB70</f>
        <v>0.96126401630988789</v>
      </c>
      <c r="J124" s="32">
        <f>Reais3x3!AC70</f>
        <v>0.91596096096096102</v>
      </c>
      <c r="K124" s="32">
        <f>Reais3x3!AD70</f>
        <v>0.66277205040091636</v>
      </c>
      <c r="L124" s="52">
        <f>Reais3x3!O70</f>
        <v>0.19627640788464315</v>
      </c>
      <c r="M124" s="52"/>
      <c r="N124" s="52" t="e">
        <f t="shared" ca="1" si="2"/>
        <v>#NAME?</v>
      </c>
      <c r="O124" s="52" t="e">
        <f t="shared" ca="1" si="3"/>
        <v>#NAME?</v>
      </c>
      <c r="P124" s="52" t="e">
        <f t="shared" ca="1" si="4"/>
        <v>#NAME?</v>
      </c>
      <c r="Q124" s="52" t="e">
        <f t="shared" ca="1" si="5"/>
        <v>#NAME?</v>
      </c>
      <c r="R124" s="52" t="e">
        <f t="shared" ca="1" si="6"/>
        <v>#NAME?</v>
      </c>
      <c r="S124" s="52" t="e">
        <f t="shared" ca="1" si="7"/>
        <v>#NAME?</v>
      </c>
      <c r="T124" s="53"/>
    </row>
    <row r="125" spans="2:20" ht="13.5" hidden="1" customHeight="1" outlineLevel="1">
      <c r="B125" s="31">
        <v>122</v>
      </c>
      <c r="C125" s="31">
        <f t="shared" si="0"/>
        <v>4</v>
      </c>
      <c r="D125" s="31">
        <v>3</v>
      </c>
      <c r="E125" s="32">
        <f t="shared" si="1"/>
        <v>0.18181818181818182</v>
      </c>
      <c r="F125" s="32">
        <f>Reais3x3!Y71</f>
        <v>4.858715596330275E-2</v>
      </c>
      <c r="G125" s="32">
        <f>Reais3x3!Z71</f>
        <v>4.1486486486486486E-2</v>
      </c>
      <c r="H125" s="32">
        <f>Reais3x3!AA71</f>
        <v>8.9347079037800675E-2</v>
      </c>
      <c r="I125" s="32">
        <f>Reais3x3!AB71</f>
        <v>0.99818960244648325</v>
      </c>
      <c r="J125" s="32">
        <f>Reais3x3!AC71</f>
        <v>0.97243243243243249</v>
      </c>
      <c r="K125" s="32">
        <f>Reais3x3!AD71</f>
        <v>0.98396334478808711</v>
      </c>
      <c r="L125" s="52">
        <f>Reais3x3!O71</f>
        <v>5.2075723267459351E-2</v>
      </c>
      <c r="M125" s="52"/>
      <c r="N125" s="52" t="e">
        <f t="shared" ca="1" si="2"/>
        <v>#NAME?</v>
      </c>
      <c r="O125" s="52" t="e">
        <f t="shared" ca="1" si="3"/>
        <v>#NAME?</v>
      </c>
      <c r="P125" s="52" t="e">
        <f t="shared" ca="1" si="4"/>
        <v>#NAME?</v>
      </c>
      <c r="Q125" s="52" t="e">
        <f t="shared" ca="1" si="5"/>
        <v>#NAME?</v>
      </c>
      <c r="R125" s="52" t="e">
        <f t="shared" ca="1" si="6"/>
        <v>#NAME?</v>
      </c>
      <c r="S125" s="52" t="e">
        <f t="shared" ca="1" si="7"/>
        <v>#NAME?</v>
      </c>
      <c r="T125" s="53"/>
    </row>
    <row r="126" spans="2:20" ht="13.5" hidden="1" customHeight="1" outlineLevel="1">
      <c r="B126" s="31">
        <v>123</v>
      </c>
      <c r="C126" s="31">
        <f t="shared" si="0"/>
        <v>4</v>
      </c>
      <c r="D126" s="31">
        <v>3</v>
      </c>
      <c r="E126" s="32">
        <f t="shared" si="1"/>
        <v>0.18181818181818182</v>
      </c>
      <c r="F126" s="32">
        <f>Reais3x3!Y72</f>
        <v>0.10363302752293578</v>
      </c>
      <c r="G126" s="32">
        <f>Reais3x3!Z72</f>
        <v>0.20578828828828827</v>
      </c>
      <c r="H126" s="32">
        <f>Reais3x3!AA72</f>
        <v>0.568384879725086</v>
      </c>
      <c r="I126" s="32">
        <f>Reais3x3!AB72</f>
        <v>0.96330275229357809</v>
      </c>
      <c r="J126" s="32">
        <f>Reais3x3!AC72</f>
        <v>0.89046546546546546</v>
      </c>
      <c r="K126" s="32">
        <f>Reais3x3!AD72</f>
        <v>0.66460481099656354</v>
      </c>
      <c r="L126" s="52">
        <f>Reais3x3!O72</f>
        <v>0.16512495890832732</v>
      </c>
      <c r="M126" s="52"/>
      <c r="N126" s="52" t="e">
        <f t="shared" ca="1" si="2"/>
        <v>#NAME?</v>
      </c>
      <c r="O126" s="52" t="e">
        <f t="shared" ca="1" si="3"/>
        <v>#NAME?</v>
      </c>
      <c r="P126" s="52" t="e">
        <f t="shared" ca="1" si="4"/>
        <v>#NAME?</v>
      </c>
      <c r="Q126" s="52" t="e">
        <f t="shared" ca="1" si="5"/>
        <v>#NAME?</v>
      </c>
      <c r="R126" s="52" t="e">
        <f t="shared" ca="1" si="6"/>
        <v>#NAME?</v>
      </c>
      <c r="S126" s="52" t="e">
        <f t="shared" ca="1" si="7"/>
        <v>#NAME?</v>
      </c>
      <c r="T126" s="53"/>
    </row>
    <row r="127" spans="2:20" ht="13.5" hidden="1" customHeight="1" outlineLevel="1">
      <c r="B127" s="31">
        <v>124</v>
      </c>
      <c r="C127" s="31">
        <f t="shared" si="0"/>
        <v>4</v>
      </c>
      <c r="D127" s="31">
        <v>3</v>
      </c>
      <c r="E127" s="32">
        <f t="shared" si="1"/>
        <v>0.18181818181818182</v>
      </c>
      <c r="F127" s="32">
        <f>Reais3x3!Y73</f>
        <v>0.15867889908256883</v>
      </c>
      <c r="G127" s="32">
        <f>Reais3x3!Z73</f>
        <v>0.37009009009009008</v>
      </c>
      <c r="H127" s="32">
        <f>Reais3x3!AA73</f>
        <v>1.0474226804123712</v>
      </c>
      <c r="I127" s="32">
        <f>Reais3x3!AB73</f>
        <v>0.96511314984709484</v>
      </c>
      <c r="J127" s="32">
        <f>Reais3x3!AC73</f>
        <v>0.91803303303303307</v>
      </c>
      <c r="K127" s="32">
        <f>Reais3x3!AD73</f>
        <v>0.66460481099656354</v>
      </c>
      <c r="L127" s="52">
        <f>Reais3x3!O73</f>
        <v>0.31428593253010906</v>
      </c>
      <c r="M127" s="52"/>
      <c r="N127" s="52" t="e">
        <f t="shared" ca="1" si="2"/>
        <v>#NAME?</v>
      </c>
      <c r="O127" s="52" t="e">
        <f t="shared" ca="1" si="3"/>
        <v>#NAME?</v>
      </c>
      <c r="P127" s="52" t="e">
        <f t="shared" ca="1" si="4"/>
        <v>#NAME?</v>
      </c>
      <c r="Q127" s="52" t="e">
        <f t="shared" ca="1" si="5"/>
        <v>#NAME?</v>
      </c>
      <c r="R127" s="52" t="e">
        <f t="shared" ca="1" si="6"/>
        <v>#NAME?</v>
      </c>
      <c r="S127" s="52" t="e">
        <f t="shared" ca="1" si="7"/>
        <v>#NAME?</v>
      </c>
      <c r="T127" s="53"/>
    </row>
    <row r="128" spans="2:20" ht="13.5" hidden="1" customHeight="1" outlineLevel="1">
      <c r="B128" s="31">
        <v>125</v>
      </c>
      <c r="C128" s="31">
        <f t="shared" si="0"/>
        <v>4</v>
      </c>
      <c r="D128" s="31">
        <v>3</v>
      </c>
      <c r="E128" s="32">
        <f t="shared" si="1"/>
        <v>0.18181818181818182</v>
      </c>
      <c r="F128" s="32">
        <f>Reais3x3!Y74</f>
        <v>2.4422018348623852E-2</v>
      </c>
      <c r="G128" s="32">
        <f>Reais3x3!Z74</f>
        <v>5.4999999999999993E-2</v>
      </c>
      <c r="H128" s="32">
        <f>Reais3x3!AA74</f>
        <v>0</v>
      </c>
      <c r="I128" s="32">
        <f>Reais3x3!AB74</f>
        <v>0.99717431192660555</v>
      </c>
      <c r="J128" s="32">
        <f>Reais3x3!AC74</f>
        <v>0.99486486486486481</v>
      </c>
      <c r="K128" s="32">
        <f>Reais3x3!AD74</f>
        <v>1</v>
      </c>
      <c r="L128" s="52">
        <f>Reais3x3!O74</f>
        <v>0.10153817676817185</v>
      </c>
      <c r="M128" s="52"/>
      <c r="N128" s="52" t="e">
        <f t="shared" ca="1" si="2"/>
        <v>#NAME?</v>
      </c>
      <c r="O128" s="52" t="e">
        <f t="shared" ca="1" si="3"/>
        <v>#NAME?</v>
      </c>
      <c r="P128" s="52" t="e">
        <f t="shared" ca="1" si="4"/>
        <v>#NAME?</v>
      </c>
      <c r="Q128" s="52" t="e">
        <f t="shared" ca="1" si="5"/>
        <v>#NAME?</v>
      </c>
      <c r="R128" s="52" t="e">
        <f t="shared" ca="1" si="6"/>
        <v>#NAME?</v>
      </c>
      <c r="S128" s="52" t="e">
        <f t="shared" ca="1" si="7"/>
        <v>#NAME?</v>
      </c>
      <c r="T128" s="53"/>
    </row>
    <row r="129" spans="2:20" ht="13.5" hidden="1" customHeight="1" outlineLevel="1">
      <c r="B129" s="31">
        <v>126</v>
      </c>
      <c r="C129" s="31">
        <f t="shared" si="0"/>
        <v>4</v>
      </c>
      <c r="D129" s="31">
        <v>3</v>
      </c>
      <c r="E129" s="32">
        <f t="shared" si="1"/>
        <v>0.18181818181818182</v>
      </c>
      <c r="F129" s="32">
        <f>Reais3x3!Y75</f>
        <v>0.14962079510703363</v>
      </c>
      <c r="G129" s="32">
        <f>Reais3x3!Z75</f>
        <v>0.12231981981981982</v>
      </c>
      <c r="H129" s="32">
        <f>Reais3x3!AA75</f>
        <v>0.19381443298969073</v>
      </c>
      <c r="I129" s="32">
        <f>Reais3x3!AB75</f>
        <v>0.91370846075433232</v>
      </c>
      <c r="J129" s="32">
        <f>Reais3x3!AC75</f>
        <v>0.94998498498498496</v>
      </c>
      <c r="K129" s="32">
        <f>Reais3x3!AD75</f>
        <v>0.87079037800687287</v>
      </c>
      <c r="L129" s="52">
        <f>Reais3x3!O75</f>
        <v>0.15340682210030895</v>
      </c>
      <c r="M129" s="52"/>
      <c r="N129" s="52" t="e">
        <f t="shared" ca="1" si="2"/>
        <v>#NAME?</v>
      </c>
      <c r="O129" s="52" t="e">
        <f t="shared" ca="1" si="3"/>
        <v>#NAME?</v>
      </c>
      <c r="P129" s="52" t="e">
        <f t="shared" ca="1" si="4"/>
        <v>#NAME?</v>
      </c>
      <c r="Q129" s="52" t="e">
        <f t="shared" ca="1" si="5"/>
        <v>#NAME?</v>
      </c>
      <c r="R129" s="52" t="e">
        <f t="shared" ca="1" si="6"/>
        <v>#NAME?</v>
      </c>
      <c r="S129" s="52" t="e">
        <f t="shared" ca="1" si="7"/>
        <v>#NAME?</v>
      </c>
      <c r="T129" s="53"/>
    </row>
    <row r="130" spans="2:20" ht="13.5" hidden="1" customHeight="1" outlineLevel="1">
      <c r="B130" s="31">
        <v>127</v>
      </c>
      <c r="C130" s="31">
        <f t="shared" si="0"/>
        <v>4</v>
      </c>
      <c r="D130" s="31">
        <v>3</v>
      </c>
      <c r="E130" s="32">
        <f t="shared" si="1"/>
        <v>0.18181818181818182</v>
      </c>
      <c r="F130" s="32">
        <f>Reais3x3!Y76</f>
        <v>8.1455657492354741E-2</v>
      </c>
      <c r="G130" s="32">
        <f>Reais3x3!Z76</f>
        <v>0.2009009009009009</v>
      </c>
      <c r="H130" s="32">
        <f>Reais3x3!AA76</f>
        <v>0.49312714776632305</v>
      </c>
      <c r="I130" s="32">
        <f>Reais3x3!AB76</f>
        <v>0.95915188583078492</v>
      </c>
      <c r="J130" s="32">
        <f>Reais3x3!AC76</f>
        <v>0.89759759759759772</v>
      </c>
      <c r="K130" s="32">
        <f>Reais3x3!AD76</f>
        <v>0.6712485681557846</v>
      </c>
      <c r="L130" s="52">
        <f>Reais3x3!O76</f>
        <v>0.21311015194581881</v>
      </c>
      <c r="M130" s="52"/>
      <c r="N130" s="52" t="e">
        <f t="shared" ca="1" si="2"/>
        <v>#NAME?</v>
      </c>
      <c r="O130" s="52" t="e">
        <f t="shared" ca="1" si="3"/>
        <v>#NAME?</v>
      </c>
      <c r="P130" s="52" t="e">
        <f t="shared" ca="1" si="4"/>
        <v>#NAME?</v>
      </c>
      <c r="Q130" s="52" t="e">
        <f t="shared" ca="1" si="5"/>
        <v>#NAME?</v>
      </c>
      <c r="R130" s="52" t="e">
        <f t="shared" ca="1" si="6"/>
        <v>#NAME?</v>
      </c>
      <c r="S130" s="52" t="e">
        <f t="shared" ca="1" si="7"/>
        <v>#NAME?</v>
      </c>
      <c r="T130" s="53"/>
    </row>
    <row r="131" spans="2:20" ht="13.5" hidden="1" customHeight="1" outlineLevel="1">
      <c r="B131" s="31">
        <v>128</v>
      </c>
      <c r="C131" s="31">
        <f t="shared" si="0"/>
        <v>4</v>
      </c>
      <c r="D131" s="31">
        <v>3</v>
      </c>
      <c r="E131" s="32">
        <f t="shared" si="1"/>
        <v>0.18181818181818182</v>
      </c>
      <c r="F131" s="32">
        <f>Reais3x3!Y77</f>
        <v>0.15512538226299694</v>
      </c>
      <c r="G131" s="32">
        <f>Reais3x3!Z77</f>
        <v>0.14484234234234233</v>
      </c>
      <c r="H131" s="32">
        <f>Reais3x3!AA77</f>
        <v>0.20481099656357388</v>
      </c>
      <c r="I131" s="32">
        <f>Reais3x3!AB77</f>
        <v>0.91370846075433232</v>
      </c>
      <c r="J131" s="32">
        <f>Reais3x3!AC77</f>
        <v>0.94998498498498496</v>
      </c>
      <c r="K131" s="32">
        <f>Reais3x3!AD77</f>
        <v>0.87079037800687287</v>
      </c>
      <c r="L131" s="52">
        <f>Reais3x3!O77</f>
        <v>0.16885151634705461</v>
      </c>
      <c r="M131" s="52"/>
      <c r="N131" s="52" t="e">
        <f t="shared" ca="1" si="2"/>
        <v>#NAME?</v>
      </c>
      <c r="O131" s="52" t="e">
        <f t="shared" ca="1" si="3"/>
        <v>#NAME?</v>
      </c>
      <c r="P131" s="52" t="e">
        <f t="shared" ca="1" si="4"/>
        <v>#NAME?</v>
      </c>
      <c r="Q131" s="52" t="e">
        <f t="shared" ca="1" si="5"/>
        <v>#NAME?</v>
      </c>
      <c r="R131" s="52" t="e">
        <f t="shared" ca="1" si="6"/>
        <v>#NAME?</v>
      </c>
      <c r="S131" s="52" t="e">
        <f t="shared" ca="1" si="7"/>
        <v>#NAME?</v>
      </c>
      <c r="T131" s="53"/>
    </row>
    <row r="132" spans="2:20" ht="13.5" hidden="1" customHeight="1" outlineLevel="1">
      <c r="B132" s="31">
        <v>129</v>
      </c>
      <c r="C132" s="31">
        <f t="shared" si="0"/>
        <v>4</v>
      </c>
      <c r="D132" s="31">
        <v>3</v>
      </c>
      <c r="E132" s="32">
        <f t="shared" si="1"/>
        <v>0.18181818181818182</v>
      </c>
      <c r="F132" s="32">
        <f>Reais3x3!Y78</f>
        <v>8.6960244648318044E-2</v>
      </c>
      <c r="G132" s="32">
        <f>Reais3x3!Z78</f>
        <v>0.22342342342342345</v>
      </c>
      <c r="H132" s="32">
        <f>Reais3x3!AA78</f>
        <v>0.50412371134020617</v>
      </c>
      <c r="I132" s="32">
        <f>Reais3x3!AB78</f>
        <v>0.95915188583078492</v>
      </c>
      <c r="J132" s="32">
        <f>Reais3x3!AC78</f>
        <v>0.89759759759759772</v>
      </c>
      <c r="K132" s="32">
        <f>Reais3x3!AD78</f>
        <v>0.6712485681557846</v>
      </c>
      <c r="L132" s="52">
        <f>Reais3x3!O78</f>
        <v>0.1562624458083004</v>
      </c>
      <c r="M132" s="52"/>
      <c r="N132" s="52" t="e">
        <f t="shared" ca="1" si="2"/>
        <v>#NAME?</v>
      </c>
      <c r="O132" s="52" t="e">
        <f t="shared" ca="1" si="3"/>
        <v>#NAME?</v>
      </c>
      <c r="P132" s="52" t="e">
        <f t="shared" ca="1" si="4"/>
        <v>#NAME?</v>
      </c>
      <c r="Q132" s="52" t="e">
        <f t="shared" ca="1" si="5"/>
        <v>#NAME?</v>
      </c>
      <c r="R132" s="52" t="e">
        <f t="shared" ca="1" si="6"/>
        <v>#NAME?</v>
      </c>
      <c r="S132" s="52" t="e">
        <f t="shared" ca="1" si="7"/>
        <v>#NAME?</v>
      </c>
      <c r="T132" s="53"/>
    </row>
    <row r="133" spans="2:20" ht="13.5" hidden="1" customHeight="1" outlineLevel="1">
      <c r="B133" s="31">
        <v>130</v>
      </c>
      <c r="C133" s="31">
        <f t="shared" si="0"/>
        <v>4</v>
      </c>
      <c r="D133" s="31">
        <v>3</v>
      </c>
      <c r="E133" s="32">
        <f t="shared" si="1"/>
        <v>0.18181818181818182</v>
      </c>
      <c r="F133" s="32">
        <f>Reais3x3!Y79</f>
        <v>2.9926605504587155E-2</v>
      </c>
      <c r="G133" s="32">
        <f>Reais3x3!Z79</f>
        <v>7.7522522522522522E-2</v>
      </c>
      <c r="H133" s="32">
        <f>Reais3x3!AA79</f>
        <v>1.0996563573883162E-2</v>
      </c>
      <c r="I133" s="32">
        <f>Reais3x3!AB79</f>
        <v>0.9963302752293578</v>
      </c>
      <c r="J133" s="32">
        <f>Reais3x3!AC79</f>
        <v>0.98498498498498499</v>
      </c>
      <c r="K133" s="32">
        <f>Reais3x3!AD79</f>
        <v>0.99266895761741125</v>
      </c>
      <c r="L133" s="52">
        <f>Reais3x3!O79</f>
        <v>0.11721914449047421</v>
      </c>
      <c r="M133" s="52"/>
      <c r="N133" s="52" t="e">
        <f t="shared" ca="1" si="2"/>
        <v>#NAME?</v>
      </c>
      <c r="O133" s="52" t="e">
        <f t="shared" ca="1" si="3"/>
        <v>#NAME?</v>
      </c>
      <c r="P133" s="52" t="e">
        <f t="shared" ca="1" si="4"/>
        <v>#NAME?</v>
      </c>
      <c r="Q133" s="52" t="e">
        <f t="shared" ca="1" si="5"/>
        <v>#NAME?</v>
      </c>
      <c r="R133" s="52" t="e">
        <f t="shared" ca="1" si="6"/>
        <v>#NAME?</v>
      </c>
      <c r="S133" s="52" t="e">
        <f t="shared" ca="1" si="7"/>
        <v>#NAME?</v>
      </c>
      <c r="T133" s="53"/>
    </row>
    <row r="134" spans="2:20" ht="13.5" hidden="1" customHeight="1" outlineLevel="1">
      <c r="B134" s="31">
        <v>131</v>
      </c>
      <c r="C134" s="31">
        <f t="shared" si="0"/>
        <v>4</v>
      </c>
      <c r="D134" s="31">
        <v>3</v>
      </c>
      <c r="E134" s="32">
        <f t="shared" si="1"/>
        <v>0.18181818181818182</v>
      </c>
      <c r="F134" s="32">
        <f>Reais3x3!Y80</f>
        <v>3.2984709480122325E-2</v>
      </c>
      <c r="G134" s="32">
        <f>Reais3x3!Z80</f>
        <v>3.9279279279279281E-2</v>
      </c>
      <c r="H134" s="32">
        <f>Reais3x3!AA80</f>
        <v>3.7800687285223365E-2</v>
      </c>
      <c r="I134" s="32">
        <f>Reais3x3!AB80</f>
        <v>0.99429153924566771</v>
      </c>
      <c r="J134" s="32">
        <f>Reais3x3!AC80</f>
        <v>0.98438438438438436</v>
      </c>
      <c r="K134" s="32">
        <f>Reais3x3!AD80</f>
        <v>0.97479954180985118</v>
      </c>
      <c r="L134" s="52">
        <f>Reais3x3!O80</f>
        <v>8.2193161597193809E-2</v>
      </c>
      <c r="M134" s="52"/>
      <c r="N134" s="52" t="e">
        <f t="shared" ca="1" si="2"/>
        <v>#NAME?</v>
      </c>
      <c r="O134" s="52" t="e">
        <f t="shared" ca="1" si="3"/>
        <v>#NAME?</v>
      </c>
      <c r="P134" s="52" t="e">
        <f t="shared" ca="1" si="4"/>
        <v>#NAME?</v>
      </c>
      <c r="Q134" s="52" t="e">
        <f t="shared" ca="1" si="5"/>
        <v>#NAME?</v>
      </c>
      <c r="R134" s="52" t="e">
        <f t="shared" ca="1" si="6"/>
        <v>#NAME?</v>
      </c>
      <c r="S134" s="52" t="e">
        <f t="shared" ca="1" si="7"/>
        <v>#NAME?</v>
      </c>
      <c r="T134" s="53"/>
    </row>
    <row r="135" spans="2:20" ht="13.5" hidden="1" customHeight="1" outlineLevel="1">
      <c r="B135" s="31">
        <v>132</v>
      </c>
      <c r="C135" s="31">
        <f t="shared" si="0"/>
        <v>4</v>
      </c>
      <c r="D135" s="31">
        <v>3</v>
      </c>
      <c r="E135" s="32">
        <f t="shared" si="1"/>
        <v>0.18181818181818182</v>
      </c>
      <c r="F135" s="32">
        <f>Reais3x3!Y81</f>
        <v>0.1581834862385321</v>
      </c>
      <c r="G135" s="32">
        <f>Reais3x3!Z81</f>
        <v>0.10659909909909909</v>
      </c>
      <c r="H135" s="32">
        <f>Reais3x3!AA81</f>
        <v>0.2316151202749141</v>
      </c>
      <c r="I135" s="32">
        <f>Reais3x3!AB81</f>
        <v>0.91370846075433232</v>
      </c>
      <c r="J135" s="32">
        <f>Reais3x3!AC81</f>
        <v>0.93950450450450462</v>
      </c>
      <c r="K135" s="32">
        <f>Reais3x3!AD81</f>
        <v>0.87079037800687287</v>
      </c>
      <c r="L135" s="52">
        <f>Reais3x3!O81</f>
        <v>0.12420164416876456</v>
      </c>
      <c r="M135" s="52"/>
      <c r="N135" s="52" t="e">
        <f t="shared" ca="1" si="2"/>
        <v>#NAME?</v>
      </c>
      <c r="O135" s="52" t="e">
        <f t="shared" ca="1" si="3"/>
        <v>#NAME?</v>
      </c>
      <c r="P135" s="52" t="e">
        <f t="shared" ca="1" si="4"/>
        <v>#NAME?</v>
      </c>
      <c r="Q135" s="52" t="e">
        <f t="shared" ca="1" si="5"/>
        <v>#NAME?</v>
      </c>
      <c r="R135" s="52" t="e">
        <f t="shared" ca="1" si="6"/>
        <v>#NAME?</v>
      </c>
      <c r="S135" s="52" t="e">
        <f t="shared" ca="1" si="7"/>
        <v>#NAME?</v>
      </c>
      <c r="T135" s="53"/>
    </row>
    <row r="136" spans="2:20" ht="13.5" hidden="1" customHeight="1" outlineLevel="1">
      <c r="B136" s="31">
        <v>133</v>
      </c>
      <c r="C136" s="31">
        <f t="shared" si="0"/>
        <v>4</v>
      </c>
      <c r="D136" s="31">
        <v>3</v>
      </c>
      <c r="E136" s="32">
        <f t="shared" si="1"/>
        <v>0.18181818181818182</v>
      </c>
      <c r="F136" s="32">
        <f>Reais3x3!Y82</f>
        <v>9.0018348623853217E-2</v>
      </c>
      <c r="G136" s="32">
        <f>Reais3x3!Z82</f>
        <v>0.1851801801801802</v>
      </c>
      <c r="H136" s="32">
        <f>Reais3x3!AA82</f>
        <v>0.53092783505154639</v>
      </c>
      <c r="I136" s="32">
        <f>Reais3x3!AB82</f>
        <v>0.95915188583078492</v>
      </c>
      <c r="J136" s="32">
        <f>Reais3x3!AC82</f>
        <v>0.88711711711711716</v>
      </c>
      <c r="K136" s="32">
        <f>Reais3x3!AD82</f>
        <v>0.6712485681557846</v>
      </c>
      <c r="L136" s="52">
        <f>Reais3x3!O82</f>
        <v>0.11452069743768134</v>
      </c>
      <c r="M136" s="52"/>
      <c r="N136" s="52" t="e">
        <f t="shared" ca="1" si="2"/>
        <v>#NAME?</v>
      </c>
      <c r="O136" s="52" t="e">
        <f t="shared" ca="1" si="3"/>
        <v>#NAME?</v>
      </c>
      <c r="P136" s="52" t="e">
        <f t="shared" ca="1" si="4"/>
        <v>#NAME?</v>
      </c>
      <c r="Q136" s="52" t="e">
        <f t="shared" ca="1" si="5"/>
        <v>#NAME?</v>
      </c>
      <c r="R136" s="52" t="e">
        <f t="shared" ca="1" si="6"/>
        <v>#NAME?</v>
      </c>
      <c r="S136" s="52" t="e">
        <f t="shared" ca="1" si="7"/>
        <v>#NAME?</v>
      </c>
      <c r="T136" s="53"/>
    </row>
    <row r="137" spans="2:20" ht="13.5" hidden="1" customHeight="1" outlineLevel="1">
      <c r="B137" s="31">
        <v>134</v>
      </c>
      <c r="C137" s="31">
        <f t="shared" si="0"/>
        <v>4</v>
      </c>
      <c r="D137" s="31">
        <v>3</v>
      </c>
      <c r="E137" s="32">
        <f t="shared" si="1"/>
        <v>0.18181818181818182</v>
      </c>
      <c r="F137" s="32">
        <f>Reais3x3!Y83</f>
        <v>8.8030581039755362E-2</v>
      </c>
      <c r="G137" s="32">
        <f>Reais3x3!Z83</f>
        <v>0.20358108108108108</v>
      </c>
      <c r="H137" s="32">
        <f>Reais3x3!AA83</f>
        <v>0.51683848797250864</v>
      </c>
      <c r="I137" s="32">
        <f>Reais3x3!AB83</f>
        <v>0.95759429153924558</v>
      </c>
      <c r="J137" s="32">
        <f>Reais3x3!AC83</f>
        <v>0.90094594594594601</v>
      </c>
      <c r="K137" s="32">
        <f>Reais3x3!AD83</f>
        <v>0.65544100801832761</v>
      </c>
      <c r="L137" s="52">
        <f>Reais3x3!O83</f>
        <v>0.12704887674593043</v>
      </c>
      <c r="M137" s="52"/>
      <c r="N137" s="52" t="e">
        <f t="shared" ca="1" si="2"/>
        <v>#NAME?</v>
      </c>
      <c r="O137" s="52" t="e">
        <f t="shared" ca="1" si="3"/>
        <v>#NAME?</v>
      </c>
      <c r="P137" s="52" t="e">
        <f t="shared" ca="1" si="4"/>
        <v>#NAME?</v>
      </c>
      <c r="Q137" s="52" t="e">
        <f t="shared" ca="1" si="5"/>
        <v>#NAME?</v>
      </c>
      <c r="R137" s="52" t="e">
        <f t="shared" ca="1" si="6"/>
        <v>#NAME?</v>
      </c>
      <c r="S137" s="52" t="e">
        <f t="shared" ca="1" si="7"/>
        <v>#NAME?</v>
      </c>
      <c r="T137" s="53"/>
    </row>
    <row r="138" spans="2:20" ht="13.5" hidden="1" customHeight="1" outlineLevel="1">
      <c r="B138" s="31">
        <v>135</v>
      </c>
      <c r="C138" s="31">
        <f t="shared" si="0"/>
        <v>4</v>
      </c>
      <c r="D138" s="31">
        <v>3</v>
      </c>
      <c r="E138" s="32">
        <f t="shared" si="1"/>
        <v>0.18181818181818182</v>
      </c>
      <c r="F138" s="32">
        <f>Reais3x3!Y84</f>
        <v>0.21322935779816513</v>
      </c>
      <c r="G138" s="32">
        <f>Reais3x3!Z84</f>
        <v>0.27090090090090091</v>
      </c>
      <c r="H138" s="32">
        <f>Reais3x3!AA84</f>
        <v>0.71065292096219934</v>
      </c>
      <c r="I138" s="32">
        <f>Reais3x3!AB84</f>
        <v>0.91370846075433232</v>
      </c>
      <c r="J138" s="32">
        <f>Reais3x3!AC84</f>
        <v>0.90094594594594601</v>
      </c>
      <c r="K138" s="32">
        <f>Reais3x3!AD84</f>
        <v>0.6554410080183275</v>
      </c>
      <c r="L138" s="52">
        <f>Reais3x3!O84</f>
        <v>0.22684955851004629</v>
      </c>
      <c r="M138" s="52"/>
      <c r="N138" s="52" t="e">
        <f t="shared" ca="1" si="2"/>
        <v>#NAME?</v>
      </c>
      <c r="O138" s="52" t="e">
        <f t="shared" ca="1" si="3"/>
        <v>#NAME?</v>
      </c>
      <c r="P138" s="52" t="e">
        <f t="shared" ca="1" si="4"/>
        <v>#NAME?</v>
      </c>
      <c r="Q138" s="52" t="e">
        <f t="shared" ca="1" si="5"/>
        <v>#NAME?</v>
      </c>
      <c r="R138" s="52" t="e">
        <f t="shared" ca="1" si="6"/>
        <v>#NAME?</v>
      </c>
      <c r="S138" s="52" t="e">
        <f t="shared" ca="1" si="7"/>
        <v>#NAME?</v>
      </c>
      <c r="T138" s="53"/>
    </row>
    <row r="139" spans="2:20" ht="13.5" hidden="1" customHeight="1" outlineLevel="1">
      <c r="B139" s="31">
        <v>136</v>
      </c>
      <c r="C139" s="31">
        <f t="shared" si="0"/>
        <v>4</v>
      </c>
      <c r="D139" s="31">
        <v>3</v>
      </c>
      <c r="E139" s="32">
        <f t="shared" si="1"/>
        <v>0.18181818181818182</v>
      </c>
      <c r="F139" s="32">
        <f>Reais3x3!Y85</f>
        <v>0.14506422018348625</v>
      </c>
      <c r="G139" s="32">
        <f>Reais3x3!Z85</f>
        <v>0.34948198198198199</v>
      </c>
      <c r="H139" s="32">
        <f>Reais3x3!AA85</f>
        <v>1.0099656357388316</v>
      </c>
      <c r="I139" s="32">
        <f>Reais3x3!AB85</f>
        <v>0.95759429153924558</v>
      </c>
      <c r="J139" s="32">
        <f>Reais3x3!AC85</f>
        <v>0.89759759759759772</v>
      </c>
      <c r="K139" s="32">
        <f>Reais3x3!AD85</f>
        <v>0.65544100801832761</v>
      </c>
      <c r="L139" s="52">
        <f>Reais3x3!O85</f>
        <v>0.23520931198433784</v>
      </c>
      <c r="M139" s="52"/>
      <c r="N139" s="52" t="e">
        <f t="shared" ca="1" si="2"/>
        <v>#NAME?</v>
      </c>
      <c r="O139" s="52" t="e">
        <f t="shared" ca="1" si="3"/>
        <v>#NAME?</v>
      </c>
      <c r="P139" s="52" t="e">
        <f t="shared" ca="1" si="4"/>
        <v>#NAME?</v>
      </c>
      <c r="Q139" s="52" t="e">
        <f t="shared" ca="1" si="5"/>
        <v>#NAME?</v>
      </c>
      <c r="R139" s="52" t="e">
        <f t="shared" ca="1" si="6"/>
        <v>#NAME?</v>
      </c>
      <c r="S139" s="52" t="e">
        <f t="shared" ca="1" si="7"/>
        <v>#NAME?</v>
      </c>
      <c r="T139" s="53"/>
    </row>
    <row r="140" spans="2:20" ht="13.5" hidden="1" customHeight="1" outlineLevel="1">
      <c r="B140" s="31">
        <v>137</v>
      </c>
      <c r="C140" s="31">
        <f t="shared" si="0"/>
        <v>4</v>
      </c>
      <c r="D140" s="31">
        <v>3</v>
      </c>
      <c r="E140" s="32">
        <f t="shared" si="1"/>
        <v>0.18181818181818182</v>
      </c>
      <c r="F140" s="32">
        <f>Reais3x3!Y86</f>
        <v>2.8660550458715593E-2</v>
      </c>
      <c r="G140" s="32">
        <f>Reais3x3!Z86</f>
        <v>6.2702702702702701E-2</v>
      </c>
      <c r="H140" s="32">
        <f>Reais3x3!AA86</f>
        <v>0</v>
      </c>
      <c r="I140" s="32">
        <f>Reais3x3!AB86</f>
        <v>0.99717431192660555</v>
      </c>
      <c r="J140" s="32">
        <f>Reais3x3!AC86</f>
        <v>0.99486486486486481</v>
      </c>
      <c r="K140" s="32">
        <f>Reais3x3!AD86</f>
        <v>1</v>
      </c>
      <c r="L140" s="52">
        <f>Reais3x3!O86</f>
        <v>9.769683990332971E-2</v>
      </c>
      <c r="M140" s="52"/>
      <c r="N140" s="52" t="e">
        <f t="shared" ca="1" si="2"/>
        <v>#NAME?</v>
      </c>
      <c r="O140" s="52" t="e">
        <f t="shared" ca="1" si="3"/>
        <v>#NAME?</v>
      </c>
      <c r="P140" s="52" t="e">
        <f t="shared" ca="1" si="4"/>
        <v>#NAME?</v>
      </c>
      <c r="Q140" s="52" t="e">
        <f t="shared" ca="1" si="5"/>
        <v>#NAME?</v>
      </c>
      <c r="R140" s="52" t="e">
        <f t="shared" ca="1" si="6"/>
        <v>#NAME?</v>
      </c>
      <c r="S140" s="52" t="e">
        <f t="shared" ca="1" si="7"/>
        <v>#NAME?</v>
      </c>
      <c r="T140" s="53"/>
    </row>
    <row r="141" spans="2:20" ht="13.5" hidden="1" customHeight="1" outlineLevel="1">
      <c r="B141" s="31">
        <v>138</v>
      </c>
      <c r="C141" s="31">
        <f t="shared" si="0"/>
        <v>4</v>
      </c>
      <c r="D141" s="31">
        <v>3</v>
      </c>
      <c r="E141" s="32">
        <f t="shared" si="1"/>
        <v>0.18181818181818182</v>
      </c>
      <c r="F141" s="32">
        <f>Reais3x3!Y87</f>
        <v>3.5700305810397556E-2</v>
      </c>
      <c r="G141" s="32">
        <f>Reais3x3!Z87</f>
        <v>8.063063063063064E-2</v>
      </c>
      <c r="H141" s="32">
        <f>Reais3x3!AA87</f>
        <v>1.3745704467353952E-2</v>
      </c>
      <c r="I141" s="32">
        <f>Reais3x3!AB87</f>
        <v>0.99248114169215096</v>
      </c>
      <c r="J141" s="32">
        <f>Reais3x3!AC87</f>
        <v>0.98291291291291294</v>
      </c>
      <c r="K141" s="32">
        <f>Reais3x3!AD87</f>
        <v>0.99083619702176406</v>
      </c>
      <c r="L141" s="52">
        <f>Reais3x3!O87</f>
        <v>0.11059264314343513</v>
      </c>
      <c r="M141" s="52"/>
      <c r="N141" s="52" t="e">
        <f t="shared" ca="1" si="2"/>
        <v>#NAME?</v>
      </c>
      <c r="O141" s="52" t="e">
        <f t="shared" ca="1" si="3"/>
        <v>#NAME?</v>
      </c>
      <c r="P141" s="52" t="e">
        <f t="shared" ca="1" si="4"/>
        <v>#NAME?</v>
      </c>
      <c r="Q141" s="52" t="e">
        <f t="shared" ca="1" si="5"/>
        <v>#NAME?</v>
      </c>
      <c r="R141" s="52" t="e">
        <f t="shared" ca="1" si="6"/>
        <v>#NAME?</v>
      </c>
      <c r="S141" s="52" t="e">
        <f t="shared" ca="1" si="7"/>
        <v>#NAME?</v>
      </c>
      <c r="T141" s="53"/>
    </row>
    <row r="142" spans="2:20" ht="13.5" hidden="1" customHeight="1" outlineLevel="1">
      <c r="B142" s="31">
        <v>139</v>
      </c>
      <c r="C142" s="31">
        <f t="shared" si="0"/>
        <v>4</v>
      </c>
      <c r="D142" s="31">
        <v>3</v>
      </c>
      <c r="E142" s="32">
        <f t="shared" si="1"/>
        <v>0.18181818181818182</v>
      </c>
      <c r="F142" s="32">
        <f>Reais3x3!Y88</f>
        <v>0.15385932721712536</v>
      </c>
      <c r="G142" s="32">
        <f>Reais3x3!Z88</f>
        <v>0.13002252252252253</v>
      </c>
      <c r="H142" s="32">
        <f>Reais3x3!AA88</f>
        <v>0.19381443298969073</v>
      </c>
      <c r="I142" s="32">
        <f>Reais3x3!AB88</f>
        <v>0.91370846075433232</v>
      </c>
      <c r="J142" s="32">
        <f>Reais3x3!AC88</f>
        <v>0.94998498498498496</v>
      </c>
      <c r="K142" s="32">
        <f>Reais3x3!AD88</f>
        <v>0.87079037800687287</v>
      </c>
      <c r="L142" s="52">
        <f>Reais3x3!O88</f>
        <v>0.14506402225999979</v>
      </c>
      <c r="M142" s="52"/>
      <c r="N142" s="52" t="e">
        <f t="shared" ca="1" si="2"/>
        <v>#NAME?</v>
      </c>
      <c r="O142" s="52" t="e">
        <f t="shared" ca="1" si="3"/>
        <v>#NAME?</v>
      </c>
      <c r="P142" s="52" t="e">
        <f t="shared" ca="1" si="4"/>
        <v>#NAME?</v>
      </c>
      <c r="Q142" s="52" t="e">
        <f t="shared" ca="1" si="5"/>
        <v>#NAME?</v>
      </c>
      <c r="R142" s="52" t="e">
        <f t="shared" ca="1" si="6"/>
        <v>#NAME?</v>
      </c>
      <c r="S142" s="52" t="e">
        <f t="shared" ca="1" si="7"/>
        <v>#NAME?</v>
      </c>
      <c r="T142" s="53"/>
    </row>
    <row r="143" spans="2:20" ht="13.5" hidden="1" customHeight="1" outlineLevel="1">
      <c r="B143" s="31">
        <v>140</v>
      </c>
      <c r="C143" s="31">
        <f t="shared" si="0"/>
        <v>4</v>
      </c>
      <c r="D143" s="31">
        <v>3</v>
      </c>
      <c r="E143" s="32">
        <f t="shared" si="1"/>
        <v>0.18181818181818182</v>
      </c>
      <c r="F143" s="32">
        <f>Reais3x3!Y89</f>
        <v>8.5694189602446486E-2</v>
      </c>
      <c r="G143" s="32">
        <f>Reais3x3!Z89</f>
        <v>0.20860360360360364</v>
      </c>
      <c r="H143" s="32">
        <f>Reais3x3!AA89</f>
        <v>0.49312714776632305</v>
      </c>
      <c r="I143" s="32">
        <f>Reais3x3!AB89</f>
        <v>0.95915188583078492</v>
      </c>
      <c r="J143" s="32">
        <f>Reais3x3!AC89</f>
        <v>0.89759759759759772</v>
      </c>
      <c r="K143" s="32">
        <f>Reais3x3!AD89</f>
        <v>0.6712485681557846</v>
      </c>
      <c r="L143" s="52">
        <f>Reais3x3!O89</f>
        <v>0.13273820283607871</v>
      </c>
      <c r="M143" s="52"/>
      <c r="N143" s="52" t="e">
        <f t="shared" ca="1" si="2"/>
        <v>#NAME?</v>
      </c>
      <c r="O143" s="52" t="e">
        <f t="shared" ca="1" si="3"/>
        <v>#NAME?</v>
      </c>
      <c r="P143" s="52" t="e">
        <f t="shared" ca="1" si="4"/>
        <v>#NAME?</v>
      </c>
      <c r="Q143" s="52" t="e">
        <f t="shared" ca="1" si="5"/>
        <v>#NAME?</v>
      </c>
      <c r="R143" s="52" t="e">
        <f t="shared" ca="1" si="6"/>
        <v>#NAME?</v>
      </c>
      <c r="S143" s="52" t="e">
        <f t="shared" ca="1" si="7"/>
        <v>#NAME?</v>
      </c>
      <c r="T143" s="53"/>
    </row>
    <row r="144" spans="2:20" ht="13.5" hidden="1" customHeight="1" outlineLevel="1">
      <c r="B144" s="31">
        <v>141</v>
      </c>
      <c r="C144" s="31">
        <f t="shared" si="0"/>
        <v>4</v>
      </c>
      <c r="D144" s="31">
        <v>3</v>
      </c>
      <c r="E144" s="32">
        <f t="shared" si="1"/>
        <v>0.18181818181818182</v>
      </c>
      <c r="F144" s="32">
        <f>Reais3x3!Y90</f>
        <v>0.16089908256880733</v>
      </c>
      <c r="G144" s="32">
        <f>Reais3x3!Z90</f>
        <v>0.14795045045045047</v>
      </c>
      <c r="H144" s="32">
        <f>Reais3x3!AA90</f>
        <v>0.20756013745704469</v>
      </c>
      <c r="I144" s="32">
        <f>Reais3x3!AB90</f>
        <v>0.91370846075433232</v>
      </c>
      <c r="J144" s="32">
        <f>Reais3x3!AC90</f>
        <v>0.94998498498498496</v>
      </c>
      <c r="K144" s="32">
        <f>Reais3x3!AD90</f>
        <v>0.87079037800687287</v>
      </c>
      <c r="L144" s="52">
        <f>Reais3x3!O90</f>
        <v>0.15951195797359619</v>
      </c>
      <c r="M144" s="52"/>
      <c r="N144" s="52" t="e">
        <f t="shared" ca="1" si="2"/>
        <v>#NAME?</v>
      </c>
      <c r="O144" s="52" t="e">
        <f t="shared" ca="1" si="3"/>
        <v>#NAME?</v>
      </c>
      <c r="P144" s="52" t="e">
        <f t="shared" ca="1" si="4"/>
        <v>#NAME?</v>
      </c>
      <c r="Q144" s="52" t="e">
        <f t="shared" ca="1" si="5"/>
        <v>#NAME?</v>
      </c>
      <c r="R144" s="52" t="e">
        <f t="shared" ca="1" si="6"/>
        <v>#NAME?</v>
      </c>
      <c r="S144" s="52" t="e">
        <f t="shared" ca="1" si="7"/>
        <v>#NAME?</v>
      </c>
      <c r="T144" s="53"/>
    </row>
    <row r="145" spans="2:20" ht="13.5" hidden="1" customHeight="1" outlineLevel="1">
      <c r="B145" s="31">
        <v>142</v>
      </c>
      <c r="C145" s="31">
        <f t="shared" si="0"/>
        <v>4</v>
      </c>
      <c r="D145" s="31">
        <v>3</v>
      </c>
      <c r="E145" s="32">
        <f t="shared" si="1"/>
        <v>0.18181818181818182</v>
      </c>
      <c r="F145" s="32">
        <f>Reais3x3!Y91</f>
        <v>9.2733944954128456E-2</v>
      </c>
      <c r="G145" s="32">
        <f>Reais3x3!Z91</f>
        <v>0.22653153153153155</v>
      </c>
      <c r="H145" s="32">
        <f>Reais3x3!AA91</f>
        <v>0.50687285223367695</v>
      </c>
      <c r="I145" s="32">
        <f>Reais3x3!AB91</f>
        <v>0.95915188583078492</v>
      </c>
      <c r="J145" s="32">
        <f>Reais3x3!AC91</f>
        <v>0.8975975975975975</v>
      </c>
      <c r="K145" s="32">
        <f>Reais3x3!AD91</f>
        <v>0.6712485681557846</v>
      </c>
      <c r="L145" s="52">
        <f>Reais3x3!O91</f>
        <v>0.14480474334278193</v>
      </c>
      <c r="M145" s="52"/>
      <c r="N145" s="52" t="e">
        <f t="shared" ca="1" si="2"/>
        <v>#NAME?</v>
      </c>
      <c r="O145" s="52" t="e">
        <f t="shared" ca="1" si="3"/>
        <v>#NAME?</v>
      </c>
      <c r="P145" s="52" t="e">
        <f t="shared" ca="1" si="4"/>
        <v>#NAME?</v>
      </c>
      <c r="Q145" s="52" t="e">
        <f t="shared" ca="1" si="5"/>
        <v>#NAME?</v>
      </c>
      <c r="R145" s="52" t="e">
        <f t="shared" ca="1" si="6"/>
        <v>#NAME?</v>
      </c>
      <c r="S145" s="52" t="e">
        <f t="shared" ca="1" si="7"/>
        <v>#NAME?</v>
      </c>
      <c r="T145" s="53"/>
    </row>
    <row r="146" spans="2:20" ht="13.5" hidden="1" customHeight="1" outlineLevel="1">
      <c r="B146" s="31">
        <v>143</v>
      </c>
      <c r="C146" s="31">
        <f t="shared" si="0"/>
        <v>4</v>
      </c>
      <c r="D146" s="31">
        <v>3</v>
      </c>
      <c r="E146" s="32">
        <f t="shared" si="1"/>
        <v>0.18181818181818182</v>
      </c>
      <c r="F146" s="32">
        <f>Reais3x3!Y92</f>
        <v>0.2790581039755351</v>
      </c>
      <c r="G146" s="32">
        <f>Reais3x3!Z92</f>
        <v>0.19734234234234233</v>
      </c>
      <c r="H146" s="32">
        <f>Reais3x3!AA92</f>
        <v>0.38762886597938145</v>
      </c>
      <c r="I146" s="32">
        <f>Reais3x3!AB92</f>
        <v>0.91370846075433232</v>
      </c>
      <c r="J146" s="32">
        <f>Reais3x3!AC92</f>
        <v>0.94998498498498496</v>
      </c>
      <c r="K146" s="32">
        <f>Reais3x3!AD92</f>
        <v>0.87079037800687287</v>
      </c>
      <c r="L146" s="52">
        <f>Reais3x3!O92</f>
        <v>0.23223701317978129</v>
      </c>
      <c r="M146" s="52"/>
      <c r="N146" s="52" t="e">
        <f t="shared" ca="1" si="2"/>
        <v>#NAME?</v>
      </c>
      <c r="O146" s="52" t="e">
        <f t="shared" ca="1" si="3"/>
        <v>#NAME?</v>
      </c>
      <c r="P146" s="52" t="e">
        <f t="shared" ca="1" si="4"/>
        <v>#NAME?</v>
      </c>
      <c r="Q146" s="52" t="e">
        <f t="shared" ca="1" si="5"/>
        <v>#NAME?</v>
      </c>
      <c r="R146" s="52" t="e">
        <f t="shared" ca="1" si="6"/>
        <v>#NAME?</v>
      </c>
      <c r="S146" s="52" t="e">
        <f t="shared" ca="1" si="7"/>
        <v>#NAME?</v>
      </c>
      <c r="T146" s="53"/>
    </row>
    <row r="147" spans="2:20" ht="13.5" hidden="1" customHeight="1" outlineLevel="1">
      <c r="B147" s="31">
        <v>144</v>
      </c>
      <c r="C147" s="31">
        <f t="shared" si="0"/>
        <v>4</v>
      </c>
      <c r="D147" s="31">
        <v>3</v>
      </c>
      <c r="E147" s="32">
        <f t="shared" si="1"/>
        <v>0.18181818181818182</v>
      </c>
      <c r="F147" s="32">
        <f>Reais3x3!Y93</f>
        <v>0.21089296636085625</v>
      </c>
      <c r="G147" s="32">
        <f>Reais3x3!Z93</f>
        <v>0.27592342342342346</v>
      </c>
      <c r="H147" s="32">
        <f>Reais3x3!AA93</f>
        <v>0.68694158075601375</v>
      </c>
      <c r="I147" s="32">
        <f>Reais3x3!AB93</f>
        <v>0.91370846075433232</v>
      </c>
      <c r="J147" s="32">
        <f>Reais3x3!AC93</f>
        <v>0.8975975975975975</v>
      </c>
      <c r="K147" s="32">
        <f>Reais3x3!AD93</f>
        <v>0.6712485681557846</v>
      </c>
      <c r="L147" s="52">
        <f>Reais3x3!O93</f>
        <v>0.20104810504435999</v>
      </c>
      <c r="M147" s="52"/>
      <c r="N147" s="52" t="e">
        <f t="shared" ca="1" si="2"/>
        <v>#NAME?</v>
      </c>
      <c r="O147" s="52" t="e">
        <f t="shared" ca="1" si="3"/>
        <v>#NAME?</v>
      </c>
      <c r="P147" s="52" t="e">
        <f t="shared" ca="1" si="4"/>
        <v>#NAME?</v>
      </c>
      <c r="Q147" s="52" t="e">
        <f t="shared" ca="1" si="5"/>
        <v>#NAME?</v>
      </c>
      <c r="R147" s="52" t="e">
        <f t="shared" ca="1" si="6"/>
        <v>#NAME?</v>
      </c>
      <c r="S147" s="52" t="e">
        <f t="shared" ca="1" si="7"/>
        <v>#NAME?</v>
      </c>
      <c r="T147" s="53"/>
    </row>
    <row r="148" spans="2:20" ht="13.5" hidden="1" customHeight="1" outlineLevel="1">
      <c r="B148" s="31">
        <v>145</v>
      </c>
      <c r="C148" s="31">
        <f t="shared" si="0"/>
        <v>4</v>
      </c>
      <c r="D148" s="31">
        <v>3</v>
      </c>
      <c r="E148" s="32">
        <f t="shared" si="1"/>
        <v>0.18181818181818182</v>
      </c>
      <c r="F148" s="32">
        <f>Reais3x3!Y94</f>
        <v>0.1427278287461774</v>
      </c>
      <c r="G148" s="32">
        <f>Reais3x3!Z94</f>
        <v>0.35450450450450455</v>
      </c>
      <c r="H148" s="32">
        <f>Reais3x3!AA94</f>
        <v>0.9862542955326461</v>
      </c>
      <c r="I148" s="32">
        <f>Reais3x3!AB94</f>
        <v>0.95915188583078492</v>
      </c>
      <c r="J148" s="32">
        <f>Reais3x3!AC94</f>
        <v>0.89759759759759772</v>
      </c>
      <c r="K148" s="32">
        <f>Reais3x3!AD94</f>
        <v>0.6712485681557846</v>
      </c>
      <c r="L148" s="52">
        <f>Reais3x3!O94</f>
        <v>0.25753838749943592</v>
      </c>
      <c r="M148" s="52"/>
      <c r="N148" s="52" t="e">
        <f t="shared" ca="1" si="2"/>
        <v>#NAME?</v>
      </c>
      <c r="O148" s="52" t="e">
        <f t="shared" ca="1" si="3"/>
        <v>#NAME?</v>
      </c>
      <c r="P148" s="52" t="e">
        <f t="shared" ca="1" si="4"/>
        <v>#NAME?</v>
      </c>
      <c r="Q148" s="52" t="e">
        <f t="shared" ca="1" si="5"/>
        <v>#NAME?</v>
      </c>
      <c r="R148" s="52" t="e">
        <f t="shared" ca="1" si="6"/>
        <v>#NAME?</v>
      </c>
      <c r="S148" s="52" t="e">
        <f t="shared" ca="1" si="7"/>
        <v>#NAME?</v>
      </c>
      <c r="T148" s="53"/>
    </row>
    <row r="149" spans="2:20" ht="13.5" hidden="1" customHeight="1" outlineLevel="1">
      <c r="B149" s="31">
        <v>146</v>
      </c>
      <c r="C149" s="31">
        <f t="shared" si="0"/>
        <v>4</v>
      </c>
      <c r="D149" s="31">
        <v>3</v>
      </c>
      <c r="E149" s="32">
        <f t="shared" si="1"/>
        <v>0.18181818181818182</v>
      </c>
      <c r="F149" s="32">
        <f>Reais3x3!Y95</f>
        <v>3.5431192660550462E-2</v>
      </c>
      <c r="G149" s="32">
        <f>Reais3x3!Z95</f>
        <v>0.10004504504504504</v>
      </c>
      <c r="H149" s="32">
        <f>Reais3x3!AA95</f>
        <v>2.1993127147766325E-2</v>
      </c>
      <c r="I149" s="32">
        <f>Reais3x3!AB95</f>
        <v>0.99915596330275225</v>
      </c>
      <c r="J149" s="32">
        <f>Reais3x3!AC95</f>
        <v>0.99012012012012018</v>
      </c>
      <c r="K149" s="32">
        <f>Reais3x3!AD95</f>
        <v>0.99266895761741125</v>
      </c>
      <c r="L149" s="52">
        <f>Reais3x3!O95</f>
        <v>0.1338876952782769</v>
      </c>
      <c r="M149" s="52"/>
      <c r="N149" s="52" t="e">
        <f t="shared" ca="1" si="2"/>
        <v>#NAME?</v>
      </c>
      <c r="O149" s="52" t="e">
        <f t="shared" ca="1" si="3"/>
        <v>#NAME?</v>
      </c>
      <c r="P149" s="52" t="e">
        <f t="shared" ca="1" si="4"/>
        <v>#NAME?</v>
      </c>
      <c r="Q149" s="52" t="e">
        <f t="shared" ca="1" si="5"/>
        <v>#NAME?</v>
      </c>
      <c r="R149" s="52" t="e">
        <f t="shared" ca="1" si="6"/>
        <v>#NAME?</v>
      </c>
      <c r="S149" s="52" t="e">
        <f t="shared" ca="1" si="7"/>
        <v>#NAME?</v>
      </c>
      <c r="T149" s="53"/>
    </row>
    <row r="150" spans="2:20" ht="13.5" hidden="1" customHeight="1" outlineLevel="1">
      <c r="B150" s="31">
        <v>147</v>
      </c>
      <c r="C150" s="31">
        <f t="shared" si="0"/>
        <v>4</v>
      </c>
      <c r="D150" s="31">
        <v>3</v>
      </c>
      <c r="E150" s="32">
        <f t="shared" si="1"/>
        <v>0.18181818181818182</v>
      </c>
      <c r="F150" s="32">
        <f>Reais3x3!Y96</f>
        <v>0.16062996941896024</v>
      </c>
      <c r="G150" s="32">
        <f>Reais3x3!Z96</f>
        <v>0.16736486486486485</v>
      </c>
      <c r="H150" s="32">
        <f>Reais3x3!AA96</f>
        <v>0.21580756013745706</v>
      </c>
      <c r="I150" s="32">
        <f>Reais3x3!AB96</f>
        <v>0.91737818552497463</v>
      </c>
      <c r="J150" s="32">
        <f>Reais3x3!AC96</f>
        <v>0.96499999999999997</v>
      </c>
      <c r="K150" s="32">
        <f>Reais3x3!AD96</f>
        <v>0.87812142038946162</v>
      </c>
      <c r="L150" s="52">
        <f>Reais3x3!O96</f>
        <v>0.19730827019802955</v>
      </c>
      <c r="M150" s="52"/>
      <c r="N150" s="52" t="e">
        <f t="shared" ca="1" si="2"/>
        <v>#NAME?</v>
      </c>
      <c r="O150" s="52" t="e">
        <f t="shared" ca="1" si="3"/>
        <v>#NAME?</v>
      </c>
      <c r="P150" s="52" t="e">
        <f t="shared" ca="1" si="4"/>
        <v>#NAME?</v>
      </c>
      <c r="Q150" s="52" t="e">
        <f t="shared" ca="1" si="5"/>
        <v>#NAME?</v>
      </c>
      <c r="R150" s="52" t="e">
        <f t="shared" ca="1" si="6"/>
        <v>#NAME?</v>
      </c>
      <c r="S150" s="52" t="e">
        <f t="shared" ca="1" si="7"/>
        <v>#NAME?</v>
      </c>
      <c r="T150" s="53"/>
    </row>
    <row r="151" spans="2:20" ht="13.5" hidden="1" customHeight="1" outlineLevel="1">
      <c r="B151" s="31">
        <v>148</v>
      </c>
      <c r="C151" s="31">
        <f t="shared" si="0"/>
        <v>4</v>
      </c>
      <c r="D151" s="31">
        <v>3</v>
      </c>
      <c r="E151" s="32">
        <f t="shared" si="1"/>
        <v>0.18181818181818182</v>
      </c>
      <c r="F151" s="32">
        <f>Reais3x3!Y97</f>
        <v>9.2464831804281347E-2</v>
      </c>
      <c r="G151" s="32">
        <f>Reais3x3!Z97</f>
        <v>0.24594594594594596</v>
      </c>
      <c r="H151" s="32">
        <f>Reais3x3!AA97</f>
        <v>0.5151202749140894</v>
      </c>
      <c r="I151" s="32">
        <f>Reais3x3!AB97</f>
        <v>0.96282161060142712</v>
      </c>
      <c r="J151" s="32">
        <f>Reais3x3!AC97</f>
        <v>0.91261261261261273</v>
      </c>
      <c r="K151" s="32">
        <f>Reais3x3!AD97</f>
        <v>0.67857961053837335</v>
      </c>
      <c r="L151" s="52">
        <f>Reais3x3!O97</f>
        <v>0.19443926229265859</v>
      </c>
      <c r="M151" s="52"/>
      <c r="N151" s="52" t="e">
        <f t="shared" ca="1" si="2"/>
        <v>#NAME?</v>
      </c>
      <c r="O151" s="52" t="e">
        <f t="shared" ca="1" si="3"/>
        <v>#NAME?</v>
      </c>
      <c r="P151" s="52" t="e">
        <f t="shared" ca="1" si="4"/>
        <v>#NAME?</v>
      </c>
      <c r="Q151" s="52" t="e">
        <f t="shared" ca="1" si="5"/>
        <v>#NAME?</v>
      </c>
      <c r="R151" s="52" t="e">
        <f t="shared" ca="1" si="6"/>
        <v>#NAME?</v>
      </c>
      <c r="S151" s="52" t="e">
        <f t="shared" ca="1" si="7"/>
        <v>#NAME?</v>
      </c>
      <c r="T151" s="53"/>
    </row>
    <row r="152" spans="2:20" ht="13.5" hidden="1" customHeight="1" outlineLevel="1">
      <c r="B152" s="31">
        <v>149</v>
      </c>
      <c r="C152" s="31">
        <f t="shared" si="0"/>
        <v>4</v>
      </c>
      <c r="D152" s="31">
        <v>3</v>
      </c>
      <c r="E152" s="32">
        <f t="shared" si="1"/>
        <v>0.18181818181818182</v>
      </c>
      <c r="F152" s="32">
        <f>Reais3x3!Y98</f>
        <v>3.8489296636085628E-2</v>
      </c>
      <c r="G152" s="32">
        <f>Reais3x3!Z98</f>
        <v>6.1801801801801795E-2</v>
      </c>
      <c r="H152" s="32">
        <f>Reais3x3!AA98</f>
        <v>4.8797250859106529E-2</v>
      </c>
      <c r="I152" s="32">
        <f>Reais3x3!AB98</f>
        <v>0.99711722731906216</v>
      </c>
      <c r="J152" s="32">
        <f>Reais3x3!AC98</f>
        <v>0.97450450450450443</v>
      </c>
      <c r="K152" s="32">
        <f>Reais3x3!AD98</f>
        <v>0.97479954180985118</v>
      </c>
      <c r="L152" s="52">
        <f>Reais3x3!O98</f>
        <v>9.11626889480502E-2</v>
      </c>
      <c r="M152" s="52"/>
      <c r="N152" s="52" t="e">
        <f t="shared" ca="1" si="2"/>
        <v>#NAME?</v>
      </c>
      <c r="O152" s="52" t="e">
        <f t="shared" ca="1" si="3"/>
        <v>#NAME?</v>
      </c>
      <c r="P152" s="52" t="e">
        <f t="shared" ca="1" si="4"/>
        <v>#NAME?</v>
      </c>
      <c r="Q152" s="52" t="e">
        <f t="shared" ca="1" si="5"/>
        <v>#NAME?</v>
      </c>
      <c r="R152" s="52" t="e">
        <f t="shared" ca="1" si="6"/>
        <v>#NAME?</v>
      </c>
      <c r="S152" s="52" t="e">
        <f t="shared" ca="1" si="7"/>
        <v>#NAME?</v>
      </c>
      <c r="T152" s="53"/>
    </row>
    <row r="153" spans="2:20" ht="13.5" hidden="1" customHeight="1" outlineLevel="1">
      <c r="B153" s="31">
        <v>150</v>
      </c>
      <c r="C153" s="31">
        <f t="shared" si="0"/>
        <v>4</v>
      </c>
      <c r="D153" s="31">
        <v>3</v>
      </c>
      <c r="E153" s="32">
        <f t="shared" si="1"/>
        <v>0.18181818181818182</v>
      </c>
      <c r="F153" s="32">
        <f>Reais3x3!Y99</f>
        <v>0.1636880733944954</v>
      </c>
      <c r="G153" s="32">
        <f>Reais3x3!Z99</f>
        <v>0.12912162162162161</v>
      </c>
      <c r="H153" s="32">
        <f>Reais3x3!AA99</f>
        <v>0.24261168384879725</v>
      </c>
      <c r="I153" s="32">
        <f>Reais3x3!AB99</f>
        <v>0.91737818552497463</v>
      </c>
      <c r="J153" s="32">
        <f>Reais3x3!AC99</f>
        <v>0.93950450450450462</v>
      </c>
      <c r="K153" s="32">
        <f>Reais3x3!AD99</f>
        <v>0.87812142038946162</v>
      </c>
      <c r="L153" s="52">
        <f>Reais3x3!O99</f>
        <v>0.15421981859092079</v>
      </c>
      <c r="M153" s="52"/>
      <c r="N153" s="52" t="e">
        <f t="shared" ca="1" si="2"/>
        <v>#NAME?</v>
      </c>
      <c r="O153" s="52" t="e">
        <f t="shared" ca="1" si="3"/>
        <v>#NAME?</v>
      </c>
      <c r="P153" s="52" t="e">
        <f t="shared" ca="1" si="4"/>
        <v>#NAME?</v>
      </c>
      <c r="Q153" s="52" t="e">
        <f t="shared" ca="1" si="5"/>
        <v>#NAME?</v>
      </c>
      <c r="R153" s="52" t="e">
        <f t="shared" ca="1" si="6"/>
        <v>#NAME?</v>
      </c>
      <c r="S153" s="52" t="e">
        <f t="shared" ca="1" si="7"/>
        <v>#NAME?</v>
      </c>
      <c r="T153" s="53"/>
    </row>
    <row r="154" spans="2:20" ht="13.5" hidden="1" customHeight="1" outlineLevel="1">
      <c r="B154" s="31">
        <v>151</v>
      </c>
      <c r="C154" s="31">
        <f t="shared" si="0"/>
        <v>4</v>
      </c>
      <c r="D154" s="31">
        <v>3</v>
      </c>
      <c r="E154" s="32">
        <f t="shared" si="1"/>
        <v>0.18181818181818182</v>
      </c>
      <c r="F154" s="32">
        <f>Reais3x3!Y100</f>
        <v>9.552293577981652E-2</v>
      </c>
      <c r="G154" s="32">
        <f>Reais3x3!Z100</f>
        <v>0.20770270270270272</v>
      </c>
      <c r="H154" s="32">
        <f>Reais3x3!AA100</f>
        <v>0.54192439862542963</v>
      </c>
      <c r="I154" s="32">
        <f>Reais3x3!AB100</f>
        <v>0.96282161060142712</v>
      </c>
      <c r="J154" s="32">
        <f>Reais3x3!AC100</f>
        <v>0.88711711711711716</v>
      </c>
      <c r="K154" s="32">
        <f>Reais3x3!AD100</f>
        <v>0.67857961053837335</v>
      </c>
      <c r="L154" s="52">
        <f>Reais3x3!O100</f>
        <v>0.14499849048509317</v>
      </c>
      <c r="M154" s="52"/>
      <c r="N154" s="52" t="e">
        <f t="shared" ca="1" si="2"/>
        <v>#NAME?</v>
      </c>
      <c r="O154" s="52" t="e">
        <f t="shared" ca="1" si="3"/>
        <v>#NAME?</v>
      </c>
      <c r="P154" s="52" t="e">
        <f t="shared" ca="1" si="4"/>
        <v>#NAME?</v>
      </c>
      <c r="Q154" s="52" t="e">
        <f t="shared" ca="1" si="5"/>
        <v>#NAME?</v>
      </c>
      <c r="R154" s="52" t="e">
        <f t="shared" ca="1" si="6"/>
        <v>#NAME?</v>
      </c>
      <c r="S154" s="52" t="e">
        <f t="shared" ca="1" si="7"/>
        <v>#NAME?</v>
      </c>
      <c r="T154" s="53"/>
    </row>
    <row r="155" spans="2:20" ht="13.5" hidden="1" customHeight="1" outlineLevel="1">
      <c r="B155" s="31">
        <v>152</v>
      </c>
      <c r="C155" s="31">
        <f t="shared" si="0"/>
        <v>4</v>
      </c>
      <c r="D155" s="31">
        <v>3</v>
      </c>
      <c r="E155" s="32">
        <f t="shared" si="1"/>
        <v>0.18181818181818182</v>
      </c>
      <c r="F155" s="32">
        <f>Reais3x3!Y101</f>
        <v>9.3535168195718665E-2</v>
      </c>
      <c r="G155" s="32">
        <f>Reais3x3!Z101</f>
        <v>0.2261036036036036</v>
      </c>
      <c r="H155" s="32">
        <f>Reais3x3!AA101</f>
        <v>0.52783505154639176</v>
      </c>
      <c r="I155" s="32">
        <f>Reais3x3!AB101</f>
        <v>0.96041997961264014</v>
      </c>
      <c r="J155" s="32">
        <f>Reais3x3!AC101</f>
        <v>0.90608108108108121</v>
      </c>
      <c r="K155" s="32">
        <f>Reais3x3!AD101</f>
        <v>0.65544100801832761</v>
      </c>
      <c r="L155" s="52">
        <f>Reais3x3!O101</f>
        <v>0.15585132684531722</v>
      </c>
      <c r="M155" s="52"/>
      <c r="N155" s="52" t="e">
        <f t="shared" ca="1" si="2"/>
        <v>#NAME?</v>
      </c>
      <c r="O155" s="52" t="e">
        <f t="shared" ca="1" si="3"/>
        <v>#NAME?</v>
      </c>
      <c r="P155" s="52" t="e">
        <f t="shared" ca="1" si="4"/>
        <v>#NAME?</v>
      </c>
      <c r="Q155" s="52" t="e">
        <f t="shared" ca="1" si="5"/>
        <v>#NAME?</v>
      </c>
      <c r="R155" s="52" t="e">
        <f t="shared" ca="1" si="6"/>
        <v>#NAME?</v>
      </c>
      <c r="S155" s="52" t="e">
        <f t="shared" ca="1" si="7"/>
        <v>#NAME?</v>
      </c>
      <c r="T155" s="53"/>
    </row>
    <row r="156" spans="2:20" ht="13.5" hidden="1" customHeight="1" outlineLevel="1">
      <c r="B156" s="31">
        <v>153</v>
      </c>
      <c r="C156" s="31">
        <f t="shared" si="0"/>
        <v>4</v>
      </c>
      <c r="D156" s="31">
        <v>3</v>
      </c>
      <c r="E156" s="32">
        <f t="shared" si="1"/>
        <v>0.18181818181818182</v>
      </c>
      <c r="F156" s="32">
        <f>Reais3x3!Y102</f>
        <v>0.21873394495412843</v>
      </c>
      <c r="G156" s="32">
        <f>Reais3x3!Z102</f>
        <v>0.29342342342342342</v>
      </c>
      <c r="H156" s="32">
        <f>Reais3x3!AA102</f>
        <v>0.72164948453608246</v>
      </c>
      <c r="I156" s="32">
        <f>Reais3x3!AB102</f>
        <v>0.91737818552497463</v>
      </c>
      <c r="J156" s="32">
        <f>Reais3x3!AC102</f>
        <v>0.91596096096096102</v>
      </c>
      <c r="K156" s="32">
        <f>Reais3x3!AD102</f>
        <v>0.66277205040091625</v>
      </c>
      <c r="L156" s="52">
        <f>Reais3x3!O102</f>
        <v>0.31833003953734029</v>
      </c>
      <c r="M156" s="52"/>
      <c r="N156" s="52" t="e">
        <f t="shared" ca="1" si="2"/>
        <v>#NAME?</v>
      </c>
      <c r="O156" s="52" t="e">
        <f t="shared" ca="1" si="3"/>
        <v>#NAME?</v>
      </c>
      <c r="P156" s="52" t="e">
        <f t="shared" ca="1" si="4"/>
        <v>#NAME?</v>
      </c>
      <c r="Q156" s="52" t="e">
        <f t="shared" ca="1" si="5"/>
        <v>#NAME?</v>
      </c>
      <c r="R156" s="52" t="e">
        <f t="shared" ca="1" si="6"/>
        <v>#NAME?</v>
      </c>
      <c r="S156" s="52" t="e">
        <f t="shared" ca="1" si="7"/>
        <v>#NAME?</v>
      </c>
      <c r="T156" s="53"/>
    </row>
    <row r="157" spans="2:20" ht="13.5" hidden="1" customHeight="1" outlineLevel="1">
      <c r="B157" s="31">
        <v>154</v>
      </c>
      <c r="C157" s="31">
        <f t="shared" si="0"/>
        <v>4</v>
      </c>
      <c r="D157" s="31">
        <v>3</v>
      </c>
      <c r="E157" s="32">
        <f t="shared" si="1"/>
        <v>0.18181818181818182</v>
      </c>
      <c r="F157" s="32">
        <f>Reais3x3!Y103</f>
        <v>0.15056880733944955</v>
      </c>
      <c r="G157" s="32">
        <f>Reais3x3!Z103</f>
        <v>0.37200450450450451</v>
      </c>
      <c r="H157" s="32">
        <f>Reais3x3!AA103</f>
        <v>1.0209621993127147</v>
      </c>
      <c r="I157" s="32">
        <f>Reais3x3!AB103</f>
        <v>0.96126401630988789</v>
      </c>
      <c r="J157" s="32">
        <f>Reais3x3!AC103</f>
        <v>0.91261261261261273</v>
      </c>
      <c r="K157" s="32">
        <f>Reais3x3!AD103</f>
        <v>0.66277205040091636</v>
      </c>
      <c r="L157" s="52">
        <f>Reais3x3!O103</f>
        <v>0.29780202237620251</v>
      </c>
      <c r="M157" s="52"/>
      <c r="N157" s="52" t="e">
        <f t="shared" ca="1" si="2"/>
        <v>#NAME?</v>
      </c>
      <c r="O157" s="52" t="e">
        <f t="shared" ca="1" si="3"/>
        <v>#NAME?</v>
      </c>
      <c r="P157" s="52" t="e">
        <f t="shared" ca="1" si="4"/>
        <v>#NAME?</v>
      </c>
      <c r="Q157" s="52" t="e">
        <f t="shared" ca="1" si="5"/>
        <v>#NAME?</v>
      </c>
      <c r="R157" s="52" t="e">
        <f t="shared" ca="1" si="6"/>
        <v>#NAME?</v>
      </c>
      <c r="S157" s="52" t="e">
        <f t="shared" ca="1" si="7"/>
        <v>#NAME?</v>
      </c>
      <c r="T157" s="53"/>
    </row>
    <row r="158" spans="2:20" ht="13.5" hidden="1" customHeight="1" outlineLevel="1">
      <c r="B158" s="31">
        <v>155</v>
      </c>
      <c r="C158" s="31">
        <f t="shared" si="0"/>
        <v>4</v>
      </c>
      <c r="D158" s="31">
        <v>3</v>
      </c>
      <c r="E158" s="32">
        <f t="shared" si="1"/>
        <v>0.18181818181818182</v>
      </c>
      <c r="F158" s="32">
        <f>Reais3x3!Y104</f>
        <v>3.4165137614678896E-2</v>
      </c>
      <c r="G158" s="32">
        <f>Reais3x3!Z104</f>
        <v>8.5225225225225215E-2</v>
      </c>
      <c r="H158" s="32">
        <f>Reais3x3!AA104</f>
        <v>1.0996563573883162E-2</v>
      </c>
      <c r="I158" s="32">
        <f>Reais3x3!AB104</f>
        <v>0.99915596330275225</v>
      </c>
      <c r="J158" s="32">
        <f>Reais3x3!AC104</f>
        <v>0.99012012012012018</v>
      </c>
      <c r="K158" s="32">
        <f>Reais3x3!AD104</f>
        <v>0.99266895761741125</v>
      </c>
      <c r="L158" s="52">
        <f>Reais3x3!O104</f>
        <v>0.10887634465016505</v>
      </c>
      <c r="M158" s="52"/>
      <c r="N158" s="52" t="e">
        <f t="shared" ca="1" si="2"/>
        <v>#NAME?</v>
      </c>
      <c r="O158" s="52" t="e">
        <f t="shared" ca="1" si="3"/>
        <v>#NAME?</v>
      </c>
      <c r="P158" s="52" t="e">
        <f t="shared" ca="1" si="4"/>
        <v>#NAME?</v>
      </c>
      <c r="Q158" s="52" t="e">
        <f t="shared" ca="1" si="5"/>
        <v>#NAME?</v>
      </c>
      <c r="R158" s="52" t="e">
        <f t="shared" ca="1" si="6"/>
        <v>#NAME?</v>
      </c>
      <c r="S158" s="52" t="e">
        <f t="shared" ca="1" si="7"/>
        <v>#NAME?</v>
      </c>
      <c r="T158" s="53"/>
    </row>
    <row r="159" spans="2:20" ht="13.5" hidden="1" customHeight="1" outlineLevel="1">
      <c r="B159" s="31">
        <v>156</v>
      </c>
      <c r="C159" s="31">
        <f t="shared" si="0"/>
        <v>4</v>
      </c>
      <c r="D159" s="31">
        <v>3</v>
      </c>
      <c r="E159" s="32">
        <f t="shared" si="1"/>
        <v>0.18181818181818182</v>
      </c>
      <c r="F159" s="32">
        <f>Reais3x3!Y105</f>
        <v>4.1204892966360859E-2</v>
      </c>
      <c r="G159" s="32">
        <f>Reais3x3!Z105</f>
        <v>0.10315315315315315</v>
      </c>
      <c r="H159" s="32">
        <f>Reais3x3!AA105</f>
        <v>2.4742268041237116E-2</v>
      </c>
      <c r="I159" s="32">
        <f>Reais3x3!AB105</f>
        <v>0.99530682976554541</v>
      </c>
      <c r="J159" s="32">
        <f>Reais3x3!AC105</f>
        <v>0.98804804804804791</v>
      </c>
      <c r="K159" s="32">
        <f>Reais3x3!AD105</f>
        <v>0.99083619702176406</v>
      </c>
      <c r="L159" s="52">
        <f>Reais3x3!O105</f>
        <v>0.12971673290046368</v>
      </c>
      <c r="M159" s="52"/>
      <c r="N159" s="52" t="e">
        <f t="shared" ca="1" si="2"/>
        <v>#NAME?</v>
      </c>
      <c r="O159" s="52" t="e">
        <f t="shared" ca="1" si="3"/>
        <v>#NAME?</v>
      </c>
      <c r="P159" s="52" t="e">
        <f t="shared" ca="1" si="4"/>
        <v>#NAME?</v>
      </c>
      <c r="Q159" s="52" t="e">
        <f t="shared" ca="1" si="5"/>
        <v>#NAME?</v>
      </c>
      <c r="R159" s="52" t="e">
        <f t="shared" ca="1" si="6"/>
        <v>#NAME?</v>
      </c>
      <c r="S159" s="52" t="e">
        <f t="shared" ca="1" si="7"/>
        <v>#NAME?</v>
      </c>
      <c r="T159" s="53"/>
    </row>
    <row r="160" spans="2:20" ht="13.5" hidden="1" customHeight="1" outlineLevel="1">
      <c r="B160" s="31">
        <v>157</v>
      </c>
      <c r="C160" s="31">
        <f t="shared" si="0"/>
        <v>4</v>
      </c>
      <c r="D160" s="31">
        <v>3</v>
      </c>
      <c r="E160" s="32">
        <f t="shared" si="1"/>
        <v>0.18181818181818182</v>
      </c>
      <c r="F160" s="32">
        <f>Reais3x3!Y106</f>
        <v>0.15936391437308867</v>
      </c>
      <c r="G160" s="32">
        <f>Reais3x3!Z106</f>
        <v>0.15254504504504504</v>
      </c>
      <c r="H160" s="32">
        <f>Reais3x3!AA106</f>
        <v>0.20481099656357388</v>
      </c>
      <c r="I160" s="32">
        <f>Reais3x3!AB106</f>
        <v>0.91653414882772688</v>
      </c>
      <c r="J160" s="32">
        <f>Reais3x3!AC106</f>
        <v>0.95512012012012004</v>
      </c>
      <c r="K160" s="32">
        <f>Reais3x3!AD106</f>
        <v>0.87079037800687287</v>
      </c>
      <c r="L160" s="52">
        <f>Reais3x3!O106</f>
        <v>0.15842908536663458</v>
      </c>
      <c r="M160" s="52"/>
      <c r="N160" s="52" t="e">
        <f t="shared" ca="1" si="2"/>
        <v>#NAME?</v>
      </c>
      <c r="O160" s="52" t="e">
        <f t="shared" ca="1" si="3"/>
        <v>#NAME?</v>
      </c>
      <c r="P160" s="52" t="e">
        <f t="shared" ca="1" si="4"/>
        <v>#NAME?</v>
      </c>
      <c r="Q160" s="52" t="e">
        <f t="shared" ca="1" si="5"/>
        <v>#NAME?</v>
      </c>
      <c r="R160" s="52" t="e">
        <f t="shared" ca="1" si="6"/>
        <v>#NAME?</v>
      </c>
      <c r="S160" s="52" t="e">
        <f t="shared" ca="1" si="7"/>
        <v>#NAME?</v>
      </c>
      <c r="T160" s="53"/>
    </row>
    <row r="161" spans="2:20" ht="13.5" hidden="1" customHeight="1" outlineLevel="1">
      <c r="B161" s="31">
        <v>158</v>
      </c>
      <c r="C161" s="31">
        <f t="shared" si="0"/>
        <v>4</v>
      </c>
      <c r="D161" s="31">
        <v>3</v>
      </c>
      <c r="E161" s="32">
        <f t="shared" si="1"/>
        <v>0.18181818181818182</v>
      </c>
      <c r="F161" s="32">
        <f>Reais3x3!Y107</f>
        <v>9.1198776758409789E-2</v>
      </c>
      <c r="G161" s="32">
        <f>Reais3x3!Z107</f>
        <v>0.23112612612612615</v>
      </c>
      <c r="H161" s="32">
        <f>Reais3x3!AA107</f>
        <v>0.50412371134020617</v>
      </c>
      <c r="I161" s="32">
        <f>Reais3x3!AB107</f>
        <v>0.96197757390417937</v>
      </c>
      <c r="J161" s="32">
        <f>Reais3x3!AC107</f>
        <v>0.90273273273273269</v>
      </c>
      <c r="K161" s="32">
        <f>Reais3x3!AD107</f>
        <v>0.6712485681557846</v>
      </c>
      <c r="L161" s="52">
        <f>Reais3x3!O107</f>
        <v>0.1529149004762084</v>
      </c>
      <c r="M161" s="52"/>
      <c r="N161" s="52" t="e">
        <f t="shared" ca="1" si="2"/>
        <v>#NAME?</v>
      </c>
      <c r="O161" s="52" t="e">
        <f t="shared" ca="1" si="3"/>
        <v>#NAME?</v>
      </c>
      <c r="P161" s="52" t="e">
        <f t="shared" ca="1" si="4"/>
        <v>#NAME?</v>
      </c>
      <c r="Q161" s="52" t="e">
        <f t="shared" ca="1" si="5"/>
        <v>#NAME?</v>
      </c>
      <c r="R161" s="52" t="e">
        <f t="shared" ca="1" si="6"/>
        <v>#NAME?</v>
      </c>
      <c r="S161" s="52" t="e">
        <f t="shared" ca="1" si="7"/>
        <v>#NAME?</v>
      </c>
      <c r="T161" s="53"/>
    </row>
    <row r="162" spans="2:20" ht="13.5" hidden="1" customHeight="1" outlineLevel="1">
      <c r="B162" s="31">
        <v>159</v>
      </c>
      <c r="C162" s="31">
        <f t="shared" si="0"/>
        <v>4</v>
      </c>
      <c r="D162" s="31">
        <v>3</v>
      </c>
      <c r="E162" s="32">
        <f t="shared" si="1"/>
        <v>0.18181818181818182</v>
      </c>
      <c r="F162" s="32">
        <f>Reais3x3!Y108</f>
        <v>0.16640366972477064</v>
      </c>
      <c r="G162" s="32">
        <f>Reais3x3!Z108</f>
        <v>0.17047297297297298</v>
      </c>
      <c r="H162" s="32">
        <f>Reais3x3!AA108</f>
        <v>0.21855670103092784</v>
      </c>
      <c r="I162" s="32">
        <f>Reais3x3!AB108</f>
        <v>0.91737818552497463</v>
      </c>
      <c r="J162" s="32">
        <f>Reais3x3!AC108</f>
        <v>0.96499999999999997</v>
      </c>
      <c r="K162" s="32">
        <f>Reais3x3!AD108</f>
        <v>0.87812142038946162</v>
      </c>
      <c r="L162" s="52">
        <f>Reais3x3!O108</f>
        <v>0.19518323182645747</v>
      </c>
      <c r="M162" s="52"/>
      <c r="N162" s="52" t="e">
        <f t="shared" ca="1" si="2"/>
        <v>#NAME?</v>
      </c>
      <c r="O162" s="52" t="e">
        <f t="shared" ca="1" si="3"/>
        <v>#NAME?</v>
      </c>
      <c r="P162" s="52" t="e">
        <f t="shared" ca="1" si="4"/>
        <v>#NAME?</v>
      </c>
      <c r="Q162" s="52" t="e">
        <f t="shared" ca="1" si="5"/>
        <v>#NAME?</v>
      </c>
      <c r="R162" s="52" t="e">
        <f t="shared" ca="1" si="6"/>
        <v>#NAME?</v>
      </c>
      <c r="S162" s="52" t="e">
        <f t="shared" ca="1" si="7"/>
        <v>#NAME?</v>
      </c>
      <c r="T162" s="53"/>
    </row>
    <row r="163" spans="2:20" ht="13.5" hidden="1" customHeight="1" outlineLevel="1">
      <c r="B163" s="31">
        <v>160</v>
      </c>
      <c r="C163" s="31">
        <f t="shared" si="0"/>
        <v>4</v>
      </c>
      <c r="D163" s="31">
        <v>3</v>
      </c>
      <c r="E163" s="32">
        <f t="shared" si="1"/>
        <v>0.18181818181818182</v>
      </c>
      <c r="F163" s="32">
        <f>Reais3x3!Y109</f>
        <v>9.8238532110091759E-2</v>
      </c>
      <c r="G163" s="32">
        <f>Reais3x3!Z109</f>
        <v>0.24905405405405406</v>
      </c>
      <c r="H163" s="32">
        <f>Reais3x3!AA109</f>
        <v>0.51786941580756018</v>
      </c>
      <c r="I163" s="32">
        <f>Reais3x3!AB109</f>
        <v>0.96282161060142712</v>
      </c>
      <c r="J163" s="32">
        <f>Reais3x3!AC109</f>
        <v>0.91261261261261251</v>
      </c>
      <c r="K163" s="32">
        <f>Reais3x3!AD109</f>
        <v>0.67857961053837335</v>
      </c>
      <c r="L163" s="52">
        <f>Reais3x3!O109</f>
        <v>0.19321763041682147</v>
      </c>
      <c r="M163" s="52"/>
      <c r="N163" s="52" t="e">
        <f t="shared" ca="1" si="2"/>
        <v>#NAME?</v>
      </c>
      <c r="O163" s="52" t="e">
        <f t="shared" ca="1" si="3"/>
        <v>#NAME?</v>
      </c>
      <c r="P163" s="52" t="e">
        <f t="shared" ca="1" si="4"/>
        <v>#NAME?</v>
      </c>
      <c r="Q163" s="52" t="e">
        <f t="shared" ca="1" si="5"/>
        <v>#NAME?</v>
      </c>
      <c r="R163" s="52" t="e">
        <f t="shared" ca="1" si="6"/>
        <v>#NAME?</v>
      </c>
      <c r="S163" s="52" t="e">
        <f t="shared" ca="1" si="7"/>
        <v>#NAME?</v>
      </c>
      <c r="T163" s="53"/>
    </row>
    <row r="164" spans="2:20" ht="13.5" hidden="1" customHeight="1" outlineLevel="1">
      <c r="B164" s="31">
        <v>161</v>
      </c>
      <c r="C164" s="31">
        <f t="shared" si="0"/>
        <v>4</v>
      </c>
      <c r="D164" s="31">
        <v>3</v>
      </c>
      <c r="E164" s="32">
        <f t="shared" si="1"/>
        <v>0.18181818181818182</v>
      </c>
      <c r="F164" s="32">
        <f>Reais3x3!Y110</f>
        <v>0.28456269113149846</v>
      </c>
      <c r="G164" s="32">
        <f>Reais3x3!Z110</f>
        <v>0.21986486486486484</v>
      </c>
      <c r="H164" s="32">
        <f>Reais3x3!AA110</f>
        <v>0.39862542955326463</v>
      </c>
      <c r="I164" s="32">
        <f>Reais3x3!AB110</f>
        <v>0.91737818552497463</v>
      </c>
      <c r="J164" s="32">
        <f>Reais3x3!AC110</f>
        <v>0.96499999999999997</v>
      </c>
      <c r="K164" s="32">
        <f>Reais3x3!AD110</f>
        <v>0.87812142038946162</v>
      </c>
      <c r="L164" s="52">
        <f>Reais3x3!O110</f>
        <v>0.30315450645023795</v>
      </c>
      <c r="M164" s="52"/>
      <c r="N164" s="52" t="e">
        <f t="shared" ca="1" si="2"/>
        <v>#NAME?</v>
      </c>
      <c r="O164" s="52" t="e">
        <f t="shared" ca="1" si="3"/>
        <v>#NAME?</v>
      </c>
      <c r="P164" s="52" t="e">
        <f t="shared" ca="1" si="4"/>
        <v>#NAME?</v>
      </c>
      <c r="Q164" s="52" t="e">
        <f t="shared" ca="1" si="5"/>
        <v>#NAME?</v>
      </c>
      <c r="R164" s="52" t="e">
        <f t="shared" ca="1" si="6"/>
        <v>#NAME?</v>
      </c>
      <c r="S164" s="52" t="e">
        <f t="shared" ca="1" si="7"/>
        <v>#NAME?</v>
      </c>
      <c r="T164" s="53"/>
    </row>
    <row r="165" spans="2:20" ht="13.5" hidden="1" customHeight="1" outlineLevel="1">
      <c r="B165" s="31">
        <v>162</v>
      </c>
      <c r="C165" s="31">
        <f t="shared" si="0"/>
        <v>4</v>
      </c>
      <c r="D165" s="31">
        <v>3</v>
      </c>
      <c r="E165" s="32">
        <f t="shared" si="1"/>
        <v>0.18181818181818182</v>
      </c>
      <c r="F165" s="32">
        <f>Reais3x3!Y111</f>
        <v>0.21639755351681955</v>
      </c>
      <c r="G165" s="32">
        <f>Reais3x3!Z111</f>
        <v>0.29844594594594598</v>
      </c>
      <c r="H165" s="32">
        <f>Reais3x3!AA111</f>
        <v>0.69793814432989687</v>
      </c>
      <c r="I165" s="32">
        <f>Reais3x3!AB111</f>
        <v>0.91737818552497463</v>
      </c>
      <c r="J165" s="32">
        <f>Reais3x3!AC111</f>
        <v>0.91261261261261251</v>
      </c>
      <c r="K165" s="32">
        <f>Reais3x3!AD111</f>
        <v>0.67857961053837335</v>
      </c>
      <c r="L165" s="52">
        <f>Reais3x3!O111</f>
        <v>0.27742047144828952</v>
      </c>
      <c r="M165" s="52"/>
      <c r="N165" s="52" t="e">
        <f t="shared" ca="1" si="2"/>
        <v>#NAME?</v>
      </c>
      <c r="O165" s="52" t="e">
        <f t="shared" ca="1" si="3"/>
        <v>#NAME?</v>
      </c>
      <c r="P165" s="52" t="e">
        <f t="shared" ca="1" si="4"/>
        <v>#NAME?</v>
      </c>
      <c r="Q165" s="52" t="e">
        <f t="shared" ca="1" si="5"/>
        <v>#NAME?</v>
      </c>
      <c r="R165" s="52" t="e">
        <f t="shared" ca="1" si="6"/>
        <v>#NAME?</v>
      </c>
      <c r="S165" s="52" t="e">
        <f t="shared" ca="1" si="7"/>
        <v>#NAME?</v>
      </c>
      <c r="T165" s="53"/>
    </row>
    <row r="166" spans="2:20" ht="13.5" hidden="1" customHeight="1" outlineLevel="1">
      <c r="B166" s="31">
        <v>163</v>
      </c>
      <c r="C166" s="31">
        <f t="shared" si="0"/>
        <v>4</v>
      </c>
      <c r="D166" s="31">
        <v>3</v>
      </c>
      <c r="E166" s="32">
        <f t="shared" si="1"/>
        <v>0.18181818181818182</v>
      </c>
      <c r="F166" s="32">
        <f>Reais3x3!Y112</f>
        <v>0.1482324159021407</v>
      </c>
      <c r="G166" s="32">
        <f>Reais3x3!Z112</f>
        <v>0.37702702702702706</v>
      </c>
      <c r="H166" s="32">
        <f>Reais3x3!AA112</f>
        <v>0.99725085910652922</v>
      </c>
      <c r="I166" s="32">
        <f>Reais3x3!AB112</f>
        <v>0.96282161060142712</v>
      </c>
      <c r="J166" s="32">
        <f>Reais3x3!AC112</f>
        <v>0.91261261261261273</v>
      </c>
      <c r="K166" s="32">
        <f>Reais3x3!AD112</f>
        <v>0.67857961053837335</v>
      </c>
      <c r="L166" s="52">
        <f>Reais3x3!O112</f>
        <v>0.2994937972191723</v>
      </c>
      <c r="M166" s="52"/>
      <c r="N166" s="52" t="e">
        <f t="shared" ca="1" si="2"/>
        <v>#NAME?</v>
      </c>
      <c r="O166" s="52" t="e">
        <f t="shared" ca="1" si="3"/>
        <v>#NAME?</v>
      </c>
      <c r="P166" s="52" t="e">
        <f t="shared" ca="1" si="4"/>
        <v>#NAME?</v>
      </c>
      <c r="Q166" s="52" t="e">
        <f t="shared" ca="1" si="5"/>
        <v>#NAME?</v>
      </c>
      <c r="R166" s="52" t="e">
        <f t="shared" ca="1" si="6"/>
        <v>#NAME?</v>
      </c>
      <c r="S166" s="52" t="e">
        <f t="shared" ca="1" si="7"/>
        <v>#NAME?</v>
      </c>
      <c r="T166" s="53"/>
    </row>
    <row r="167" spans="2:20" ht="13.5" hidden="1" customHeight="1" outlineLevel="1">
      <c r="B167" s="31">
        <v>164</v>
      </c>
      <c r="C167" s="31">
        <f t="shared" si="0"/>
        <v>4</v>
      </c>
      <c r="D167" s="31">
        <v>3</v>
      </c>
      <c r="E167" s="32">
        <f t="shared" si="1"/>
        <v>0.18181818181818182</v>
      </c>
      <c r="F167" s="32">
        <f>Reais3x3!Y113</f>
        <v>4.1547400611620794E-2</v>
      </c>
      <c r="G167" s="32">
        <f>Reais3x3!Z113</f>
        <v>2.3558558558558557E-2</v>
      </c>
      <c r="H167" s="32">
        <f>Reais3x3!AA113</f>
        <v>7.560137457044673E-2</v>
      </c>
      <c r="I167" s="32">
        <f>Reais3x3!AB113</f>
        <v>0.99711722731906216</v>
      </c>
      <c r="J167" s="32">
        <f>Reais3x3!AC113</f>
        <v>0.98438438438438436</v>
      </c>
      <c r="K167" s="32">
        <f>Reais3x3!AD113</f>
        <v>0.97479954180985118</v>
      </c>
      <c r="L167" s="52">
        <f>Reais3x3!O113</f>
        <v>3.7317918663851181E-2</v>
      </c>
      <c r="M167" s="52"/>
      <c r="N167" s="52" t="e">
        <f t="shared" ca="1" si="2"/>
        <v>#NAME?</v>
      </c>
      <c r="O167" s="52" t="e">
        <f t="shared" ca="1" si="3"/>
        <v>#NAME?</v>
      </c>
      <c r="P167" s="52" t="e">
        <f t="shared" ca="1" si="4"/>
        <v>#NAME?</v>
      </c>
      <c r="Q167" s="52" t="e">
        <f t="shared" ca="1" si="5"/>
        <v>#NAME?</v>
      </c>
      <c r="R167" s="52" t="e">
        <f t="shared" ca="1" si="6"/>
        <v>#NAME?</v>
      </c>
      <c r="S167" s="52" t="e">
        <f t="shared" ca="1" si="7"/>
        <v>#NAME?</v>
      </c>
      <c r="T167" s="53"/>
    </row>
    <row r="168" spans="2:20" ht="13.5" hidden="1" customHeight="1" outlineLevel="1">
      <c r="B168" s="31">
        <v>165</v>
      </c>
      <c r="C168" s="31">
        <f t="shared" si="0"/>
        <v>4</v>
      </c>
      <c r="D168" s="31">
        <v>3</v>
      </c>
      <c r="E168" s="32">
        <f t="shared" si="1"/>
        <v>0.18181818181818182</v>
      </c>
      <c r="F168" s="32">
        <f>Reais3x3!Y114</f>
        <v>0.16674617737003056</v>
      </c>
      <c r="G168" s="32">
        <f>Reais3x3!Z114</f>
        <v>9.087837837837838E-2</v>
      </c>
      <c r="H168" s="32">
        <f>Reais3x3!AA114</f>
        <v>0.26941580756013744</v>
      </c>
      <c r="I168" s="32">
        <f>Reais3x3!AB114</f>
        <v>0.91941692150866461</v>
      </c>
      <c r="J168" s="32">
        <f>Reais3x3!AC114</f>
        <v>0.93950450450450462</v>
      </c>
      <c r="K168" s="32">
        <f>Reais3x3!AD114</f>
        <v>0.8959908361970218</v>
      </c>
      <c r="L168" s="52">
        <f>Reais3x3!O114</f>
        <v>8.2970627401256714E-2</v>
      </c>
      <c r="M168" s="52"/>
      <c r="N168" s="52" t="e">
        <f t="shared" ca="1" si="2"/>
        <v>#NAME?</v>
      </c>
      <c r="O168" s="52" t="e">
        <f t="shared" ca="1" si="3"/>
        <v>#NAME?</v>
      </c>
      <c r="P168" s="52" t="e">
        <f t="shared" ca="1" si="4"/>
        <v>#NAME?</v>
      </c>
      <c r="Q168" s="52" t="e">
        <f t="shared" ca="1" si="5"/>
        <v>#NAME?</v>
      </c>
      <c r="R168" s="52" t="e">
        <f t="shared" ca="1" si="6"/>
        <v>#NAME?</v>
      </c>
      <c r="S168" s="52" t="e">
        <f t="shared" ca="1" si="7"/>
        <v>#NAME?</v>
      </c>
      <c r="T168" s="53"/>
    </row>
    <row r="169" spans="2:20" ht="13.5" hidden="1" customHeight="1" outlineLevel="1">
      <c r="B169" s="31">
        <v>166</v>
      </c>
      <c r="C169" s="31">
        <f t="shared" si="0"/>
        <v>4</v>
      </c>
      <c r="D169" s="31">
        <v>3</v>
      </c>
      <c r="E169" s="32">
        <f t="shared" si="1"/>
        <v>0.18181818181818182</v>
      </c>
      <c r="F169" s="32">
        <f>Reais3x3!Y115</f>
        <v>9.8581039755351679E-2</v>
      </c>
      <c r="G169" s="32">
        <f>Reais3x3!Z115</f>
        <v>0.16945945945945948</v>
      </c>
      <c r="H169" s="32">
        <f>Reais3x3!AA115</f>
        <v>0.56872852233676974</v>
      </c>
      <c r="I169" s="32">
        <f>Reais3x3!AB115</f>
        <v>0.96486034658511721</v>
      </c>
      <c r="J169" s="32">
        <f>Reais3x3!AC115</f>
        <v>0.88711711711711716</v>
      </c>
      <c r="K169" s="32">
        <f>Reais3x3!AD115</f>
        <v>0.69644902634593342</v>
      </c>
      <c r="L169" s="52">
        <f>Reais3x3!O115</f>
        <v>0.11573773307347095</v>
      </c>
      <c r="M169" s="52"/>
      <c r="N169" s="52" t="e">
        <f t="shared" ca="1" si="2"/>
        <v>#NAME?</v>
      </c>
      <c r="O169" s="52" t="e">
        <f t="shared" ca="1" si="3"/>
        <v>#NAME?</v>
      </c>
      <c r="P169" s="52" t="e">
        <f t="shared" ca="1" si="4"/>
        <v>#NAME?</v>
      </c>
      <c r="Q169" s="52" t="e">
        <f t="shared" ca="1" si="5"/>
        <v>#NAME?</v>
      </c>
      <c r="R169" s="52" t="e">
        <f t="shared" ca="1" si="6"/>
        <v>#NAME?</v>
      </c>
      <c r="S169" s="52" t="e">
        <f t="shared" ca="1" si="7"/>
        <v>#NAME?</v>
      </c>
      <c r="T169" s="53"/>
    </row>
    <row r="170" spans="2:20" ht="13.5" hidden="1" customHeight="1" outlineLevel="1">
      <c r="B170" s="31">
        <v>167</v>
      </c>
      <c r="C170" s="31">
        <f t="shared" si="0"/>
        <v>4</v>
      </c>
      <c r="D170" s="31">
        <v>3</v>
      </c>
      <c r="E170" s="32">
        <f t="shared" si="1"/>
        <v>0.18181818181818182</v>
      </c>
      <c r="F170" s="32">
        <f>Reais3x3!Y116</f>
        <v>9.6593272171253824E-2</v>
      </c>
      <c r="G170" s="32">
        <f>Reais3x3!Z116</f>
        <v>0.18786036036036036</v>
      </c>
      <c r="H170" s="32">
        <f>Reais3x3!AA116</f>
        <v>0.55463917525773199</v>
      </c>
      <c r="I170" s="32">
        <f>Reais3x3!AB116</f>
        <v>0.96041997961264014</v>
      </c>
      <c r="J170" s="32">
        <f>Reais3x3!AC116</f>
        <v>0.89046546546546557</v>
      </c>
      <c r="K170" s="32">
        <f>Reais3x3!AD116</f>
        <v>0.65544100801832761</v>
      </c>
      <c r="L170" s="52">
        <f>Reais3x3!O116</f>
        <v>0.11665015338951064</v>
      </c>
      <c r="M170" s="52"/>
      <c r="N170" s="52" t="e">
        <f t="shared" ca="1" si="2"/>
        <v>#NAME?</v>
      </c>
      <c r="O170" s="52" t="e">
        <f t="shared" ca="1" si="3"/>
        <v>#NAME?</v>
      </c>
      <c r="P170" s="52" t="e">
        <f t="shared" ca="1" si="4"/>
        <v>#NAME?</v>
      </c>
      <c r="Q170" s="52" t="e">
        <f t="shared" ca="1" si="5"/>
        <v>#NAME?</v>
      </c>
      <c r="R170" s="52" t="e">
        <f t="shared" ca="1" si="6"/>
        <v>#NAME?</v>
      </c>
      <c r="S170" s="52" t="e">
        <f t="shared" ca="1" si="7"/>
        <v>#NAME?</v>
      </c>
      <c r="T170" s="53"/>
    </row>
    <row r="171" spans="2:20" ht="13.5" hidden="1" customHeight="1" outlineLevel="1">
      <c r="B171" s="31">
        <v>168</v>
      </c>
      <c r="C171" s="31">
        <f t="shared" si="0"/>
        <v>4</v>
      </c>
      <c r="D171" s="31">
        <v>3</v>
      </c>
      <c r="E171" s="32">
        <f t="shared" si="1"/>
        <v>0.18181818181818182</v>
      </c>
      <c r="F171" s="32">
        <f>Reais3x3!Y117</f>
        <v>0.22179204892966359</v>
      </c>
      <c r="G171" s="32">
        <f>Reais3x3!Z117</f>
        <v>0.25518018018018018</v>
      </c>
      <c r="H171" s="32">
        <f>Reais3x3!AA117</f>
        <v>0.74845360824742269</v>
      </c>
      <c r="I171" s="32">
        <f>Reais3x3!AB117</f>
        <v>0.91941692150866461</v>
      </c>
      <c r="J171" s="32">
        <f>Reais3x3!AC117</f>
        <v>0.89046546546546546</v>
      </c>
      <c r="K171" s="32">
        <f>Reais3x3!AD117</f>
        <v>0.68064146620847643</v>
      </c>
      <c r="L171" s="52">
        <f>Reais3x3!O117</f>
        <v>0.21619331709643297</v>
      </c>
      <c r="M171" s="52"/>
      <c r="N171" s="52" t="e">
        <f t="shared" ca="1" si="2"/>
        <v>#NAME?</v>
      </c>
      <c r="O171" s="52" t="e">
        <f t="shared" ca="1" si="3"/>
        <v>#NAME?</v>
      </c>
      <c r="P171" s="52" t="e">
        <f t="shared" ca="1" si="4"/>
        <v>#NAME?</v>
      </c>
      <c r="Q171" s="52" t="e">
        <f t="shared" ca="1" si="5"/>
        <v>#NAME?</v>
      </c>
      <c r="R171" s="52" t="e">
        <f t="shared" ca="1" si="6"/>
        <v>#NAME?</v>
      </c>
      <c r="S171" s="52" t="e">
        <f t="shared" ca="1" si="7"/>
        <v>#NAME?</v>
      </c>
      <c r="T171" s="53"/>
    </row>
    <row r="172" spans="2:20" ht="13.5" hidden="1" customHeight="1" outlineLevel="1">
      <c r="B172" s="31">
        <v>169</v>
      </c>
      <c r="C172" s="31">
        <f t="shared" si="0"/>
        <v>4</v>
      </c>
      <c r="D172" s="31">
        <v>3</v>
      </c>
      <c r="E172" s="32">
        <f t="shared" si="1"/>
        <v>0.18181818181818182</v>
      </c>
      <c r="F172" s="32">
        <f>Reais3x3!Y118</f>
        <v>0.15362691131498471</v>
      </c>
      <c r="G172" s="32">
        <f>Reais3x3!Z118</f>
        <v>0.33376126126126127</v>
      </c>
      <c r="H172" s="32">
        <f>Reais3x3!AA118</f>
        <v>1.047766323024055</v>
      </c>
      <c r="I172" s="32">
        <f>Reais3x3!AB118</f>
        <v>0.96330275229357787</v>
      </c>
      <c r="J172" s="32">
        <f>Reais3x3!AC118</f>
        <v>0.88711711711711716</v>
      </c>
      <c r="K172" s="32">
        <f>Reais3x3!AD118</f>
        <v>0.68064146620847643</v>
      </c>
      <c r="L172" s="52">
        <f>Reais3x3!O118</f>
        <v>0.24854938066169296</v>
      </c>
      <c r="M172" s="52"/>
      <c r="N172" s="52" t="e">
        <f t="shared" ca="1" si="2"/>
        <v>#NAME?</v>
      </c>
      <c r="O172" s="52" t="e">
        <f t="shared" ca="1" si="3"/>
        <v>#NAME?</v>
      </c>
      <c r="P172" s="52" t="e">
        <f t="shared" ca="1" si="4"/>
        <v>#NAME?</v>
      </c>
      <c r="Q172" s="52" t="e">
        <f t="shared" ca="1" si="5"/>
        <v>#NAME?</v>
      </c>
      <c r="R172" s="52" t="e">
        <f t="shared" ca="1" si="6"/>
        <v>#NAME?</v>
      </c>
      <c r="S172" s="52" t="e">
        <f t="shared" ca="1" si="7"/>
        <v>#NAME?</v>
      </c>
      <c r="T172" s="53"/>
    </row>
    <row r="173" spans="2:20" ht="13.5" hidden="1" customHeight="1" outlineLevel="1">
      <c r="B173" s="31">
        <v>170</v>
      </c>
      <c r="C173" s="31">
        <f t="shared" si="0"/>
        <v>4</v>
      </c>
      <c r="D173" s="31">
        <v>3</v>
      </c>
      <c r="E173" s="32">
        <f t="shared" si="1"/>
        <v>0.18181818181818182</v>
      </c>
      <c r="F173" s="32">
        <f>Reais3x3!Y119</f>
        <v>3.7223241590214062E-2</v>
      </c>
      <c r="G173" s="32">
        <f>Reais3x3!Z119</f>
        <v>4.6981981981981981E-2</v>
      </c>
      <c r="H173" s="32">
        <f>Reais3x3!AA119</f>
        <v>3.7800687285223365E-2</v>
      </c>
      <c r="I173" s="32">
        <f>Reais3x3!AB119</f>
        <v>0.99711722731906216</v>
      </c>
      <c r="J173" s="32">
        <f>Reais3x3!AC119</f>
        <v>0.98438438438438436</v>
      </c>
      <c r="K173" s="32">
        <f>Reais3x3!AD119</f>
        <v>0.97479954180985118</v>
      </c>
      <c r="L173" s="52">
        <f>Reais3x3!O119</f>
        <v>7.7129430401873034E-2</v>
      </c>
      <c r="M173" s="52"/>
      <c r="N173" s="52" t="e">
        <f t="shared" ca="1" si="2"/>
        <v>#NAME?</v>
      </c>
      <c r="O173" s="52" t="e">
        <f t="shared" ca="1" si="3"/>
        <v>#NAME?</v>
      </c>
      <c r="P173" s="52" t="e">
        <f t="shared" ca="1" si="4"/>
        <v>#NAME?</v>
      </c>
      <c r="Q173" s="52" t="e">
        <f t="shared" ca="1" si="5"/>
        <v>#NAME?</v>
      </c>
      <c r="R173" s="52" t="e">
        <f t="shared" ca="1" si="6"/>
        <v>#NAME?</v>
      </c>
      <c r="S173" s="52" t="e">
        <f t="shared" ca="1" si="7"/>
        <v>#NAME?</v>
      </c>
      <c r="T173" s="53"/>
    </row>
    <row r="174" spans="2:20" ht="13.5" hidden="1" customHeight="1" outlineLevel="1">
      <c r="B174" s="31">
        <v>171</v>
      </c>
      <c r="C174" s="31">
        <f t="shared" si="0"/>
        <v>4</v>
      </c>
      <c r="D174" s="31">
        <v>3</v>
      </c>
      <c r="E174" s="32">
        <f t="shared" si="1"/>
        <v>0.18181818181818182</v>
      </c>
      <c r="F174" s="32">
        <f>Reais3x3!Y120</f>
        <v>4.4262996941896025E-2</v>
      </c>
      <c r="G174" s="32">
        <f>Reais3x3!Z120</f>
        <v>6.4909909909909913E-2</v>
      </c>
      <c r="H174" s="32">
        <f>Reais3x3!AA120</f>
        <v>5.1546391752577317E-2</v>
      </c>
      <c r="I174" s="32">
        <f>Reais3x3!AB120</f>
        <v>0.99530682976554541</v>
      </c>
      <c r="J174" s="32">
        <f>Reais3x3!AC120</f>
        <v>0.97243243243243238</v>
      </c>
      <c r="K174" s="32">
        <f>Reais3x3!AD120</f>
        <v>0.97479954180985118</v>
      </c>
      <c r="L174" s="52">
        <f>Reais3x3!O120</f>
        <v>9.0180168086984328E-2</v>
      </c>
      <c r="M174" s="52"/>
      <c r="N174" s="52" t="e">
        <f t="shared" ca="1" si="2"/>
        <v>#NAME?</v>
      </c>
      <c r="O174" s="52" t="e">
        <f t="shared" ca="1" si="3"/>
        <v>#NAME?</v>
      </c>
      <c r="P174" s="52" t="e">
        <f t="shared" ca="1" si="4"/>
        <v>#NAME?</v>
      </c>
      <c r="Q174" s="52" t="e">
        <f t="shared" ca="1" si="5"/>
        <v>#NAME?</v>
      </c>
      <c r="R174" s="52" t="e">
        <f t="shared" ca="1" si="6"/>
        <v>#NAME?</v>
      </c>
      <c r="S174" s="52" t="e">
        <f t="shared" ca="1" si="7"/>
        <v>#NAME?</v>
      </c>
      <c r="T174" s="53"/>
    </row>
    <row r="175" spans="2:20" ht="13.5" hidden="1" customHeight="1" outlineLevel="1">
      <c r="B175" s="31">
        <v>172</v>
      </c>
      <c r="C175" s="31">
        <f t="shared" si="0"/>
        <v>4</v>
      </c>
      <c r="D175" s="31">
        <v>3</v>
      </c>
      <c r="E175" s="32">
        <f t="shared" si="1"/>
        <v>0.18181818181818182</v>
      </c>
      <c r="F175" s="32">
        <f>Reais3x3!Y121</f>
        <v>0.16242201834862383</v>
      </c>
      <c r="G175" s="32">
        <f>Reais3x3!Z121</f>
        <v>0.1143018018018018</v>
      </c>
      <c r="H175" s="32">
        <f>Reais3x3!AA121</f>
        <v>0.2316151202749141</v>
      </c>
      <c r="I175" s="32">
        <f>Reais3x3!AB121</f>
        <v>0.91653414882772688</v>
      </c>
      <c r="J175" s="32">
        <f>Reais3x3!AC121</f>
        <v>0.9395045045045044</v>
      </c>
      <c r="K175" s="32">
        <f>Reais3x3!AD121</f>
        <v>0.87079037800687287</v>
      </c>
      <c r="L175" s="52">
        <f>Reais3x3!O121</f>
        <v>0.12181726286599333</v>
      </c>
      <c r="M175" s="52"/>
      <c r="N175" s="52" t="e">
        <f t="shared" ca="1" si="2"/>
        <v>#NAME?</v>
      </c>
      <c r="O175" s="52" t="e">
        <f t="shared" ca="1" si="3"/>
        <v>#NAME?</v>
      </c>
      <c r="P175" s="52" t="e">
        <f t="shared" ca="1" si="4"/>
        <v>#NAME?</v>
      </c>
      <c r="Q175" s="52" t="e">
        <f t="shared" ca="1" si="5"/>
        <v>#NAME?</v>
      </c>
      <c r="R175" s="52" t="e">
        <f t="shared" ca="1" si="6"/>
        <v>#NAME?</v>
      </c>
      <c r="S175" s="52" t="e">
        <f t="shared" ca="1" si="7"/>
        <v>#NAME?</v>
      </c>
      <c r="T175" s="53"/>
    </row>
    <row r="176" spans="2:20" ht="13.5" hidden="1" customHeight="1" outlineLevel="1">
      <c r="B176" s="31">
        <v>173</v>
      </c>
      <c r="C176" s="31">
        <f t="shared" si="0"/>
        <v>4</v>
      </c>
      <c r="D176" s="31">
        <v>3</v>
      </c>
      <c r="E176" s="32">
        <f t="shared" si="1"/>
        <v>0.18181818181818182</v>
      </c>
      <c r="F176" s="32">
        <f>Reais3x3!Y122</f>
        <v>9.4256880733944962E-2</v>
      </c>
      <c r="G176" s="32">
        <f>Reais3x3!Z122</f>
        <v>0.19288288288288291</v>
      </c>
      <c r="H176" s="32">
        <f>Reais3x3!AA122</f>
        <v>0.53092783505154639</v>
      </c>
      <c r="I176" s="32">
        <f>Reais3x3!AB122</f>
        <v>0.96197757390417937</v>
      </c>
      <c r="J176" s="32">
        <f>Reais3x3!AC122</f>
        <v>0.88711711711711716</v>
      </c>
      <c r="K176" s="32">
        <f>Reais3x3!AD122</f>
        <v>0.6712485681557846</v>
      </c>
      <c r="L176" s="52">
        <f>Reais3x3!O122</f>
        <v>0.11796036760290478</v>
      </c>
      <c r="M176" s="52"/>
      <c r="N176" s="52" t="e">
        <f t="shared" ca="1" si="2"/>
        <v>#NAME?</v>
      </c>
      <c r="O176" s="52" t="e">
        <f t="shared" ca="1" si="3"/>
        <v>#NAME?</v>
      </c>
      <c r="P176" s="52" t="e">
        <f t="shared" ca="1" si="4"/>
        <v>#NAME?</v>
      </c>
      <c r="Q176" s="52" t="e">
        <f t="shared" ca="1" si="5"/>
        <v>#NAME?</v>
      </c>
      <c r="R176" s="52" t="e">
        <f t="shared" ca="1" si="6"/>
        <v>#NAME?</v>
      </c>
      <c r="S176" s="52" t="e">
        <f t="shared" ca="1" si="7"/>
        <v>#NAME?</v>
      </c>
      <c r="T176" s="53"/>
    </row>
    <row r="177" spans="2:20" ht="13.5" hidden="1" customHeight="1" outlineLevel="1">
      <c r="B177" s="31">
        <v>174</v>
      </c>
      <c r="C177" s="31">
        <f t="shared" si="0"/>
        <v>4</v>
      </c>
      <c r="D177" s="31">
        <v>3</v>
      </c>
      <c r="E177" s="32">
        <f t="shared" si="1"/>
        <v>0.18181818181818182</v>
      </c>
      <c r="F177" s="32">
        <f>Reais3x3!Y123</f>
        <v>0.1694617737003058</v>
      </c>
      <c r="G177" s="32">
        <f>Reais3x3!Z123</f>
        <v>0.13222972972972974</v>
      </c>
      <c r="H177" s="32">
        <f>Reais3x3!AA123</f>
        <v>0.24536082474226806</v>
      </c>
      <c r="I177" s="32">
        <f>Reais3x3!AB123</f>
        <v>0.91941692150866461</v>
      </c>
      <c r="J177" s="32">
        <f>Reais3x3!AC123</f>
        <v>0.93950450450450462</v>
      </c>
      <c r="K177" s="32">
        <f>Reais3x3!AD123</f>
        <v>0.8799541809851088</v>
      </c>
      <c r="L177" s="52">
        <f>Reais3x3!O123</f>
        <v>0.15626717951199076</v>
      </c>
      <c r="M177" s="52"/>
      <c r="N177" s="52" t="e">
        <f t="shared" ca="1" si="2"/>
        <v>#NAME?</v>
      </c>
      <c r="O177" s="52" t="e">
        <f t="shared" ca="1" si="3"/>
        <v>#NAME?</v>
      </c>
      <c r="P177" s="52" t="e">
        <f t="shared" ca="1" si="4"/>
        <v>#NAME?</v>
      </c>
      <c r="Q177" s="52" t="e">
        <f t="shared" ca="1" si="5"/>
        <v>#NAME?</v>
      </c>
      <c r="R177" s="52" t="e">
        <f t="shared" ca="1" si="6"/>
        <v>#NAME?</v>
      </c>
      <c r="S177" s="52" t="e">
        <f t="shared" ca="1" si="7"/>
        <v>#NAME?</v>
      </c>
      <c r="T177" s="53"/>
    </row>
    <row r="178" spans="2:20" ht="13.5" hidden="1" customHeight="1" outlineLevel="1">
      <c r="B178" s="31">
        <v>175</v>
      </c>
      <c r="C178" s="31">
        <f t="shared" si="0"/>
        <v>4</v>
      </c>
      <c r="D178" s="31">
        <v>3</v>
      </c>
      <c r="E178" s="32">
        <f t="shared" si="1"/>
        <v>0.18181818181818182</v>
      </c>
      <c r="F178" s="32">
        <f>Reais3x3!Y124</f>
        <v>0.10129663608562692</v>
      </c>
      <c r="G178" s="32">
        <f>Reais3x3!Z124</f>
        <v>0.21081081081081082</v>
      </c>
      <c r="H178" s="32">
        <f>Reais3x3!AA124</f>
        <v>0.54467353951890041</v>
      </c>
      <c r="I178" s="32">
        <f>Reais3x3!AB124</f>
        <v>0.96486034658511721</v>
      </c>
      <c r="J178" s="32">
        <f>Reais3x3!AC124</f>
        <v>0.88711711711711716</v>
      </c>
      <c r="K178" s="32">
        <f>Reais3x3!AD124</f>
        <v>0.68041237113402053</v>
      </c>
      <c r="L178" s="52">
        <f>Reais3x3!O124</f>
        <v>0.1440159696240273</v>
      </c>
      <c r="M178" s="52"/>
      <c r="N178" s="52" t="e">
        <f t="shared" ca="1" si="2"/>
        <v>#NAME?</v>
      </c>
      <c r="O178" s="52" t="e">
        <f t="shared" ca="1" si="3"/>
        <v>#NAME?</v>
      </c>
      <c r="P178" s="52" t="e">
        <f t="shared" ca="1" si="4"/>
        <v>#NAME?</v>
      </c>
      <c r="Q178" s="52" t="e">
        <f t="shared" ca="1" si="5"/>
        <v>#NAME?</v>
      </c>
      <c r="R178" s="52" t="e">
        <f t="shared" ca="1" si="6"/>
        <v>#NAME?</v>
      </c>
      <c r="S178" s="52" t="e">
        <f t="shared" ca="1" si="7"/>
        <v>#NAME?</v>
      </c>
      <c r="T178" s="53"/>
    </row>
    <row r="179" spans="2:20" ht="13.5" hidden="1" customHeight="1" outlineLevel="1">
      <c r="B179" s="31">
        <v>176</v>
      </c>
      <c r="C179" s="31">
        <f t="shared" si="0"/>
        <v>4</v>
      </c>
      <c r="D179" s="31">
        <v>3</v>
      </c>
      <c r="E179" s="32">
        <f t="shared" si="1"/>
        <v>0.18181818181818182</v>
      </c>
      <c r="F179" s="32">
        <f>Reais3x3!Y125</f>
        <v>0.28762079510703364</v>
      </c>
      <c r="G179" s="32">
        <f>Reais3x3!Z125</f>
        <v>0.18162162162162163</v>
      </c>
      <c r="H179" s="32">
        <f>Reais3x3!AA125</f>
        <v>0.42542955326460485</v>
      </c>
      <c r="I179" s="32">
        <f>Reais3x3!AB125</f>
        <v>0.91941692150866461</v>
      </c>
      <c r="J179" s="32">
        <f>Reais3x3!AC125</f>
        <v>0.93950450450450462</v>
      </c>
      <c r="K179" s="32">
        <f>Reais3x3!AD125</f>
        <v>0.8959908361970218</v>
      </c>
      <c r="L179" s="52">
        <f>Reais3x3!O125</f>
        <v>0.24195745017611511</v>
      </c>
      <c r="M179" s="52"/>
      <c r="N179" s="52" t="e">
        <f t="shared" ca="1" si="2"/>
        <v>#NAME?</v>
      </c>
      <c r="O179" s="52" t="e">
        <f t="shared" ca="1" si="3"/>
        <v>#NAME?</v>
      </c>
      <c r="P179" s="52" t="e">
        <f t="shared" ca="1" si="4"/>
        <v>#NAME?</v>
      </c>
      <c r="Q179" s="52" t="e">
        <f t="shared" ca="1" si="5"/>
        <v>#NAME?</v>
      </c>
      <c r="R179" s="52" t="e">
        <f t="shared" ca="1" si="6"/>
        <v>#NAME?</v>
      </c>
      <c r="S179" s="52" t="e">
        <f t="shared" ca="1" si="7"/>
        <v>#NAME?</v>
      </c>
      <c r="T179" s="53"/>
    </row>
    <row r="180" spans="2:20" ht="13.5" hidden="1" customHeight="1" outlineLevel="1">
      <c r="B180" s="31">
        <v>177</v>
      </c>
      <c r="C180" s="31">
        <f t="shared" si="0"/>
        <v>4</v>
      </c>
      <c r="D180" s="31">
        <v>3</v>
      </c>
      <c r="E180" s="32">
        <f t="shared" si="1"/>
        <v>0.18181818181818182</v>
      </c>
      <c r="F180" s="32">
        <f>Reais3x3!Y126</f>
        <v>0.21945565749235474</v>
      </c>
      <c r="G180" s="32">
        <f>Reais3x3!Z126</f>
        <v>0.26020270270270274</v>
      </c>
      <c r="H180" s="32">
        <f>Reais3x3!AA126</f>
        <v>0.7247422680412372</v>
      </c>
      <c r="I180" s="32">
        <f>Reais3x3!AB126</f>
        <v>0.91941692150866461</v>
      </c>
      <c r="J180" s="32">
        <f>Reais3x3!AC126</f>
        <v>0.88711711711711716</v>
      </c>
      <c r="K180" s="32">
        <f>Reais3x3!AD126</f>
        <v>0.69644902634593342</v>
      </c>
      <c r="L180" s="52">
        <f>Reais3x3!O126</f>
        <v>0.24603578157597447</v>
      </c>
      <c r="M180" s="52"/>
      <c r="N180" s="52" t="e">
        <f t="shared" ca="1" si="2"/>
        <v>#NAME?</v>
      </c>
      <c r="O180" s="52" t="e">
        <f t="shared" ca="1" si="3"/>
        <v>#NAME?</v>
      </c>
      <c r="P180" s="52" t="e">
        <f t="shared" ca="1" si="4"/>
        <v>#NAME?</v>
      </c>
      <c r="Q180" s="52" t="e">
        <f t="shared" ca="1" si="5"/>
        <v>#NAME?</v>
      </c>
      <c r="R180" s="52" t="e">
        <f t="shared" ca="1" si="6"/>
        <v>#NAME?</v>
      </c>
      <c r="S180" s="52" t="e">
        <f t="shared" ca="1" si="7"/>
        <v>#NAME?</v>
      </c>
      <c r="T180" s="53"/>
    </row>
    <row r="181" spans="2:20" ht="13.5" hidden="1" customHeight="1" outlineLevel="1">
      <c r="B181" s="31">
        <v>178</v>
      </c>
      <c r="C181" s="31">
        <f t="shared" si="0"/>
        <v>4</v>
      </c>
      <c r="D181" s="31">
        <v>3</v>
      </c>
      <c r="E181" s="32">
        <f t="shared" si="1"/>
        <v>0.18181818181818182</v>
      </c>
      <c r="F181" s="32">
        <f>Reais3x3!Y127</f>
        <v>0.15129051987767583</v>
      </c>
      <c r="G181" s="32">
        <f>Reais3x3!Z127</f>
        <v>0.33878378378378382</v>
      </c>
      <c r="H181" s="32">
        <f>Reais3x3!AA127</f>
        <v>1.0240549828178693</v>
      </c>
      <c r="I181" s="32">
        <f>Reais3x3!AB127</f>
        <v>0.96486034658511721</v>
      </c>
      <c r="J181" s="32">
        <f>Reais3x3!AC127</f>
        <v>0.88711711711711716</v>
      </c>
      <c r="K181" s="32">
        <f>Reais3x3!AD127</f>
        <v>0.69644902634593342</v>
      </c>
      <c r="L181" s="52">
        <f>Reais3x3!O127</f>
        <v>0.32471978912311356</v>
      </c>
      <c r="M181" s="52"/>
      <c r="N181" s="52" t="e">
        <f t="shared" ca="1" si="2"/>
        <v>#NAME?</v>
      </c>
      <c r="O181" s="52" t="e">
        <f t="shared" ca="1" si="3"/>
        <v>#NAME?</v>
      </c>
      <c r="P181" s="52" t="e">
        <f t="shared" ca="1" si="4"/>
        <v>#NAME?</v>
      </c>
      <c r="Q181" s="52" t="e">
        <f t="shared" ca="1" si="5"/>
        <v>#NAME?</v>
      </c>
      <c r="R181" s="52" t="e">
        <f t="shared" ca="1" si="6"/>
        <v>#NAME?</v>
      </c>
      <c r="S181" s="52" t="e">
        <f t="shared" ca="1" si="7"/>
        <v>#NAME?</v>
      </c>
      <c r="T181" s="53"/>
    </row>
    <row r="182" spans="2:20" ht="13.5" hidden="1" customHeight="1" outlineLevel="1">
      <c r="B182" s="31">
        <v>179</v>
      </c>
      <c r="C182" s="31">
        <f t="shared" si="0"/>
        <v>4</v>
      </c>
      <c r="D182" s="31">
        <v>3</v>
      </c>
      <c r="E182" s="32">
        <f t="shared" si="1"/>
        <v>0.18181818181818182</v>
      </c>
      <c r="F182" s="32">
        <f>Reais3x3!Y128</f>
        <v>9.2269113149847093E-2</v>
      </c>
      <c r="G182" s="32">
        <f>Reais3x3!Z128</f>
        <v>0.21128378378378379</v>
      </c>
      <c r="H182" s="32">
        <f>Reais3x3!AA128</f>
        <v>0.51683848797250864</v>
      </c>
      <c r="I182" s="32">
        <f>Reais3x3!AB128</f>
        <v>0.96041997961264014</v>
      </c>
      <c r="J182" s="32">
        <f>Reais3x3!AC128</f>
        <v>0.90608108108108121</v>
      </c>
      <c r="K182" s="32">
        <f>Reais3x3!AD128</f>
        <v>0.65544100801832761</v>
      </c>
      <c r="L182" s="52">
        <f>Reais3x3!O128</f>
        <v>0.11420461393015424</v>
      </c>
      <c r="M182" s="52"/>
      <c r="N182" s="52" t="e">
        <f t="shared" ca="1" si="2"/>
        <v>#NAME?</v>
      </c>
      <c r="O182" s="52" t="e">
        <f t="shared" ca="1" si="3"/>
        <v>#NAME?</v>
      </c>
      <c r="P182" s="52" t="e">
        <f t="shared" ca="1" si="4"/>
        <v>#NAME?</v>
      </c>
      <c r="Q182" s="52" t="e">
        <f t="shared" ca="1" si="5"/>
        <v>#NAME?</v>
      </c>
      <c r="R182" s="52" t="e">
        <f t="shared" ca="1" si="6"/>
        <v>#NAME?</v>
      </c>
      <c r="S182" s="52" t="e">
        <f t="shared" ca="1" si="7"/>
        <v>#NAME?</v>
      </c>
      <c r="T182" s="53"/>
    </row>
    <row r="183" spans="2:20" ht="13.5" hidden="1" customHeight="1" outlineLevel="1">
      <c r="B183" s="31">
        <v>180</v>
      </c>
      <c r="C183" s="31">
        <f t="shared" si="0"/>
        <v>4</v>
      </c>
      <c r="D183" s="31">
        <v>3</v>
      </c>
      <c r="E183" s="32">
        <f t="shared" si="1"/>
        <v>0.18181818181818182</v>
      </c>
      <c r="F183" s="32">
        <f>Reais3x3!Y129</f>
        <v>9.9308868501529049E-2</v>
      </c>
      <c r="G183" s="32">
        <f>Reais3x3!Z129</f>
        <v>0.2292117117117117</v>
      </c>
      <c r="H183" s="32">
        <f>Reais3x3!AA129</f>
        <v>0.53058419243986255</v>
      </c>
      <c r="I183" s="32">
        <f>Reais3x3!AB129</f>
        <v>0.96041997961264025</v>
      </c>
      <c r="J183" s="32">
        <f>Reais3x3!AC129</f>
        <v>0.90608108108108099</v>
      </c>
      <c r="K183" s="32">
        <f>Reais3x3!AD129</f>
        <v>0.65544100801832761</v>
      </c>
      <c r="L183" s="52">
        <f>Reais3x3!O129</f>
        <v>0.15168036446750399</v>
      </c>
      <c r="M183" s="52"/>
      <c r="N183" s="52" t="e">
        <f t="shared" ca="1" si="2"/>
        <v>#NAME?</v>
      </c>
      <c r="O183" s="52" t="e">
        <f t="shared" ca="1" si="3"/>
        <v>#NAME?</v>
      </c>
      <c r="P183" s="52" t="e">
        <f t="shared" ca="1" si="4"/>
        <v>#NAME?</v>
      </c>
      <c r="Q183" s="52" t="e">
        <f t="shared" ca="1" si="5"/>
        <v>#NAME?</v>
      </c>
      <c r="R183" s="52" t="e">
        <f t="shared" ca="1" si="6"/>
        <v>#NAME?</v>
      </c>
      <c r="S183" s="52" t="e">
        <f t="shared" ca="1" si="7"/>
        <v>#NAME?</v>
      </c>
      <c r="T183" s="53"/>
    </row>
    <row r="184" spans="2:20" ht="13.5" hidden="1" customHeight="1" outlineLevel="1">
      <c r="B184" s="31">
        <v>181</v>
      </c>
      <c r="C184" s="31">
        <f t="shared" si="0"/>
        <v>4</v>
      </c>
      <c r="D184" s="31">
        <v>3</v>
      </c>
      <c r="E184" s="32">
        <f t="shared" si="1"/>
        <v>0.18181818181818182</v>
      </c>
      <c r="F184" s="32">
        <f>Reais3x3!Y130</f>
        <v>0.21746788990825686</v>
      </c>
      <c r="G184" s="32">
        <f>Reais3x3!Z130</f>
        <v>0.27860360360360359</v>
      </c>
      <c r="H184" s="32">
        <f>Reais3x3!AA130</f>
        <v>0.71065292096219934</v>
      </c>
      <c r="I184" s="32">
        <f>Reais3x3!AB130</f>
        <v>0.91653414882772688</v>
      </c>
      <c r="J184" s="32">
        <f>Reais3x3!AC130</f>
        <v>0.90608108108108099</v>
      </c>
      <c r="K184" s="32">
        <f>Reais3x3!AD130</f>
        <v>0.65544100801832761</v>
      </c>
      <c r="L184" s="52">
        <f>Reais3x3!O130</f>
        <v>0.22628729029019254</v>
      </c>
      <c r="M184" s="52"/>
      <c r="N184" s="52" t="e">
        <f t="shared" ca="1" si="2"/>
        <v>#NAME?</v>
      </c>
      <c r="O184" s="52" t="e">
        <f t="shared" ca="1" si="3"/>
        <v>#NAME?</v>
      </c>
      <c r="P184" s="52" t="e">
        <f t="shared" ca="1" si="4"/>
        <v>#NAME?</v>
      </c>
      <c r="Q184" s="52" t="e">
        <f t="shared" ca="1" si="5"/>
        <v>#NAME?</v>
      </c>
      <c r="R184" s="52" t="e">
        <f t="shared" ca="1" si="6"/>
        <v>#NAME?</v>
      </c>
      <c r="S184" s="52" t="e">
        <f t="shared" ca="1" si="7"/>
        <v>#NAME?</v>
      </c>
      <c r="T184" s="53"/>
    </row>
    <row r="185" spans="2:20" ht="13.5" hidden="1" customHeight="1" outlineLevel="1">
      <c r="B185" s="31">
        <v>182</v>
      </c>
      <c r="C185" s="31">
        <f t="shared" si="0"/>
        <v>4</v>
      </c>
      <c r="D185" s="31">
        <v>3</v>
      </c>
      <c r="E185" s="32">
        <f t="shared" si="1"/>
        <v>0.18181818181818182</v>
      </c>
      <c r="F185" s="32">
        <f>Reais3x3!Y131</f>
        <v>0.14930275229357798</v>
      </c>
      <c r="G185" s="32">
        <f>Reais3x3!Z131</f>
        <v>0.35718468468468467</v>
      </c>
      <c r="H185" s="32">
        <f>Reais3x3!AA131</f>
        <v>1.0099656357388316</v>
      </c>
      <c r="I185" s="32">
        <f>Reais3x3!AB131</f>
        <v>0.96041997961264014</v>
      </c>
      <c r="J185" s="32">
        <f>Reais3x3!AC131</f>
        <v>0.90273273273273269</v>
      </c>
      <c r="K185" s="32">
        <f>Reais3x3!AD131</f>
        <v>0.65544100801832761</v>
      </c>
      <c r="L185" s="52">
        <f>Reais3x3!O131</f>
        <v>0.23914850673995111</v>
      </c>
      <c r="M185" s="52"/>
      <c r="N185" s="52" t="e">
        <f t="shared" ca="1" si="2"/>
        <v>#NAME?</v>
      </c>
      <c r="O185" s="52" t="e">
        <f t="shared" ca="1" si="3"/>
        <v>#NAME?</v>
      </c>
      <c r="P185" s="52" t="e">
        <f t="shared" ca="1" si="4"/>
        <v>#NAME?</v>
      </c>
      <c r="Q185" s="52" t="e">
        <f t="shared" ca="1" si="5"/>
        <v>#NAME?</v>
      </c>
      <c r="R185" s="52" t="e">
        <f t="shared" ca="1" si="6"/>
        <v>#NAME?</v>
      </c>
      <c r="S185" s="52" t="e">
        <f t="shared" ca="1" si="7"/>
        <v>#NAME?</v>
      </c>
      <c r="T185" s="53"/>
    </row>
    <row r="186" spans="2:20" ht="13.5" hidden="1" customHeight="1" outlineLevel="1">
      <c r="B186" s="31">
        <v>183</v>
      </c>
      <c r="C186" s="31">
        <f t="shared" si="0"/>
        <v>4</v>
      </c>
      <c r="D186" s="31">
        <v>3</v>
      </c>
      <c r="E186" s="32">
        <f t="shared" si="1"/>
        <v>0.18181818181818182</v>
      </c>
      <c r="F186" s="32">
        <f>Reais3x3!Y132</f>
        <v>0.22450764525993883</v>
      </c>
      <c r="G186" s="32">
        <f>Reais3x3!Z132</f>
        <v>0.2965315315315315</v>
      </c>
      <c r="H186" s="32">
        <f>Reais3x3!AA132</f>
        <v>0.72439862542955324</v>
      </c>
      <c r="I186" s="32">
        <f>Reais3x3!AB132</f>
        <v>0.92122731906218147</v>
      </c>
      <c r="J186" s="32">
        <f>Reais3x3!AC132</f>
        <v>0.91803303303303307</v>
      </c>
      <c r="K186" s="32">
        <f>Reais3x3!AD132</f>
        <v>0.66460481099656354</v>
      </c>
      <c r="L186" s="52">
        <f>Reais3x3!O132</f>
        <v>0.27544531667102601</v>
      </c>
      <c r="M186" s="52"/>
      <c r="N186" s="52" t="e">
        <f t="shared" ca="1" si="2"/>
        <v>#NAME?</v>
      </c>
      <c r="O186" s="52" t="e">
        <f t="shared" ca="1" si="3"/>
        <v>#NAME?</v>
      </c>
      <c r="P186" s="52" t="e">
        <f t="shared" ca="1" si="4"/>
        <v>#NAME?</v>
      </c>
      <c r="Q186" s="52" t="e">
        <f t="shared" ca="1" si="5"/>
        <v>#NAME?</v>
      </c>
      <c r="R186" s="52" t="e">
        <f t="shared" ca="1" si="6"/>
        <v>#NAME?</v>
      </c>
      <c r="S186" s="52" t="e">
        <f t="shared" ca="1" si="7"/>
        <v>#NAME?</v>
      </c>
      <c r="T186" s="53"/>
    </row>
    <row r="187" spans="2:20" ht="13.5" hidden="1" customHeight="1" outlineLevel="1">
      <c r="B187" s="31">
        <v>184</v>
      </c>
      <c r="C187" s="31">
        <f t="shared" si="0"/>
        <v>4</v>
      </c>
      <c r="D187" s="31">
        <v>3</v>
      </c>
      <c r="E187" s="32">
        <f t="shared" si="1"/>
        <v>0.18181818181818182</v>
      </c>
      <c r="F187" s="32">
        <f>Reais3x3!Y133</f>
        <v>0.15634250764525995</v>
      </c>
      <c r="G187" s="32">
        <f>Reais3x3!Z133</f>
        <v>0.37511261261261264</v>
      </c>
      <c r="H187" s="32">
        <f>Reais3x3!AA133</f>
        <v>1.0237113402061855</v>
      </c>
      <c r="I187" s="32">
        <f>Reais3x3!AB133</f>
        <v>0.96511314984709484</v>
      </c>
      <c r="J187" s="32">
        <f>Reais3x3!AC133</f>
        <v>0.91468468468468467</v>
      </c>
      <c r="K187" s="32">
        <f>Reais3x3!AD133</f>
        <v>0.66460481099656354</v>
      </c>
      <c r="L187" s="52">
        <f>Reais3x3!O133</f>
        <v>0.27094783532001987</v>
      </c>
      <c r="M187" s="52"/>
      <c r="N187" s="52" t="e">
        <f t="shared" ca="1" si="2"/>
        <v>#NAME?</v>
      </c>
      <c r="O187" s="52" t="e">
        <f t="shared" ca="1" si="3"/>
        <v>#NAME?</v>
      </c>
      <c r="P187" s="52" t="e">
        <f t="shared" ca="1" si="4"/>
        <v>#NAME?</v>
      </c>
      <c r="Q187" s="52" t="e">
        <f t="shared" ca="1" si="5"/>
        <v>#NAME?</v>
      </c>
      <c r="R187" s="52" t="e">
        <f t="shared" ca="1" si="6"/>
        <v>#NAME?</v>
      </c>
      <c r="S187" s="52" t="e">
        <f t="shared" ca="1" si="7"/>
        <v>#NAME?</v>
      </c>
      <c r="T187" s="53"/>
    </row>
    <row r="188" spans="2:20" ht="13.5" hidden="1" customHeight="1" outlineLevel="1">
      <c r="B188" s="31">
        <v>185</v>
      </c>
      <c r="C188" s="31">
        <f t="shared" si="0"/>
        <v>4</v>
      </c>
      <c r="D188" s="31">
        <v>3</v>
      </c>
      <c r="E188" s="32">
        <f t="shared" si="1"/>
        <v>0.18181818181818182</v>
      </c>
      <c r="F188" s="32">
        <f>Reais3x3!Y134</f>
        <v>0.34266666666666667</v>
      </c>
      <c r="G188" s="32">
        <f>Reais3x3!Z134</f>
        <v>0.34592342342342342</v>
      </c>
      <c r="H188" s="32">
        <f>Reais3x3!AA134</f>
        <v>0.90446735395189004</v>
      </c>
      <c r="I188" s="32">
        <f>Reais3x3!AB134</f>
        <v>0.95611416921508674</v>
      </c>
      <c r="J188" s="32">
        <f>Reais3x3!AC134</f>
        <v>0.95096096096096094</v>
      </c>
      <c r="K188" s="32">
        <f>Reais3x3!AD134</f>
        <v>0.78465063001145463</v>
      </c>
      <c r="L188" s="52">
        <f>Reais3x3!O134</f>
        <v>0.4263618341493482</v>
      </c>
      <c r="M188" s="52"/>
      <c r="N188" s="52" t="e">
        <f t="shared" ca="1" si="2"/>
        <v>#NAME?</v>
      </c>
      <c r="O188" s="52" t="e">
        <f t="shared" ca="1" si="3"/>
        <v>#NAME?</v>
      </c>
      <c r="P188" s="52" t="e">
        <f t="shared" ca="1" si="4"/>
        <v>#NAME?</v>
      </c>
      <c r="Q188" s="52" t="e">
        <f t="shared" ca="1" si="5"/>
        <v>#NAME?</v>
      </c>
      <c r="R188" s="52" t="e">
        <f t="shared" ca="1" si="6"/>
        <v>#NAME?</v>
      </c>
      <c r="S188" s="52" t="e">
        <f t="shared" ca="1" si="7"/>
        <v>#NAME?</v>
      </c>
      <c r="T188" s="53"/>
    </row>
    <row r="189" spans="2:20" ht="13.5" hidden="1" customHeight="1" outlineLevel="1">
      <c r="B189" s="31">
        <v>186</v>
      </c>
      <c r="C189" s="31">
        <f t="shared" si="0"/>
        <v>4</v>
      </c>
      <c r="D189" s="31">
        <v>3</v>
      </c>
      <c r="E189" s="32">
        <f t="shared" si="1"/>
        <v>0.18181818181818182</v>
      </c>
      <c r="F189" s="32">
        <f>Reais3x3!Y135</f>
        <v>0.27450152905198777</v>
      </c>
      <c r="G189" s="32">
        <f>Reais3x3!Z135</f>
        <v>0.4245045045045045</v>
      </c>
      <c r="H189" s="32">
        <f>Reais3x3!AA135</f>
        <v>1.2037800687285225</v>
      </c>
      <c r="I189" s="32">
        <f>Reais3x3!AB135</f>
        <v>0.95455657492354751</v>
      </c>
      <c r="J189" s="32">
        <f>Reais3x3!AC135</f>
        <v>0.94761261261261254</v>
      </c>
      <c r="K189" s="32">
        <f>Reais3x3!AD135</f>
        <v>0.78465063001145463</v>
      </c>
      <c r="L189" s="52">
        <f>Reais3x3!O135</f>
        <v>0.41305679792087679</v>
      </c>
      <c r="M189" s="52"/>
      <c r="N189" s="52" t="e">
        <f t="shared" ca="1" si="2"/>
        <v>#NAME?</v>
      </c>
      <c r="O189" s="52" t="e">
        <f t="shared" ca="1" si="3"/>
        <v>#NAME?</v>
      </c>
      <c r="P189" s="52" t="e">
        <f t="shared" ca="1" si="4"/>
        <v>#NAME?</v>
      </c>
      <c r="Q189" s="52" t="e">
        <f t="shared" ca="1" si="5"/>
        <v>#NAME?</v>
      </c>
      <c r="R189" s="52" t="e">
        <f t="shared" ca="1" si="6"/>
        <v>#NAME?</v>
      </c>
      <c r="S189" s="52" t="e">
        <f t="shared" ca="1" si="7"/>
        <v>#NAME?</v>
      </c>
      <c r="T189" s="53"/>
    </row>
    <row r="190" spans="2:20" ht="13.5" hidden="1" customHeight="1" outlineLevel="1">
      <c r="B190" s="31">
        <v>187</v>
      </c>
      <c r="C190" s="31">
        <f t="shared" si="0"/>
        <v>4</v>
      </c>
      <c r="D190" s="31">
        <v>3</v>
      </c>
      <c r="E190" s="32">
        <f t="shared" si="1"/>
        <v>0.18181818181818182</v>
      </c>
      <c r="F190" s="32">
        <f>Reais3x3!Y136</f>
        <v>0.20633639143730886</v>
      </c>
      <c r="G190" s="32">
        <f>Reais3x3!Z136</f>
        <v>0.50308558558558558</v>
      </c>
      <c r="H190" s="32">
        <f>Reais3x3!AA136</f>
        <v>1.5030927835051546</v>
      </c>
      <c r="I190" s="32">
        <f>Reais3x3!AB136</f>
        <v>0.99844240570846077</v>
      </c>
      <c r="J190" s="32">
        <f>Reais3x3!AC136</f>
        <v>0.9966516516516517</v>
      </c>
      <c r="K190" s="32">
        <f>Reais3x3!AD136</f>
        <v>0.98419243986254301</v>
      </c>
      <c r="L190" s="52">
        <f>Reais3x3!O136</f>
        <v>0.47463661723682277</v>
      </c>
      <c r="M190" s="52"/>
      <c r="N190" s="52" t="e">
        <f t="shared" ca="1" si="2"/>
        <v>#NAME?</v>
      </c>
      <c r="O190" s="52" t="e">
        <f t="shared" ca="1" si="3"/>
        <v>#NAME?</v>
      </c>
      <c r="P190" s="52" t="e">
        <f t="shared" ca="1" si="4"/>
        <v>#NAME?</v>
      </c>
      <c r="Q190" s="52" t="e">
        <f t="shared" ca="1" si="5"/>
        <v>#NAME?</v>
      </c>
      <c r="R190" s="52" t="e">
        <f t="shared" ca="1" si="6"/>
        <v>#NAME?</v>
      </c>
      <c r="S190" s="52" t="e">
        <f t="shared" ca="1" si="7"/>
        <v>#NAME?</v>
      </c>
      <c r="T190" s="53"/>
    </row>
    <row r="191" spans="2:20" ht="13.5" hidden="1" customHeight="1" outlineLevel="1">
      <c r="B191" s="31">
        <v>188</v>
      </c>
      <c r="C191" s="31">
        <f t="shared" si="0"/>
        <v>4</v>
      </c>
      <c r="D191" s="31">
        <v>3</v>
      </c>
      <c r="E191" s="32">
        <f t="shared" si="1"/>
        <v>0.18181818181818182</v>
      </c>
      <c r="F191" s="32">
        <f>Reais3x3!Y137</f>
        <v>0.15163914373088686</v>
      </c>
      <c r="G191" s="32">
        <f>Reais3x3!Z137</f>
        <v>0.35216216216216212</v>
      </c>
      <c r="H191" s="32">
        <f>Reais3x3!AA137</f>
        <v>1.0336769759450173</v>
      </c>
      <c r="I191" s="32">
        <f>Reais3x3!AB137</f>
        <v>0.96041997961264014</v>
      </c>
      <c r="J191" s="32">
        <f>Reais3x3!AC137</f>
        <v>0.90608108108108121</v>
      </c>
      <c r="K191" s="32">
        <f>Reais3x3!AD137</f>
        <v>0.65544100801832761</v>
      </c>
      <c r="L191" s="52">
        <f>Reais3x3!O137</f>
        <v>0.26346072751136412</v>
      </c>
      <c r="M191" s="52"/>
      <c r="N191" s="52" t="e">
        <f t="shared" ca="1" si="2"/>
        <v>#NAME?</v>
      </c>
      <c r="O191" s="52" t="e">
        <f t="shared" ca="1" si="3"/>
        <v>#NAME?</v>
      </c>
      <c r="P191" s="52" t="e">
        <f t="shared" ca="1" si="4"/>
        <v>#NAME?</v>
      </c>
      <c r="Q191" s="52" t="e">
        <f t="shared" ca="1" si="5"/>
        <v>#NAME?</v>
      </c>
      <c r="R191" s="52" t="e">
        <f t="shared" ca="1" si="6"/>
        <v>#NAME?</v>
      </c>
      <c r="S191" s="52" t="e">
        <f t="shared" ca="1" si="7"/>
        <v>#NAME?</v>
      </c>
      <c r="T191" s="53"/>
    </row>
    <row r="192" spans="2:20" ht="13.5" hidden="1" customHeight="1" outlineLevel="1">
      <c r="B192" s="31">
        <v>189</v>
      </c>
      <c r="C192" s="31">
        <f t="shared" si="0"/>
        <v>4</v>
      </c>
      <c r="D192" s="31">
        <v>3</v>
      </c>
      <c r="E192" s="32">
        <f t="shared" si="1"/>
        <v>0.18181818181818182</v>
      </c>
      <c r="F192" s="32">
        <f>Reais3x3!Y138</f>
        <v>0.27683792048929662</v>
      </c>
      <c r="G192" s="32">
        <f>Reais3x3!Z138</f>
        <v>0.41948198198198194</v>
      </c>
      <c r="H192" s="32">
        <f>Reais3x3!AA138</f>
        <v>1.227491408934708</v>
      </c>
      <c r="I192" s="32">
        <f>Reais3x3!AB138</f>
        <v>0.95611416921508674</v>
      </c>
      <c r="J192" s="32">
        <f>Reais3x3!AC138</f>
        <v>0.95096096096096094</v>
      </c>
      <c r="K192" s="32">
        <f>Reais3x3!AD138</f>
        <v>0.78465063001145463</v>
      </c>
      <c r="L192" s="52">
        <f>Reais3x3!O138</f>
        <v>0.4005537122588505</v>
      </c>
      <c r="M192" s="52"/>
      <c r="N192" s="52" t="e">
        <f t="shared" ca="1" si="2"/>
        <v>#NAME?</v>
      </c>
      <c r="O192" s="52" t="e">
        <f t="shared" ca="1" si="3"/>
        <v>#NAME?</v>
      </c>
      <c r="P192" s="52" t="e">
        <f t="shared" ca="1" si="4"/>
        <v>#NAME?</v>
      </c>
      <c r="Q192" s="52" t="e">
        <f t="shared" ca="1" si="5"/>
        <v>#NAME?</v>
      </c>
      <c r="R192" s="52" t="e">
        <f t="shared" ca="1" si="6"/>
        <v>#NAME?</v>
      </c>
      <c r="S192" s="52" t="e">
        <f t="shared" ca="1" si="7"/>
        <v>#NAME?</v>
      </c>
      <c r="T192" s="53"/>
    </row>
    <row r="193" spans="2:20" ht="13.5" hidden="1" customHeight="1" outlineLevel="1">
      <c r="B193" s="31">
        <v>190</v>
      </c>
      <c r="C193" s="31">
        <f t="shared" si="0"/>
        <v>4</v>
      </c>
      <c r="D193" s="31">
        <v>3</v>
      </c>
      <c r="E193" s="32">
        <f t="shared" si="1"/>
        <v>0.18181818181818182</v>
      </c>
      <c r="F193" s="32">
        <f>Reais3x3!Y139</f>
        <v>0.20867278287461774</v>
      </c>
      <c r="G193" s="32">
        <f>Reais3x3!Z139</f>
        <v>0.49806306306306303</v>
      </c>
      <c r="H193" s="32">
        <f>Reais3x3!AA139</f>
        <v>1.5268041237113403</v>
      </c>
      <c r="I193" s="32">
        <f>Reais3x3!AB139</f>
        <v>0.99844240570846077</v>
      </c>
      <c r="J193" s="32">
        <f>Reais3x3!AC139</f>
        <v>0.9966516516516517</v>
      </c>
      <c r="K193" s="32">
        <f>Reais3x3!AD139</f>
        <v>0.98419243986254301</v>
      </c>
      <c r="L193" s="52">
        <f>Reais3x3!O139</f>
        <v>0.45255224391915028</v>
      </c>
      <c r="M193" s="52"/>
      <c r="N193" s="52" t="e">
        <f t="shared" ca="1" si="2"/>
        <v>#NAME?</v>
      </c>
      <c r="O193" s="52" t="e">
        <f t="shared" ca="1" si="3"/>
        <v>#NAME?</v>
      </c>
      <c r="P193" s="52" t="e">
        <f t="shared" ca="1" si="4"/>
        <v>#NAME?</v>
      </c>
      <c r="Q193" s="52" t="e">
        <f t="shared" ca="1" si="5"/>
        <v>#NAME?</v>
      </c>
      <c r="R193" s="52" t="e">
        <f t="shared" ca="1" si="6"/>
        <v>#NAME?</v>
      </c>
      <c r="S193" s="52" t="e">
        <f t="shared" ca="1" si="7"/>
        <v>#NAME?</v>
      </c>
      <c r="T193" s="53"/>
    </row>
    <row r="194" spans="2:20" ht="13.5" hidden="1" customHeight="1" outlineLevel="1">
      <c r="B194" s="31">
        <v>191</v>
      </c>
      <c r="C194" s="31">
        <f t="shared" si="0"/>
        <v>4</v>
      </c>
      <c r="D194" s="31">
        <v>3</v>
      </c>
      <c r="E194" s="32">
        <f t="shared" si="1"/>
        <v>0.18181818181818182</v>
      </c>
      <c r="F194" s="32">
        <f>Reais3x3!Y140</f>
        <v>3.7920489296636085E-2</v>
      </c>
      <c r="G194" s="32">
        <f>Reais3x3!Z140</f>
        <v>3.1959459459459459E-2</v>
      </c>
      <c r="H194" s="32">
        <f>Reais3x3!AA140</f>
        <v>5.8419243986254296E-3</v>
      </c>
      <c r="I194" s="32">
        <f>Reais3x3!AB140</f>
        <v>0.98817533129459745</v>
      </c>
      <c r="J194" s="32">
        <f>Reais3x3!AC140</f>
        <v>0.98977477477477471</v>
      </c>
      <c r="K194" s="32">
        <f>Reais3x3!AD140</f>
        <v>0.99610538373424973</v>
      </c>
      <c r="L194" s="52">
        <f>Reais3x3!O140</f>
        <v>9.0659937757520639E-2</v>
      </c>
      <c r="M194" s="52"/>
      <c r="N194" s="52" t="e">
        <f t="shared" ca="1" si="2"/>
        <v>#NAME?</v>
      </c>
      <c r="O194" s="52" t="e">
        <f t="shared" ca="1" si="3"/>
        <v>#NAME?</v>
      </c>
      <c r="P194" s="52" t="e">
        <f t="shared" ca="1" si="4"/>
        <v>#NAME?</v>
      </c>
      <c r="Q194" s="52" t="e">
        <f t="shared" ca="1" si="5"/>
        <v>#NAME?</v>
      </c>
      <c r="R194" s="52" t="e">
        <f t="shared" ca="1" si="6"/>
        <v>#NAME?</v>
      </c>
      <c r="S194" s="52" t="e">
        <f t="shared" ca="1" si="7"/>
        <v>#NAME?</v>
      </c>
      <c r="T194" s="53"/>
    </row>
    <row r="195" spans="2:20" ht="13.5" hidden="1" customHeight="1" outlineLevel="1">
      <c r="B195" s="31">
        <v>192</v>
      </c>
      <c r="C195" s="31">
        <f t="shared" si="0"/>
        <v>4</v>
      </c>
      <c r="D195" s="31">
        <v>3</v>
      </c>
      <c r="E195" s="32">
        <f t="shared" si="1"/>
        <v>0.18181818181818182</v>
      </c>
      <c r="F195" s="32">
        <f>Reais3x3!Y141</f>
        <v>6.2409785932721715E-2</v>
      </c>
      <c r="G195" s="32">
        <f>Reais3x3!Z141</f>
        <v>0.10673423423423423</v>
      </c>
      <c r="H195" s="32">
        <f>Reais3x3!AA141</f>
        <v>3.092783505154639E-3</v>
      </c>
      <c r="I195" s="32">
        <f>Reais3x3!AB141</f>
        <v>0.97184913353720692</v>
      </c>
      <c r="J195" s="32">
        <f>Reais3x3!AC141</f>
        <v>0.96037537537537532</v>
      </c>
      <c r="K195" s="32">
        <f>Reais3x3!AD141</f>
        <v>0.99793814432989691</v>
      </c>
      <c r="L195" s="52">
        <f>Reais3x3!O141</f>
        <v>0.12466391238769751</v>
      </c>
      <c r="M195" s="52"/>
      <c r="N195" s="52" t="e">
        <f t="shared" ca="1" si="2"/>
        <v>#NAME?</v>
      </c>
      <c r="O195" s="52" t="e">
        <f t="shared" ca="1" si="3"/>
        <v>#NAME?</v>
      </c>
      <c r="P195" s="52" t="e">
        <f t="shared" ca="1" si="4"/>
        <v>#NAME?</v>
      </c>
      <c r="Q195" s="52" t="e">
        <f t="shared" ca="1" si="5"/>
        <v>#NAME?</v>
      </c>
      <c r="R195" s="52" t="e">
        <f t="shared" ca="1" si="6"/>
        <v>#NAME?</v>
      </c>
      <c r="S195" s="52" t="e">
        <f t="shared" ca="1" si="7"/>
        <v>#NAME?</v>
      </c>
      <c r="T195" s="53"/>
    </row>
    <row r="196" spans="2:20" ht="13.5" hidden="1" customHeight="1" outlineLevel="1">
      <c r="B196" s="31">
        <v>193</v>
      </c>
      <c r="C196" s="31">
        <f t="shared" si="0"/>
        <v>4</v>
      </c>
      <c r="D196" s="31">
        <v>3</v>
      </c>
      <c r="E196" s="32">
        <f t="shared" si="1"/>
        <v>0.18181818181818182</v>
      </c>
      <c r="F196" s="32">
        <f>Reais3x3!Y142</f>
        <v>4.3425076452599388E-2</v>
      </c>
      <c r="G196" s="32">
        <f>Reais3x3!Z142</f>
        <v>5.4481981981981981E-2</v>
      </c>
      <c r="H196" s="32">
        <f>Reais3x3!AA142</f>
        <v>1.6838487972508594E-2</v>
      </c>
      <c r="I196" s="32">
        <f>Reais3x3!AB142</f>
        <v>0.98817533129459723</v>
      </c>
      <c r="J196" s="32">
        <f>Reais3x3!AC142</f>
        <v>0.9747597597597597</v>
      </c>
      <c r="K196" s="32">
        <f>Reais3x3!AD142</f>
        <v>0.99266895761741125</v>
      </c>
      <c r="L196" s="52">
        <f>Reais3x3!O142</f>
        <v>9.4406870435701576E-2</v>
      </c>
      <c r="M196" s="52"/>
      <c r="N196" s="52" t="e">
        <f t="shared" ca="1" si="2"/>
        <v>#NAME?</v>
      </c>
      <c r="O196" s="52" t="e">
        <f t="shared" ca="1" si="3"/>
        <v>#NAME?</v>
      </c>
      <c r="P196" s="52" t="e">
        <f t="shared" ca="1" si="4"/>
        <v>#NAME?</v>
      </c>
      <c r="Q196" s="52" t="e">
        <f t="shared" ca="1" si="5"/>
        <v>#NAME?</v>
      </c>
      <c r="R196" s="52" t="e">
        <f t="shared" ca="1" si="6"/>
        <v>#NAME?</v>
      </c>
      <c r="S196" s="52" t="e">
        <f t="shared" ca="1" si="7"/>
        <v>#NAME?</v>
      </c>
      <c r="T196" s="53"/>
    </row>
    <row r="197" spans="2:20" ht="13.5" hidden="1" customHeight="1" outlineLevel="1">
      <c r="B197" s="31">
        <v>194</v>
      </c>
      <c r="C197" s="31">
        <f t="shared" si="0"/>
        <v>4</v>
      </c>
      <c r="D197" s="31">
        <v>3</v>
      </c>
      <c r="E197" s="32">
        <f t="shared" si="1"/>
        <v>0.18181818181818182</v>
      </c>
      <c r="F197" s="32">
        <f>Reais3x3!Y143</f>
        <v>6.7914373088685018E-2</v>
      </c>
      <c r="G197" s="32">
        <f>Reais3x3!Z143</f>
        <v>0.12925675675675674</v>
      </c>
      <c r="H197" s="32">
        <f>Reais3x3!AA143</f>
        <v>1.4089347079037801E-2</v>
      </c>
      <c r="I197" s="32">
        <f>Reais3x3!AB143</f>
        <v>0.97184913353720692</v>
      </c>
      <c r="J197" s="32">
        <f>Reais3x3!AC143</f>
        <v>0.96037537537537532</v>
      </c>
      <c r="K197" s="32">
        <f>Reais3x3!AD143</f>
        <v>0.99266895761741125</v>
      </c>
      <c r="L197" s="52">
        <f>Reais3x3!O143</f>
        <v>0.11991848417745565</v>
      </c>
      <c r="M197" s="52"/>
      <c r="N197" s="52" t="e">
        <f t="shared" ca="1" si="2"/>
        <v>#NAME?</v>
      </c>
      <c r="O197" s="52" t="e">
        <f t="shared" ca="1" si="3"/>
        <v>#NAME?</v>
      </c>
      <c r="P197" s="52" t="e">
        <f t="shared" ca="1" si="4"/>
        <v>#NAME?</v>
      </c>
      <c r="Q197" s="52" t="e">
        <f t="shared" ca="1" si="5"/>
        <v>#NAME?</v>
      </c>
      <c r="R197" s="52" t="e">
        <f t="shared" ca="1" si="6"/>
        <v>#NAME?</v>
      </c>
      <c r="S197" s="52" t="e">
        <f t="shared" ca="1" si="7"/>
        <v>#NAME?</v>
      </c>
      <c r="T197" s="53"/>
    </row>
    <row r="198" spans="2:20" ht="13.5" hidden="1" customHeight="1" outlineLevel="1">
      <c r="B198" s="31">
        <v>195</v>
      </c>
      <c r="C198" s="31">
        <f t="shared" si="0"/>
        <v>4</v>
      </c>
      <c r="D198" s="31">
        <v>3</v>
      </c>
      <c r="E198" s="32">
        <f t="shared" si="1"/>
        <v>0.18181818181818182</v>
      </c>
      <c r="F198" s="32">
        <f>Reais3x3!Y144</f>
        <v>4.6483180428134555E-2</v>
      </c>
      <c r="G198" s="32">
        <f>Reais3x3!Z144</f>
        <v>1.6238738738738736E-2</v>
      </c>
      <c r="H198" s="32">
        <f>Reais3x3!AA144</f>
        <v>4.3642611683848795E-2</v>
      </c>
      <c r="I198" s="32">
        <f>Reais3x3!AB144</f>
        <v>0.98817533129459745</v>
      </c>
      <c r="J198" s="32">
        <f>Reais3x3!AC144</f>
        <v>0.98951951951951944</v>
      </c>
      <c r="K198" s="32">
        <f>Reais3x3!AD144</f>
        <v>0.97479954180985118</v>
      </c>
      <c r="L198" s="52">
        <f>Reais3x3!O144</f>
        <v>3.2593339570422729E-2</v>
      </c>
      <c r="M198" s="52"/>
      <c r="N198" s="52" t="e">
        <f t="shared" ca="1" si="2"/>
        <v>#NAME?</v>
      </c>
      <c r="O198" s="52" t="e">
        <f t="shared" ca="1" si="3"/>
        <v>#NAME?</v>
      </c>
      <c r="P198" s="52" t="e">
        <f t="shared" ca="1" si="4"/>
        <v>#NAME?</v>
      </c>
      <c r="Q198" s="52" t="e">
        <f t="shared" ca="1" si="5"/>
        <v>#NAME?</v>
      </c>
      <c r="R198" s="52" t="e">
        <f t="shared" ca="1" si="6"/>
        <v>#NAME?</v>
      </c>
      <c r="S198" s="52" t="e">
        <f t="shared" ca="1" si="7"/>
        <v>#NAME?</v>
      </c>
      <c r="T198" s="53"/>
    </row>
    <row r="199" spans="2:20" ht="13.5" hidden="1" customHeight="1" outlineLevel="1">
      <c r="B199" s="31">
        <v>196</v>
      </c>
      <c r="C199" s="31">
        <f t="shared" si="0"/>
        <v>4</v>
      </c>
      <c r="D199" s="31">
        <v>3</v>
      </c>
      <c r="E199" s="32">
        <f t="shared" si="1"/>
        <v>0.18181818181818182</v>
      </c>
      <c r="F199" s="32">
        <f>Reais3x3!Y145</f>
        <v>7.0972477064220191E-2</v>
      </c>
      <c r="G199" s="32">
        <f>Reais3x3!Z145</f>
        <v>9.10135135135135E-2</v>
      </c>
      <c r="H199" s="32">
        <f>Reais3x3!AA145</f>
        <v>4.0893470790378007E-2</v>
      </c>
      <c r="I199" s="32">
        <f>Reais3x3!AB145</f>
        <v>0.97184913353720692</v>
      </c>
      <c r="J199" s="32">
        <f>Reais3x3!AC145</f>
        <v>0.94989489489489498</v>
      </c>
      <c r="K199" s="32">
        <f>Reais3x3!AD145</f>
        <v>0.97479954180985118</v>
      </c>
      <c r="L199" s="52">
        <f>Reais3x3!O145</f>
        <v>0.1097941691452049</v>
      </c>
      <c r="M199" s="52"/>
      <c r="N199" s="52" t="e">
        <f t="shared" ca="1" si="2"/>
        <v>#NAME?</v>
      </c>
      <c r="O199" s="52" t="e">
        <f t="shared" ca="1" si="3"/>
        <v>#NAME?</v>
      </c>
      <c r="P199" s="52" t="e">
        <f t="shared" ca="1" si="4"/>
        <v>#NAME?</v>
      </c>
      <c r="Q199" s="52" t="e">
        <f t="shared" ca="1" si="5"/>
        <v>#NAME?</v>
      </c>
      <c r="R199" s="52" t="e">
        <f t="shared" ca="1" si="6"/>
        <v>#NAME?</v>
      </c>
      <c r="S199" s="52" t="e">
        <f t="shared" ca="1" si="7"/>
        <v>#NAME?</v>
      </c>
      <c r="T199" s="53"/>
    </row>
    <row r="200" spans="2:20" ht="13.5" hidden="1" customHeight="1" outlineLevel="1">
      <c r="B200" s="31">
        <v>197</v>
      </c>
      <c r="C200" s="31">
        <f t="shared" si="0"/>
        <v>4</v>
      </c>
      <c r="D200" s="31">
        <v>3</v>
      </c>
      <c r="E200" s="32">
        <f t="shared" si="1"/>
        <v>0.18181818181818182</v>
      </c>
      <c r="F200" s="32">
        <f>Reais3x3!Y146</f>
        <v>0.10152905198776759</v>
      </c>
      <c r="G200" s="32">
        <f>Reais3x3!Z146</f>
        <v>0.18054054054054053</v>
      </c>
      <c r="H200" s="32">
        <f>Reais3x3!AA146</f>
        <v>0.52268041237113405</v>
      </c>
      <c r="I200" s="32">
        <f>Reais3x3!AB146</f>
        <v>0.9575942915392458</v>
      </c>
      <c r="J200" s="32">
        <f>Reais3x3!AC146</f>
        <v>0.89072072072072073</v>
      </c>
      <c r="K200" s="32">
        <f>Reais3x3!AD146</f>
        <v>0.65544100801832761</v>
      </c>
      <c r="L200" s="52">
        <f>Reais3x3!O146</f>
        <v>0.12550988793117623</v>
      </c>
      <c r="M200" s="52"/>
      <c r="N200" s="52" t="e">
        <f t="shared" ca="1" si="2"/>
        <v>#NAME?</v>
      </c>
      <c r="O200" s="52" t="e">
        <f t="shared" ca="1" si="3"/>
        <v>#NAME?</v>
      </c>
      <c r="P200" s="52" t="e">
        <f t="shared" ca="1" si="4"/>
        <v>#NAME?</v>
      </c>
      <c r="Q200" s="52" t="e">
        <f t="shared" ca="1" si="5"/>
        <v>#NAME?</v>
      </c>
      <c r="R200" s="52" t="e">
        <f t="shared" ca="1" si="6"/>
        <v>#NAME?</v>
      </c>
      <c r="S200" s="52" t="e">
        <f t="shared" ca="1" si="7"/>
        <v>#NAME?</v>
      </c>
      <c r="T200" s="53"/>
    </row>
    <row r="201" spans="2:20" ht="13.5" hidden="1" customHeight="1" outlineLevel="1">
      <c r="B201" s="31">
        <v>198</v>
      </c>
      <c r="C201" s="31">
        <f t="shared" si="0"/>
        <v>4</v>
      </c>
      <c r="D201" s="31">
        <v>3</v>
      </c>
      <c r="E201" s="32">
        <f t="shared" si="1"/>
        <v>0.18181818181818182</v>
      </c>
      <c r="F201" s="32">
        <f>Reais3x3!Y147</f>
        <v>0.12601834862385322</v>
      </c>
      <c r="G201" s="32">
        <f>Reais3x3!Z147</f>
        <v>0.25531531531531532</v>
      </c>
      <c r="H201" s="32">
        <f>Reais3x3!AA147</f>
        <v>0.51993127147766327</v>
      </c>
      <c r="I201" s="32">
        <f>Reais3x3!AB147</f>
        <v>0.95759429153924558</v>
      </c>
      <c r="J201" s="32">
        <f>Reais3x3!AC147</f>
        <v>0.90094594594594601</v>
      </c>
      <c r="K201" s="32">
        <f>Reais3x3!AD147</f>
        <v>0.65544100801832761</v>
      </c>
      <c r="L201" s="52">
        <f>Reais3x3!O147</f>
        <v>0.16730376618525736</v>
      </c>
      <c r="M201" s="52"/>
      <c r="N201" s="52" t="e">
        <f t="shared" ca="1" si="2"/>
        <v>#NAME?</v>
      </c>
      <c r="O201" s="52" t="e">
        <f t="shared" ca="1" si="3"/>
        <v>#NAME?</v>
      </c>
      <c r="P201" s="52" t="e">
        <f t="shared" ca="1" si="4"/>
        <v>#NAME?</v>
      </c>
      <c r="Q201" s="52" t="e">
        <f t="shared" ca="1" si="5"/>
        <v>#NAME?</v>
      </c>
      <c r="R201" s="52" t="e">
        <f t="shared" ca="1" si="6"/>
        <v>#NAME?</v>
      </c>
      <c r="S201" s="52" t="e">
        <f t="shared" ca="1" si="7"/>
        <v>#NAME?</v>
      </c>
      <c r="T201" s="53"/>
    </row>
    <row r="202" spans="2:20" ht="13.5" hidden="1" customHeight="1" outlineLevel="1">
      <c r="B202" s="31">
        <v>199</v>
      </c>
      <c r="C202" s="31">
        <f t="shared" si="0"/>
        <v>4</v>
      </c>
      <c r="D202" s="31">
        <v>3</v>
      </c>
      <c r="E202" s="32">
        <f t="shared" si="1"/>
        <v>0.18181818181818182</v>
      </c>
      <c r="F202" s="32">
        <f>Reais3x3!Y148</f>
        <v>4.2159021406727823E-2</v>
      </c>
      <c r="G202" s="32">
        <f>Reais3x3!Z148</f>
        <v>3.9662162162162166E-2</v>
      </c>
      <c r="H202" s="32">
        <f>Reais3x3!AA148</f>
        <v>5.8419243986254296E-3</v>
      </c>
      <c r="I202" s="32">
        <f>Reais3x3!AB148</f>
        <v>0.98817533129459723</v>
      </c>
      <c r="J202" s="32">
        <f>Reais3x3!AC148</f>
        <v>0.98463963963963963</v>
      </c>
      <c r="K202" s="32">
        <f>Reais3x3!AD148</f>
        <v>0.99610538373424973</v>
      </c>
      <c r="L202" s="52">
        <f>Reais3x3!O148</f>
        <v>8.9870329373208602E-2</v>
      </c>
      <c r="M202" s="52"/>
      <c r="N202" s="52" t="e">
        <f t="shared" ca="1" si="2"/>
        <v>#NAME?</v>
      </c>
      <c r="O202" s="52" t="e">
        <f t="shared" ca="1" si="3"/>
        <v>#NAME?</v>
      </c>
      <c r="P202" s="52" t="e">
        <f t="shared" ca="1" si="4"/>
        <v>#NAME?</v>
      </c>
      <c r="Q202" s="52" t="e">
        <f t="shared" ca="1" si="5"/>
        <v>#NAME?</v>
      </c>
      <c r="R202" s="52" t="e">
        <f t="shared" ca="1" si="6"/>
        <v>#NAME?</v>
      </c>
      <c r="S202" s="52" t="e">
        <f t="shared" ca="1" si="7"/>
        <v>#NAME?</v>
      </c>
      <c r="T202" s="53"/>
    </row>
    <row r="203" spans="2:20" ht="13.5" hidden="1" customHeight="1" outlineLevel="1">
      <c r="B203" s="31">
        <v>200</v>
      </c>
      <c r="C203" s="31">
        <f t="shared" si="0"/>
        <v>4</v>
      </c>
      <c r="D203" s="31">
        <v>3</v>
      </c>
      <c r="E203" s="32">
        <f t="shared" si="1"/>
        <v>0.18181818181818182</v>
      </c>
      <c r="F203" s="32">
        <f>Reais3x3!Y149</f>
        <v>6.6648318042813459E-2</v>
      </c>
      <c r="G203" s="32">
        <f>Reais3x3!Z149</f>
        <v>0.11443693693693693</v>
      </c>
      <c r="H203" s="32">
        <f>Reais3x3!AA149</f>
        <v>3.092783505154639E-3</v>
      </c>
      <c r="I203" s="32">
        <f>Reais3x3!AB149</f>
        <v>0.97184913353720692</v>
      </c>
      <c r="J203" s="32">
        <f>Reais3x3!AC149</f>
        <v>0.96037537537537554</v>
      </c>
      <c r="K203" s="32">
        <f>Reais3x3!AD149</f>
        <v>0.99793814432989691</v>
      </c>
      <c r="L203" s="52">
        <f>Reais3x3!O149</f>
        <v>0.10101956271898427</v>
      </c>
      <c r="M203" s="52"/>
      <c r="N203" s="52" t="e">
        <f t="shared" ca="1" si="2"/>
        <v>#NAME?</v>
      </c>
      <c r="O203" s="52" t="e">
        <f t="shared" ca="1" si="3"/>
        <v>#NAME?</v>
      </c>
      <c r="P203" s="52" t="e">
        <f t="shared" ca="1" si="4"/>
        <v>#NAME?</v>
      </c>
      <c r="Q203" s="52" t="e">
        <f t="shared" ca="1" si="5"/>
        <v>#NAME?</v>
      </c>
      <c r="R203" s="52" t="e">
        <f t="shared" ca="1" si="6"/>
        <v>#NAME?</v>
      </c>
      <c r="S203" s="52" t="e">
        <f t="shared" ca="1" si="7"/>
        <v>#NAME?</v>
      </c>
      <c r="T203" s="53"/>
    </row>
    <row r="204" spans="2:20" ht="13.5" hidden="1" customHeight="1" outlineLevel="1">
      <c r="B204" s="31">
        <v>201</v>
      </c>
      <c r="C204" s="31">
        <f t="shared" si="0"/>
        <v>4</v>
      </c>
      <c r="D204" s="31">
        <v>3</v>
      </c>
      <c r="E204" s="32">
        <f t="shared" si="1"/>
        <v>0.18181818181818182</v>
      </c>
      <c r="F204" s="32">
        <f>Reais3x3!Y150</f>
        <v>4.9198776758409793E-2</v>
      </c>
      <c r="G204" s="32">
        <f>Reais3x3!Z150</f>
        <v>5.7590090090090092E-2</v>
      </c>
      <c r="H204" s="32">
        <f>Reais3x3!AA150</f>
        <v>1.9587628865979381E-2</v>
      </c>
      <c r="I204" s="32">
        <f>Reais3x3!AB150</f>
        <v>0.98817533129459745</v>
      </c>
      <c r="J204" s="32">
        <f>Reais3x3!AC150</f>
        <v>0.97268768768768776</v>
      </c>
      <c r="K204" s="32">
        <f>Reais3x3!AD150</f>
        <v>0.99083619702176406</v>
      </c>
      <c r="L204" s="52">
        <f>Reais3x3!O150</f>
        <v>9.8419604082852885E-2</v>
      </c>
      <c r="M204" s="52"/>
      <c r="N204" s="52" t="e">
        <f t="shared" ca="1" si="2"/>
        <v>#NAME?</v>
      </c>
      <c r="O204" s="52" t="e">
        <f t="shared" ca="1" si="3"/>
        <v>#NAME?</v>
      </c>
      <c r="P204" s="52" t="e">
        <f t="shared" ca="1" si="4"/>
        <v>#NAME?</v>
      </c>
      <c r="Q204" s="52" t="e">
        <f t="shared" ca="1" si="5"/>
        <v>#NAME?</v>
      </c>
      <c r="R204" s="52" t="e">
        <f t="shared" ca="1" si="6"/>
        <v>#NAME?</v>
      </c>
      <c r="S204" s="52" t="e">
        <f t="shared" ca="1" si="7"/>
        <v>#NAME?</v>
      </c>
      <c r="T204" s="53"/>
    </row>
    <row r="205" spans="2:20" ht="13.5" hidden="1" customHeight="1" outlineLevel="1">
      <c r="B205" s="31">
        <v>202</v>
      </c>
      <c r="C205" s="31">
        <f t="shared" si="0"/>
        <v>4</v>
      </c>
      <c r="D205" s="31">
        <v>3</v>
      </c>
      <c r="E205" s="32">
        <f t="shared" si="1"/>
        <v>0.18181818181818182</v>
      </c>
      <c r="F205" s="32">
        <f>Reais3x3!Y151</f>
        <v>7.3688073394495429E-2</v>
      </c>
      <c r="G205" s="32">
        <f>Reais3x3!Z151</f>
        <v>0.13236486486486487</v>
      </c>
      <c r="H205" s="32">
        <f>Reais3x3!AA151</f>
        <v>1.683848797250859E-2</v>
      </c>
      <c r="I205" s="32">
        <f>Reais3x3!AB151</f>
        <v>0.97184913353720692</v>
      </c>
      <c r="J205" s="32">
        <f>Reais3x3!AC151</f>
        <v>0.96037537537537532</v>
      </c>
      <c r="K205" s="32">
        <f>Reais3x3!AD151</f>
        <v>0.99083619702176406</v>
      </c>
      <c r="L205" s="52">
        <f>Reais3x3!O151</f>
        <v>0.12497463600387275</v>
      </c>
      <c r="M205" s="52"/>
      <c r="N205" s="52" t="e">
        <f t="shared" ca="1" si="2"/>
        <v>#NAME?</v>
      </c>
      <c r="O205" s="52" t="e">
        <f t="shared" ca="1" si="3"/>
        <v>#NAME?</v>
      </c>
      <c r="P205" s="52" t="e">
        <f t="shared" ca="1" si="4"/>
        <v>#NAME?</v>
      </c>
      <c r="Q205" s="52" t="e">
        <f t="shared" ca="1" si="5"/>
        <v>#NAME?</v>
      </c>
      <c r="R205" s="52" t="e">
        <f t="shared" ca="1" si="6"/>
        <v>#NAME?</v>
      </c>
      <c r="S205" s="52" t="e">
        <f t="shared" ca="1" si="7"/>
        <v>#NAME?</v>
      </c>
      <c r="T205" s="53"/>
    </row>
    <row r="206" spans="2:20" ht="13.5" hidden="1" customHeight="1" outlineLevel="1">
      <c r="B206" s="31">
        <v>203</v>
      </c>
      <c r="C206" s="31">
        <f t="shared" si="0"/>
        <v>4</v>
      </c>
      <c r="D206" s="31">
        <v>3</v>
      </c>
      <c r="E206" s="32">
        <f t="shared" si="1"/>
        <v>0.18181818181818182</v>
      </c>
      <c r="F206" s="32">
        <f>Reais3x3!Y152</f>
        <v>0.1673577981651376</v>
      </c>
      <c r="G206" s="32">
        <f>Reais3x3!Z152</f>
        <v>0.10698198198198197</v>
      </c>
      <c r="H206" s="32">
        <f>Reais3x3!AA152</f>
        <v>0.19965635738831616</v>
      </c>
      <c r="I206" s="32">
        <f>Reais3x3!AB152</f>
        <v>0.91370846075433221</v>
      </c>
      <c r="J206" s="32">
        <f>Reais3x3!AC152</f>
        <v>0.93975975975975989</v>
      </c>
      <c r="K206" s="32">
        <f>Reais3x3!AD152</f>
        <v>0.87079037800687287</v>
      </c>
      <c r="L206" s="52">
        <f>Reais3x3!O152</f>
        <v>0.13187881194477935</v>
      </c>
      <c r="M206" s="52"/>
      <c r="N206" s="52" t="e">
        <f t="shared" ca="1" si="2"/>
        <v>#NAME?</v>
      </c>
      <c r="O206" s="52" t="e">
        <f t="shared" ca="1" si="3"/>
        <v>#NAME?</v>
      </c>
      <c r="P206" s="52" t="e">
        <f t="shared" ca="1" si="4"/>
        <v>#NAME?</v>
      </c>
      <c r="Q206" s="52" t="e">
        <f t="shared" ca="1" si="5"/>
        <v>#NAME?</v>
      </c>
      <c r="R206" s="52" t="e">
        <f t="shared" ca="1" si="6"/>
        <v>#NAME?</v>
      </c>
      <c r="S206" s="52" t="e">
        <f t="shared" ca="1" si="7"/>
        <v>#NAME?</v>
      </c>
      <c r="T206" s="53"/>
    </row>
    <row r="207" spans="2:20" ht="13.5" hidden="1" customHeight="1" outlineLevel="1">
      <c r="B207" s="31">
        <v>204</v>
      </c>
      <c r="C207" s="31">
        <f t="shared" si="0"/>
        <v>4</v>
      </c>
      <c r="D207" s="31">
        <v>3</v>
      </c>
      <c r="E207" s="32">
        <f t="shared" si="1"/>
        <v>0.18181818181818182</v>
      </c>
      <c r="F207" s="32">
        <f>Reais3x3!Y153</f>
        <v>0.19184709480122322</v>
      </c>
      <c r="G207" s="32">
        <f>Reais3x3!Z153</f>
        <v>0.18175675675675673</v>
      </c>
      <c r="H207" s="32">
        <f>Reais3x3!AA153</f>
        <v>0.19690721649484536</v>
      </c>
      <c r="I207" s="32">
        <f>Reais3x3!AB153</f>
        <v>0.91370846075433232</v>
      </c>
      <c r="J207" s="32">
        <f>Reais3x3!AC153</f>
        <v>0.94998498498498496</v>
      </c>
      <c r="K207" s="32">
        <f>Reais3x3!AD153</f>
        <v>0.87079037800687287</v>
      </c>
      <c r="L207" s="52">
        <f>Reais3x3!O153</f>
        <v>0.18548991669995432</v>
      </c>
      <c r="M207" s="52"/>
      <c r="N207" s="52" t="e">
        <f t="shared" ca="1" si="2"/>
        <v>#NAME?</v>
      </c>
      <c r="O207" s="52" t="e">
        <f t="shared" ca="1" si="3"/>
        <v>#NAME?</v>
      </c>
      <c r="P207" s="52" t="e">
        <f t="shared" ca="1" si="4"/>
        <v>#NAME?</v>
      </c>
      <c r="Q207" s="52" t="e">
        <f t="shared" ca="1" si="5"/>
        <v>#NAME?</v>
      </c>
      <c r="R207" s="52" t="e">
        <f t="shared" ca="1" si="6"/>
        <v>#NAME?</v>
      </c>
      <c r="S207" s="52" t="e">
        <f t="shared" ca="1" si="7"/>
        <v>#NAME?</v>
      </c>
      <c r="T207" s="53"/>
    </row>
    <row r="208" spans="2:20" ht="13.5" hidden="1" customHeight="1" outlineLevel="1">
      <c r="B208" s="31">
        <v>205</v>
      </c>
      <c r="C208" s="31">
        <f t="shared" si="0"/>
        <v>4</v>
      </c>
      <c r="D208" s="31">
        <v>3</v>
      </c>
      <c r="E208" s="32">
        <f t="shared" si="1"/>
        <v>0.18181818181818182</v>
      </c>
      <c r="F208" s="32">
        <f>Reais3x3!Y154</f>
        <v>9.9192660550458722E-2</v>
      </c>
      <c r="G208" s="32">
        <f>Reais3x3!Z154</f>
        <v>0.18556306306306308</v>
      </c>
      <c r="H208" s="32">
        <f>Reais3x3!AA154</f>
        <v>0.49896907216494846</v>
      </c>
      <c r="I208" s="32">
        <f>Reais3x3!AB154</f>
        <v>0.95915188583078492</v>
      </c>
      <c r="J208" s="32">
        <f>Reais3x3!AC154</f>
        <v>0.88737237237237243</v>
      </c>
      <c r="K208" s="32">
        <f>Reais3x3!AD154</f>
        <v>0.6712485681557846</v>
      </c>
      <c r="L208" s="52">
        <f>Reais3x3!O154</f>
        <v>0.13605036825996261</v>
      </c>
      <c r="M208" s="52"/>
      <c r="N208" s="52" t="e">
        <f t="shared" ca="1" si="2"/>
        <v>#NAME?</v>
      </c>
      <c r="O208" s="52" t="e">
        <f t="shared" ca="1" si="3"/>
        <v>#NAME?</v>
      </c>
      <c r="P208" s="52" t="e">
        <f t="shared" ca="1" si="4"/>
        <v>#NAME?</v>
      </c>
      <c r="Q208" s="52" t="e">
        <f t="shared" ca="1" si="5"/>
        <v>#NAME?</v>
      </c>
      <c r="R208" s="52" t="e">
        <f t="shared" ca="1" si="6"/>
        <v>#NAME?</v>
      </c>
      <c r="S208" s="52" t="e">
        <f t="shared" ca="1" si="7"/>
        <v>#NAME?</v>
      </c>
      <c r="T208" s="53"/>
    </row>
    <row r="209" spans="2:20" ht="13.5" hidden="1" customHeight="1" outlineLevel="1">
      <c r="B209" s="31">
        <v>206</v>
      </c>
      <c r="C209" s="31">
        <f t="shared" si="0"/>
        <v>4</v>
      </c>
      <c r="D209" s="31">
        <v>3</v>
      </c>
      <c r="E209" s="32">
        <f t="shared" si="1"/>
        <v>0.18181818181818182</v>
      </c>
      <c r="F209" s="32">
        <f>Reais3x3!Y155</f>
        <v>0.12368195718654436</v>
      </c>
      <c r="G209" s="32">
        <f>Reais3x3!Z155</f>
        <v>0.26033783783783787</v>
      </c>
      <c r="H209" s="32">
        <f>Reais3x3!AA155</f>
        <v>0.49621993127147768</v>
      </c>
      <c r="I209" s="32">
        <f>Reais3x3!AB155</f>
        <v>0.95915188583078492</v>
      </c>
      <c r="J209" s="32">
        <f>Reais3x3!AC155</f>
        <v>0.8975975975975975</v>
      </c>
      <c r="K209" s="32">
        <f>Reais3x3!AD155</f>
        <v>0.6712485681557846</v>
      </c>
      <c r="L209" s="52">
        <f>Reais3x3!O155</f>
        <v>0.17505667686646484</v>
      </c>
      <c r="M209" s="52"/>
      <c r="N209" s="52" t="e">
        <f t="shared" ca="1" si="2"/>
        <v>#NAME?</v>
      </c>
      <c r="O209" s="52" t="e">
        <f t="shared" ca="1" si="3"/>
        <v>#NAME?</v>
      </c>
      <c r="P209" s="52" t="e">
        <f t="shared" ca="1" si="4"/>
        <v>#NAME?</v>
      </c>
      <c r="Q209" s="52" t="e">
        <f t="shared" ca="1" si="5"/>
        <v>#NAME?</v>
      </c>
      <c r="R209" s="52" t="e">
        <f t="shared" ca="1" si="6"/>
        <v>#NAME?</v>
      </c>
      <c r="S209" s="52" t="e">
        <f t="shared" ca="1" si="7"/>
        <v>#NAME?</v>
      </c>
      <c r="T209" s="53"/>
    </row>
    <row r="210" spans="2:20" ht="13.5" hidden="1" customHeight="1" outlineLevel="1">
      <c r="B210" s="31">
        <v>207</v>
      </c>
      <c r="C210" s="31">
        <f t="shared" si="0"/>
        <v>4</v>
      </c>
      <c r="D210" s="31">
        <v>3</v>
      </c>
      <c r="E210" s="32">
        <f t="shared" si="1"/>
        <v>0.18181818181818182</v>
      </c>
      <c r="F210" s="32">
        <f>Reais3x3!Y156</f>
        <v>5.565749235474006E-2</v>
      </c>
      <c r="G210" s="32">
        <f>Reais3x3!Z156</f>
        <v>1.6621621621621618E-2</v>
      </c>
      <c r="H210" s="32">
        <f>Reais3x3!AA156</f>
        <v>1.1683848797250859E-2</v>
      </c>
      <c r="I210" s="32">
        <f>Reais3x3!AB156</f>
        <v>0.98817533129459745</v>
      </c>
      <c r="J210" s="32">
        <f>Reais3x3!AC156</f>
        <v>0.98977477477477471</v>
      </c>
      <c r="K210" s="32">
        <f>Reais3x3!AD156</f>
        <v>0.99610538373424973</v>
      </c>
      <c r="L210" s="52">
        <f>Reais3x3!O156</f>
        <v>7.2131532234320492E-2</v>
      </c>
      <c r="M210" s="52"/>
      <c r="N210" s="52" t="e">
        <f t="shared" ca="1" si="2"/>
        <v>#NAME?</v>
      </c>
      <c r="O210" s="52" t="e">
        <f t="shared" ca="1" si="3"/>
        <v>#NAME?</v>
      </c>
      <c r="P210" s="52" t="e">
        <f t="shared" ca="1" si="4"/>
        <v>#NAME?</v>
      </c>
      <c r="Q210" s="52" t="e">
        <f t="shared" ca="1" si="5"/>
        <v>#NAME?</v>
      </c>
      <c r="R210" s="52" t="e">
        <f t="shared" ca="1" si="6"/>
        <v>#NAME?</v>
      </c>
      <c r="S210" s="52" t="e">
        <f t="shared" ca="1" si="7"/>
        <v>#NAME?</v>
      </c>
      <c r="T210" s="53"/>
    </row>
    <row r="211" spans="2:20" ht="13.5" hidden="1" customHeight="1" outlineLevel="1">
      <c r="B211" s="31">
        <v>208</v>
      </c>
      <c r="C211" s="31">
        <f t="shared" si="0"/>
        <v>4</v>
      </c>
      <c r="D211" s="31">
        <v>3</v>
      </c>
      <c r="E211" s="32">
        <f t="shared" si="1"/>
        <v>0.18181818181818182</v>
      </c>
      <c r="F211" s="32">
        <f>Reais3x3!Y157</f>
        <v>8.0146788990825696E-2</v>
      </c>
      <c r="G211" s="32">
        <f>Reais3x3!Z157</f>
        <v>9.1396396396396393E-2</v>
      </c>
      <c r="H211" s="32">
        <f>Reais3x3!AA157</f>
        <v>8.9347079037800682E-3</v>
      </c>
      <c r="I211" s="32">
        <f>Reais3x3!AB157</f>
        <v>0.97184913353720681</v>
      </c>
      <c r="J211" s="32">
        <f>Reais3x3!AC157</f>
        <v>0.95015015015015025</v>
      </c>
      <c r="K211" s="32">
        <f>Reais3x3!AD157</f>
        <v>0.99610538373424973</v>
      </c>
      <c r="L211" s="52">
        <f>Reais3x3!O157</f>
        <v>0.11844856722739798</v>
      </c>
      <c r="M211" s="52"/>
      <c r="N211" s="52" t="e">
        <f t="shared" ca="1" si="2"/>
        <v>#NAME?</v>
      </c>
      <c r="O211" s="52" t="e">
        <f t="shared" ca="1" si="3"/>
        <v>#NAME?</v>
      </c>
      <c r="P211" s="52" t="e">
        <f t="shared" ca="1" si="4"/>
        <v>#NAME?</v>
      </c>
      <c r="Q211" s="52" t="e">
        <f t="shared" ca="1" si="5"/>
        <v>#NAME?</v>
      </c>
      <c r="R211" s="52" t="e">
        <f t="shared" ca="1" si="6"/>
        <v>#NAME?</v>
      </c>
      <c r="S211" s="52" t="e">
        <f t="shared" ca="1" si="7"/>
        <v>#NAME?</v>
      </c>
      <c r="T211" s="53"/>
    </row>
    <row r="212" spans="2:20" ht="13.5" hidden="1" customHeight="1" outlineLevel="1">
      <c r="B212" s="31">
        <v>209</v>
      </c>
      <c r="C212" s="31">
        <f t="shared" si="0"/>
        <v>4</v>
      </c>
      <c r="D212" s="31">
        <v>3</v>
      </c>
      <c r="E212" s="32">
        <f t="shared" si="1"/>
        <v>0.18181818181818182</v>
      </c>
      <c r="F212" s="32">
        <f>Reais3x3!Y158</f>
        <v>0.10463608562691132</v>
      </c>
      <c r="G212" s="32">
        <f>Reais3x3!Z158</f>
        <v>0.16617117117117114</v>
      </c>
      <c r="H212" s="32">
        <f>Reais3x3!AA158</f>
        <v>6.1855670103092781E-3</v>
      </c>
      <c r="I212" s="32">
        <f>Reais3x3!AB158</f>
        <v>0.97184913353720692</v>
      </c>
      <c r="J212" s="32">
        <f>Reais3x3!AC158</f>
        <v>0.96037537537537532</v>
      </c>
      <c r="K212" s="32">
        <f>Reais3x3!AD158</f>
        <v>0.99793814432989691</v>
      </c>
      <c r="L212" s="52">
        <f>Reais3x3!O158</f>
        <v>0.14092875590989937</v>
      </c>
      <c r="M212" s="52"/>
      <c r="N212" s="52" t="e">
        <f t="shared" ca="1" si="2"/>
        <v>#NAME?</v>
      </c>
      <c r="O212" s="52" t="e">
        <f t="shared" ca="1" si="3"/>
        <v>#NAME?</v>
      </c>
      <c r="P212" s="52" t="e">
        <f t="shared" ca="1" si="4"/>
        <v>#NAME?</v>
      </c>
      <c r="Q212" s="52" t="e">
        <f t="shared" ca="1" si="5"/>
        <v>#NAME?</v>
      </c>
      <c r="R212" s="52" t="e">
        <f t="shared" ca="1" si="6"/>
        <v>#NAME?</v>
      </c>
      <c r="S212" s="52" t="e">
        <f t="shared" ca="1" si="7"/>
        <v>#NAME?</v>
      </c>
      <c r="T212" s="53"/>
    </row>
    <row r="213" spans="2:20" ht="13.5" hidden="1" customHeight="1" outlineLevel="1">
      <c r="B213" s="31">
        <v>210</v>
      </c>
      <c r="C213" s="31">
        <f t="shared" si="0"/>
        <v>4</v>
      </c>
      <c r="D213" s="31">
        <v>3</v>
      </c>
      <c r="E213" s="32">
        <f t="shared" si="1"/>
        <v>0.18181818181818182</v>
      </c>
      <c r="F213" s="32">
        <f>Reais3x3!Y159</f>
        <v>4.8929663608562692E-2</v>
      </c>
      <c r="G213" s="32">
        <f>Reais3x3!Z159</f>
        <v>7.7004504504504495E-2</v>
      </c>
      <c r="H213" s="32">
        <f>Reais3x3!AA159</f>
        <v>2.7835051546391754E-2</v>
      </c>
      <c r="I213" s="32">
        <f>Reais3x3!AB159</f>
        <v>0.99184505606523954</v>
      </c>
      <c r="J213" s="32">
        <f>Reais3x3!AC159</f>
        <v>0.9747597597597597</v>
      </c>
      <c r="K213" s="32">
        <f>Reais3x3!AD159</f>
        <v>0.99656357388316152</v>
      </c>
      <c r="L213" s="52">
        <f>Reais3x3!O159</f>
        <v>0.12233072155009277</v>
      </c>
      <c r="M213" s="52"/>
      <c r="N213" s="52" t="e">
        <f t="shared" ca="1" si="2"/>
        <v>#NAME?</v>
      </c>
      <c r="O213" s="52" t="e">
        <f t="shared" ca="1" si="3"/>
        <v>#NAME?</v>
      </c>
      <c r="P213" s="52" t="e">
        <f t="shared" ca="1" si="4"/>
        <v>#NAME?</v>
      </c>
      <c r="Q213" s="52" t="e">
        <f t="shared" ca="1" si="5"/>
        <v>#NAME?</v>
      </c>
      <c r="R213" s="52" t="e">
        <f t="shared" ca="1" si="6"/>
        <v>#NAME?</v>
      </c>
      <c r="S213" s="52" t="e">
        <f t="shared" ca="1" si="7"/>
        <v>#NAME?</v>
      </c>
      <c r="T213" s="53"/>
    </row>
    <row r="214" spans="2:20" ht="13.5" hidden="1" customHeight="1" outlineLevel="1">
      <c r="B214" s="31">
        <v>211</v>
      </c>
      <c r="C214" s="31">
        <f t="shared" si="0"/>
        <v>4</v>
      </c>
      <c r="D214" s="31">
        <v>3</v>
      </c>
      <c r="E214" s="32">
        <f t="shared" si="1"/>
        <v>0.18181818181818182</v>
      </c>
      <c r="F214" s="32">
        <f>Reais3x3!Y160</f>
        <v>7.3418960244648321E-2</v>
      </c>
      <c r="G214" s="32">
        <f>Reais3x3!Z160</f>
        <v>0.15177927927927926</v>
      </c>
      <c r="H214" s="32">
        <f>Reais3x3!AA160</f>
        <v>2.5085910652920963E-2</v>
      </c>
      <c r="I214" s="32">
        <f>Reais3x3!AB160</f>
        <v>0.97551885830784923</v>
      </c>
      <c r="J214" s="32">
        <f>Reais3x3!AC160</f>
        <v>0.97539039039039033</v>
      </c>
      <c r="K214" s="32">
        <f>Reais3x3!AD160</f>
        <v>0.99473081328751434</v>
      </c>
      <c r="L214" s="52">
        <f>Reais3x3!O160</f>
        <v>0.1614908521670626</v>
      </c>
      <c r="M214" s="52"/>
      <c r="N214" s="52" t="e">
        <f t="shared" ca="1" si="2"/>
        <v>#NAME?</v>
      </c>
      <c r="O214" s="52" t="e">
        <f t="shared" ca="1" si="3"/>
        <v>#NAME?</v>
      </c>
      <c r="P214" s="52" t="e">
        <f t="shared" ca="1" si="4"/>
        <v>#NAME?</v>
      </c>
      <c r="Q214" s="52" t="e">
        <f t="shared" ca="1" si="5"/>
        <v>#NAME?</v>
      </c>
      <c r="R214" s="52" t="e">
        <f t="shared" ca="1" si="6"/>
        <v>#NAME?</v>
      </c>
      <c r="S214" s="52" t="e">
        <f t="shared" ca="1" si="7"/>
        <v>#NAME?</v>
      </c>
      <c r="T214" s="53"/>
    </row>
    <row r="215" spans="2:20" ht="13.5" hidden="1" customHeight="1" outlineLevel="1">
      <c r="B215" s="31">
        <v>212</v>
      </c>
      <c r="C215" s="31">
        <f t="shared" si="0"/>
        <v>4</v>
      </c>
      <c r="D215" s="31">
        <v>3</v>
      </c>
      <c r="E215" s="32">
        <f t="shared" si="1"/>
        <v>0.18181818181818182</v>
      </c>
      <c r="F215" s="32">
        <f>Reais3x3!Y161</f>
        <v>5.1987767584097858E-2</v>
      </c>
      <c r="G215" s="32">
        <f>Reais3x3!Z161</f>
        <v>3.8761261261261261E-2</v>
      </c>
      <c r="H215" s="32">
        <f>Reais3x3!AA161</f>
        <v>5.4639175257731959E-2</v>
      </c>
      <c r="I215" s="32">
        <f>Reais3x3!AB161</f>
        <v>0.99184505606523954</v>
      </c>
      <c r="J215" s="32">
        <f>Reais3x3!AC161</f>
        <v>0.97450450450450443</v>
      </c>
      <c r="K215" s="32">
        <f>Reais3x3!AD161</f>
        <v>0.97869415807560145</v>
      </c>
      <c r="L215" s="52">
        <f>Reais3x3!O161</f>
        <v>6.1655474981920998E-2</v>
      </c>
      <c r="M215" s="52"/>
      <c r="N215" s="52" t="e">
        <f t="shared" ca="1" si="2"/>
        <v>#NAME?</v>
      </c>
      <c r="O215" s="52" t="e">
        <f t="shared" ca="1" si="3"/>
        <v>#NAME?</v>
      </c>
      <c r="P215" s="52" t="e">
        <f t="shared" ca="1" si="4"/>
        <v>#NAME?</v>
      </c>
      <c r="Q215" s="52" t="e">
        <f t="shared" ca="1" si="5"/>
        <v>#NAME?</v>
      </c>
      <c r="R215" s="52" t="e">
        <f t="shared" ca="1" si="6"/>
        <v>#NAME?</v>
      </c>
      <c r="S215" s="52" t="e">
        <f t="shared" ca="1" si="7"/>
        <v>#NAME?</v>
      </c>
      <c r="T215" s="53"/>
    </row>
    <row r="216" spans="2:20" ht="13.5" hidden="1" customHeight="1" outlineLevel="1">
      <c r="B216" s="31">
        <v>213</v>
      </c>
      <c r="C216" s="31">
        <f t="shared" si="0"/>
        <v>4</v>
      </c>
      <c r="D216" s="31">
        <v>3</v>
      </c>
      <c r="E216" s="32">
        <f t="shared" si="1"/>
        <v>0.18181818181818182</v>
      </c>
      <c r="F216" s="32">
        <f>Reais3x3!Y162</f>
        <v>7.6477064220183494E-2</v>
      </c>
      <c r="G216" s="32">
        <f>Reais3x3!Z162</f>
        <v>0.11353603603603603</v>
      </c>
      <c r="H216" s="32">
        <f>Reais3x3!AA162</f>
        <v>5.1890034364261171E-2</v>
      </c>
      <c r="I216" s="32">
        <f>Reais3x3!AB162</f>
        <v>0.97551885830784923</v>
      </c>
      <c r="J216" s="32">
        <f>Reais3x3!AC162</f>
        <v>0.94989489489489498</v>
      </c>
      <c r="K216" s="32">
        <f>Reais3x3!AD162</f>
        <v>0.97686139747995426</v>
      </c>
      <c r="L216" s="52">
        <f>Reais3x3!O162</f>
        <v>0.12482771203262717</v>
      </c>
      <c r="M216" s="52"/>
      <c r="N216" s="52" t="e">
        <f t="shared" ca="1" si="2"/>
        <v>#NAME?</v>
      </c>
      <c r="O216" s="52" t="e">
        <f t="shared" ca="1" si="3"/>
        <v>#NAME?</v>
      </c>
      <c r="P216" s="52" t="e">
        <f t="shared" ca="1" si="4"/>
        <v>#NAME?</v>
      </c>
      <c r="Q216" s="52" t="e">
        <f t="shared" ca="1" si="5"/>
        <v>#NAME?</v>
      </c>
      <c r="R216" s="52" t="e">
        <f t="shared" ca="1" si="6"/>
        <v>#NAME?</v>
      </c>
      <c r="S216" s="52" t="e">
        <f t="shared" ca="1" si="7"/>
        <v>#NAME?</v>
      </c>
      <c r="T216" s="53"/>
    </row>
    <row r="217" spans="2:20" ht="13.5" hidden="1" customHeight="1" outlineLevel="1">
      <c r="B217" s="31">
        <v>214</v>
      </c>
      <c r="C217" s="31">
        <f t="shared" si="0"/>
        <v>4</v>
      </c>
      <c r="D217" s="31">
        <v>3</v>
      </c>
      <c r="E217" s="32">
        <f t="shared" si="1"/>
        <v>0.18181818181818182</v>
      </c>
      <c r="F217" s="32">
        <f>Reais3x3!Y163</f>
        <v>0.10703363914373089</v>
      </c>
      <c r="G217" s="32">
        <f>Reais3x3!Z163</f>
        <v>0.20306306306306304</v>
      </c>
      <c r="H217" s="32">
        <f>Reais3x3!AA163</f>
        <v>0.53367697594501717</v>
      </c>
      <c r="I217" s="32">
        <f>Reais3x3!AB163</f>
        <v>0.96126401630988789</v>
      </c>
      <c r="J217" s="32">
        <f>Reais3x3!AC163</f>
        <v>0.89072072072072073</v>
      </c>
      <c r="K217" s="32">
        <f>Reais3x3!AD163</f>
        <v>0.65933562428407788</v>
      </c>
      <c r="L217" s="52">
        <f>Reais3x3!O163</f>
        <v>0.16083883521722617</v>
      </c>
      <c r="M217" s="52"/>
      <c r="N217" s="52" t="e">
        <f t="shared" ca="1" si="2"/>
        <v>#NAME?</v>
      </c>
      <c r="O217" s="52" t="e">
        <f t="shared" ca="1" si="3"/>
        <v>#NAME?</v>
      </c>
      <c r="P217" s="52" t="e">
        <f t="shared" ca="1" si="4"/>
        <v>#NAME?</v>
      </c>
      <c r="Q217" s="52" t="e">
        <f t="shared" ca="1" si="5"/>
        <v>#NAME?</v>
      </c>
      <c r="R217" s="52" t="e">
        <f t="shared" ca="1" si="6"/>
        <v>#NAME?</v>
      </c>
      <c r="S217" s="52" t="e">
        <f t="shared" ca="1" si="7"/>
        <v>#NAME?</v>
      </c>
      <c r="T217" s="53"/>
    </row>
    <row r="218" spans="2:20" ht="13.5" hidden="1" customHeight="1" outlineLevel="1">
      <c r="B218" s="31">
        <v>215</v>
      </c>
      <c r="C218" s="31">
        <f t="shared" si="0"/>
        <v>4</v>
      </c>
      <c r="D218" s="31">
        <v>3</v>
      </c>
      <c r="E218" s="32">
        <f t="shared" si="1"/>
        <v>0.18181818181818182</v>
      </c>
      <c r="F218" s="32">
        <f>Reais3x3!Y164</f>
        <v>0.13152293577981652</v>
      </c>
      <c r="G218" s="32">
        <f>Reais3x3!Z164</f>
        <v>0.27783783783783783</v>
      </c>
      <c r="H218" s="32">
        <f>Reais3x3!AA164</f>
        <v>0.53092783505154639</v>
      </c>
      <c r="I218" s="32">
        <f>Reais3x3!AB164</f>
        <v>0.96126401630988789</v>
      </c>
      <c r="J218" s="32">
        <f>Reais3x3!AC164</f>
        <v>0.91596096096096102</v>
      </c>
      <c r="K218" s="32">
        <f>Reais3x3!AD164</f>
        <v>0.65750286368843069</v>
      </c>
      <c r="L218" s="52">
        <f>Reais3x3!O164</f>
        <v>0.23595325161647782</v>
      </c>
      <c r="M218" s="52"/>
      <c r="N218" s="52" t="e">
        <f t="shared" ca="1" si="2"/>
        <v>#NAME?</v>
      </c>
      <c r="O218" s="52" t="e">
        <f t="shared" ca="1" si="3"/>
        <v>#NAME?</v>
      </c>
      <c r="P218" s="52" t="e">
        <f t="shared" ca="1" si="4"/>
        <v>#NAME?</v>
      </c>
      <c r="Q218" s="52" t="e">
        <f t="shared" ca="1" si="5"/>
        <v>#NAME?</v>
      </c>
      <c r="R218" s="52" t="e">
        <f t="shared" ca="1" si="6"/>
        <v>#NAME?</v>
      </c>
      <c r="S218" s="52" t="e">
        <f t="shared" ca="1" si="7"/>
        <v>#NAME?</v>
      </c>
      <c r="T218" s="53"/>
    </row>
    <row r="219" spans="2:20" ht="13.5" hidden="1" customHeight="1" outlineLevel="1">
      <c r="B219" s="31">
        <v>216</v>
      </c>
      <c r="C219" s="31">
        <f t="shared" si="0"/>
        <v>4</v>
      </c>
      <c r="D219" s="31">
        <v>3</v>
      </c>
      <c r="E219" s="32">
        <f t="shared" si="1"/>
        <v>0.18181818181818182</v>
      </c>
      <c r="F219" s="32">
        <f>Reais3x3!Y165</f>
        <v>4.7663608562691126E-2</v>
      </c>
      <c r="G219" s="32">
        <f>Reais3x3!Z165</f>
        <v>6.2184684684684681E-2</v>
      </c>
      <c r="H219" s="32">
        <f>Reais3x3!AA165</f>
        <v>1.6838487972508594E-2</v>
      </c>
      <c r="I219" s="32">
        <f>Reais3x3!AB165</f>
        <v>0.9910010193679919</v>
      </c>
      <c r="J219" s="32">
        <f>Reais3x3!AC165</f>
        <v>0.9747597597597597</v>
      </c>
      <c r="K219" s="32">
        <f>Reais3x3!AD165</f>
        <v>0.99266895761741125</v>
      </c>
      <c r="L219" s="52">
        <f>Reais3x3!O165</f>
        <v>0.10334131969953202</v>
      </c>
      <c r="M219" s="52"/>
      <c r="N219" s="52" t="e">
        <f t="shared" ca="1" si="2"/>
        <v>#NAME?</v>
      </c>
      <c r="O219" s="52" t="e">
        <f t="shared" ca="1" si="3"/>
        <v>#NAME?</v>
      </c>
      <c r="P219" s="52" t="e">
        <f t="shared" ca="1" si="4"/>
        <v>#NAME?</v>
      </c>
      <c r="Q219" s="52" t="e">
        <f t="shared" ca="1" si="5"/>
        <v>#NAME?</v>
      </c>
      <c r="R219" s="52" t="e">
        <f t="shared" ca="1" si="6"/>
        <v>#NAME?</v>
      </c>
      <c r="S219" s="52" t="e">
        <f t="shared" ca="1" si="7"/>
        <v>#NAME?</v>
      </c>
      <c r="T219" s="53"/>
    </row>
    <row r="220" spans="2:20" ht="13.5" hidden="1" customHeight="1" outlineLevel="1">
      <c r="B220" s="31">
        <v>217</v>
      </c>
      <c r="C220" s="31">
        <f t="shared" si="0"/>
        <v>4</v>
      </c>
      <c r="D220" s="31">
        <v>3</v>
      </c>
      <c r="E220" s="32">
        <f t="shared" si="1"/>
        <v>0.18181818181818182</v>
      </c>
      <c r="F220" s="32">
        <f>Reais3x3!Y166</f>
        <v>7.2152905198776762E-2</v>
      </c>
      <c r="G220" s="32">
        <f>Reais3x3!Z166</f>
        <v>0.13695945945945945</v>
      </c>
      <c r="H220" s="32">
        <f>Reais3x3!AA166</f>
        <v>1.4089347079037801E-2</v>
      </c>
      <c r="I220" s="32">
        <f>Reais3x3!AB166</f>
        <v>0.97467482161060148</v>
      </c>
      <c r="J220" s="32">
        <f>Reais3x3!AC166</f>
        <v>0.9655105105105104</v>
      </c>
      <c r="K220" s="32">
        <f>Reais3x3!AD166</f>
        <v>0.99266895761741125</v>
      </c>
      <c r="L220" s="52">
        <f>Reais3x3!O166</f>
        <v>0.12822955031261288</v>
      </c>
      <c r="M220" s="52"/>
      <c r="N220" s="52" t="e">
        <f t="shared" ca="1" si="2"/>
        <v>#NAME?</v>
      </c>
      <c r="O220" s="52" t="e">
        <f t="shared" ca="1" si="3"/>
        <v>#NAME?</v>
      </c>
      <c r="P220" s="52" t="e">
        <f t="shared" ca="1" si="4"/>
        <v>#NAME?</v>
      </c>
      <c r="Q220" s="52" t="e">
        <f t="shared" ca="1" si="5"/>
        <v>#NAME?</v>
      </c>
      <c r="R220" s="52" t="e">
        <f t="shared" ca="1" si="6"/>
        <v>#NAME?</v>
      </c>
      <c r="S220" s="52" t="e">
        <f t="shared" ca="1" si="7"/>
        <v>#NAME?</v>
      </c>
      <c r="T220" s="53"/>
    </row>
    <row r="221" spans="2:20" ht="13.5" hidden="1" customHeight="1" outlineLevel="1">
      <c r="B221" s="31">
        <v>218</v>
      </c>
      <c r="C221" s="31">
        <f t="shared" si="0"/>
        <v>4</v>
      </c>
      <c r="D221" s="31">
        <v>3</v>
      </c>
      <c r="E221" s="32">
        <f t="shared" si="1"/>
        <v>0.18181818181818182</v>
      </c>
      <c r="F221" s="32">
        <f>Reais3x3!Y167</f>
        <v>5.4703363914373096E-2</v>
      </c>
      <c r="G221" s="32">
        <f>Reais3x3!Z167</f>
        <v>8.0112612612612599E-2</v>
      </c>
      <c r="H221" s="32">
        <f>Reais3x3!AA167</f>
        <v>3.0584192439862545E-2</v>
      </c>
      <c r="I221" s="32">
        <f>Reais3x3!AB167</f>
        <v>0.99184505606523954</v>
      </c>
      <c r="J221" s="32">
        <f>Reais3x3!AC167</f>
        <v>0.97268768768768776</v>
      </c>
      <c r="K221" s="32">
        <f>Reais3x3!AD167</f>
        <v>0.99473081328751434</v>
      </c>
      <c r="L221" s="52">
        <f>Reais3x3!O167</f>
        <v>0.1166193975491016</v>
      </c>
      <c r="M221" s="52"/>
      <c r="N221" s="52" t="e">
        <f t="shared" ca="1" si="2"/>
        <v>#NAME?</v>
      </c>
      <c r="O221" s="52" t="e">
        <f t="shared" ca="1" si="3"/>
        <v>#NAME?</v>
      </c>
      <c r="P221" s="52" t="e">
        <f t="shared" ca="1" si="4"/>
        <v>#NAME?</v>
      </c>
      <c r="Q221" s="52" t="e">
        <f t="shared" ca="1" si="5"/>
        <v>#NAME?</v>
      </c>
      <c r="R221" s="52" t="e">
        <f t="shared" ca="1" si="6"/>
        <v>#NAME?</v>
      </c>
      <c r="S221" s="52" t="e">
        <f t="shared" ca="1" si="7"/>
        <v>#NAME?</v>
      </c>
      <c r="T221" s="53"/>
    </row>
    <row r="222" spans="2:20" ht="13.5" hidden="1" customHeight="1" outlineLevel="1">
      <c r="B222" s="31">
        <v>219</v>
      </c>
      <c r="C222" s="31">
        <f t="shared" si="0"/>
        <v>4</v>
      </c>
      <c r="D222" s="31">
        <v>3</v>
      </c>
      <c r="E222" s="32">
        <f t="shared" si="1"/>
        <v>0.18181818181818182</v>
      </c>
      <c r="F222" s="32">
        <f>Reais3x3!Y168</f>
        <v>7.9192660550458732E-2</v>
      </c>
      <c r="G222" s="32">
        <f>Reais3x3!Z168</f>
        <v>0.15488738738738739</v>
      </c>
      <c r="H222" s="32">
        <f>Reais3x3!AA168</f>
        <v>2.7835051546391754E-2</v>
      </c>
      <c r="I222" s="32">
        <f>Reais3x3!AB168</f>
        <v>0.97551885830784923</v>
      </c>
      <c r="J222" s="32">
        <f>Reais3x3!AC168</f>
        <v>0.97539039039039033</v>
      </c>
      <c r="K222" s="32">
        <f>Reais3x3!AD168</f>
        <v>0.99289805269186715</v>
      </c>
      <c r="L222" s="52">
        <f>Reais3x3!O168</f>
        <v>0.15717987810571854</v>
      </c>
      <c r="M222" s="52"/>
      <c r="N222" s="52" t="e">
        <f t="shared" ca="1" si="2"/>
        <v>#NAME?</v>
      </c>
      <c r="O222" s="52" t="e">
        <f t="shared" ca="1" si="3"/>
        <v>#NAME?</v>
      </c>
      <c r="P222" s="52" t="e">
        <f t="shared" ca="1" si="4"/>
        <v>#NAME?</v>
      </c>
      <c r="Q222" s="52" t="e">
        <f t="shared" ca="1" si="5"/>
        <v>#NAME?</v>
      </c>
      <c r="R222" s="52" t="e">
        <f t="shared" ca="1" si="6"/>
        <v>#NAME?</v>
      </c>
      <c r="S222" s="52" t="e">
        <f t="shared" ca="1" si="7"/>
        <v>#NAME?</v>
      </c>
      <c r="T222" s="53"/>
    </row>
    <row r="223" spans="2:20" ht="13.5" hidden="1" customHeight="1" outlineLevel="1">
      <c r="B223" s="31">
        <v>220</v>
      </c>
      <c r="C223" s="31">
        <f t="shared" si="0"/>
        <v>4</v>
      </c>
      <c r="D223" s="31">
        <v>3</v>
      </c>
      <c r="E223" s="32">
        <f t="shared" si="1"/>
        <v>0.18181818181818182</v>
      </c>
      <c r="F223" s="32">
        <f>Reais3x3!Y169</f>
        <v>0.1728623853211009</v>
      </c>
      <c r="G223" s="32">
        <f>Reais3x3!Z169</f>
        <v>0.12950450450450449</v>
      </c>
      <c r="H223" s="32">
        <f>Reais3x3!AA169</f>
        <v>0.21065292096219931</v>
      </c>
      <c r="I223" s="32">
        <f>Reais3x3!AB169</f>
        <v>0.91737818552497463</v>
      </c>
      <c r="J223" s="32">
        <f>Reais3x3!AC169</f>
        <v>0.93975975975975989</v>
      </c>
      <c r="K223" s="32">
        <f>Reais3x3!AD169</f>
        <v>0.87468499427262314</v>
      </c>
      <c r="L223" s="52">
        <f>Reais3x3!O169</f>
        <v>0.16662578950686088</v>
      </c>
      <c r="M223" s="52"/>
      <c r="N223" s="52" t="e">
        <f t="shared" ca="1" si="2"/>
        <v>#NAME?</v>
      </c>
      <c r="O223" s="52" t="e">
        <f t="shared" ca="1" si="3"/>
        <v>#NAME?</v>
      </c>
      <c r="P223" s="52" t="e">
        <f t="shared" ca="1" si="4"/>
        <v>#NAME?</v>
      </c>
      <c r="Q223" s="52" t="e">
        <f t="shared" ca="1" si="5"/>
        <v>#NAME?</v>
      </c>
      <c r="R223" s="52" t="e">
        <f t="shared" ca="1" si="6"/>
        <v>#NAME?</v>
      </c>
      <c r="S223" s="52" t="e">
        <f t="shared" ca="1" si="7"/>
        <v>#NAME?</v>
      </c>
      <c r="T223" s="53"/>
    </row>
    <row r="224" spans="2:20" ht="13.5" hidden="1" customHeight="1" outlineLevel="1">
      <c r="B224" s="31">
        <v>221</v>
      </c>
      <c r="C224" s="31">
        <f t="shared" si="0"/>
        <v>4</v>
      </c>
      <c r="D224" s="31">
        <v>3</v>
      </c>
      <c r="E224" s="32">
        <f t="shared" si="1"/>
        <v>0.18181818181818182</v>
      </c>
      <c r="F224" s="32">
        <f>Reais3x3!Y170</f>
        <v>0.19735168195718653</v>
      </c>
      <c r="G224" s="32">
        <f>Reais3x3!Z170</f>
        <v>0.20427927927927925</v>
      </c>
      <c r="H224" s="32">
        <f>Reais3x3!AA170</f>
        <v>0.20790378006872851</v>
      </c>
      <c r="I224" s="32">
        <f>Reais3x3!AB170</f>
        <v>0.91737818552497463</v>
      </c>
      <c r="J224" s="32">
        <f>Reais3x3!AC170</f>
        <v>0.96499999999999997</v>
      </c>
      <c r="K224" s="32">
        <f>Reais3x3!AD170</f>
        <v>0.87285223367697595</v>
      </c>
      <c r="L224" s="52">
        <f>Reais3x3!O170</f>
        <v>0.22706153002961629</v>
      </c>
      <c r="M224" s="52"/>
      <c r="N224" s="52" t="e">
        <f t="shared" ca="1" si="2"/>
        <v>#NAME?</v>
      </c>
      <c r="O224" s="52" t="e">
        <f t="shared" ca="1" si="3"/>
        <v>#NAME?</v>
      </c>
      <c r="P224" s="52" t="e">
        <f t="shared" ca="1" si="4"/>
        <v>#NAME?</v>
      </c>
      <c r="Q224" s="52" t="e">
        <f t="shared" ca="1" si="5"/>
        <v>#NAME?</v>
      </c>
      <c r="R224" s="52" t="e">
        <f t="shared" ca="1" si="6"/>
        <v>#NAME?</v>
      </c>
      <c r="S224" s="52" t="e">
        <f t="shared" ca="1" si="7"/>
        <v>#NAME?</v>
      </c>
      <c r="T224" s="53"/>
    </row>
    <row r="225" spans="2:20" ht="13.5" hidden="1" customHeight="1" outlineLevel="1">
      <c r="B225" s="31">
        <v>222</v>
      </c>
      <c r="C225" s="31">
        <f t="shared" si="0"/>
        <v>4</v>
      </c>
      <c r="D225" s="31">
        <v>3</v>
      </c>
      <c r="E225" s="32">
        <f t="shared" si="1"/>
        <v>0.18181818181818182</v>
      </c>
      <c r="F225" s="32">
        <f>Reais3x3!Y171</f>
        <v>0.10469724770642203</v>
      </c>
      <c r="G225" s="32">
        <f>Reais3x3!Z171</f>
        <v>0.2080855855855856</v>
      </c>
      <c r="H225" s="32">
        <f>Reais3x3!AA171</f>
        <v>0.50996563573883158</v>
      </c>
      <c r="I225" s="32">
        <f>Reais3x3!AB171</f>
        <v>0.96282161060142712</v>
      </c>
      <c r="J225" s="32">
        <f>Reais3x3!AC171</f>
        <v>0.88737237237237243</v>
      </c>
      <c r="K225" s="32">
        <f>Reais3x3!AD171</f>
        <v>0.67514318442153487</v>
      </c>
      <c r="L225" s="52">
        <f>Reais3x3!O171</f>
        <v>0.20054176674955135</v>
      </c>
      <c r="M225" s="52"/>
      <c r="N225" s="52" t="e">
        <f t="shared" ca="1" si="2"/>
        <v>#NAME?</v>
      </c>
      <c r="O225" s="52" t="e">
        <f t="shared" ca="1" si="3"/>
        <v>#NAME?</v>
      </c>
      <c r="P225" s="52" t="e">
        <f t="shared" ca="1" si="4"/>
        <v>#NAME?</v>
      </c>
      <c r="Q225" s="52" t="e">
        <f t="shared" ca="1" si="5"/>
        <v>#NAME?</v>
      </c>
      <c r="R225" s="52" t="e">
        <f t="shared" ca="1" si="6"/>
        <v>#NAME?</v>
      </c>
      <c r="S225" s="52" t="e">
        <f t="shared" ca="1" si="7"/>
        <v>#NAME?</v>
      </c>
      <c r="T225" s="53"/>
    </row>
    <row r="226" spans="2:20" ht="13.5" hidden="1" customHeight="1" outlineLevel="1">
      <c r="B226" s="31">
        <v>223</v>
      </c>
      <c r="C226" s="31">
        <f t="shared" si="0"/>
        <v>4</v>
      </c>
      <c r="D226" s="31">
        <v>3</v>
      </c>
      <c r="E226" s="32">
        <f t="shared" si="1"/>
        <v>0.18181818181818182</v>
      </c>
      <c r="F226" s="32">
        <f>Reais3x3!Y172</f>
        <v>0.12918654434250765</v>
      </c>
      <c r="G226" s="32">
        <f>Reais3x3!Z172</f>
        <v>0.28286036036036039</v>
      </c>
      <c r="H226" s="32">
        <f>Reais3x3!AA172</f>
        <v>0.5072164948453608</v>
      </c>
      <c r="I226" s="32">
        <f>Reais3x3!AB172</f>
        <v>0.96282161060142712</v>
      </c>
      <c r="J226" s="32">
        <f>Reais3x3!AC172</f>
        <v>0.91261261261261251</v>
      </c>
      <c r="K226" s="32">
        <f>Reais3x3!AD172</f>
        <v>0.67331042382588768</v>
      </c>
      <c r="L226" s="52">
        <f>Reais3x3!O172</f>
        <v>0.22426872168939904</v>
      </c>
      <c r="M226" s="52"/>
      <c r="N226" s="52" t="e">
        <f t="shared" ca="1" si="2"/>
        <v>#NAME?</v>
      </c>
      <c r="O226" s="52" t="e">
        <f t="shared" ca="1" si="3"/>
        <v>#NAME?</v>
      </c>
      <c r="P226" s="52" t="e">
        <f t="shared" ca="1" si="4"/>
        <v>#NAME?</v>
      </c>
      <c r="Q226" s="52" t="e">
        <f t="shared" ca="1" si="5"/>
        <v>#NAME?</v>
      </c>
      <c r="R226" s="52" t="e">
        <f t="shared" ca="1" si="6"/>
        <v>#NAME?</v>
      </c>
      <c r="S226" s="52" t="e">
        <f t="shared" ca="1" si="7"/>
        <v>#NAME?</v>
      </c>
      <c r="T226" s="53"/>
    </row>
    <row r="227" spans="2:20" ht="13.5" hidden="1" customHeight="1" outlineLevel="1">
      <c r="B227" s="31">
        <v>224</v>
      </c>
      <c r="C227" s="31">
        <f t="shared" si="0"/>
        <v>4</v>
      </c>
      <c r="D227" s="31">
        <v>3</v>
      </c>
      <c r="E227" s="32">
        <f t="shared" si="1"/>
        <v>0.18181818181818182</v>
      </c>
      <c r="F227" s="32">
        <f>Reais3x3!Y173</f>
        <v>6.1162079510703363E-2</v>
      </c>
      <c r="G227" s="32">
        <f>Reais3x3!Z173</f>
        <v>3.9144144144144147E-2</v>
      </c>
      <c r="H227" s="32">
        <f>Reais3x3!AA173</f>
        <v>2.2680412371134023E-2</v>
      </c>
      <c r="I227" s="32">
        <f>Reais3x3!AB173</f>
        <v>0.99184505606523954</v>
      </c>
      <c r="J227" s="32">
        <f>Reais3x3!AC173</f>
        <v>0.9747597597597597</v>
      </c>
      <c r="K227" s="32">
        <f>Reais3x3!AD173</f>
        <v>0.99656357388316152</v>
      </c>
      <c r="L227" s="52">
        <f>Reais3x3!O173</f>
        <v>8.7627556771839935E-2</v>
      </c>
      <c r="M227" s="52"/>
      <c r="N227" s="52" t="e">
        <f t="shared" ca="1" si="2"/>
        <v>#NAME?</v>
      </c>
      <c r="O227" s="52" t="e">
        <f t="shared" ca="1" si="3"/>
        <v>#NAME?</v>
      </c>
      <c r="P227" s="52" t="e">
        <f t="shared" ca="1" si="4"/>
        <v>#NAME?</v>
      </c>
      <c r="Q227" s="52" t="e">
        <f t="shared" ca="1" si="5"/>
        <v>#NAME?</v>
      </c>
      <c r="R227" s="52" t="e">
        <f t="shared" ca="1" si="6"/>
        <v>#NAME?</v>
      </c>
      <c r="S227" s="52" t="e">
        <f t="shared" ca="1" si="7"/>
        <v>#NAME?</v>
      </c>
      <c r="T227" s="53"/>
    </row>
    <row r="228" spans="2:20" ht="13.5" hidden="1" customHeight="1" outlineLevel="1">
      <c r="B228" s="31">
        <v>225</v>
      </c>
      <c r="C228" s="31">
        <f t="shared" si="0"/>
        <v>4</v>
      </c>
      <c r="D228" s="31">
        <v>3</v>
      </c>
      <c r="E228" s="32">
        <f t="shared" si="1"/>
        <v>0.18181818181818182</v>
      </c>
      <c r="F228" s="32">
        <f>Reais3x3!Y174</f>
        <v>8.5651376146788999E-2</v>
      </c>
      <c r="G228" s="32">
        <f>Reais3x3!Z174</f>
        <v>0.11391891891891892</v>
      </c>
      <c r="H228" s="32">
        <f>Reais3x3!AA174</f>
        <v>1.9931271477663232E-2</v>
      </c>
      <c r="I228" s="32">
        <f>Reais3x3!AB174</f>
        <v>0.97551885830784923</v>
      </c>
      <c r="J228" s="32">
        <f>Reais3x3!AC174</f>
        <v>0.95015015015015025</v>
      </c>
      <c r="K228" s="32">
        <f>Reais3x3!AD174</f>
        <v>0.99473081328751434</v>
      </c>
      <c r="L228" s="52">
        <f>Reais3x3!O174</f>
        <v>0.13602497756497348</v>
      </c>
      <c r="M228" s="52"/>
      <c r="N228" s="52" t="e">
        <f t="shared" ca="1" si="2"/>
        <v>#NAME?</v>
      </c>
      <c r="O228" s="52" t="e">
        <f t="shared" ca="1" si="3"/>
        <v>#NAME?</v>
      </c>
      <c r="P228" s="52" t="e">
        <f t="shared" ca="1" si="4"/>
        <v>#NAME?</v>
      </c>
      <c r="Q228" s="52" t="e">
        <f t="shared" ca="1" si="5"/>
        <v>#NAME?</v>
      </c>
      <c r="R228" s="52" t="e">
        <f t="shared" ca="1" si="6"/>
        <v>#NAME?</v>
      </c>
      <c r="S228" s="52" t="e">
        <f t="shared" ca="1" si="7"/>
        <v>#NAME?</v>
      </c>
      <c r="T228" s="53"/>
    </row>
    <row r="229" spans="2:20" ht="13.5" hidden="1" customHeight="1" outlineLevel="1">
      <c r="B229" s="31">
        <v>226</v>
      </c>
      <c r="C229" s="31">
        <f t="shared" si="0"/>
        <v>4</v>
      </c>
      <c r="D229" s="31">
        <v>3</v>
      </c>
      <c r="E229" s="32">
        <f t="shared" si="1"/>
        <v>0.18181818181818182</v>
      </c>
      <c r="F229" s="32">
        <f>Reais3x3!Y175</f>
        <v>0.11014067278287462</v>
      </c>
      <c r="G229" s="32">
        <f>Reais3x3!Z175</f>
        <v>0.18869369369369368</v>
      </c>
      <c r="H229" s="32">
        <f>Reais3x3!AA175</f>
        <v>1.7182130584192441E-2</v>
      </c>
      <c r="I229" s="32">
        <f>Reais3x3!AB175</f>
        <v>0.97551885830784923</v>
      </c>
      <c r="J229" s="32">
        <f>Reais3x3!AC175</f>
        <v>0.97539039039039033</v>
      </c>
      <c r="K229" s="32">
        <f>Reais3x3!AD175</f>
        <v>0.99473081328751434</v>
      </c>
      <c r="L229" s="52">
        <f>Reais3x3!O175</f>
        <v>0.17906842195238801</v>
      </c>
      <c r="M229" s="52"/>
      <c r="N229" s="52" t="e">
        <f t="shared" ca="1" si="2"/>
        <v>#NAME?</v>
      </c>
      <c r="O229" s="52" t="e">
        <f t="shared" ca="1" si="3"/>
        <v>#NAME?</v>
      </c>
      <c r="P229" s="52" t="e">
        <f t="shared" ca="1" si="4"/>
        <v>#NAME?</v>
      </c>
      <c r="Q229" s="52" t="e">
        <f t="shared" ca="1" si="5"/>
        <v>#NAME?</v>
      </c>
      <c r="R229" s="52" t="e">
        <f t="shared" ca="1" si="6"/>
        <v>#NAME?</v>
      </c>
      <c r="S229" s="52" t="e">
        <f t="shared" ca="1" si="7"/>
        <v>#NAME?</v>
      </c>
      <c r="T229" s="53"/>
    </row>
    <row r="230" spans="2:20" ht="13.5" hidden="1" customHeight="1" outlineLevel="1">
      <c r="B230" s="31">
        <v>227</v>
      </c>
      <c r="C230" s="31">
        <f t="shared" si="0"/>
        <v>4</v>
      </c>
      <c r="D230" s="31">
        <v>3</v>
      </c>
      <c r="E230" s="32">
        <f t="shared" si="1"/>
        <v>0.18181818181818182</v>
      </c>
      <c r="F230" s="32">
        <f>Reais3x3!Y176</f>
        <v>5.5045871559633031E-2</v>
      </c>
      <c r="G230" s="32">
        <f>Reais3x3!Z176</f>
        <v>5.1801801801801804E-4</v>
      </c>
      <c r="H230" s="32">
        <f>Reais3x3!AA176</f>
        <v>8.1443298969072153E-2</v>
      </c>
      <c r="I230" s="32">
        <f>Reais3x3!AB176</f>
        <v>0.99388379204892974</v>
      </c>
      <c r="J230" s="32">
        <f>Reais3x3!AC176</f>
        <v>0.99974474474474473</v>
      </c>
      <c r="K230" s="32">
        <f>Reais3x3!AD176</f>
        <v>0.97869415807560145</v>
      </c>
      <c r="L230" s="52">
        <f>Reais3x3!O176</f>
        <v>8.5483368550200254E-3</v>
      </c>
      <c r="M230" s="52"/>
      <c r="N230" s="52" t="e">
        <f t="shared" ca="1" si="2"/>
        <v>#NAME?</v>
      </c>
      <c r="O230" s="52" t="e">
        <f t="shared" ca="1" si="3"/>
        <v>#NAME?</v>
      </c>
      <c r="P230" s="52" t="e">
        <f t="shared" ca="1" si="4"/>
        <v>#NAME?</v>
      </c>
      <c r="Q230" s="52" t="e">
        <f t="shared" ca="1" si="5"/>
        <v>#NAME?</v>
      </c>
      <c r="R230" s="52" t="e">
        <f t="shared" ca="1" si="6"/>
        <v>#NAME?</v>
      </c>
      <c r="S230" s="52" t="e">
        <f t="shared" ca="1" si="7"/>
        <v>#NAME?</v>
      </c>
      <c r="T230" s="53"/>
    </row>
    <row r="231" spans="2:20" ht="13.5" hidden="1" customHeight="1" outlineLevel="1">
      <c r="B231" s="31">
        <v>228</v>
      </c>
      <c r="C231" s="31">
        <f t="shared" si="0"/>
        <v>4</v>
      </c>
      <c r="D231" s="31">
        <v>3</v>
      </c>
      <c r="E231" s="32">
        <f t="shared" si="1"/>
        <v>0.18181818181818182</v>
      </c>
      <c r="F231" s="32">
        <f>Reais3x3!Y177</f>
        <v>7.9535168195718653E-2</v>
      </c>
      <c r="G231" s="32">
        <f>Reais3x3!Z177</f>
        <v>7.5292792792792787E-2</v>
      </c>
      <c r="H231" s="32">
        <f>Reais3x3!AA177</f>
        <v>7.8694158075601373E-2</v>
      </c>
      <c r="I231" s="32">
        <f>Reais3x3!AB177</f>
        <v>0.97755759429153921</v>
      </c>
      <c r="J231" s="32">
        <f>Reais3x3!AC177</f>
        <v>0.94989489489489498</v>
      </c>
      <c r="K231" s="32">
        <f>Reais3x3!AD177</f>
        <v>0.97686139747995426</v>
      </c>
      <c r="L231" s="52">
        <f>Reais3x3!O177</f>
        <v>9.0290013678774539E-2</v>
      </c>
      <c r="M231" s="52"/>
      <c r="N231" s="52" t="e">
        <f t="shared" ca="1" si="2"/>
        <v>#NAME?</v>
      </c>
      <c r="O231" s="52" t="e">
        <f t="shared" ca="1" si="3"/>
        <v>#NAME?</v>
      </c>
      <c r="P231" s="52" t="e">
        <f t="shared" ca="1" si="4"/>
        <v>#NAME?</v>
      </c>
      <c r="Q231" s="52" t="e">
        <f t="shared" ca="1" si="5"/>
        <v>#NAME?</v>
      </c>
      <c r="R231" s="52" t="e">
        <f t="shared" ca="1" si="6"/>
        <v>#NAME?</v>
      </c>
      <c r="S231" s="52" t="e">
        <f t="shared" ca="1" si="7"/>
        <v>#NAME?</v>
      </c>
      <c r="T231" s="53"/>
    </row>
    <row r="232" spans="2:20" ht="13.5" hidden="1" customHeight="1" outlineLevel="1">
      <c r="B232" s="31">
        <v>229</v>
      </c>
      <c r="C232" s="31">
        <f t="shared" si="0"/>
        <v>4</v>
      </c>
      <c r="D232" s="31">
        <v>3</v>
      </c>
      <c r="E232" s="32">
        <f t="shared" si="1"/>
        <v>0.18181818181818182</v>
      </c>
      <c r="F232" s="32">
        <f>Reais3x3!Y178</f>
        <v>0.11009174311926605</v>
      </c>
      <c r="G232" s="32">
        <f>Reais3x3!Z178</f>
        <v>0.1648198198198198</v>
      </c>
      <c r="H232" s="32">
        <f>Reais3x3!AA178</f>
        <v>0.5604810996563574</v>
      </c>
      <c r="I232" s="32">
        <f>Reais3x3!AB178</f>
        <v>0.96330275229357809</v>
      </c>
      <c r="J232" s="32">
        <f>Reais3x3!AC178</f>
        <v>0.89046546546546546</v>
      </c>
      <c r="K232" s="32">
        <f>Reais3x3!AD178</f>
        <v>0.65933562428407788</v>
      </c>
      <c r="L232" s="52">
        <f>Reais3x3!O178</f>
        <v>0.10391476168793286</v>
      </c>
      <c r="M232" s="52"/>
      <c r="N232" s="52" t="e">
        <f t="shared" ca="1" si="2"/>
        <v>#NAME?</v>
      </c>
      <c r="O232" s="52" t="e">
        <f t="shared" ca="1" si="3"/>
        <v>#NAME?</v>
      </c>
      <c r="P232" s="52" t="e">
        <f t="shared" ca="1" si="4"/>
        <v>#NAME?</v>
      </c>
      <c r="Q232" s="52" t="e">
        <f t="shared" ca="1" si="5"/>
        <v>#NAME?</v>
      </c>
      <c r="R232" s="52" t="e">
        <f t="shared" ca="1" si="6"/>
        <v>#NAME?</v>
      </c>
      <c r="S232" s="52" t="e">
        <f t="shared" ca="1" si="7"/>
        <v>#NAME?</v>
      </c>
      <c r="T232" s="53"/>
    </row>
    <row r="233" spans="2:20" ht="13.5" hidden="1" customHeight="1" outlineLevel="1">
      <c r="B233" s="31">
        <v>230</v>
      </c>
      <c r="C233" s="31">
        <f t="shared" si="0"/>
        <v>4</v>
      </c>
      <c r="D233" s="31">
        <v>3</v>
      </c>
      <c r="E233" s="32">
        <f t="shared" si="1"/>
        <v>0.18181818181818182</v>
      </c>
      <c r="F233" s="32">
        <f>Reais3x3!Y179</f>
        <v>0.13458103975535168</v>
      </c>
      <c r="G233" s="32">
        <f>Reais3x3!Z179</f>
        <v>0.23959459459459459</v>
      </c>
      <c r="H233" s="32">
        <f>Reais3x3!AA179</f>
        <v>0.55773195876288661</v>
      </c>
      <c r="I233" s="32">
        <f>Reais3x3!AB179</f>
        <v>0.96330275229357787</v>
      </c>
      <c r="J233" s="32">
        <f>Reais3x3!AC179</f>
        <v>0.89046546546546546</v>
      </c>
      <c r="K233" s="32">
        <f>Reais3x3!AD179</f>
        <v>0.65750286368843069</v>
      </c>
      <c r="L233" s="52">
        <f>Reais3x3!O179</f>
        <v>0.18118332756119404</v>
      </c>
      <c r="M233" s="52"/>
      <c r="N233" s="52" t="e">
        <f t="shared" ca="1" si="2"/>
        <v>#NAME?</v>
      </c>
      <c r="O233" s="52" t="e">
        <f t="shared" ca="1" si="3"/>
        <v>#NAME?</v>
      </c>
      <c r="P233" s="52" t="e">
        <f t="shared" ca="1" si="4"/>
        <v>#NAME?</v>
      </c>
      <c r="Q233" s="52" t="e">
        <f t="shared" ca="1" si="5"/>
        <v>#NAME?</v>
      </c>
      <c r="R233" s="52" t="e">
        <f t="shared" ca="1" si="6"/>
        <v>#NAME?</v>
      </c>
      <c r="S233" s="52" t="e">
        <f t="shared" ca="1" si="7"/>
        <v>#NAME?</v>
      </c>
      <c r="T233" s="53"/>
    </row>
    <row r="234" spans="2:20" ht="13.5" hidden="1" customHeight="1" outlineLevel="1">
      <c r="B234" s="31">
        <v>231</v>
      </c>
      <c r="C234" s="31">
        <f t="shared" si="0"/>
        <v>4</v>
      </c>
      <c r="D234" s="31">
        <v>3</v>
      </c>
      <c r="E234" s="32">
        <f t="shared" si="1"/>
        <v>0.18181818181818182</v>
      </c>
      <c r="F234" s="32">
        <f>Reais3x3!Y180</f>
        <v>5.0721712538226299E-2</v>
      </c>
      <c r="G234" s="32">
        <f>Reais3x3!Z180</f>
        <v>2.394144144144144E-2</v>
      </c>
      <c r="H234" s="32">
        <f>Reais3x3!AA180</f>
        <v>4.3642611683848795E-2</v>
      </c>
      <c r="I234" s="32">
        <f>Reais3x3!AB180</f>
        <v>0.9910010193679919</v>
      </c>
      <c r="J234" s="32">
        <f>Reais3x3!AC180</f>
        <v>0.98438438438438436</v>
      </c>
      <c r="K234" s="32">
        <f>Reais3x3!AD180</f>
        <v>0.97479954180985118</v>
      </c>
      <c r="L234" s="52">
        <f>Reais3x3!O180</f>
        <v>5.3605054009461327E-2</v>
      </c>
      <c r="M234" s="52"/>
      <c r="N234" s="52" t="e">
        <f t="shared" ca="1" si="2"/>
        <v>#NAME?</v>
      </c>
      <c r="O234" s="52" t="e">
        <f t="shared" ca="1" si="3"/>
        <v>#NAME?</v>
      </c>
      <c r="P234" s="52" t="e">
        <f t="shared" ca="1" si="4"/>
        <v>#NAME?</v>
      </c>
      <c r="Q234" s="52" t="e">
        <f t="shared" ca="1" si="5"/>
        <v>#NAME?</v>
      </c>
      <c r="R234" s="52" t="e">
        <f t="shared" ca="1" si="6"/>
        <v>#NAME?</v>
      </c>
      <c r="S234" s="52" t="e">
        <f t="shared" ca="1" si="7"/>
        <v>#NAME?</v>
      </c>
      <c r="T234" s="53"/>
    </row>
    <row r="235" spans="2:20" ht="13.5" hidden="1" customHeight="1" outlineLevel="1">
      <c r="B235" s="31">
        <v>232</v>
      </c>
      <c r="C235" s="31">
        <f t="shared" si="0"/>
        <v>4</v>
      </c>
      <c r="D235" s="31">
        <v>3</v>
      </c>
      <c r="E235" s="32">
        <f t="shared" si="1"/>
        <v>0.18181818181818182</v>
      </c>
      <c r="F235" s="32">
        <f>Reais3x3!Y181</f>
        <v>7.5211009174311935E-2</v>
      </c>
      <c r="G235" s="32">
        <f>Reais3x3!Z181</f>
        <v>9.8716216216216207E-2</v>
      </c>
      <c r="H235" s="32">
        <f>Reais3x3!AA181</f>
        <v>4.0893470790378007E-2</v>
      </c>
      <c r="I235" s="32">
        <f>Reais3x3!AB181</f>
        <v>0.97467482161060148</v>
      </c>
      <c r="J235" s="32">
        <f>Reais3x3!AC181</f>
        <v>0.94989489489489498</v>
      </c>
      <c r="K235" s="32">
        <f>Reais3x3!AD181</f>
        <v>0.97479954180985118</v>
      </c>
      <c r="L235" s="52">
        <f>Reais3x3!O181</f>
        <v>0.10473043794988413</v>
      </c>
      <c r="M235" s="52"/>
      <c r="N235" s="52" t="e">
        <f t="shared" ca="1" si="2"/>
        <v>#NAME?</v>
      </c>
      <c r="O235" s="52" t="e">
        <f t="shared" ca="1" si="3"/>
        <v>#NAME?</v>
      </c>
      <c r="P235" s="52" t="e">
        <f t="shared" ca="1" si="4"/>
        <v>#NAME?</v>
      </c>
      <c r="Q235" s="52" t="e">
        <f t="shared" ca="1" si="5"/>
        <v>#NAME?</v>
      </c>
      <c r="R235" s="52" t="e">
        <f t="shared" ca="1" si="6"/>
        <v>#NAME?</v>
      </c>
      <c r="S235" s="52" t="e">
        <f t="shared" ca="1" si="7"/>
        <v>#NAME?</v>
      </c>
      <c r="T235" s="53"/>
    </row>
    <row r="236" spans="2:20" ht="13.5" hidden="1" customHeight="1" outlineLevel="1">
      <c r="B236" s="31">
        <v>233</v>
      </c>
      <c r="C236" s="31">
        <f t="shared" si="0"/>
        <v>4</v>
      </c>
      <c r="D236" s="31">
        <v>3</v>
      </c>
      <c r="E236" s="32">
        <f t="shared" si="1"/>
        <v>0.18181818181818182</v>
      </c>
      <c r="F236" s="32">
        <f>Reais3x3!Y182</f>
        <v>5.7761467889908255E-2</v>
      </c>
      <c r="G236" s="32">
        <f>Reais3x3!Z182</f>
        <v>4.1869369369369372E-2</v>
      </c>
      <c r="H236" s="32">
        <f>Reais3x3!AA182</f>
        <v>5.7388316151202746E-2</v>
      </c>
      <c r="I236" s="32">
        <f>Reais3x3!AB182</f>
        <v>0.99388379204892974</v>
      </c>
      <c r="J236" s="32">
        <f>Reais3x3!AC182</f>
        <v>0.97243243243243249</v>
      </c>
      <c r="K236" s="32">
        <f>Reais3x3!AD182</f>
        <v>0.97869415807560145</v>
      </c>
      <c r="L236" s="52">
        <f>Reais3x3!O182</f>
        <v>6.5640868275551753E-2</v>
      </c>
      <c r="M236" s="52"/>
      <c r="N236" s="52" t="e">
        <f t="shared" ca="1" si="2"/>
        <v>#NAME?</v>
      </c>
      <c r="O236" s="52" t="e">
        <f t="shared" ca="1" si="3"/>
        <v>#NAME?</v>
      </c>
      <c r="P236" s="52" t="e">
        <f t="shared" ca="1" si="4"/>
        <v>#NAME?</v>
      </c>
      <c r="Q236" s="52" t="e">
        <f t="shared" ca="1" si="5"/>
        <v>#NAME?</v>
      </c>
      <c r="R236" s="52" t="e">
        <f t="shared" ca="1" si="6"/>
        <v>#NAME?</v>
      </c>
      <c r="S236" s="52" t="e">
        <f t="shared" ca="1" si="7"/>
        <v>#NAME?</v>
      </c>
      <c r="T236" s="53"/>
    </row>
    <row r="237" spans="2:20" ht="13.5" hidden="1" customHeight="1" outlineLevel="1">
      <c r="B237" s="31">
        <v>234</v>
      </c>
      <c r="C237" s="31">
        <f t="shared" si="0"/>
        <v>4</v>
      </c>
      <c r="D237" s="31">
        <v>3</v>
      </c>
      <c r="E237" s="32">
        <f t="shared" si="1"/>
        <v>0.18181818181818182</v>
      </c>
      <c r="F237" s="32">
        <f>Reais3x3!Y183</f>
        <v>8.2250764525993891E-2</v>
      </c>
      <c r="G237" s="32">
        <f>Reais3x3!Z183</f>
        <v>0.11664414414414415</v>
      </c>
      <c r="H237" s="32">
        <f>Reais3x3!AA183</f>
        <v>5.4639175257731959E-2</v>
      </c>
      <c r="I237" s="32">
        <f>Reais3x3!AB183</f>
        <v>0.97755759429153921</v>
      </c>
      <c r="J237" s="32">
        <f>Reais3x3!AC183</f>
        <v>0.94989489489489498</v>
      </c>
      <c r="K237" s="32">
        <f>Reais3x3!AD183</f>
        <v>0.97686139747995426</v>
      </c>
      <c r="L237" s="52">
        <f>Reais3x3!O183</f>
        <v>0.12294178467582635</v>
      </c>
      <c r="M237" s="52"/>
      <c r="N237" s="52" t="e">
        <f t="shared" ca="1" si="2"/>
        <v>#NAME?</v>
      </c>
      <c r="O237" s="52" t="e">
        <f t="shared" ca="1" si="3"/>
        <v>#NAME?</v>
      </c>
      <c r="P237" s="52" t="e">
        <f t="shared" ca="1" si="4"/>
        <v>#NAME?</v>
      </c>
      <c r="Q237" s="52" t="e">
        <f t="shared" ca="1" si="5"/>
        <v>#NAME?</v>
      </c>
      <c r="R237" s="52" t="e">
        <f t="shared" ca="1" si="6"/>
        <v>#NAME?</v>
      </c>
      <c r="S237" s="52" t="e">
        <f t="shared" ca="1" si="7"/>
        <v>#NAME?</v>
      </c>
      <c r="T237" s="53"/>
    </row>
    <row r="238" spans="2:20" ht="13.5" hidden="1" customHeight="1" outlineLevel="1">
      <c r="B238" s="31">
        <v>235</v>
      </c>
      <c r="C238" s="31">
        <f t="shared" si="0"/>
        <v>4</v>
      </c>
      <c r="D238" s="31">
        <v>3</v>
      </c>
      <c r="E238" s="32">
        <f t="shared" si="1"/>
        <v>0.18181818181818182</v>
      </c>
      <c r="F238" s="32">
        <f>Reais3x3!Y184</f>
        <v>0.17592048929663609</v>
      </c>
      <c r="G238" s="32">
        <f>Reais3x3!Z184</f>
        <v>9.1261261261261259E-2</v>
      </c>
      <c r="H238" s="32">
        <f>Reais3x3!AA184</f>
        <v>0.23745704467353954</v>
      </c>
      <c r="I238" s="32">
        <f>Reais3x3!AB184</f>
        <v>0.91941692150866461</v>
      </c>
      <c r="J238" s="32">
        <f>Reais3x3!AC184</f>
        <v>0.93950450450450462</v>
      </c>
      <c r="K238" s="32">
        <f>Reais3x3!AD184</f>
        <v>0.87468499427262314</v>
      </c>
      <c r="L238" s="52">
        <f>Reais3x3!O184</f>
        <v>0.11384672864735849</v>
      </c>
      <c r="M238" s="52"/>
      <c r="N238" s="52" t="e">
        <f t="shared" ca="1" si="2"/>
        <v>#NAME?</v>
      </c>
      <c r="O238" s="52" t="e">
        <f t="shared" ca="1" si="3"/>
        <v>#NAME?</v>
      </c>
      <c r="P238" s="52" t="e">
        <f t="shared" ca="1" si="4"/>
        <v>#NAME?</v>
      </c>
      <c r="Q238" s="52" t="e">
        <f t="shared" ca="1" si="5"/>
        <v>#NAME?</v>
      </c>
      <c r="R238" s="52" t="e">
        <f t="shared" ca="1" si="6"/>
        <v>#NAME?</v>
      </c>
      <c r="S238" s="52" t="e">
        <f t="shared" ca="1" si="7"/>
        <v>#NAME?</v>
      </c>
      <c r="T238" s="53"/>
    </row>
    <row r="239" spans="2:20" ht="13.5" hidden="1" customHeight="1" outlineLevel="1">
      <c r="B239" s="31">
        <v>236</v>
      </c>
      <c r="C239" s="31">
        <f t="shared" si="0"/>
        <v>4</v>
      </c>
      <c r="D239" s="31">
        <v>3</v>
      </c>
      <c r="E239" s="32">
        <f t="shared" si="1"/>
        <v>0.18181818181818182</v>
      </c>
      <c r="F239" s="32">
        <f>Reais3x3!Y185</f>
        <v>0.20040978593272171</v>
      </c>
      <c r="G239" s="32">
        <f>Reais3x3!Z185</f>
        <v>0.16603603603603603</v>
      </c>
      <c r="H239" s="32">
        <f>Reais3x3!AA185</f>
        <v>0.23470790378006873</v>
      </c>
      <c r="I239" s="32">
        <f>Reais3x3!AB185</f>
        <v>0.91941692150866461</v>
      </c>
      <c r="J239" s="32">
        <f>Reais3x3!AC185</f>
        <v>0.93950450450450462</v>
      </c>
      <c r="K239" s="32">
        <f>Reais3x3!AD185</f>
        <v>0.87285223367697595</v>
      </c>
      <c r="L239" s="52">
        <f>Reais3x3!O185</f>
        <v>0.19102290501377159</v>
      </c>
      <c r="M239" s="52"/>
      <c r="N239" s="52" t="e">
        <f t="shared" ca="1" si="2"/>
        <v>#NAME?</v>
      </c>
      <c r="O239" s="52" t="e">
        <f t="shared" ca="1" si="3"/>
        <v>#NAME?</v>
      </c>
      <c r="P239" s="52" t="e">
        <f t="shared" ca="1" si="4"/>
        <v>#NAME?</v>
      </c>
      <c r="Q239" s="52" t="e">
        <f t="shared" ca="1" si="5"/>
        <v>#NAME?</v>
      </c>
      <c r="R239" s="52" t="e">
        <f t="shared" ca="1" si="6"/>
        <v>#NAME?</v>
      </c>
      <c r="S239" s="52" t="e">
        <f t="shared" ca="1" si="7"/>
        <v>#NAME?</v>
      </c>
      <c r="T239" s="53"/>
    </row>
    <row r="240" spans="2:20" ht="13.5" hidden="1" customHeight="1" outlineLevel="1">
      <c r="B240" s="31">
        <v>237</v>
      </c>
      <c r="C240" s="31">
        <f t="shared" si="0"/>
        <v>4</v>
      </c>
      <c r="D240" s="31">
        <v>3</v>
      </c>
      <c r="E240" s="32">
        <f t="shared" si="1"/>
        <v>0.18181818181818182</v>
      </c>
      <c r="F240" s="32">
        <f>Reais3x3!Y186</f>
        <v>0.10775535168195718</v>
      </c>
      <c r="G240" s="32">
        <f>Reais3x3!Z186</f>
        <v>0.16984234234234236</v>
      </c>
      <c r="H240" s="32">
        <f>Reais3x3!AA186</f>
        <v>0.5367697594501718</v>
      </c>
      <c r="I240" s="32">
        <f>Reais3x3!AB186</f>
        <v>0.96486034658511732</v>
      </c>
      <c r="J240" s="32">
        <f>Reais3x3!AC186</f>
        <v>0.88711711711711716</v>
      </c>
      <c r="K240" s="32">
        <f>Reais3x3!AD186</f>
        <v>0.67514318442153487</v>
      </c>
      <c r="L240" s="52">
        <f>Reais3x3!O186</f>
        <v>0.11835219133605109</v>
      </c>
      <c r="M240" s="52"/>
      <c r="N240" s="52" t="e">
        <f t="shared" ca="1" si="2"/>
        <v>#NAME?</v>
      </c>
      <c r="O240" s="52" t="e">
        <f t="shared" ca="1" si="3"/>
        <v>#NAME?</v>
      </c>
      <c r="P240" s="52" t="e">
        <f t="shared" ca="1" si="4"/>
        <v>#NAME?</v>
      </c>
      <c r="Q240" s="52" t="e">
        <f t="shared" ca="1" si="5"/>
        <v>#NAME?</v>
      </c>
      <c r="R240" s="52" t="e">
        <f t="shared" ca="1" si="6"/>
        <v>#NAME?</v>
      </c>
      <c r="S240" s="52" t="e">
        <f t="shared" ca="1" si="7"/>
        <v>#NAME?</v>
      </c>
      <c r="T240" s="53"/>
    </row>
    <row r="241" spans="2:20" ht="13.5" hidden="1" customHeight="1" outlineLevel="1">
      <c r="B241" s="31">
        <v>238</v>
      </c>
      <c r="C241" s="31">
        <f t="shared" si="0"/>
        <v>4</v>
      </c>
      <c r="D241" s="31">
        <v>3</v>
      </c>
      <c r="E241" s="32">
        <f t="shared" si="1"/>
        <v>0.18181818181818182</v>
      </c>
      <c r="F241" s="32">
        <f>Reais3x3!Y187</f>
        <v>0.13224464831804283</v>
      </c>
      <c r="G241" s="32">
        <f>Reais3x3!Z187</f>
        <v>0.24461711711711714</v>
      </c>
      <c r="H241" s="32">
        <f>Reais3x3!AA187</f>
        <v>0.53402061855670102</v>
      </c>
      <c r="I241" s="32">
        <f>Reais3x3!AB187</f>
        <v>0.96486034658511721</v>
      </c>
      <c r="J241" s="32">
        <f>Reais3x3!AC187</f>
        <v>0.88711711711711716</v>
      </c>
      <c r="K241" s="32">
        <f>Reais3x3!AD187</f>
        <v>0.67331042382588768</v>
      </c>
      <c r="L241" s="52">
        <f>Reais3x3!O187</f>
        <v>0.19124452503088638</v>
      </c>
      <c r="M241" s="52"/>
      <c r="N241" s="52" t="e">
        <f t="shared" ca="1" si="2"/>
        <v>#NAME?</v>
      </c>
      <c r="O241" s="52" t="e">
        <f t="shared" ca="1" si="3"/>
        <v>#NAME?</v>
      </c>
      <c r="P241" s="52" t="e">
        <f t="shared" ca="1" si="4"/>
        <v>#NAME?</v>
      </c>
      <c r="Q241" s="52" t="e">
        <f t="shared" ca="1" si="5"/>
        <v>#NAME?</v>
      </c>
      <c r="R241" s="52" t="e">
        <f t="shared" ca="1" si="6"/>
        <v>#NAME?</v>
      </c>
      <c r="S241" s="52" t="e">
        <f t="shared" ca="1" si="7"/>
        <v>#NAME?</v>
      </c>
      <c r="T241" s="53"/>
    </row>
    <row r="242" spans="2:20" ht="13.5" hidden="1" customHeight="1" outlineLevel="1">
      <c r="B242" s="31">
        <v>239</v>
      </c>
      <c r="C242" s="31">
        <f t="shared" si="0"/>
        <v>4</v>
      </c>
      <c r="D242" s="31">
        <v>3</v>
      </c>
      <c r="E242" s="32">
        <f t="shared" si="1"/>
        <v>0.18181818181818182</v>
      </c>
      <c r="F242" s="32">
        <f>Reais3x3!Y188</f>
        <v>6.4220183486238536E-2</v>
      </c>
      <c r="G242" s="32">
        <f>Reais3x3!Z188</f>
        <v>9.0090090090090102E-4</v>
      </c>
      <c r="H242" s="32">
        <f>Reais3x3!AA188</f>
        <v>4.9484536082474224E-2</v>
      </c>
      <c r="I242" s="32">
        <f>Reais3x3!AB188</f>
        <v>0.99388379204892974</v>
      </c>
      <c r="J242" s="32">
        <f>Reais3x3!AC188</f>
        <v>0.99974474474474473</v>
      </c>
      <c r="K242" s="32">
        <f>Reais3x3!AD188</f>
        <v>0.97869415807560145</v>
      </c>
      <c r="L242" s="52">
        <f>Reais3x3!O188</f>
        <v>3.3900120099141971E-2</v>
      </c>
      <c r="M242" s="52"/>
      <c r="N242" s="52" t="e">
        <f t="shared" ca="1" si="2"/>
        <v>#NAME?</v>
      </c>
      <c r="O242" s="52" t="e">
        <f t="shared" ca="1" si="3"/>
        <v>#NAME?</v>
      </c>
      <c r="P242" s="52" t="e">
        <f t="shared" ca="1" si="4"/>
        <v>#NAME?</v>
      </c>
      <c r="Q242" s="52" t="e">
        <f t="shared" ca="1" si="5"/>
        <v>#NAME?</v>
      </c>
      <c r="R242" s="52" t="e">
        <f t="shared" ca="1" si="6"/>
        <v>#NAME?</v>
      </c>
      <c r="S242" s="52" t="e">
        <f t="shared" ca="1" si="7"/>
        <v>#NAME?</v>
      </c>
      <c r="T242" s="53"/>
    </row>
    <row r="243" spans="2:20" ht="13.5" hidden="1" customHeight="1" outlineLevel="1">
      <c r="B243" s="31">
        <v>240</v>
      </c>
      <c r="C243" s="31">
        <f t="shared" si="0"/>
        <v>4</v>
      </c>
      <c r="D243" s="31">
        <v>3</v>
      </c>
      <c r="E243" s="32">
        <f t="shared" si="1"/>
        <v>0.18181818181818182</v>
      </c>
      <c r="F243" s="32">
        <f>Reais3x3!Y189</f>
        <v>8.8709480122324158E-2</v>
      </c>
      <c r="G243" s="32">
        <f>Reais3x3!Z189</f>
        <v>7.5675675675675666E-2</v>
      </c>
      <c r="H243" s="32">
        <f>Reais3x3!AA189</f>
        <v>4.6735395189003437E-2</v>
      </c>
      <c r="I243" s="32">
        <f>Reais3x3!AB189</f>
        <v>0.97755759429153921</v>
      </c>
      <c r="J243" s="32">
        <f>Reais3x3!AC189</f>
        <v>0.94989489489489498</v>
      </c>
      <c r="K243" s="32">
        <f>Reais3x3!AD189</f>
        <v>0.97686139747995426</v>
      </c>
      <c r="L243" s="52">
        <f>Reais3x3!O189</f>
        <v>0.10305291635509595</v>
      </c>
      <c r="M243" s="52"/>
      <c r="N243" s="52" t="e">
        <f t="shared" ca="1" si="2"/>
        <v>#NAME?</v>
      </c>
      <c r="O243" s="52" t="e">
        <f t="shared" ca="1" si="3"/>
        <v>#NAME?</v>
      </c>
      <c r="P243" s="52" t="e">
        <f t="shared" ca="1" si="4"/>
        <v>#NAME?</v>
      </c>
      <c r="Q243" s="52" t="e">
        <f t="shared" ca="1" si="5"/>
        <v>#NAME?</v>
      </c>
      <c r="R243" s="52" t="e">
        <f t="shared" ca="1" si="6"/>
        <v>#NAME?</v>
      </c>
      <c r="S243" s="52" t="e">
        <f t="shared" ca="1" si="7"/>
        <v>#NAME?</v>
      </c>
      <c r="T243" s="53"/>
    </row>
    <row r="244" spans="2:20" ht="13.5" hidden="1" customHeight="1" outlineLevel="1">
      <c r="B244" s="31">
        <v>241</v>
      </c>
      <c r="C244" s="31">
        <f t="shared" si="0"/>
        <v>4</v>
      </c>
      <c r="D244" s="31">
        <v>3</v>
      </c>
      <c r="E244" s="32">
        <f t="shared" si="1"/>
        <v>0.18181818181818182</v>
      </c>
      <c r="F244" s="32">
        <f>Reais3x3!Y190</f>
        <v>0.11319877675840979</v>
      </c>
      <c r="G244" s="32">
        <f>Reais3x3!Z190</f>
        <v>0.15045045045045044</v>
      </c>
      <c r="H244" s="32">
        <f>Reais3x3!AA190</f>
        <v>4.3986254295532649E-2</v>
      </c>
      <c r="I244" s="32">
        <f>Reais3x3!AB190</f>
        <v>0.97755759429153921</v>
      </c>
      <c r="J244" s="32">
        <f>Reais3x3!AC190</f>
        <v>0.94989489489489498</v>
      </c>
      <c r="K244" s="32">
        <f>Reais3x3!AD190</f>
        <v>0.97686139747995426</v>
      </c>
      <c r="L244" s="52">
        <f>Reais3x3!O190</f>
        <v>0.16100779265677731</v>
      </c>
      <c r="M244" s="52"/>
      <c r="N244" s="52" t="e">
        <f t="shared" ca="1" si="2"/>
        <v>#NAME?</v>
      </c>
      <c r="O244" s="52" t="e">
        <f t="shared" ca="1" si="3"/>
        <v>#NAME?</v>
      </c>
      <c r="P244" s="52" t="e">
        <f t="shared" ca="1" si="4"/>
        <v>#NAME?</v>
      </c>
      <c r="Q244" s="52" t="e">
        <f t="shared" ca="1" si="5"/>
        <v>#NAME?</v>
      </c>
      <c r="R244" s="52" t="e">
        <f t="shared" ca="1" si="6"/>
        <v>#NAME?</v>
      </c>
      <c r="S244" s="52" t="e">
        <f t="shared" ca="1" si="7"/>
        <v>#NAME?</v>
      </c>
      <c r="T244" s="53"/>
    </row>
    <row r="245" spans="2:20" ht="13.5" hidden="1" customHeight="1" outlineLevel="1">
      <c r="B245" s="31">
        <v>242</v>
      </c>
      <c r="C245" s="31">
        <f t="shared" si="0"/>
        <v>4</v>
      </c>
      <c r="D245" s="31">
        <v>3</v>
      </c>
      <c r="E245" s="32">
        <f t="shared" si="1"/>
        <v>0.18181818181818182</v>
      </c>
      <c r="F245" s="32">
        <f>Reais3x3!Y191</f>
        <v>0.16513761467889909</v>
      </c>
      <c r="G245" s="32">
        <f>Reais3x3!Z191</f>
        <v>0.32912162162162162</v>
      </c>
      <c r="H245" s="32">
        <f>Reais3x3!AA191</f>
        <v>1.0395189003436427</v>
      </c>
      <c r="I245" s="32">
        <f>Reais3x3!AB191</f>
        <v>0.96941896024464835</v>
      </c>
      <c r="J245" s="32">
        <f>Reais3x3!AC191</f>
        <v>0.89072072072072073</v>
      </c>
      <c r="K245" s="32">
        <f>Reais3x3!AD191</f>
        <v>0.65933562428407788</v>
      </c>
      <c r="L245" s="52">
        <f>Reais3x3!O191</f>
        <v>0.28204997358334077</v>
      </c>
      <c r="M245" s="52"/>
      <c r="N245" s="52" t="e">
        <f t="shared" ca="1" si="2"/>
        <v>#NAME?</v>
      </c>
      <c r="O245" s="52" t="e">
        <f t="shared" ca="1" si="3"/>
        <v>#NAME?</v>
      </c>
      <c r="P245" s="52" t="e">
        <f t="shared" ca="1" si="4"/>
        <v>#NAME?</v>
      </c>
      <c r="Q245" s="52" t="e">
        <f t="shared" ca="1" si="5"/>
        <v>#NAME?</v>
      </c>
      <c r="R245" s="52" t="e">
        <f t="shared" ca="1" si="6"/>
        <v>#NAME?</v>
      </c>
      <c r="S245" s="52" t="e">
        <f t="shared" ca="1" si="7"/>
        <v>#NAME?</v>
      </c>
      <c r="T245" s="53"/>
    </row>
    <row r="246" spans="2:20" ht="13.5" hidden="1" customHeight="1" outlineLevel="1">
      <c r="B246" s="31">
        <v>243</v>
      </c>
      <c r="C246" s="31">
        <f t="shared" si="0"/>
        <v>4</v>
      </c>
      <c r="D246" s="31">
        <v>3</v>
      </c>
      <c r="E246" s="32">
        <f t="shared" si="1"/>
        <v>0.18181818181818182</v>
      </c>
      <c r="F246" s="32">
        <f>Reais3x3!Y192</f>
        <v>0.18962691131498471</v>
      </c>
      <c r="G246" s="32">
        <f>Reais3x3!Z192</f>
        <v>0.40389639639639635</v>
      </c>
      <c r="H246" s="32">
        <f>Reais3x3!AA192</f>
        <v>1.0367697594501719</v>
      </c>
      <c r="I246" s="32">
        <f>Reais3x3!AB192</f>
        <v>0.98574515800203866</v>
      </c>
      <c r="J246" s="32">
        <f>Reais3x3!AC192</f>
        <v>0.94057057057057047</v>
      </c>
      <c r="K246" s="32">
        <f>Reais3x3!AD192</f>
        <v>0.65750286368843069</v>
      </c>
      <c r="L246" s="52">
        <f>Reais3x3!O192</f>
        <v>0.35123176577481163</v>
      </c>
      <c r="M246" s="52"/>
      <c r="N246" s="52" t="e">
        <f t="shared" ca="1" si="2"/>
        <v>#NAME?</v>
      </c>
      <c r="O246" s="52" t="e">
        <f t="shared" ca="1" si="3"/>
        <v>#NAME?</v>
      </c>
      <c r="P246" s="52" t="e">
        <f t="shared" ca="1" si="4"/>
        <v>#NAME?</v>
      </c>
      <c r="Q246" s="52" t="e">
        <f t="shared" ca="1" si="5"/>
        <v>#NAME?</v>
      </c>
      <c r="R246" s="52" t="e">
        <f t="shared" ca="1" si="6"/>
        <v>#NAME?</v>
      </c>
      <c r="S246" s="52" t="e">
        <f t="shared" ca="1" si="7"/>
        <v>#NAME?</v>
      </c>
      <c r="T246" s="53"/>
    </row>
    <row r="247" spans="2:20" ht="13.5" hidden="1" customHeight="1" outlineLevel="1">
      <c r="B247" s="31">
        <v>244</v>
      </c>
      <c r="C247" s="31">
        <f t="shared" si="0"/>
        <v>4</v>
      </c>
      <c r="D247" s="31">
        <v>3</v>
      </c>
      <c r="E247" s="32">
        <f t="shared" si="1"/>
        <v>0.18181818181818182</v>
      </c>
      <c r="F247" s="32">
        <f>Reais3x3!Y193</f>
        <v>0.10576758409785932</v>
      </c>
      <c r="G247" s="32">
        <f>Reais3x3!Z193</f>
        <v>0.18824324324324324</v>
      </c>
      <c r="H247" s="32">
        <f>Reais3x3!AA193</f>
        <v>0.52268041237113405</v>
      </c>
      <c r="I247" s="32">
        <f>Reais3x3!AB193</f>
        <v>0.96041997961264014</v>
      </c>
      <c r="J247" s="32">
        <f>Reais3x3!AC193</f>
        <v>0.89072072072072073</v>
      </c>
      <c r="K247" s="32">
        <f>Reais3x3!AD193</f>
        <v>0.65544100801832761</v>
      </c>
      <c r="L247" s="52">
        <f>Reais3x3!O193</f>
        <v>0.12044615673585546</v>
      </c>
      <c r="M247" s="52"/>
      <c r="N247" s="52" t="e">
        <f t="shared" ca="1" si="2"/>
        <v>#NAME?</v>
      </c>
      <c r="O247" s="52" t="e">
        <f t="shared" ca="1" si="3"/>
        <v>#NAME?</v>
      </c>
      <c r="P247" s="52" t="e">
        <f t="shared" ca="1" si="4"/>
        <v>#NAME?</v>
      </c>
      <c r="Q247" s="52" t="e">
        <f t="shared" ca="1" si="5"/>
        <v>#NAME?</v>
      </c>
      <c r="R247" s="52" t="e">
        <f t="shared" ca="1" si="6"/>
        <v>#NAME?</v>
      </c>
      <c r="S247" s="52" t="e">
        <f t="shared" ca="1" si="7"/>
        <v>#NAME?</v>
      </c>
      <c r="T247" s="53"/>
    </row>
    <row r="248" spans="2:20" ht="13.5" hidden="1" customHeight="1" outlineLevel="1">
      <c r="B248" s="31">
        <v>245</v>
      </c>
      <c r="C248" s="31">
        <f t="shared" si="0"/>
        <v>4</v>
      </c>
      <c r="D248" s="31">
        <v>3</v>
      </c>
      <c r="E248" s="32">
        <f t="shared" si="1"/>
        <v>0.18181818181818182</v>
      </c>
      <c r="F248" s="32">
        <f>Reais3x3!Y194</f>
        <v>0.13025688073394495</v>
      </c>
      <c r="G248" s="32">
        <f>Reais3x3!Z194</f>
        <v>0.263018018018018</v>
      </c>
      <c r="H248" s="32">
        <f>Reais3x3!AA194</f>
        <v>0.51993127147766327</v>
      </c>
      <c r="I248" s="32">
        <f>Reais3x3!AB194</f>
        <v>0.96041997961264014</v>
      </c>
      <c r="J248" s="32">
        <f>Reais3x3!AC194</f>
        <v>0.90608108108108121</v>
      </c>
      <c r="K248" s="32">
        <f>Reais3x3!AD194</f>
        <v>0.65544100801832761</v>
      </c>
      <c r="L248" s="52">
        <f>Reais3x3!O194</f>
        <v>0.18168471609543299</v>
      </c>
      <c r="M248" s="52"/>
      <c r="N248" s="52" t="e">
        <f t="shared" ca="1" si="2"/>
        <v>#NAME?</v>
      </c>
      <c r="O248" s="52" t="e">
        <f t="shared" ca="1" si="3"/>
        <v>#NAME?</v>
      </c>
      <c r="P248" s="52" t="e">
        <f t="shared" ca="1" si="4"/>
        <v>#NAME?</v>
      </c>
      <c r="Q248" s="52" t="e">
        <f t="shared" ca="1" si="5"/>
        <v>#NAME?</v>
      </c>
      <c r="R248" s="52" t="e">
        <f t="shared" ca="1" si="6"/>
        <v>#NAME?</v>
      </c>
      <c r="S248" s="52" t="e">
        <f t="shared" ca="1" si="7"/>
        <v>#NAME?</v>
      </c>
      <c r="T248" s="53"/>
    </row>
    <row r="249" spans="2:20" ht="13.5" hidden="1" customHeight="1" outlineLevel="1">
      <c r="B249" s="31">
        <v>246</v>
      </c>
      <c r="C249" s="31">
        <f t="shared" si="0"/>
        <v>4</v>
      </c>
      <c r="D249" s="31">
        <v>3</v>
      </c>
      <c r="E249" s="32">
        <f t="shared" si="1"/>
        <v>0.18181818181818182</v>
      </c>
      <c r="F249" s="32">
        <f>Reais3x3!Y195</f>
        <v>0.11280733944954129</v>
      </c>
      <c r="G249" s="32">
        <f>Reais3x3!Z195</f>
        <v>0.20617117117117115</v>
      </c>
      <c r="H249" s="32">
        <f>Reais3x3!AA195</f>
        <v>0.53642611683848795</v>
      </c>
      <c r="I249" s="32">
        <f>Reais3x3!AB195</f>
        <v>0.96511314984709484</v>
      </c>
      <c r="J249" s="32">
        <f>Reais3x3!AC195</f>
        <v>0.89072072072072073</v>
      </c>
      <c r="K249" s="32">
        <f>Reais3x3!AD195</f>
        <v>0.65933562428407788</v>
      </c>
      <c r="L249" s="52">
        <f>Reais3x3!O195</f>
        <v>0.16163578699410955</v>
      </c>
      <c r="M249" s="52"/>
      <c r="N249" s="52" t="e">
        <f t="shared" ca="1" si="2"/>
        <v>#NAME?</v>
      </c>
      <c r="O249" s="52" t="e">
        <f t="shared" ca="1" si="3"/>
        <v>#NAME?</v>
      </c>
      <c r="P249" s="52" t="e">
        <f t="shared" ca="1" si="4"/>
        <v>#NAME?</v>
      </c>
      <c r="Q249" s="52" t="e">
        <f t="shared" ca="1" si="5"/>
        <v>#NAME?</v>
      </c>
      <c r="R249" s="52" t="e">
        <f t="shared" ca="1" si="6"/>
        <v>#NAME?</v>
      </c>
      <c r="S249" s="52" t="e">
        <f t="shared" ca="1" si="7"/>
        <v>#NAME?</v>
      </c>
      <c r="T249" s="53"/>
    </row>
    <row r="250" spans="2:20" ht="13.5" hidden="1" customHeight="1" outlineLevel="1">
      <c r="B250" s="31">
        <v>247</v>
      </c>
      <c r="C250" s="31">
        <f t="shared" si="0"/>
        <v>4</v>
      </c>
      <c r="D250" s="31">
        <v>3</v>
      </c>
      <c r="E250" s="32">
        <f t="shared" si="1"/>
        <v>0.18181818181818182</v>
      </c>
      <c r="F250" s="32">
        <f>Reais3x3!Y196</f>
        <v>0.13729663608562692</v>
      </c>
      <c r="G250" s="32">
        <f>Reais3x3!Z196</f>
        <v>0.28094594594594591</v>
      </c>
      <c r="H250" s="32">
        <f>Reais3x3!AA196</f>
        <v>0.53367697594501717</v>
      </c>
      <c r="I250" s="32">
        <f>Reais3x3!AB196</f>
        <v>0.96511314984709484</v>
      </c>
      <c r="J250" s="32">
        <f>Reais3x3!AC196</f>
        <v>0.91803303303303307</v>
      </c>
      <c r="K250" s="32">
        <f>Reais3x3!AD196</f>
        <v>0.65750286368843069</v>
      </c>
      <c r="L250" s="52">
        <f>Reais3x3!O196</f>
        <v>0.22945634186536168</v>
      </c>
      <c r="M250" s="52"/>
      <c r="N250" s="52" t="e">
        <f t="shared" ca="1" si="2"/>
        <v>#NAME?</v>
      </c>
      <c r="O250" s="52" t="e">
        <f t="shared" ca="1" si="3"/>
        <v>#NAME?</v>
      </c>
      <c r="P250" s="52" t="e">
        <f t="shared" ca="1" si="4"/>
        <v>#NAME?</v>
      </c>
      <c r="Q250" s="52" t="e">
        <f t="shared" ca="1" si="5"/>
        <v>#NAME?</v>
      </c>
      <c r="R250" s="52" t="e">
        <f t="shared" ca="1" si="6"/>
        <v>#NAME?</v>
      </c>
      <c r="S250" s="52" t="e">
        <f t="shared" ca="1" si="7"/>
        <v>#NAME?</v>
      </c>
      <c r="T250" s="53"/>
    </row>
    <row r="251" spans="2:20" ht="13.5" hidden="1" customHeight="1" outlineLevel="1">
      <c r="B251" s="31">
        <v>248</v>
      </c>
      <c r="C251" s="31">
        <f t="shared" si="0"/>
        <v>4</v>
      </c>
      <c r="D251" s="31">
        <v>3</v>
      </c>
      <c r="E251" s="32">
        <f t="shared" si="1"/>
        <v>0.18181818181818182</v>
      </c>
      <c r="F251" s="32">
        <f>Reais3x3!Y197</f>
        <v>0.23096636085626912</v>
      </c>
      <c r="G251" s="32">
        <f>Reais3x3!Z197</f>
        <v>0.25556306306306309</v>
      </c>
      <c r="H251" s="32">
        <f>Reais3x3!AA197</f>
        <v>0.71649484536082475</v>
      </c>
      <c r="I251" s="32">
        <f>Reais3x3!AB197</f>
        <v>0.92553312945973509</v>
      </c>
      <c r="J251" s="32">
        <f>Reais3x3!AC197</f>
        <v>0.89072072072072073</v>
      </c>
      <c r="K251" s="32">
        <f>Reais3x3!AD197</f>
        <v>0.65933562428407788</v>
      </c>
      <c r="L251" s="52">
        <f>Reais3x3!O197</f>
        <v>0.25076202516222001</v>
      </c>
      <c r="M251" s="52"/>
      <c r="N251" s="52" t="e">
        <f t="shared" ca="1" si="2"/>
        <v>#NAME?</v>
      </c>
      <c r="O251" s="52" t="e">
        <f t="shared" ca="1" si="3"/>
        <v>#NAME?</v>
      </c>
      <c r="P251" s="52" t="e">
        <f t="shared" ca="1" si="4"/>
        <v>#NAME?</v>
      </c>
      <c r="Q251" s="52" t="e">
        <f t="shared" ca="1" si="5"/>
        <v>#NAME?</v>
      </c>
      <c r="R251" s="52" t="e">
        <f t="shared" ca="1" si="6"/>
        <v>#NAME?</v>
      </c>
      <c r="S251" s="52" t="e">
        <f t="shared" ca="1" si="7"/>
        <v>#NAME?</v>
      </c>
      <c r="T251" s="53"/>
    </row>
    <row r="252" spans="2:20" ht="13.5" hidden="1" customHeight="1" outlineLevel="1">
      <c r="B252" s="31">
        <v>249</v>
      </c>
      <c r="C252" s="31">
        <f t="shared" si="0"/>
        <v>4</v>
      </c>
      <c r="D252" s="31">
        <v>3</v>
      </c>
      <c r="E252" s="32">
        <f t="shared" si="1"/>
        <v>0.18181818181818182</v>
      </c>
      <c r="F252" s="32">
        <f>Reais3x3!Y198</f>
        <v>0.25545565749235477</v>
      </c>
      <c r="G252" s="32">
        <f>Reais3x3!Z198</f>
        <v>0.33033783783783782</v>
      </c>
      <c r="H252" s="32">
        <f>Reais3x3!AA198</f>
        <v>0.71374570446735397</v>
      </c>
      <c r="I252" s="32">
        <f>Reais3x3!AB198</f>
        <v>0.9418593272171254</v>
      </c>
      <c r="J252" s="32">
        <f>Reais3x3!AC198</f>
        <v>0.94057057057057059</v>
      </c>
      <c r="K252" s="32">
        <f>Reais3x3!AD198</f>
        <v>0.65750286368843069</v>
      </c>
      <c r="L252" s="52">
        <f>Reais3x3!O198</f>
        <v>0.34242324832733195</v>
      </c>
      <c r="M252" s="52"/>
      <c r="N252" s="52" t="e">
        <f t="shared" ca="1" si="2"/>
        <v>#NAME?</v>
      </c>
      <c r="O252" s="52" t="e">
        <f t="shared" ca="1" si="3"/>
        <v>#NAME?</v>
      </c>
      <c r="P252" s="52" t="e">
        <f t="shared" ca="1" si="4"/>
        <v>#NAME?</v>
      </c>
      <c r="Q252" s="52" t="e">
        <f t="shared" ca="1" si="5"/>
        <v>#NAME?</v>
      </c>
      <c r="R252" s="52" t="e">
        <f t="shared" ca="1" si="6"/>
        <v>#NAME?</v>
      </c>
      <c r="S252" s="52" t="e">
        <f t="shared" ca="1" si="7"/>
        <v>#NAME?</v>
      </c>
      <c r="T252" s="53"/>
    </row>
    <row r="253" spans="2:20" ht="13.5" hidden="1" customHeight="1" outlineLevel="1">
      <c r="B253" s="31">
        <v>250</v>
      </c>
      <c r="C253" s="31">
        <f t="shared" si="0"/>
        <v>4</v>
      </c>
      <c r="D253" s="31">
        <v>3</v>
      </c>
      <c r="E253" s="32">
        <f t="shared" si="1"/>
        <v>0.18181818181818182</v>
      </c>
      <c r="F253" s="32">
        <f>Reais3x3!Y199</f>
        <v>0.16280122324159021</v>
      </c>
      <c r="G253" s="32">
        <f>Reais3x3!Z199</f>
        <v>0.33414414414414417</v>
      </c>
      <c r="H253" s="32">
        <f>Reais3x3!AA199</f>
        <v>1.015807560137457</v>
      </c>
      <c r="I253" s="32">
        <f>Reais3x3!AB199</f>
        <v>0.96941896024464835</v>
      </c>
      <c r="J253" s="32">
        <f>Reais3x3!AC199</f>
        <v>0.88737237237237243</v>
      </c>
      <c r="K253" s="32">
        <f>Reais3x3!AD199</f>
        <v>0.65933562428407788</v>
      </c>
      <c r="L253" s="52">
        <f>Reais3x3!O199</f>
        <v>0.2571332391557925</v>
      </c>
      <c r="M253" s="52"/>
      <c r="N253" s="52" t="e">
        <f t="shared" ca="1" si="2"/>
        <v>#NAME?</v>
      </c>
      <c r="O253" s="52" t="e">
        <f t="shared" ca="1" si="3"/>
        <v>#NAME?</v>
      </c>
      <c r="P253" s="52" t="e">
        <f t="shared" ca="1" si="4"/>
        <v>#NAME?</v>
      </c>
      <c r="Q253" s="52" t="e">
        <f t="shared" ca="1" si="5"/>
        <v>#NAME?</v>
      </c>
      <c r="R253" s="52" t="e">
        <f t="shared" ca="1" si="6"/>
        <v>#NAME?</v>
      </c>
      <c r="S253" s="52" t="e">
        <f t="shared" ca="1" si="7"/>
        <v>#NAME?</v>
      </c>
      <c r="T253" s="53"/>
    </row>
    <row r="254" spans="2:20" ht="13.5" hidden="1" customHeight="1" outlineLevel="1">
      <c r="B254" s="31">
        <v>251</v>
      </c>
      <c r="C254" s="31">
        <f t="shared" si="0"/>
        <v>4</v>
      </c>
      <c r="D254" s="31">
        <v>3</v>
      </c>
      <c r="E254" s="32">
        <f t="shared" si="1"/>
        <v>0.18181818181818182</v>
      </c>
      <c r="F254" s="32">
        <f>Reais3x3!Y200</f>
        <v>0.18729051987767584</v>
      </c>
      <c r="G254" s="32">
        <f>Reais3x3!Z200</f>
        <v>0.40891891891891891</v>
      </c>
      <c r="H254" s="32">
        <f>Reais3x3!AA200</f>
        <v>1.0130584192439862</v>
      </c>
      <c r="I254" s="32">
        <f>Reais3x3!AB200</f>
        <v>0.98574515800203866</v>
      </c>
      <c r="J254" s="32">
        <f>Reais3x3!AC200</f>
        <v>0.93722222222222218</v>
      </c>
      <c r="K254" s="32">
        <f>Reais3x3!AD200</f>
        <v>0.65750286368843069</v>
      </c>
      <c r="L254" s="52">
        <f>Reais3x3!O200</f>
        <v>0.34574235041979212</v>
      </c>
      <c r="M254" s="52"/>
      <c r="N254" s="52" t="e">
        <f t="shared" ca="1" si="2"/>
        <v>#NAME?</v>
      </c>
      <c r="O254" s="52" t="e">
        <f t="shared" ca="1" si="3"/>
        <v>#NAME?</v>
      </c>
      <c r="P254" s="52" t="e">
        <f t="shared" ca="1" si="4"/>
        <v>#NAME?</v>
      </c>
      <c r="Q254" s="52" t="e">
        <f t="shared" ca="1" si="5"/>
        <v>#NAME?</v>
      </c>
      <c r="R254" s="52" t="e">
        <f t="shared" ca="1" si="6"/>
        <v>#NAME?</v>
      </c>
      <c r="S254" s="52" t="e">
        <f t="shared" ca="1" si="7"/>
        <v>#NAME?</v>
      </c>
      <c r="T254" s="53"/>
    </row>
    <row r="255" spans="2:20" ht="13.5" hidden="1" customHeight="1" outlineLevel="1">
      <c r="B255" s="31">
        <v>252</v>
      </c>
      <c r="C255" s="31">
        <f t="shared" si="0"/>
        <v>4</v>
      </c>
      <c r="D255" s="31">
        <v>3</v>
      </c>
      <c r="E255" s="32">
        <f t="shared" si="1"/>
        <v>0.18181818181818182</v>
      </c>
      <c r="F255" s="32">
        <f>Reais3x3!Y201</f>
        <v>0.11926605504587155</v>
      </c>
      <c r="G255" s="32">
        <f>Reais3x3!Z201</f>
        <v>0.16520270270270268</v>
      </c>
      <c r="H255" s="32">
        <f>Reais3x3!AA201</f>
        <v>0.52852233676975946</v>
      </c>
      <c r="I255" s="32">
        <f>Reais3x3!AB201</f>
        <v>0.96941896024464835</v>
      </c>
      <c r="J255" s="32">
        <f>Reais3x3!AC201</f>
        <v>0.89072072072072073</v>
      </c>
      <c r="K255" s="32">
        <f>Reais3x3!AD201</f>
        <v>0.65933562428407788</v>
      </c>
      <c r="L255" s="52">
        <f>Reais3x3!O201</f>
        <v>0.13817868956359955</v>
      </c>
      <c r="M255" s="52"/>
      <c r="N255" s="52" t="e">
        <f t="shared" ca="1" si="2"/>
        <v>#NAME?</v>
      </c>
      <c r="O255" s="52" t="e">
        <f t="shared" ca="1" si="3"/>
        <v>#NAME?</v>
      </c>
      <c r="P255" s="52" t="e">
        <f t="shared" ca="1" si="4"/>
        <v>#NAME?</v>
      </c>
      <c r="Q255" s="52" t="e">
        <f t="shared" ca="1" si="5"/>
        <v>#NAME?</v>
      </c>
      <c r="R255" s="52" t="e">
        <f t="shared" ca="1" si="6"/>
        <v>#NAME?</v>
      </c>
      <c r="S255" s="52" t="e">
        <f t="shared" ca="1" si="7"/>
        <v>#NAME?</v>
      </c>
      <c r="T255" s="53"/>
    </row>
    <row r="256" spans="2:20" ht="13.5" hidden="1" customHeight="1" outlineLevel="1">
      <c r="B256" s="31">
        <v>253</v>
      </c>
      <c r="C256" s="31">
        <f t="shared" si="0"/>
        <v>4</v>
      </c>
      <c r="D256" s="31">
        <v>3</v>
      </c>
      <c r="E256" s="32">
        <f t="shared" si="1"/>
        <v>0.18181818181818182</v>
      </c>
      <c r="F256" s="32">
        <f>Reais3x3!Y202</f>
        <v>0.14375535168195719</v>
      </c>
      <c r="G256" s="32">
        <f>Reais3x3!Z202</f>
        <v>0.23997747747747744</v>
      </c>
      <c r="H256" s="32">
        <f>Reais3x3!AA202</f>
        <v>0.52577319587628868</v>
      </c>
      <c r="I256" s="32">
        <f>Reais3x3!AB202</f>
        <v>0.96941896024464835</v>
      </c>
      <c r="J256" s="32">
        <f>Reais3x3!AC202</f>
        <v>0.89072072072072073</v>
      </c>
      <c r="K256" s="32">
        <f>Reais3x3!AD202</f>
        <v>0.65750286368843069</v>
      </c>
      <c r="L256" s="52">
        <f>Reais3x3!O202</f>
        <v>0.19812957172913492</v>
      </c>
      <c r="M256" s="52"/>
      <c r="N256" s="52" t="e">
        <f t="shared" ca="1" si="2"/>
        <v>#NAME?</v>
      </c>
      <c r="O256" s="52" t="e">
        <f t="shared" ca="1" si="3"/>
        <v>#NAME?</v>
      </c>
      <c r="P256" s="52" t="e">
        <f t="shared" ca="1" si="4"/>
        <v>#NAME?</v>
      </c>
      <c r="Q256" s="52" t="e">
        <f t="shared" ca="1" si="5"/>
        <v>#NAME?</v>
      </c>
      <c r="R256" s="52" t="e">
        <f t="shared" ca="1" si="6"/>
        <v>#NAME?</v>
      </c>
      <c r="S256" s="52" t="e">
        <f t="shared" ca="1" si="7"/>
        <v>#NAME?</v>
      </c>
      <c r="T256" s="53"/>
    </row>
    <row r="257" spans="2:20" ht="13.5" hidden="1" customHeight="1" outlineLevel="1">
      <c r="B257" s="31">
        <v>254</v>
      </c>
      <c r="C257" s="31">
        <f t="shared" si="0"/>
        <v>4</v>
      </c>
      <c r="D257" s="31">
        <v>3</v>
      </c>
      <c r="E257" s="32">
        <f t="shared" si="1"/>
        <v>0.18181818181818182</v>
      </c>
      <c r="F257" s="32">
        <f>Reais3x3!Y203</f>
        <v>0.16824464831804281</v>
      </c>
      <c r="G257" s="32">
        <f>Reais3x3!Z203</f>
        <v>0.31475225225225223</v>
      </c>
      <c r="H257" s="32">
        <f>Reais3x3!AA203</f>
        <v>0.5230240549828179</v>
      </c>
      <c r="I257" s="32">
        <f>Reais3x3!AB203</f>
        <v>0.98574515800203866</v>
      </c>
      <c r="J257" s="32">
        <f>Reais3x3!AC203</f>
        <v>0.94057057057057047</v>
      </c>
      <c r="K257" s="32">
        <f>Reais3x3!AD203</f>
        <v>0.65750286368843069</v>
      </c>
      <c r="L257" s="52">
        <f>Reais3x3!O203</f>
        <v>0.28694323987705644</v>
      </c>
      <c r="M257" s="52"/>
      <c r="N257" s="52" t="e">
        <f t="shared" ca="1" si="2"/>
        <v>#NAME?</v>
      </c>
      <c r="O257" s="52" t="e">
        <f t="shared" ca="1" si="3"/>
        <v>#NAME?</v>
      </c>
      <c r="P257" s="52" t="e">
        <f t="shared" ca="1" si="4"/>
        <v>#NAME?</v>
      </c>
      <c r="Q257" s="52" t="e">
        <f t="shared" ca="1" si="5"/>
        <v>#NAME?</v>
      </c>
      <c r="R257" s="52" t="e">
        <f t="shared" ca="1" si="6"/>
        <v>#NAME?</v>
      </c>
      <c r="S257" s="52" t="e">
        <f t="shared" ca="1" si="7"/>
        <v>#NAME?</v>
      </c>
      <c r="T257" s="53"/>
    </row>
    <row r="258" spans="2:20" ht="13.5" hidden="1" customHeight="1" outlineLevel="1">
      <c r="B258" s="31">
        <v>255</v>
      </c>
      <c r="C258" s="31">
        <f t="shared" si="0"/>
        <v>4</v>
      </c>
      <c r="D258" s="31">
        <v>3</v>
      </c>
      <c r="E258" s="32">
        <f t="shared" si="1"/>
        <v>0.18181818181818182</v>
      </c>
      <c r="F258" s="32">
        <f>Reais3x3!Y204</f>
        <v>4.6397553516819567E-2</v>
      </c>
      <c r="G258" s="32">
        <f>Reais3x3!Z204</f>
        <v>4.7364864864864867E-2</v>
      </c>
      <c r="H258" s="32">
        <f>Reais3x3!AA204</f>
        <v>5.8419243986254296E-3</v>
      </c>
      <c r="I258" s="32">
        <f>Reais3x3!AB204</f>
        <v>0.99100101936799179</v>
      </c>
      <c r="J258" s="32">
        <f>Reais3x3!AC204</f>
        <v>0.98463963963963963</v>
      </c>
      <c r="K258" s="32">
        <f>Reais3x3!AD204</f>
        <v>0.99610538373424973</v>
      </c>
      <c r="L258" s="52">
        <f>Reais3x3!O204</f>
        <v>8.4806598177887826E-2</v>
      </c>
      <c r="M258" s="52"/>
      <c r="N258" s="52" t="e">
        <f t="shared" ca="1" si="2"/>
        <v>#NAME?</v>
      </c>
      <c r="O258" s="52" t="e">
        <f t="shared" ca="1" si="3"/>
        <v>#NAME?</v>
      </c>
      <c r="P258" s="52" t="e">
        <f t="shared" ca="1" si="4"/>
        <v>#NAME?</v>
      </c>
      <c r="Q258" s="52" t="e">
        <f t="shared" ca="1" si="5"/>
        <v>#NAME?</v>
      </c>
      <c r="R258" s="52" t="e">
        <f t="shared" ca="1" si="6"/>
        <v>#NAME?</v>
      </c>
      <c r="S258" s="52" t="e">
        <f t="shared" ca="1" si="7"/>
        <v>#NAME?</v>
      </c>
      <c r="T258" s="53"/>
    </row>
    <row r="259" spans="2:20" ht="13.5" hidden="1" customHeight="1" outlineLevel="1">
      <c r="B259" s="31">
        <v>256</v>
      </c>
      <c r="C259" s="31">
        <f t="shared" si="0"/>
        <v>4</v>
      </c>
      <c r="D259" s="31">
        <v>3</v>
      </c>
      <c r="E259" s="32">
        <f t="shared" si="1"/>
        <v>0.18181818181818182</v>
      </c>
      <c r="F259" s="32">
        <f>Reais3x3!Y205</f>
        <v>5.343730886850153E-2</v>
      </c>
      <c r="G259" s="32">
        <f>Reais3x3!Z205</f>
        <v>6.5292792792792792E-2</v>
      </c>
      <c r="H259" s="32">
        <f>Reais3x3!AA205</f>
        <v>1.9587628865979381E-2</v>
      </c>
      <c r="I259" s="32">
        <f>Reais3x3!AB205</f>
        <v>0.99100101936799179</v>
      </c>
      <c r="J259" s="32">
        <f>Reais3x3!AC205</f>
        <v>0.97268768768768776</v>
      </c>
      <c r="K259" s="32">
        <f>Reais3x3!AD205</f>
        <v>0.99083619702176406</v>
      </c>
      <c r="L259" s="52">
        <f>Reais3x3!O205</f>
        <v>0.10235879883846614</v>
      </c>
      <c r="M259" s="52"/>
      <c r="N259" s="52" t="e">
        <f t="shared" ca="1" si="2"/>
        <v>#NAME?</v>
      </c>
      <c r="O259" s="52" t="e">
        <f t="shared" ca="1" si="3"/>
        <v>#NAME?</v>
      </c>
      <c r="P259" s="52" t="e">
        <f t="shared" ca="1" si="4"/>
        <v>#NAME?</v>
      </c>
      <c r="Q259" s="52" t="e">
        <f t="shared" ca="1" si="5"/>
        <v>#NAME?</v>
      </c>
      <c r="R259" s="52" t="e">
        <f t="shared" ca="1" si="6"/>
        <v>#NAME?</v>
      </c>
      <c r="S259" s="52" t="e">
        <f t="shared" ca="1" si="7"/>
        <v>#NAME?</v>
      </c>
      <c r="T259" s="53"/>
    </row>
    <row r="260" spans="2:20" ht="13.5" hidden="1" customHeight="1" outlineLevel="1">
      <c r="B260" s="31">
        <v>257</v>
      </c>
      <c r="C260" s="31">
        <f t="shared" si="0"/>
        <v>4</v>
      </c>
      <c r="D260" s="31">
        <v>3</v>
      </c>
      <c r="E260" s="32">
        <f t="shared" si="1"/>
        <v>0.18181818181818182</v>
      </c>
      <c r="F260" s="32">
        <f>Reais3x3!Y206</f>
        <v>0.17159633027522936</v>
      </c>
      <c r="G260" s="32">
        <f>Reais3x3!Z206</f>
        <v>0.11468468468468468</v>
      </c>
      <c r="H260" s="32">
        <f>Reais3x3!AA206</f>
        <v>0.19965635738831616</v>
      </c>
      <c r="I260" s="32">
        <f>Reais3x3!AB206</f>
        <v>0.91653414882772688</v>
      </c>
      <c r="J260" s="32">
        <f>Reais3x3!AC206</f>
        <v>0.93975975975975989</v>
      </c>
      <c r="K260" s="32">
        <f>Reais3x3!AD206</f>
        <v>0.87079037800687287</v>
      </c>
      <c r="L260" s="52">
        <f>Reais3x3!O206</f>
        <v>0.13399589361747521</v>
      </c>
      <c r="M260" s="52"/>
      <c r="N260" s="52" t="e">
        <f t="shared" ca="1" si="2"/>
        <v>#NAME?</v>
      </c>
      <c r="O260" s="52" t="e">
        <f t="shared" ca="1" si="3"/>
        <v>#NAME?</v>
      </c>
      <c r="P260" s="52" t="e">
        <f t="shared" ca="1" si="4"/>
        <v>#NAME?</v>
      </c>
      <c r="Q260" s="52" t="e">
        <f t="shared" ca="1" si="5"/>
        <v>#NAME?</v>
      </c>
      <c r="R260" s="52" t="e">
        <f t="shared" ca="1" si="6"/>
        <v>#NAME?</v>
      </c>
      <c r="S260" s="52" t="e">
        <f t="shared" ca="1" si="7"/>
        <v>#NAME?</v>
      </c>
      <c r="T260" s="53"/>
    </row>
    <row r="261" spans="2:20" ht="13.5" hidden="1" customHeight="1" outlineLevel="1">
      <c r="B261" s="31">
        <v>258</v>
      </c>
      <c r="C261" s="31">
        <f t="shared" si="0"/>
        <v>4</v>
      </c>
      <c r="D261" s="31">
        <v>3</v>
      </c>
      <c r="E261" s="32">
        <f t="shared" si="1"/>
        <v>0.18181818181818182</v>
      </c>
      <c r="F261" s="32">
        <f>Reais3x3!Y207</f>
        <v>0.10343119266055047</v>
      </c>
      <c r="G261" s="32">
        <f>Reais3x3!Z207</f>
        <v>0.19326576576576579</v>
      </c>
      <c r="H261" s="32">
        <f>Reais3x3!AA207</f>
        <v>0.49896907216494846</v>
      </c>
      <c r="I261" s="32">
        <f>Reais3x3!AB207</f>
        <v>0.96197757390417937</v>
      </c>
      <c r="J261" s="32">
        <f>Reais3x3!AC207</f>
        <v>0.88737237237237243</v>
      </c>
      <c r="K261" s="32">
        <f>Reais3x3!AD207</f>
        <v>0.6712485681557846</v>
      </c>
      <c r="L261" s="52">
        <f>Reais3x3!O207</f>
        <v>0.15249490276119726</v>
      </c>
      <c r="M261" s="52"/>
      <c r="N261" s="52" t="e">
        <f t="shared" ca="1" si="2"/>
        <v>#NAME?</v>
      </c>
      <c r="O261" s="52" t="e">
        <f t="shared" ca="1" si="3"/>
        <v>#NAME?</v>
      </c>
      <c r="P261" s="52" t="e">
        <f t="shared" ca="1" si="4"/>
        <v>#NAME?</v>
      </c>
      <c r="Q261" s="52" t="e">
        <f t="shared" ca="1" si="5"/>
        <v>#NAME?</v>
      </c>
      <c r="R261" s="52" t="e">
        <f t="shared" ca="1" si="6"/>
        <v>#NAME?</v>
      </c>
      <c r="S261" s="52" t="e">
        <f t="shared" ca="1" si="7"/>
        <v>#NAME?</v>
      </c>
      <c r="T261" s="53"/>
    </row>
    <row r="262" spans="2:20" ht="13.5" hidden="1" customHeight="1" outlineLevel="1">
      <c r="B262" s="31">
        <v>259</v>
      </c>
      <c r="C262" s="31">
        <f t="shared" si="0"/>
        <v>4</v>
      </c>
      <c r="D262" s="31">
        <v>3</v>
      </c>
      <c r="E262" s="32">
        <f t="shared" si="1"/>
        <v>0.18181818181818182</v>
      </c>
      <c r="F262" s="32">
        <f>Reais3x3!Y208</f>
        <v>5.9896024464831804E-2</v>
      </c>
      <c r="G262" s="32">
        <f>Reais3x3!Z208</f>
        <v>2.4324324324324322E-2</v>
      </c>
      <c r="H262" s="32">
        <f>Reais3x3!AA208</f>
        <v>1.1683848797250859E-2</v>
      </c>
      <c r="I262" s="32">
        <f>Reais3x3!AB208</f>
        <v>0.99100101936799179</v>
      </c>
      <c r="J262" s="32">
        <f>Reais3x3!AC208</f>
        <v>0.98463963963963963</v>
      </c>
      <c r="K262" s="32">
        <f>Reais3x3!AD208</f>
        <v>0.99610538373424973</v>
      </c>
      <c r="L262" s="52">
        <f>Reais3x3!O208</f>
        <v>7.4848332659454966E-2</v>
      </c>
      <c r="M262" s="52"/>
      <c r="N262" s="52" t="e">
        <f t="shared" ca="1" si="2"/>
        <v>#NAME?</v>
      </c>
      <c r="O262" s="52" t="e">
        <f t="shared" ca="1" si="3"/>
        <v>#NAME?</v>
      </c>
      <c r="P262" s="52" t="e">
        <f t="shared" ca="1" si="4"/>
        <v>#NAME?</v>
      </c>
      <c r="Q262" s="52" t="e">
        <f t="shared" ca="1" si="5"/>
        <v>#NAME?</v>
      </c>
      <c r="R262" s="52" t="e">
        <f t="shared" ca="1" si="6"/>
        <v>#NAME?</v>
      </c>
      <c r="S262" s="52" t="e">
        <f t="shared" ca="1" si="7"/>
        <v>#NAME?</v>
      </c>
      <c r="T262" s="53"/>
    </row>
    <row r="263" spans="2:20" ht="13.5" hidden="1" customHeight="1" outlineLevel="1">
      <c r="B263" s="31">
        <v>260</v>
      </c>
      <c r="C263" s="31">
        <f t="shared" si="0"/>
        <v>4</v>
      </c>
      <c r="D263" s="31">
        <v>3</v>
      </c>
      <c r="E263" s="32">
        <f t="shared" si="1"/>
        <v>0.18181818181818182</v>
      </c>
      <c r="F263" s="32">
        <f>Reais3x3!Y209</f>
        <v>8.438532110091744E-2</v>
      </c>
      <c r="G263" s="32">
        <f>Reais3x3!Z209</f>
        <v>9.9099099099099086E-2</v>
      </c>
      <c r="H263" s="32">
        <f>Reais3x3!AA209</f>
        <v>8.9347079037800682E-3</v>
      </c>
      <c r="I263" s="32">
        <f>Reais3x3!AB209</f>
        <v>0.97467482161060148</v>
      </c>
      <c r="J263" s="32">
        <f>Reais3x3!AC209</f>
        <v>0.95015015015015025</v>
      </c>
      <c r="K263" s="32">
        <f>Reais3x3!AD209</f>
        <v>0.99610538373424973</v>
      </c>
      <c r="L263" s="52">
        <f>Reais3x3!O209</f>
        <v>0.10865603289215198</v>
      </c>
      <c r="M263" s="52"/>
      <c r="N263" s="52" t="e">
        <f t="shared" ca="1" si="2"/>
        <v>#NAME?</v>
      </c>
      <c r="O263" s="52" t="e">
        <f t="shared" ca="1" si="3"/>
        <v>#NAME?</v>
      </c>
      <c r="P263" s="52" t="e">
        <f t="shared" ca="1" si="4"/>
        <v>#NAME?</v>
      </c>
      <c r="Q263" s="52" t="e">
        <f t="shared" ca="1" si="5"/>
        <v>#NAME?</v>
      </c>
      <c r="R263" s="52" t="e">
        <f t="shared" ca="1" si="6"/>
        <v>#NAME?</v>
      </c>
      <c r="S263" s="52" t="e">
        <f t="shared" ca="1" si="7"/>
        <v>#NAME?</v>
      </c>
      <c r="T263" s="53"/>
    </row>
    <row r="264" spans="2:20" ht="13.5" hidden="1" customHeight="1" outlineLevel="1">
      <c r="B264" s="31">
        <v>261</v>
      </c>
      <c r="C264" s="31">
        <f t="shared" si="0"/>
        <v>4</v>
      </c>
      <c r="D264" s="31">
        <v>3</v>
      </c>
      <c r="E264" s="32">
        <f t="shared" si="1"/>
        <v>0.18181818181818182</v>
      </c>
      <c r="F264" s="32">
        <f>Reais3x3!Y210</f>
        <v>6.0477064220183493E-2</v>
      </c>
      <c r="G264" s="32">
        <f>Reais3x3!Z210</f>
        <v>8.3220720720720717E-2</v>
      </c>
      <c r="H264" s="32">
        <f>Reais3x3!AA210</f>
        <v>3.3333333333333333E-2</v>
      </c>
      <c r="I264" s="32">
        <f>Reais3x3!AB210</f>
        <v>0.99569418960244649</v>
      </c>
      <c r="J264" s="32">
        <f>Reais3x3!AC210</f>
        <v>0.97268768768768776</v>
      </c>
      <c r="K264" s="32">
        <f>Reais3x3!AD210</f>
        <v>0.99473081328751434</v>
      </c>
      <c r="L264" s="52">
        <f>Reais3x3!O210</f>
        <v>0.12036567982796102</v>
      </c>
      <c r="M264" s="52"/>
      <c r="N264" s="52" t="e">
        <f t="shared" ca="1" si="2"/>
        <v>#NAME?</v>
      </c>
      <c r="O264" s="52" t="e">
        <f t="shared" ca="1" si="3"/>
        <v>#NAME?</v>
      </c>
      <c r="P264" s="52" t="e">
        <f t="shared" ca="1" si="4"/>
        <v>#NAME?</v>
      </c>
      <c r="Q264" s="52" t="e">
        <f t="shared" ca="1" si="5"/>
        <v>#NAME?</v>
      </c>
      <c r="R264" s="52" t="e">
        <f t="shared" ca="1" si="6"/>
        <v>#NAME?</v>
      </c>
      <c r="S264" s="52" t="e">
        <f t="shared" ca="1" si="7"/>
        <v>#NAME?</v>
      </c>
      <c r="T264" s="53"/>
    </row>
    <row r="265" spans="2:20" ht="13.5" hidden="1" customHeight="1" outlineLevel="1">
      <c r="B265" s="31">
        <v>262</v>
      </c>
      <c r="C265" s="31">
        <f t="shared" si="0"/>
        <v>4</v>
      </c>
      <c r="D265" s="31">
        <v>3</v>
      </c>
      <c r="E265" s="32">
        <f t="shared" si="1"/>
        <v>0.18181818181818182</v>
      </c>
      <c r="F265" s="32">
        <f>Reais3x3!Y211</f>
        <v>0.1786360856269113</v>
      </c>
      <c r="G265" s="32">
        <f>Reais3x3!Z211</f>
        <v>0.13261261261261262</v>
      </c>
      <c r="H265" s="32">
        <f>Reais3x3!AA211</f>
        <v>0.21340206185567012</v>
      </c>
      <c r="I265" s="32">
        <f>Reais3x3!AB211</f>
        <v>0.92122731906218147</v>
      </c>
      <c r="J265" s="32">
        <f>Reais3x3!AC211</f>
        <v>0.93975975975975989</v>
      </c>
      <c r="K265" s="32">
        <f>Reais3x3!AD211</f>
        <v>0.87468499427262314</v>
      </c>
      <c r="L265" s="52">
        <f>Reais3x3!O211</f>
        <v>0.15755904928204342</v>
      </c>
      <c r="M265" s="52"/>
      <c r="N265" s="52" t="e">
        <f t="shared" ca="1" si="2"/>
        <v>#NAME?</v>
      </c>
      <c r="O265" s="52" t="e">
        <f t="shared" ca="1" si="3"/>
        <v>#NAME?</v>
      </c>
      <c r="P265" s="52" t="e">
        <f t="shared" ca="1" si="4"/>
        <v>#NAME?</v>
      </c>
      <c r="Q265" s="52" t="e">
        <f t="shared" ca="1" si="5"/>
        <v>#NAME?</v>
      </c>
      <c r="R265" s="52" t="e">
        <f t="shared" ca="1" si="6"/>
        <v>#NAME?</v>
      </c>
      <c r="S265" s="52" t="e">
        <f t="shared" ca="1" si="7"/>
        <v>#NAME?</v>
      </c>
      <c r="T265" s="53"/>
    </row>
    <row r="266" spans="2:20" ht="13.5" hidden="1" customHeight="1" outlineLevel="1">
      <c r="B266" s="31">
        <v>263</v>
      </c>
      <c r="C266" s="31">
        <f t="shared" si="0"/>
        <v>4</v>
      </c>
      <c r="D266" s="31">
        <v>3</v>
      </c>
      <c r="E266" s="32">
        <f t="shared" si="1"/>
        <v>0.18181818181818182</v>
      </c>
      <c r="F266" s="32">
        <f>Reais3x3!Y212</f>
        <v>0.11047094801223242</v>
      </c>
      <c r="G266" s="32">
        <f>Reais3x3!Z212</f>
        <v>0.2111936936936937</v>
      </c>
      <c r="H266" s="32">
        <f>Reais3x3!AA212</f>
        <v>0.51271477663230236</v>
      </c>
      <c r="I266" s="32">
        <f>Reais3x3!AB212</f>
        <v>0.96667074413863407</v>
      </c>
      <c r="J266" s="32">
        <f>Reais3x3!AC212</f>
        <v>0.88737237237237243</v>
      </c>
      <c r="K266" s="32">
        <f>Reais3x3!AD212</f>
        <v>0.67514318442153487</v>
      </c>
      <c r="L266" s="52">
        <f>Reais3x3!O212</f>
        <v>0.16177104222568964</v>
      </c>
      <c r="M266" s="52"/>
      <c r="N266" s="52" t="e">
        <f t="shared" ca="1" si="2"/>
        <v>#NAME?</v>
      </c>
      <c r="O266" s="52" t="e">
        <f t="shared" ca="1" si="3"/>
        <v>#NAME?</v>
      </c>
      <c r="P266" s="52" t="e">
        <f t="shared" ca="1" si="4"/>
        <v>#NAME?</v>
      </c>
      <c r="Q266" s="52" t="e">
        <f t="shared" ca="1" si="5"/>
        <v>#NAME?</v>
      </c>
      <c r="R266" s="52" t="e">
        <f t="shared" ca="1" si="6"/>
        <v>#NAME?</v>
      </c>
      <c r="S266" s="52" t="e">
        <f t="shared" ca="1" si="7"/>
        <v>#NAME?</v>
      </c>
      <c r="T266" s="53"/>
    </row>
    <row r="267" spans="2:20" ht="13.5" hidden="1" customHeight="1" outlineLevel="1">
      <c r="B267" s="31">
        <v>264</v>
      </c>
      <c r="C267" s="31">
        <f t="shared" si="0"/>
        <v>4</v>
      </c>
      <c r="D267" s="31">
        <v>3</v>
      </c>
      <c r="E267" s="32">
        <f t="shared" si="1"/>
        <v>0.18181818181818182</v>
      </c>
      <c r="F267" s="32">
        <f>Reais3x3!Y213</f>
        <v>6.693577981651376E-2</v>
      </c>
      <c r="G267" s="32">
        <f>Reais3x3!Z213</f>
        <v>4.2252252252252258E-2</v>
      </c>
      <c r="H267" s="32">
        <f>Reais3x3!AA213</f>
        <v>2.5429553264604811E-2</v>
      </c>
      <c r="I267" s="32">
        <f>Reais3x3!AB213</f>
        <v>0.99569418960244649</v>
      </c>
      <c r="J267" s="32">
        <f>Reais3x3!AC213</f>
        <v>0.97268768768768776</v>
      </c>
      <c r="K267" s="32">
        <f>Reais3x3!AD213</f>
        <v>0.99473081328751434</v>
      </c>
      <c r="L267" s="52">
        <f>Reais3x3!O213</f>
        <v>8.9833477427521416E-2</v>
      </c>
      <c r="M267" s="52"/>
      <c r="N267" s="52" t="e">
        <f t="shared" ca="1" si="2"/>
        <v>#NAME?</v>
      </c>
      <c r="O267" s="52" t="e">
        <f t="shared" ca="1" si="3"/>
        <v>#NAME?</v>
      </c>
      <c r="P267" s="52" t="e">
        <f t="shared" ca="1" si="4"/>
        <v>#NAME?</v>
      </c>
      <c r="Q267" s="52" t="e">
        <f t="shared" ca="1" si="5"/>
        <v>#NAME?</v>
      </c>
      <c r="R267" s="52" t="e">
        <f t="shared" ca="1" si="6"/>
        <v>#NAME?</v>
      </c>
      <c r="S267" s="52" t="e">
        <f t="shared" ca="1" si="7"/>
        <v>#NAME?</v>
      </c>
      <c r="T267" s="53"/>
    </row>
    <row r="268" spans="2:20" ht="13.5" hidden="1" customHeight="1" outlineLevel="1">
      <c r="B268" s="31">
        <v>265</v>
      </c>
      <c r="C268" s="31">
        <f t="shared" si="0"/>
        <v>4</v>
      </c>
      <c r="D268" s="31">
        <v>3</v>
      </c>
      <c r="E268" s="32">
        <f t="shared" si="1"/>
        <v>0.18181818181818182</v>
      </c>
      <c r="F268" s="32">
        <f>Reais3x3!Y214</f>
        <v>9.1425076452599396E-2</v>
      </c>
      <c r="G268" s="32">
        <f>Reais3x3!Z214</f>
        <v>0.11702702702702703</v>
      </c>
      <c r="H268" s="32">
        <f>Reais3x3!AA214</f>
        <v>2.268041237113402E-2</v>
      </c>
      <c r="I268" s="32">
        <f>Reais3x3!AB214</f>
        <v>0.97936799184505607</v>
      </c>
      <c r="J268" s="32">
        <f>Reais3x3!AC214</f>
        <v>0.95015015015015025</v>
      </c>
      <c r="K268" s="32">
        <f>Reais3x3!AD214</f>
        <v>0.99289805269186715</v>
      </c>
      <c r="L268" s="52">
        <f>Reais3x3!O214</f>
        <v>0.12941024706824736</v>
      </c>
      <c r="M268" s="52"/>
      <c r="N268" s="52" t="e">
        <f t="shared" ca="1" si="2"/>
        <v>#NAME?</v>
      </c>
      <c r="O268" s="52" t="e">
        <f t="shared" ca="1" si="3"/>
        <v>#NAME?</v>
      </c>
      <c r="P268" s="52" t="e">
        <f t="shared" ca="1" si="4"/>
        <v>#NAME?</v>
      </c>
      <c r="Q268" s="52" t="e">
        <f t="shared" ca="1" si="5"/>
        <v>#NAME?</v>
      </c>
      <c r="R268" s="52" t="e">
        <f t="shared" ca="1" si="6"/>
        <v>#NAME?</v>
      </c>
      <c r="S268" s="52" t="e">
        <f t="shared" ca="1" si="7"/>
        <v>#NAME?</v>
      </c>
      <c r="T268" s="53"/>
    </row>
    <row r="269" spans="2:20" ht="13.5" hidden="1" customHeight="1" outlineLevel="1">
      <c r="B269" s="31">
        <v>266</v>
      </c>
      <c r="C269" s="31">
        <f t="shared" si="0"/>
        <v>4</v>
      </c>
      <c r="D269" s="31">
        <v>3</v>
      </c>
      <c r="E269" s="32">
        <f t="shared" si="1"/>
        <v>0.18181818181818182</v>
      </c>
      <c r="F269" s="32">
        <f>Reais3x3!Y215</f>
        <v>0.29679510703363909</v>
      </c>
      <c r="G269" s="32">
        <f>Reais3x3!Z215</f>
        <v>0.18200450450450451</v>
      </c>
      <c r="H269" s="32">
        <f>Reais3x3!AA215</f>
        <v>0.39347079037800686</v>
      </c>
      <c r="I269" s="32">
        <f>Reais3x3!AB215</f>
        <v>0.92553312945973498</v>
      </c>
      <c r="J269" s="32">
        <f>Reais3x3!AC215</f>
        <v>0.93975975975975989</v>
      </c>
      <c r="K269" s="32">
        <f>Reais3x3!AD215</f>
        <v>0.87468499427262314</v>
      </c>
      <c r="L269" s="52">
        <f>Reais3x3!O215</f>
        <v>0.25436342109205518</v>
      </c>
      <c r="M269" s="52"/>
      <c r="N269" s="52" t="e">
        <f t="shared" ca="1" si="2"/>
        <v>#NAME?</v>
      </c>
      <c r="O269" s="52" t="e">
        <f t="shared" ca="1" si="3"/>
        <v>#NAME?</v>
      </c>
      <c r="P269" s="52" t="e">
        <f t="shared" ca="1" si="4"/>
        <v>#NAME?</v>
      </c>
      <c r="Q269" s="52" t="e">
        <f t="shared" ca="1" si="5"/>
        <v>#NAME?</v>
      </c>
      <c r="R269" s="52" t="e">
        <f t="shared" ca="1" si="6"/>
        <v>#NAME?</v>
      </c>
      <c r="S269" s="52" t="e">
        <f t="shared" ca="1" si="7"/>
        <v>#NAME?</v>
      </c>
      <c r="T269" s="53"/>
    </row>
    <row r="270" spans="2:20" ht="13.5" hidden="1" customHeight="1" outlineLevel="1">
      <c r="B270" s="31">
        <v>267</v>
      </c>
      <c r="C270" s="31">
        <f t="shared" si="0"/>
        <v>4</v>
      </c>
      <c r="D270" s="31">
        <v>3</v>
      </c>
      <c r="E270" s="32">
        <f t="shared" si="1"/>
        <v>0.18181818181818182</v>
      </c>
      <c r="F270" s="32">
        <f>Reais3x3!Y216</f>
        <v>0.22862996941896024</v>
      </c>
      <c r="G270" s="32">
        <f>Reais3x3!Z216</f>
        <v>0.26058558558558564</v>
      </c>
      <c r="H270" s="32">
        <f>Reais3x3!AA216</f>
        <v>0.69278350515463916</v>
      </c>
      <c r="I270" s="32">
        <f>Reais3x3!AB216</f>
        <v>0.92553312945973498</v>
      </c>
      <c r="J270" s="32">
        <f>Reais3x3!AC216</f>
        <v>0.88737237237237243</v>
      </c>
      <c r="K270" s="32">
        <f>Reais3x3!AD216</f>
        <v>0.67514318442153487</v>
      </c>
      <c r="L270" s="52">
        <f>Reais3x3!O216</f>
        <v>0.23358632415579081</v>
      </c>
      <c r="M270" s="52"/>
      <c r="N270" s="52" t="e">
        <f t="shared" ca="1" si="2"/>
        <v>#NAME?</v>
      </c>
      <c r="O270" s="52" t="e">
        <f t="shared" ca="1" si="3"/>
        <v>#NAME?</v>
      </c>
      <c r="P270" s="52" t="e">
        <f t="shared" ca="1" si="4"/>
        <v>#NAME?</v>
      </c>
      <c r="Q270" s="52" t="e">
        <f t="shared" ca="1" si="5"/>
        <v>#NAME?</v>
      </c>
      <c r="R270" s="52" t="e">
        <f t="shared" ca="1" si="6"/>
        <v>#NAME?</v>
      </c>
      <c r="S270" s="52" t="e">
        <f t="shared" ca="1" si="7"/>
        <v>#NAME?</v>
      </c>
      <c r="T270" s="53"/>
    </row>
    <row r="271" spans="2:20" ht="13.5" hidden="1" customHeight="1" outlineLevel="1">
      <c r="B271" s="31">
        <v>268</v>
      </c>
      <c r="C271" s="31">
        <f t="shared" si="0"/>
        <v>4</v>
      </c>
      <c r="D271" s="31">
        <v>3</v>
      </c>
      <c r="E271" s="32">
        <f t="shared" si="1"/>
        <v>0.18181818181818182</v>
      </c>
      <c r="F271" s="32">
        <f>Reais3x3!Y217</f>
        <v>0.1850948012232416</v>
      </c>
      <c r="G271" s="32">
        <f>Reais3x3!Z217</f>
        <v>9.1644144144144138E-2</v>
      </c>
      <c r="H271" s="32">
        <f>Reais3x3!AA217</f>
        <v>0.2054982817869416</v>
      </c>
      <c r="I271" s="32">
        <f>Reais3x3!AB217</f>
        <v>0.92553312945973498</v>
      </c>
      <c r="J271" s="32">
        <f>Reais3x3!AC217</f>
        <v>0.93975975975975989</v>
      </c>
      <c r="K271" s="32">
        <f>Reais3x3!AD217</f>
        <v>0.87468499427262314</v>
      </c>
      <c r="L271" s="52">
        <f>Reais3x3!O217</f>
        <v>0.13263799756926078</v>
      </c>
      <c r="M271" s="52"/>
      <c r="N271" s="52" t="e">
        <f t="shared" ca="1" si="2"/>
        <v>#NAME?</v>
      </c>
      <c r="O271" s="52" t="e">
        <f t="shared" ca="1" si="3"/>
        <v>#NAME?</v>
      </c>
      <c r="P271" s="52" t="e">
        <f t="shared" ca="1" si="4"/>
        <v>#NAME?</v>
      </c>
      <c r="Q271" s="52" t="e">
        <f t="shared" ca="1" si="5"/>
        <v>#NAME?</v>
      </c>
      <c r="R271" s="52" t="e">
        <f t="shared" ca="1" si="6"/>
        <v>#NAME?</v>
      </c>
      <c r="S271" s="52" t="e">
        <f t="shared" ca="1" si="7"/>
        <v>#NAME?</v>
      </c>
      <c r="T271" s="53"/>
    </row>
    <row r="272" spans="2:20" ht="13.5" hidden="1" customHeight="1" outlineLevel="1">
      <c r="B272" s="31">
        <v>269</v>
      </c>
      <c r="C272" s="31">
        <f t="shared" si="0"/>
        <v>4</v>
      </c>
      <c r="D272" s="31">
        <v>3</v>
      </c>
      <c r="E272" s="32">
        <f t="shared" si="1"/>
        <v>0.18181818181818182</v>
      </c>
      <c r="F272" s="32">
        <f>Reais3x3!Y218</f>
        <v>0.20958409785932722</v>
      </c>
      <c r="G272" s="32">
        <f>Reais3x3!Z218</f>
        <v>0.16641891891891891</v>
      </c>
      <c r="H272" s="32">
        <f>Reais3x3!AA218</f>
        <v>0.20274914089347079</v>
      </c>
      <c r="I272" s="32">
        <f>Reais3x3!AB218</f>
        <v>0.92553312945973498</v>
      </c>
      <c r="J272" s="32">
        <f>Reais3x3!AC218</f>
        <v>0.93975975975975989</v>
      </c>
      <c r="K272" s="32">
        <f>Reais3x3!AD218</f>
        <v>0.87285223367697595</v>
      </c>
      <c r="L272" s="52">
        <f>Reais3x3!O218</f>
        <v>0.2041400321975706</v>
      </c>
      <c r="M272" s="52"/>
      <c r="N272" s="52" t="e">
        <f t="shared" ca="1" si="2"/>
        <v>#NAME?</v>
      </c>
      <c r="O272" s="52" t="e">
        <f t="shared" ca="1" si="3"/>
        <v>#NAME?</v>
      </c>
      <c r="P272" s="52" t="e">
        <f t="shared" ca="1" si="4"/>
        <v>#NAME?</v>
      </c>
      <c r="Q272" s="52" t="e">
        <f t="shared" ca="1" si="5"/>
        <v>#NAME?</v>
      </c>
      <c r="R272" s="52" t="e">
        <f t="shared" ca="1" si="6"/>
        <v>#NAME?</v>
      </c>
      <c r="S272" s="52" t="e">
        <f t="shared" ca="1" si="7"/>
        <v>#NAME?</v>
      </c>
      <c r="T272" s="53"/>
    </row>
    <row r="273" spans="2:21" ht="13.5" hidden="1" customHeight="1" outlineLevel="1">
      <c r="B273" s="31">
        <v>270</v>
      </c>
      <c r="C273" s="31">
        <f t="shared" si="0"/>
        <v>4</v>
      </c>
      <c r="D273" s="31">
        <v>3</v>
      </c>
      <c r="E273" s="32">
        <f t="shared" si="1"/>
        <v>0.18181818181818182</v>
      </c>
      <c r="F273" s="32">
        <f>Reais3x3!Y219</f>
        <v>0.16046483180428137</v>
      </c>
      <c r="G273" s="32">
        <f>Reais3x3!Z219</f>
        <v>0.33916666666666673</v>
      </c>
      <c r="H273" s="32">
        <f>Reais3x3!AA219</f>
        <v>0.99209621993127151</v>
      </c>
      <c r="I273" s="32">
        <f>Reais3x3!AB219</f>
        <v>0.97097655453618759</v>
      </c>
      <c r="J273" s="32">
        <f>Reais3x3!AC219</f>
        <v>0.88737237237237243</v>
      </c>
      <c r="K273" s="32">
        <f>Reais3x3!AD219</f>
        <v>0.67514318442153487</v>
      </c>
      <c r="L273" s="52">
        <f>Reais3x3!O219</f>
        <v>0.31090022900918063</v>
      </c>
      <c r="M273" s="52"/>
      <c r="N273" s="52" t="e">
        <f t="shared" ca="1" si="2"/>
        <v>#NAME?</v>
      </c>
      <c r="O273" s="52" t="e">
        <f t="shared" ca="1" si="3"/>
        <v>#NAME?</v>
      </c>
      <c r="P273" s="52" t="e">
        <f t="shared" ca="1" si="4"/>
        <v>#NAME?</v>
      </c>
      <c r="Q273" s="52" t="e">
        <f t="shared" ca="1" si="5"/>
        <v>#NAME?</v>
      </c>
      <c r="R273" s="52" t="e">
        <f t="shared" ca="1" si="6"/>
        <v>#NAME?</v>
      </c>
      <c r="S273" s="52" t="e">
        <f t="shared" ca="1" si="7"/>
        <v>#NAME?</v>
      </c>
      <c r="T273" s="53"/>
    </row>
    <row r="274" spans="2:21" ht="13.5" hidden="1" customHeight="1" outlineLevel="1">
      <c r="B274" s="31">
        <v>271</v>
      </c>
      <c r="C274" s="31">
        <f t="shared" si="0"/>
        <v>4</v>
      </c>
      <c r="D274" s="31">
        <v>3</v>
      </c>
      <c r="E274" s="32">
        <f t="shared" si="1"/>
        <v>0.18181818181818182</v>
      </c>
      <c r="F274" s="32">
        <f>Reais3x3!Y220</f>
        <v>0.11692966360856269</v>
      </c>
      <c r="G274" s="32">
        <f>Reais3x3!Z220</f>
        <v>0.17022522522522524</v>
      </c>
      <c r="H274" s="32">
        <f>Reais3x3!AA220</f>
        <v>0.50481099656357387</v>
      </c>
      <c r="I274" s="32">
        <f>Reais3x3!AB220</f>
        <v>0.97097655453618759</v>
      </c>
      <c r="J274" s="32">
        <f>Reais3x3!AC220</f>
        <v>0.88737237237237243</v>
      </c>
      <c r="K274" s="32">
        <f>Reais3x3!AD220</f>
        <v>0.67514318442153487</v>
      </c>
      <c r="L274" s="52">
        <f>Reais3x3!O220</f>
        <v>0.14021576853184178</v>
      </c>
      <c r="M274" s="52"/>
      <c r="N274" s="52" t="e">
        <f t="shared" ca="1" si="2"/>
        <v>#NAME?</v>
      </c>
      <c r="O274" s="52" t="e">
        <f t="shared" ca="1" si="3"/>
        <v>#NAME?</v>
      </c>
      <c r="P274" s="52" t="e">
        <f t="shared" ca="1" si="4"/>
        <v>#NAME?</v>
      </c>
      <c r="Q274" s="52" t="e">
        <f t="shared" ca="1" si="5"/>
        <v>#NAME?</v>
      </c>
      <c r="R274" s="52" t="e">
        <f t="shared" ca="1" si="6"/>
        <v>#NAME?</v>
      </c>
      <c r="S274" s="52" t="e">
        <f t="shared" ca="1" si="7"/>
        <v>#NAME?</v>
      </c>
      <c r="T274" s="53"/>
    </row>
    <row r="275" spans="2:21" ht="13.5" hidden="1" customHeight="1" outlineLevel="1">
      <c r="B275" s="31">
        <v>272</v>
      </c>
      <c r="C275" s="31">
        <f t="shared" si="0"/>
        <v>4</v>
      </c>
      <c r="D275" s="31">
        <v>3</v>
      </c>
      <c r="E275" s="32">
        <f t="shared" si="1"/>
        <v>0.18181818181818182</v>
      </c>
      <c r="F275" s="32">
        <f>Reais3x3!Y221</f>
        <v>0.14141896024464834</v>
      </c>
      <c r="G275" s="32">
        <f>Reais3x3!Z221</f>
        <v>0.245</v>
      </c>
      <c r="H275" s="32">
        <f>Reais3x3!AA221</f>
        <v>0.50206185567010309</v>
      </c>
      <c r="I275" s="32">
        <f>Reais3x3!AB221</f>
        <v>0.97097655453618759</v>
      </c>
      <c r="J275" s="32">
        <f>Reais3x3!AC221</f>
        <v>0.88737237237237243</v>
      </c>
      <c r="K275" s="32">
        <f>Reais3x3!AD221</f>
        <v>0.67331042382588768</v>
      </c>
      <c r="L275" s="52">
        <f>Reais3x3!O221</f>
        <v>0.21812329753889004</v>
      </c>
      <c r="M275" s="52"/>
      <c r="N275" s="52" t="e">
        <f t="shared" ca="1" si="2"/>
        <v>#NAME?</v>
      </c>
      <c r="O275" s="52" t="e">
        <f t="shared" ca="1" si="3"/>
        <v>#NAME?</v>
      </c>
      <c r="P275" s="52" t="e">
        <f t="shared" ca="1" si="4"/>
        <v>#NAME?</v>
      </c>
      <c r="Q275" s="52" t="e">
        <f t="shared" ca="1" si="5"/>
        <v>#NAME?</v>
      </c>
      <c r="R275" s="52" t="e">
        <f t="shared" ca="1" si="6"/>
        <v>#NAME?</v>
      </c>
      <c r="S275" s="52" t="e">
        <f t="shared" ca="1" si="7"/>
        <v>#NAME?</v>
      </c>
      <c r="T275" s="53"/>
    </row>
    <row r="276" spans="2:21" ht="13.5" hidden="1" customHeight="1" outlineLevel="1">
      <c r="B276" s="31">
        <v>273</v>
      </c>
      <c r="C276" s="31">
        <f t="shared" si="0"/>
        <v>4</v>
      </c>
      <c r="D276" s="31">
        <v>3</v>
      </c>
      <c r="E276" s="32">
        <f t="shared" si="1"/>
        <v>0.18181818181818182</v>
      </c>
      <c r="F276" s="32">
        <f>Reais3x3!Y222</f>
        <v>7.3394495412844041E-2</v>
      </c>
      <c r="G276" s="32">
        <f>Reais3x3!Z222</f>
        <v>1.2837837837837839E-3</v>
      </c>
      <c r="H276" s="32">
        <f>Reais3x3!AA222</f>
        <v>1.7525773195876289E-2</v>
      </c>
      <c r="I276" s="32">
        <f>Reais3x3!AB222</f>
        <v>1</v>
      </c>
      <c r="J276" s="32">
        <f>Reais3x3!AC222</f>
        <v>1</v>
      </c>
      <c r="K276" s="32">
        <f>Reais3x3!AD222</f>
        <v>1</v>
      </c>
      <c r="L276" s="52">
        <f>Reais3x3!O222</f>
        <v>4.0336690783562723E-2</v>
      </c>
      <c r="M276" s="52"/>
      <c r="N276" s="52" t="e">
        <f t="shared" ca="1" si="2"/>
        <v>#NAME?</v>
      </c>
      <c r="O276" s="52" t="e">
        <f t="shared" ca="1" si="3"/>
        <v>#NAME?</v>
      </c>
      <c r="P276" s="52" t="e">
        <f t="shared" ca="1" si="4"/>
        <v>#NAME?</v>
      </c>
      <c r="Q276" s="52" t="e">
        <f t="shared" ca="1" si="5"/>
        <v>#NAME?</v>
      </c>
      <c r="R276" s="52" t="e">
        <f t="shared" ca="1" si="6"/>
        <v>#NAME?</v>
      </c>
      <c r="S276" s="52" t="e">
        <f t="shared" ca="1" si="7"/>
        <v>#NAME?</v>
      </c>
      <c r="T276" s="53"/>
    </row>
    <row r="277" spans="2:21" ht="13.5" hidden="1" customHeight="1" outlineLevel="1">
      <c r="B277" s="31">
        <v>274</v>
      </c>
      <c r="C277" s="31">
        <f t="shared" si="0"/>
        <v>4</v>
      </c>
      <c r="D277" s="31">
        <v>3</v>
      </c>
      <c r="E277" s="32">
        <f t="shared" si="1"/>
        <v>0.18181818181818182</v>
      </c>
      <c r="F277" s="32">
        <f>Reais3x3!Y223</f>
        <v>9.7883792048929663E-2</v>
      </c>
      <c r="G277" s="32">
        <f>Reais3x3!Z223</f>
        <v>7.6058558558558559E-2</v>
      </c>
      <c r="H277" s="32">
        <f>Reais3x3!AA223</f>
        <v>1.4776632302405498E-2</v>
      </c>
      <c r="I277" s="32">
        <f>Reais3x3!AB223</f>
        <v>0.98367380224260959</v>
      </c>
      <c r="J277" s="32">
        <f>Reais3x3!AC223</f>
        <v>0.95015015015015025</v>
      </c>
      <c r="K277" s="32">
        <f>Reais3x3!AD223</f>
        <v>0.99816723940435281</v>
      </c>
      <c r="L277" s="52">
        <f>Reais3x3!O223</f>
        <v>0.10381534530141345</v>
      </c>
      <c r="M277" s="52"/>
      <c r="N277" s="52" t="e">
        <f t="shared" ca="1" si="2"/>
        <v>#NAME?</v>
      </c>
      <c r="O277" s="52" t="e">
        <f t="shared" ca="1" si="3"/>
        <v>#NAME?</v>
      </c>
      <c r="P277" s="52" t="e">
        <f t="shared" ca="1" si="4"/>
        <v>#NAME?</v>
      </c>
      <c r="Q277" s="52" t="e">
        <f t="shared" ca="1" si="5"/>
        <v>#NAME?</v>
      </c>
      <c r="R277" s="52" t="e">
        <f t="shared" ca="1" si="6"/>
        <v>#NAME?</v>
      </c>
      <c r="S277" s="52" t="e">
        <f t="shared" ca="1" si="7"/>
        <v>#NAME?</v>
      </c>
      <c r="T277" s="53"/>
    </row>
    <row r="278" spans="2:21" ht="13.5" hidden="1" customHeight="1" outlineLevel="1">
      <c r="B278" s="31">
        <v>275</v>
      </c>
      <c r="C278" s="31">
        <f t="shared" si="0"/>
        <v>4</v>
      </c>
      <c r="D278" s="31">
        <v>3</v>
      </c>
      <c r="E278" s="32">
        <f t="shared" si="1"/>
        <v>0.18181818181818182</v>
      </c>
      <c r="F278" s="32">
        <f>Reais3x3!Y224</f>
        <v>0.1223730886850153</v>
      </c>
      <c r="G278" s="32">
        <f>Reais3x3!Z224</f>
        <v>0.15083333333333332</v>
      </c>
      <c r="H278" s="32">
        <f>Reais3x3!AA224</f>
        <v>1.2027491408934707E-2</v>
      </c>
      <c r="I278" s="32">
        <f>Reais3x3!AB224</f>
        <v>0.98367380224260959</v>
      </c>
      <c r="J278" s="32">
        <f>Reais3x3!AC224</f>
        <v>0.95015015015015025</v>
      </c>
      <c r="K278" s="32">
        <f>Reais3x3!AD224</f>
        <v>0.99816723940435281</v>
      </c>
      <c r="L278" s="52">
        <f>Reais3x3!O224</f>
        <v>0.15899587907552615</v>
      </c>
      <c r="M278" s="52"/>
      <c r="N278" s="52" t="e">
        <f t="shared" ca="1" si="2"/>
        <v>#NAME?</v>
      </c>
      <c r="O278" s="52" t="e">
        <f t="shared" ca="1" si="3"/>
        <v>#NAME?</v>
      </c>
      <c r="P278" s="52" t="e">
        <f t="shared" ca="1" si="4"/>
        <v>#NAME?</v>
      </c>
      <c r="Q278" s="52" t="e">
        <f t="shared" ca="1" si="5"/>
        <v>#NAME?</v>
      </c>
      <c r="R278" s="52" t="e">
        <f t="shared" ca="1" si="6"/>
        <v>#NAME?</v>
      </c>
      <c r="S278" s="52" t="e">
        <f t="shared" ca="1" si="7"/>
        <v>#NAME?</v>
      </c>
      <c r="T278" s="53"/>
    </row>
    <row r="279" spans="2:21" ht="13.5" customHeight="1" collapsed="1">
      <c r="B279" s="31">
        <v>276</v>
      </c>
      <c r="C279" s="31">
        <f t="shared" si="0"/>
        <v>2</v>
      </c>
      <c r="D279" s="31">
        <v>6</v>
      </c>
      <c r="E279" s="32">
        <f t="shared" si="1"/>
        <v>0.45454545454545453</v>
      </c>
      <c r="F279" s="32">
        <f>Reais6x6!AT4</f>
        <v>0.32660550458715598</v>
      </c>
      <c r="G279" s="32">
        <f>Reais6x6!AU4</f>
        <v>0.24324324324324326</v>
      </c>
      <c r="H279" s="32">
        <f>Reais6x6!AV4</f>
        <v>1.134020618556701</v>
      </c>
      <c r="I279" s="32">
        <f>Reais6x6!AW4</f>
        <v>1</v>
      </c>
      <c r="J279" s="32">
        <f>Reais6x6!AX4</f>
        <v>1</v>
      </c>
      <c r="K279" s="32">
        <f>Reais6x6!AY4</f>
        <v>1</v>
      </c>
      <c r="L279" s="33">
        <f>Reais6x6!AA4</f>
        <v>0.46254610199669344</v>
      </c>
      <c r="M279" s="52"/>
      <c r="N279" s="52" t="e">
        <f t="shared" ca="1" si="2"/>
        <v>#NAME?</v>
      </c>
      <c r="O279" s="52" t="e">
        <f t="shared" ca="1" si="3"/>
        <v>#NAME?</v>
      </c>
      <c r="P279" s="52" t="e">
        <f t="shared" ca="1" si="4"/>
        <v>#NAME?</v>
      </c>
      <c r="Q279" s="52" t="e">
        <f t="shared" ca="1" si="5"/>
        <v>#NAME?</v>
      </c>
      <c r="R279" s="52" t="e">
        <f t="shared" ca="1" si="6"/>
        <v>#NAME?</v>
      </c>
      <c r="S279" s="52" t="e">
        <f t="shared" ca="1" si="7"/>
        <v>#NAME?</v>
      </c>
      <c r="T279" s="53"/>
    </row>
    <row r="280" spans="2:21" ht="13.5" customHeight="1">
      <c r="B280" s="31">
        <v>277</v>
      </c>
      <c r="C280" s="31">
        <f t="shared" si="0"/>
        <v>2</v>
      </c>
      <c r="D280" s="31">
        <v>6</v>
      </c>
      <c r="E280" s="32">
        <f t="shared" si="1"/>
        <v>0.45454545454545453</v>
      </c>
      <c r="F280" s="32">
        <f>Reais6x6!AT5</f>
        <v>0.28012232415902139</v>
      </c>
      <c r="G280" s="32">
        <f>Reais6x6!AU5</f>
        <v>0.21396396396396397</v>
      </c>
      <c r="H280" s="32">
        <f>Reais6x6!AV5</f>
        <v>0.95051546391752573</v>
      </c>
      <c r="I280" s="32">
        <f>Reais6x6!AW5</f>
        <v>0.98450560652395502</v>
      </c>
      <c r="J280" s="32">
        <f>Reais6x6!AX5</f>
        <v>0.99024024024024015</v>
      </c>
      <c r="K280" s="32">
        <f>Reais6x6!AY5</f>
        <v>0.93883161512027502</v>
      </c>
      <c r="L280" s="33">
        <f>Reais6x6!AA5</f>
        <v>0.33983939245289879</v>
      </c>
      <c r="M280" s="52"/>
      <c r="N280" s="52" t="e">
        <f t="shared" ca="1" si="2"/>
        <v>#NAME?</v>
      </c>
      <c r="O280" s="52" t="e">
        <f t="shared" ca="1" si="3"/>
        <v>#NAME?</v>
      </c>
      <c r="P280" s="52" t="e">
        <f t="shared" ca="1" si="4"/>
        <v>#NAME?</v>
      </c>
      <c r="Q280" s="52" t="e">
        <f t="shared" ca="1" si="5"/>
        <v>#NAME?</v>
      </c>
      <c r="R280" s="52" t="e">
        <f t="shared" ca="1" si="6"/>
        <v>#NAME?</v>
      </c>
      <c r="S280" s="52" t="e">
        <f t="shared" ca="1" si="7"/>
        <v>#NAME?</v>
      </c>
      <c r="T280" s="53"/>
    </row>
    <row r="281" spans="2:21" ht="13.5" customHeight="1">
      <c r="B281" s="31">
        <v>278</v>
      </c>
      <c r="C281" s="31">
        <f t="shared" si="0"/>
        <v>2</v>
      </c>
      <c r="D281" s="31">
        <v>6</v>
      </c>
      <c r="E281" s="32">
        <f t="shared" si="1"/>
        <v>0.45454545454545453</v>
      </c>
      <c r="F281" s="32">
        <f>Reais6x6!AT6</f>
        <v>0.3131498470948012</v>
      </c>
      <c r="G281" s="32">
        <f>Reais6x6!AU6</f>
        <v>0.28828828828828829</v>
      </c>
      <c r="H281" s="32">
        <f>Reais6x6!AV6</f>
        <v>1.2508591065292096</v>
      </c>
      <c r="I281" s="32">
        <f>Reais6x6!AW6</f>
        <v>0.99551478083588185</v>
      </c>
      <c r="J281" s="32">
        <f>Reais6x6!AX6</f>
        <v>0.98498498498498499</v>
      </c>
      <c r="K281" s="32">
        <f>Reais6x6!AY6</f>
        <v>0.96105383734249727</v>
      </c>
      <c r="L281" s="33">
        <f>Reais6x6!AA6</f>
        <v>0.42720880797950622</v>
      </c>
      <c r="M281" s="52"/>
      <c r="N281" s="52" t="e">
        <f t="shared" ca="1" si="2"/>
        <v>#NAME?</v>
      </c>
      <c r="O281" s="52" t="e">
        <f t="shared" ca="1" si="3"/>
        <v>#NAME?</v>
      </c>
      <c r="P281" s="52" t="e">
        <f t="shared" ca="1" si="4"/>
        <v>#NAME?</v>
      </c>
      <c r="Q281" s="52" t="e">
        <f t="shared" ca="1" si="5"/>
        <v>#NAME?</v>
      </c>
      <c r="R281" s="52" t="e">
        <f t="shared" ca="1" si="6"/>
        <v>#NAME?</v>
      </c>
      <c r="S281" s="52" t="e">
        <f t="shared" ca="1" si="7"/>
        <v>#NAME?</v>
      </c>
      <c r="T281" s="53"/>
    </row>
    <row r="282" spans="2:21" ht="13.5" customHeight="1">
      <c r="B282" s="31">
        <v>279</v>
      </c>
      <c r="C282" s="31">
        <f t="shared" si="0"/>
        <v>2</v>
      </c>
      <c r="D282" s="31">
        <v>6</v>
      </c>
      <c r="E282" s="32">
        <f t="shared" si="1"/>
        <v>0.45454545454545453</v>
      </c>
      <c r="F282" s="32">
        <f>Reais6x6!AT7</f>
        <v>0.27645259938837918</v>
      </c>
      <c r="G282" s="32">
        <f>Reais6x6!AU7</f>
        <v>0.21171171171171171</v>
      </c>
      <c r="H282" s="32">
        <f>Reais6x6!AV7</f>
        <v>0.94501718213058417</v>
      </c>
      <c r="I282" s="32">
        <f>Reais6x6!AW7</f>
        <v>0.98328236493374099</v>
      </c>
      <c r="J282" s="32">
        <f>Reais6x6!AX7</f>
        <v>0.98948948948948956</v>
      </c>
      <c r="K282" s="32">
        <f>Reais6x6!AY7</f>
        <v>0.93699885452462783</v>
      </c>
      <c r="L282" s="33">
        <f>Reais6x6!AA7</f>
        <v>0.31092329328150375</v>
      </c>
      <c r="M282" s="52"/>
      <c r="N282" s="52" t="e">
        <f t="shared" ca="1" si="2"/>
        <v>#NAME?</v>
      </c>
      <c r="O282" s="52" t="e">
        <f t="shared" ca="1" si="3"/>
        <v>#NAME?</v>
      </c>
      <c r="P282" s="52" t="e">
        <f t="shared" ca="1" si="4"/>
        <v>#NAME?</v>
      </c>
      <c r="Q282" s="52" t="e">
        <f t="shared" ca="1" si="5"/>
        <v>#NAME?</v>
      </c>
      <c r="R282" s="52" t="e">
        <f t="shared" ca="1" si="6"/>
        <v>#NAME?</v>
      </c>
      <c r="S282" s="52" t="e">
        <f t="shared" ca="1" si="7"/>
        <v>#NAME?</v>
      </c>
      <c r="T282" s="53"/>
    </row>
    <row r="283" spans="2:21" ht="13.5" customHeight="1">
      <c r="B283" s="31">
        <v>280</v>
      </c>
      <c r="C283" s="31">
        <f t="shared" si="0"/>
        <v>2</v>
      </c>
      <c r="D283" s="31">
        <v>6</v>
      </c>
      <c r="E283" s="32">
        <f t="shared" si="1"/>
        <v>0.45454545454545453</v>
      </c>
      <c r="F283" s="32">
        <f>Reais6x6!AT8</f>
        <v>0.28807339449541286</v>
      </c>
      <c r="G283" s="32">
        <f>Reais6x6!AU8</f>
        <v>0.22972972972972974</v>
      </c>
      <c r="H283" s="32">
        <f>Reais6x6!AV8</f>
        <v>0.94528865979381438</v>
      </c>
      <c r="I283" s="32">
        <f>Reais6x6!AW8</f>
        <v>0.98715596330275224</v>
      </c>
      <c r="J283" s="32">
        <f>Reais6x6!AX8</f>
        <v>0.99549549549549543</v>
      </c>
      <c r="K283" s="32">
        <f>Reais6x6!AY8</f>
        <v>0.93708934707903779</v>
      </c>
      <c r="L283" s="33">
        <f>Reais6x6!AA8</f>
        <v>0.35805746599699423</v>
      </c>
      <c r="M283" s="52"/>
      <c r="N283" s="52" t="e">
        <f t="shared" ca="1" si="2"/>
        <v>#NAME?</v>
      </c>
      <c r="O283" s="52" t="e">
        <f t="shared" ca="1" si="3"/>
        <v>#NAME?</v>
      </c>
      <c r="P283" s="52" t="e">
        <f t="shared" ca="1" si="4"/>
        <v>#NAME?</v>
      </c>
      <c r="Q283" s="52" t="e">
        <f t="shared" ca="1" si="5"/>
        <v>#NAME?</v>
      </c>
      <c r="R283" s="52" t="e">
        <f t="shared" ca="1" si="6"/>
        <v>#NAME?</v>
      </c>
      <c r="S283" s="52" t="e">
        <f t="shared" ca="1" si="7"/>
        <v>#NAME?</v>
      </c>
      <c r="T283" s="53"/>
      <c r="U283" s="36"/>
    </row>
    <row r="284" spans="2:21" ht="13.5" hidden="1" customHeight="1" outlineLevel="1">
      <c r="B284" s="31">
        <v>281</v>
      </c>
      <c r="C284" s="31">
        <f t="shared" si="0"/>
        <v>2</v>
      </c>
      <c r="D284" s="31">
        <v>6</v>
      </c>
      <c r="E284" s="32">
        <f t="shared" si="1"/>
        <v>0.45454545454545453</v>
      </c>
      <c r="F284" s="32">
        <f>Reais6x6!AT9</f>
        <v>0.23363914373088687</v>
      </c>
      <c r="G284" s="32">
        <f>Reais6x6!AU9</f>
        <v>0.18468468468468469</v>
      </c>
      <c r="H284" s="32">
        <f>Reais6x6!AV9</f>
        <v>0.76701030927835046</v>
      </c>
      <c r="I284" s="32">
        <f>Reais6x6!AW9</f>
        <v>0.9752089704383281</v>
      </c>
      <c r="J284" s="32">
        <f>Reais6x6!AX9</f>
        <v>0.98438438438438425</v>
      </c>
      <c r="K284" s="32">
        <f>Reais6x6!AY9</f>
        <v>0.90213058419243997</v>
      </c>
      <c r="L284" s="33">
        <f>Reais6x6!AA9</f>
        <v>0.27172047503981883</v>
      </c>
      <c r="M284" s="52"/>
      <c r="N284" s="52" t="e">
        <f t="shared" ca="1" si="2"/>
        <v>#NAME?</v>
      </c>
      <c r="O284" s="52" t="e">
        <f t="shared" ca="1" si="3"/>
        <v>#NAME?</v>
      </c>
      <c r="P284" s="52" t="e">
        <f t="shared" ca="1" si="4"/>
        <v>#NAME?</v>
      </c>
      <c r="Q284" s="52" t="e">
        <f t="shared" ca="1" si="5"/>
        <v>#NAME?</v>
      </c>
      <c r="R284" s="52" t="e">
        <f t="shared" ca="1" si="6"/>
        <v>#NAME?</v>
      </c>
      <c r="S284" s="52" t="e">
        <f t="shared" ca="1" si="7"/>
        <v>#NAME?</v>
      </c>
      <c r="T284" s="53"/>
    </row>
    <row r="285" spans="2:21" ht="13.5" hidden="1" customHeight="1" outlineLevel="1">
      <c r="B285" s="31">
        <v>282</v>
      </c>
      <c r="C285" s="31">
        <f t="shared" si="0"/>
        <v>2</v>
      </c>
      <c r="D285" s="31">
        <v>6</v>
      </c>
      <c r="E285" s="32">
        <f t="shared" si="1"/>
        <v>0.45454545454545453</v>
      </c>
      <c r="F285" s="32">
        <f>Reais6x6!AT10</f>
        <v>0.26666666666666666</v>
      </c>
      <c r="G285" s="32">
        <f>Reais6x6!AU10</f>
        <v>0.25900900900900903</v>
      </c>
      <c r="H285" s="32">
        <f>Reais6x6!AV10</f>
        <v>1.0673539518900343</v>
      </c>
      <c r="I285" s="32">
        <f>Reais6x6!AW10</f>
        <v>0.98181447502548413</v>
      </c>
      <c r="J285" s="32">
        <f>Reais6x6!AX10</f>
        <v>0.97522522522522515</v>
      </c>
      <c r="K285" s="32">
        <f>Reais6x6!AY10</f>
        <v>0.89988545246277207</v>
      </c>
      <c r="L285" s="33">
        <f>Reais6x6!AA10</f>
        <v>0.3375152296937875</v>
      </c>
      <c r="M285" s="52"/>
      <c r="N285" s="52" t="e">
        <f t="shared" ca="1" si="2"/>
        <v>#NAME?</v>
      </c>
      <c r="O285" s="52" t="e">
        <f t="shared" ca="1" si="3"/>
        <v>#NAME?</v>
      </c>
      <c r="P285" s="52" t="e">
        <f t="shared" ca="1" si="4"/>
        <v>#NAME?</v>
      </c>
      <c r="Q285" s="52" t="e">
        <f t="shared" ca="1" si="5"/>
        <v>#NAME?</v>
      </c>
      <c r="R285" s="52" t="e">
        <f t="shared" ca="1" si="6"/>
        <v>#NAME?</v>
      </c>
      <c r="S285" s="52" t="e">
        <f t="shared" ca="1" si="7"/>
        <v>#NAME?</v>
      </c>
      <c r="T285" s="53"/>
    </row>
    <row r="286" spans="2:21" ht="13.5" hidden="1" customHeight="1" outlineLevel="1">
      <c r="B286" s="31">
        <v>283</v>
      </c>
      <c r="C286" s="31">
        <f t="shared" si="0"/>
        <v>2</v>
      </c>
      <c r="D286" s="31">
        <v>6</v>
      </c>
      <c r="E286" s="32">
        <f t="shared" si="1"/>
        <v>0.45454545454545453</v>
      </c>
      <c r="F286" s="32">
        <f>Reais6x6!AT11</f>
        <v>0.22996941896024467</v>
      </c>
      <c r="G286" s="32">
        <f>Reais6x6!AU11</f>
        <v>0.18243243243243243</v>
      </c>
      <c r="H286" s="32">
        <f>Reais6x6!AV11</f>
        <v>0.76151202749140889</v>
      </c>
      <c r="I286" s="32">
        <f>Reais6x6!AW11</f>
        <v>0.97398572884811407</v>
      </c>
      <c r="J286" s="32">
        <f>Reais6x6!AX11</f>
        <v>0.98363363363363365</v>
      </c>
      <c r="K286" s="32">
        <f>Reais6x6!AY11</f>
        <v>0.90029782359679278</v>
      </c>
      <c r="L286" s="33">
        <f>Reais6x6!AA11</f>
        <v>0.24752925289685243</v>
      </c>
      <c r="M286" s="52"/>
      <c r="N286" s="52" t="e">
        <f t="shared" ca="1" si="2"/>
        <v>#NAME?</v>
      </c>
      <c r="O286" s="52" t="e">
        <f t="shared" ca="1" si="3"/>
        <v>#NAME?</v>
      </c>
      <c r="P286" s="52" t="e">
        <f t="shared" ca="1" si="4"/>
        <v>#NAME?</v>
      </c>
      <c r="Q286" s="52" t="e">
        <f t="shared" ca="1" si="5"/>
        <v>#NAME?</v>
      </c>
      <c r="R286" s="52" t="e">
        <f t="shared" ca="1" si="6"/>
        <v>#NAME?</v>
      </c>
      <c r="S286" s="52" t="e">
        <f t="shared" ca="1" si="7"/>
        <v>#NAME?</v>
      </c>
      <c r="T286" s="53"/>
    </row>
    <row r="287" spans="2:21" ht="13.5" hidden="1" customHeight="1" outlineLevel="1">
      <c r="B287" s="31">
        <v>284</v>
      </c>
      <c r="C287" s="31">
        <f t="shared" si="0"/>
        <v>2</v>
      </c>
      <c r="D287" s="31">
        <v>6</v>
      </c>
      <c r="E287" s="32">
        <f t="shared" si="1"/>
        <v>0.45454545454545453</v>
      </c>
      <c r="F287" s="32">
        <f>Reais6x6!AT12</f>
        <v>0.24159021406727829</v>
      </c>
      <c r="G287" s="32">
        <f>Reais6x6!AU12</f>
        <v>0.20045045045045046</v>
      </c>
      <c r="H287" s="32">
        <f>Reais6x6!AV12</f>
        <v>0.76178350515463911</v>
      </c>
      <c r="I287" s="32">
        <f>Reais6x6!AW12</f>
        <v>0.97679918450560643</v>
      </c>
      <c r="J287" s="32">
        <f>Reais6x6!AX12</f>
        <v>0.98753753753753748</v>
      </c>
      <c r="K287" s="32">
        <f>Reais6x6!AY12</f>
        <v>0.90038831615120274</v>
      </c>
      <c r="L287" s="33">
        <f>Reais6x6!AA12</f>
        <v>0.28432118419617236</v>
      </c>
      <c r="M287" s="52"/>
      <c r="N287" s="52" t="e">
        <f t="shared" ca="1" si="2"/>
        <v>#NAME?</v>
      </c>
      <c r="O287" s="52" t="e">
        <f t="shared" ca="1" si="3"/>
        <v>#NAME?</v>
      </c>
      <c r="P287" s="52" t="e">
        <f t="shared" ca="1" si="4"/>
        <v>#NAME?</v>
      </c>
      <c r="Q287" s="52" t="e">
        <f t="shared" ca="1" si="5"/>
        <v>#NAME?</v>
      </c>
      <c r="R287" s="52" t="e">
        <f t="shared" ca="1" si="6"/>
        <v>#NAME?</v>
      </c>
      <c r="S287" s="52" t="e">
        <f t="shared" ca="1" si="7"/>
        <v>#NAME?</v>
      </c>
      <c r="T287" s="53"/>
    </row>
    <row r="288" spans="2:21" ht="13.5" hidden="1" customHeight="1" outlineLevel="1">
      <c r="B288" s="31">
        <v>285</v>
      </c>
      <c r="C288" s="31">
        <f t="shared" si="0"/>
        <v>2</v>
      </c>
      <c r="D288" s="31">
        <v>6</v>
      </c>
      <c r="E288" s="32">
        <f t="shared" si="1"/>
        <v>0.45454545454545453</v>
      </c>
      <c r="F288" s="32">
        <f>Reais6x6!AT13</f>
        <v>0.29969418960244648</v>
      </c>
      <c r="G288" s="32">
        <f>Reais6x6!AU13</f>
        <v>0.33333333333333337</v>
      </c>
      <c r="H288" s="32">
        <f>Reais6x6!AV13</f>
        <v>1.3676975945017182</v>
      </c>
      <c r="I288" s="32">
        <f>Reais6x6!AW13</f>
        <v>0.99282364933741085</v>
      </c>
      <c r="J288" s="32">
        <f>Reais6x6!AX13</f>
        <v>0.97597597597597596</v>
      </c>
      <c r="K288" s="32">
        <f>Reais6x6!AY13</f>
        <v>0.93768613974799553</v>
      </c>
      <c r="L288" s="33">
        <f>Reais6x6!AA13</f>
        <v>0.43566049661051576</v>
      </c>
      <c r="M288" s="52"/>
      <c r="N288" s="52" t="e">
        <f t="shared" ca="1" si="2"/>
        <v>#NAME?</v>
      </c>
      <c r="O288" s="52" t="e">
        <f t="shared" ca="1" si="3"/>
        <v>#NAME?</v>
      </c>
      <c r="P288" s="52" t="e">
        <f t="shared" ca="1" si="4"/>
        <v>#NAME?</v>
      </c>
      <c r="Q288" s="52" t="e">
        <f t="shared" ca="1" si="5"/>
        <v>#NAME?</v>
      </c>
      <c r="R288" s="52" t="e">
        <f t="shared" ca="1" si="6"/>
        <v>#NAME?</v>
      </c>
      <c r="S288" s="52" t="e">
        <f t="shared" ca="1" si="7"/>
        <v>#NAME?</v>
      </c>
      <c r="T288" s="53"/>
    </row>
    <row r="289" spans="2:20" ht="13.5" hidden="1" customHeight="1" outlineLevel="1">
      <c r="B289" s="31">
        <v>286</v>
      </c>
      <c r="C289" s="31">
        <f t="shared" si="0"/>
        <v>2</v>
      </c>
      <c r="D289" s="31">
        <v>6</v>
      </c>
      <c r="E289" s="32">
        <f t="shared" si="1"/>
        <v>0.45454545454545453</v>
      </c>
      <c r="F289" s="32">
        <f>Reais6x6!AT14</f>
        <v>0.26299694189602446</v>
      </c>
      <c r="G289" s="32">
        <f>Reais6x6!AU14</f>
        <v>0.2567567567567568</v>
      </c>
      <c r="H289" s="32">
        <f>Reais6x6!AV14</f>
        <v>1.0618556701030928</v>
      </c>
      <c r="I289" s="32">
        <f>Reais6x6!AW14</f>
        <v>0.9805912334352701</v>
      </c>
      <c r="J289" s="32">
        <f>Reais6x6!AX14</f>
        <v>0.97447447447447455</v>
      </c>
      <c r="K289" s="32">
        <f>Reais6x6!AY14</f>
        <v>0.898052691867125</v>
      </c>
      <c r="L289" s="33">
        <f>Reais6x6!AA14</f>
        <v>0.33259171346194227</v>
      </c>
      <c r="M289" s="52"/>
      <c r="N289" s="52" t="e">
        <f t="shared" ca="1" si="2"/>
        <v>#NAME?</v>
      </c>
      <c r="O289" s="52" t="e">
        <f t="shared" ca="1" si="3"/>
        <v>#NAME?</v>
      </c>
      <c r="P289" s="52" t="e">
        <f t="shared" ca="1" si="4"/>
        <v>#NAME?</v>
      </c>
      <c r="Q289" s="52" t="e">
        <f t="shared" ca="1" si="5"/>
        <v>#NAME?</v>
      </c>
      <c r="R289" s="52" t="e">
        <f t="shared" ca="1" si="6"/>
        <v>#NAME?</v>
      </c>
      <c r="S289" s="52" t="e">
        <f t="shared" ca="1" si="7"/>
        <v>#NAME?</v>
      </c>
      <c r="T289" s="53"/>
    </row>
    <row r="290" spans="2:20" ht="13.5" hidden="1" customHeight="1" outlineLevel="1">
      <c r="B290" s="31">
        <v>287</v>
      </c>
      <c r="C290" s="31">
        <f t="shared" si="0"/>
        <v>2</v>
      </c>
      <c r="D290" s="31">
        <v>6</v>
      </c>
      <c r="E290" s="32">
        <f t="shared" si="1"/>
        <v>0.45454545454545453</v>
      </c>
      <c r="F290" s="32">
        <f>Reais6x6!AT15</f>
        <v>0.27461773700305814</v>
      </c>
      <c r="G290" s="32">
        <f>Reais6x6!AU15</f>
        <v>0.2747747747747748</v>
      </c>
      <c r="H290" s="32">
        <f>Reais6x6!AV15</f>
        <v>1.062127147766323</v>
      </c>
      <c r="I290" s="32">
        <f>Reais6x6!AW15</f>
        <v>0.98446483180428135</v>
      </c>
      <c r="J290" s="32">
        <f>Reais6x6!AX15</f>
        <v>0.98048048048048042</v>
      </c>
      <c r="K290" s="32">
        <f>Reais6x6!AY15</f>
        <v>0.89814318442153507</v>
      </c>
      <c r="L290" s="33">
        <f>Reais6x6!AA15</f>
        <v>0.36731916605445197</v>
      </c>
      <c r="M290" s="52"/>
      <c r="N290" s="52" t="e">
        <f t="shared" ca="1" si="2"/>
        <v>#NAME?</v>
      </c>
      <c r="O290" s="52" t="e">
        <f t="shared" ca="1" si="3"/>
        <v>#NAME?</v>
      </c>
      <c r="P290" s="52" t="e">
        <f t="shared" ca="1" si="4"/>
        <v>#NAME?</v>
      </c>
      <c r="Q290" s="52" t="e">
        <f t="shared" ca="1" si="5"/>
        <v>#NAME?</v>
      </c>
      <c r="R290" s="52" t="e">
        <f t="shared" ca="1" si="6"/>
        <v>#NAME?</v>
      </c>
      <c r="S290" s="52" t="e">
        <f t="shared" ca="1" si="7"/>
        <v>#NAME?</v>
      </c>
      <c r="T290" s="53"/>
    </row>
    <row r="291" spans="2:20" ht="13.5" hidden="1" customHeight="1" outlineLevel="1">
      <c r="B291" s="31">
        <v>288</v>
      </c>
      <c r="C291" s="31">
        <f t="shared" si="0"/>
        <v>2</v>
      </c>
      <c r="D291" s="31">
        <v>6</v>
      </c>
      <c r="E291" s="32">
        <f t="shared" si="1"/>
        <v>0.45454545454545453</v>
      </c>
      <c r="F291" s="32">
        <f>Reais6x6!AT16</f>
        <v>0.22629969418960247</v>
      </c>
      <c r="G291" s="32">
        <f>Reais6x6!AU16</f>
        <v>0.18018018018018017</v>
      </c>
      <c r="H291" s="32">
        <f>Reais6x6!AV16</f>
        <v>0.75601374570446733</v>
      </c>
      <c r="I291" s="32">
        <f>Reais6x6!AW16</f>
        <v>0.97325178389398559</v>
      </c>
      <c r="J291" s="32">
        <f>Reais6x6!AX16</f>
        <v>0.98318318318318332</v>
      </c>
      <c r="K291" s="32">
        <f>Reais6x6!AY16</f>
        <v>0.89919816723940449</v>
      </c>
      <c r="L291" s="33">
        <f>Reais6x6!AA16</f>
        <v>0.23589695915745554</v>
      </c>
      <c r="M291" s="52"/>
      <c r="N291" s="52" t="e">
        <f t="shared" ca="1" si="2"/>
        <v>#NAME?</v>
      </c>
      <c r="O291" s="52" t="e">
        <f t="shared" ca="1" si="3"/>
        <v>#NAME?</v>
      </c>
      <c r="P291" s="52" t="e">
        <f t="shared" ca="1" si="4"/>
        <v>#NAME?</v>
      </c>
      <c r="Q291" s="52" t="e">
        <f t="shared" ca="1" si="5"/>
        <v>#NAME?</v>
      </c>
      <c r="R291" s="52" t="e">
        <f t="shared" ca="1" si="6"/>
        <v>#NAME?</v>
      </c>
      <c r="S291" s="52" t="e">
        <f t="shared" ca="1" si="7"/>
        <v>#NAME?</v>
      </c>
      <c r="T291" s="53"/>
    </row>
    <row r="292" spans="2:20" ht="13.5" hidden="1" customHeight="1" outlineLevel="1">
      <c r="B292" s="31">
        <v>289</v>
      </c>
      <c r="C292" s="31">
        <f t="shared" si="0"/>
        <v>2</v>
      </c>
      <c r="D292" s="31">
        <v>6</v>
      </c>
      <c r="E292" s="32">
        <f t="shared" si="1"/>
        <v>0.45454545454545453</v>
      </c>
      <c r="F292" s="32">
        <f>Reais6x6!AT17</f>
        <v>0.23792048929663609</v>
      </c>
      <c r="G292" s="32">
        <f>Reais6x6!AU17</f>
        <v>0.1981981981981982</v>
      </c>
      <c r="H292" s="32">
        <f>Reais6x6!AV17</f>
        <v>0.75628522336769755</v>
      </c>
      <c r="I292" s="32">
        <f>Reais6x6!AW17</f>
        <v>0.9755759429153924</v>
      </c>
      <c r="J292" s="32">
        <f>Reais6x6!AX17</f>
        <v>0.98678678678678677</v>
      </c>
      <c r="K292" s="32">
        <f>Reais6x6!AY17</f>
        <v>0.89925246277205051</v>
      </c>
      <c r="L292" s="33">
        <f>Reais6x6!AA17</f>
        <v>0.2654101625972542</v>
      </c>
      <c r="M292" s="52"/>
      <c r="N292" s="52" t="e">
        <f t="shared" ca="1" si="2"/>
        <v>#NAME?</v>
      </c>
      <c r="O292" s="52" t="e">
        <f t="shared" ca="1" si="3"/>
        <v>#NAME?</v>
      </c>
      <c r="P292" s="52" t="e">
        <f t="shared" ca="1" si="4"/>
        <v>#NAME?</v>
      </c>
      <c r="Q292" s="52" t="e">
        <f t="shared" ca="1" si="5"/>
        <v>#NAME?</v>
      </c>
      <c r="R292" s="52" t="e">
        <f t="shared" ca="1" si="6"/>
        <v>#NAME?</v>
      </c>
      <c r="S292" s="52" t="e">
        <f t="shared" ca="1" si="7"/>
        <v>#NAME?</v>
      </c>
      <c r="T292" s="53"/>
    </row>
    <row r="293" spans="2:20" ht="13.5" hidden="1" customHeight="1" outlineLevel="1">
      <c r="B293" s="31">
        <v>290</v>
      </c>
      <c r="C293" s="31">
        <f t="shared" si="0"/>
        <v>2</v>
      </c>
      <c r="D293" s="31">
        <v>6</v>
      </c>
      <c r="E293" s="32">
        <f t="shared" si="1"/>
        <v>0.45454545454545453</v>
      </c>
      <c r="F293" s="32">
        <f>Reais6x6!AT18</f>
        <v>0.24954128440366971</v>
      </c>
      <c r="G293" s="32">
        <f>Reais6x6!AU18</f>
        <v>0.21621621621621623</v>
      </c>
      <c r="H293" s="32">
        <f>Reais6x6!AV18</f>
        <v>0.75655670103092776</v>
      </c>
      <c r="I293" s="32">
        <f>Reais6x6!AW18</f>
        <v>0.97944954128440354</v>
      </c>
      <c r="J293" s="32">
        <f>Reais6x6!AX18</f>
        <v>0.99279279279279264</v>
      </c>
      <c r="K293" s="32">
        <f>Reais6x6!AY18</f>
        <v>0.89934295532646047</v>
      </c>
      <c r="L293" s="33">
        <f>Reais6x6!AA18</f>
        <v>0.38008981309824869</v>
      </c>
      <c r="M293" s="52"/>
      <c r="N293" s="52" t="e">
        <f t="shared" ca="1" si="2"/>
        <v>#NAME?</v>
      </c>
      <c r="O293" s="52" t="e">
        <f t="shared" ca="1" si="3"/>
        <v>#NAME?</v>
      </c>
      <c r="P293" s="52" t="e">
        <f t="shared" ca="1" si="4"/>
        <v>#NAME?</v>
      </c>
      <c r="Q293" s="52" t="e">
        <f t="shared" ca="1" si="5"/>
        <v>#NAME?</v>
      </c>
      <c r="R293" s="52" t="e">
        <f t="shared" ca="1" si="6"/>
        <v>#NAME?</v>
      </c>
      <c r="S293" s="52" t="e">
        <f t="shared" ca="1" si="7"/>
        <v>#NAME?</v>
      </c>
      <c r="T293" s="53"/>
    </row>
    <row r="294" spans="2:20" ht="13.5" hidden="1" customHeight="1" outlineLevel="1">
      <c r="B294" s="31">
        <v>291</v>
      </c>
      <c r="C294" s="31">
        <f t="shared" si="0"/>
        <v>2</v>
      </c>
      <c r="D294" s="31">
        <v>6</v>
      </c>
      <c r="E294" s="32">
        <f t="shared" si="1"/>
        <v>0.45454545454545453</v>
      </c>
      <c r="F294" s="32">
        <f>Reais6x6!AT19</f>
        <v>0.18715596330275233</v>
      </c>
      <c r="G294" s="32">
        <f>Reais6x6!AU19</f>
        <v>0.1554054054054054</v>
      </c>
      <c r="H294" s="32">
        <f>Reais6x6!AV19</f>
        <v>0.58350515463917518</v>
      </c>
      <c r="I294" s="32">
        <f>Reais6x6!AW19</f>
        <v>0.97211009174311913</v>
      </c>
      <c r="J294" s="32">
        <f>Reais6x6!AX19</f>
        <v>0.98243243243243228</v>
      </c>
      <c r="K294" s="32">
        <f>Reais6x6!AY19</f>
        <v>0.88989690721649484</v>
      </c>
      <c r="L294" s="33">
        <f>Reais6x6!AA19</f>
        <v>0.24174524445413428</v>
      </c>
      <c r="M294" s="52"/>
      <c r="N294" s="52" t="e">
        <f t="shared" ca="1" si="2"/>
        <v>#NAME?</v>
      </c>
      <c r="O294" s="52" t="e">
        <f t="shared" ca="1" si="3"/>
        <v>#NAME?</v>
      </c>
      <c r="P294" s="52" t="e">
        <f t="shared" ca="1" si="4"/>
        <v>#NAME?</v>
      </c>
      <c r="Q294" s="52" t="e">
        <f t="shared" ca="1" si="5"/>
        <v>#NAME?</v>
      </c>
      <c r="R294" s="52" t="e">
        <f t="shared" ca="1" si="6"/>
        <v>#NAME?</v>
      </c>
      <c r="S294" s="52" t="e">
        <f t="shared" ca="1" si="7"/>
        <v>#NAME?</v>
      </c>
      <c r="T294" s="53"/>
    </row>
    <row r="295" spans="2:20" ht="13.5" hidden="1" customHeight="1" outlineLevel="1">
      <c r="B295" s="31">
        <v>292</v>
      </c>
      <c r="C295" s="31">
        <f t="shared" si="0"/>
        <v>2</v>
      </c>
      <c r="D295" s="31">
        <v>6</v>
      </c>
      <c r="E295" s="32">
        <f t="shared" si="1"/>
        <v>0.45454545454545453</v>
      </c>
      <c r="F295" s="32">
        <f>Reais6x6!AT20</f>
        <v>0.22018348623853212</v>
      </c>
      <c r="G295" s="32">
        <f>Reais6x6!AU20</f>
        <v>0.22972972972972971</v>
      </c>
      <c r="H295" s="32">
        <f>Reais6x6!AV20</f>
        <v>0.88384879725085908</v>
      </c>
      <c r="I295" s="32">
        <f>Reais6x6!AW20</f>
        <v>0.97431192660550436</v>
      </c>
      <c r="J295" s="32">
        <f>Reais6x6!AX20</f>
        <v>0.96936936936936924</v>
      </c>
      <c r="K295" s="32">
        <f>Reais6x6!AY20</f>
        <v>0.86318442153493702</v>
      </c>
      <c r="L295" s="33">
        <f>Reais6x6!AA20</f>
        <v>0.29550852725213661</v>
      </c>
      <c r="M295" s="52"/>
      <c r="N295" s="52" t="e">
        <f t="shared" ca="1" si="2"/>
        <v>#NAME?</v>
      </c>
      <c r="O295" s="52" t="e">
        <f t="shared" ca="1" si="3"/>
        <v>#NAME?</v>
      </c>
      <c r="P295" s="52" t="e">
        <f t="shared" ca="1" si="4"/>
        <v>#NAME?</v>
      </c>
      <c r="Q295" s="52" t="e">
        <f t="shared" ca="1" si="5"/>
        <v>#NAME?</v>
      </c>
      <c r="R295" s="52" t="e">
        <f t="shared" ca="1" si="6"/>
        <v>#NAME?</v>
      </c>
      <c r="S295" s="52" t="e">
        <f t="shared" ca="1" si="7"/>
        <v>#NAME?</v>
      </c>
      <c r="T295" s="53"/>
    </row>
    <row r="296" spans="2:20" ht="13.5" hidden="1" customHeight="1" outlineLevel="1">
      <c r="B296" s="31">
        <v>293</v>
      </c>
      <c r="C296" s="31">
        <f t="shared" si="0"/>
        <v>2</v>
      </c>
      <c r="D296" s="31">
        <v>6</v>
      </c>
      <c r="E296" s="32">
        <f t="shared" si="1"/>
        <v>0.45454545454545453</v>
      </c>
      <c r="F296" s="32">
        <f>Reais6x6!AT21</f>
        <v>0.18348623853211013</v>
      </c>
      <c r="G296" s="32">
        <f>Reais6x6!AU21</f>
        <v>0.15315315315315314</v>
      </c>
      <c r="H296" s="32">
        <f>Reais6x6!AV21</f>
        <v>0.57800687285223362</v>
      </c>
      <c r="I296" s="32">
        <f>Reais6x6!AW21</f>
        <v>0.9708868501529051</v>
      </c>
      <c r="J296" s="32">
        <f>Reais6x6!AX21</f>
        <v>0.98168168168168168</v>
      </c>
      <c r="K296" s="32">
        <f>Reais6x6!AY21</f>
        <v>0.88806414662084765</v>
      </c>
      <c r="L296" s="33">
        <f>Reais6x6!AA21</f>
        <v>0.22640601709555649</v>
      </c>
      <c r="M296" s="52"/>
      <c r="N296" s="52" t="e">
        <f t="shared" ca="1" si="2"/>
        <v>#NAME?</v>
      </c>
      <c r="O296" s="52" t="e">
        <f t="shared" ca="1" si="3"/>
        <v>#NAME?</v>
      </c>
      <c r="P296" s="52" t="e">
        <f t="shared" ca="1" si="4"/>
        <v>#NAME?</v>
      </c>
      <c r="Q296" s="52" t="e">
        <f t="shared" ca="1" si="5"/>
        <v>#NAME?</v>
      </c>
      <c r="R296" s="52" t="e">
        <f t="shared" ca="1" si="6"/>
        <v>#NAME?</v>
      </c>
      <c r="S296" s="52" t="e">
        <f t="shared" ca="1" si="7"/>
        <v>#NAME?</v>
      </c>
      <c r="T296" s="53"/>
    </row>
    <row r="297" spans="2:20" ht="13.5" hidden="1" customHeight="1" outlineLevel="1">
      <c r="B297" s="31">
        <v>294</v>
      </c>
      <c r="C297" s="31">
        <f t="shared" si="0"/>
        <v>2</v>
      </c>
      <c r="D297" s="31">
        <v>6</v>
      </c>
      <c r="E297" s="32">
        <f t="shared" si="1"/>
        <v>0.45454545454545453</v>
      </c>
      <c r="F297" s="32">
        <f>Reais6x6!AT22</f>
        <v>0.19510703363914375</v>
      </c>
      <c r="G297" s="32">
        <f>Reais6x6!AU22</f>
        <v>0.17117117117117117</v>
      </c>
      <c r="H297" s="32">
        <f>Reais6x6!AV22</f>
        <v>0.57827835051546383</v>
      </c>
      <c r="I297" s="32">
        <f>Reais6x6!AW22</f>
        <v>0.97264016309887857</v>
      </c>
      <c r="J297" s="32">
        <f>Reais6x6!AX22</f>
        <v>0.98348348348348347</v>
      </c>
      <c r="K297" s="32">
        <f>Reais6x6!AY22</f>
        <v>0.88815463917525761</v>
      </c>
      <c r="L297" s="33">
        <f>Reais6x6!AA22</f>
        <v>0.25239164366200656</v>
      </c>
      <c r="M297" s="52"/>
      <c r="N297" s="52" t="e">
        <f t="shared" ca="1" si="2"/>
        <v>#NAME?</v>
      </c>
      <c r="O297" s="52" t="e">
        <f t="shared" ca="1" si="3"/>
        <v>#NAME?</v>
      </c>
      <c r="P297" s="52" t="e">
        <f t="shared" ca="1" si="4"/>
        <v>#NAME?</v>
      </c>
      <c r="Q297" s="52" t="e">
        <f t="shared" ca="1" si="5"/>
        <v>#NAME?</v>
      </c>
      <c r="R297" s="52" t="e">
        <f t="shared" ca="1" si="6"/>
        <v>#NAME?</v>
      </c>
      <c r="S297" s="52" t="e">
        <f t="shared" ca="1" si="7"/>
        <v>#NAME?</v>
      </c>
      <c r="T297" s="53"/>
    </row>
    <row r="298" spans="2:20" ht="13.5" hidden="1" customHeight="1" outlineLevel="1">
      <c r="B298" s="31">
        <v>295</v>
      </c>
      <c r="C298" s="31">
        <f t="shared" si="0"/>
        <v>2</v>
      </c>
      <c r="D298" s="31">
        <v>6</v>
      </c>
      <c r="E298" s="32">
        <f t="shared" si="1"/>
        <v>0.45454545454545453</v>
      </c>
      <c r="F298" s="32">
        <f>Reais6x6!AT23</f>
        <v>0.25321100917431194</v>
      </c>
      <c r="G298" s="32">
        <f>Reais6x6!AU23</f>
        <v>0.30405405405405406</v>
      </c>
      <c r="H298" s="32">
        <f>Reais6x6!AV23</f>
        <v>1.184192439862543</v>
      </c>
      <c r="I298" s="32">
        <f>Reais6x6!AW23</f>
        <v>0.9809174311926605</v>
      </c>
      <c r="J298" s="32">
        <f>Reais6x6!AX23</f>
        <v>0.96621621621621612</v>
      </c>
      <c r="K298" s="32">
        <f>Reais6x6!AY23</f>
        <v>0.87651775486827033</v>
      </c>
      <c r="L298" s="33">
        <f>Reais6x6!AA23</f>
        <v>0.38048730065136022</v>
      </c>
      <c r="M298" s="52"/>
      <c r="N298" s="52" t="e">
        <f t="shared" ca="1" si="2"/>
        <v>#NAME?</v>
      </c>
      <c r="O298" s="52" t="e">
        <f t="shared" ca="1" si="3"/>
        <v>#NAME?</v>
      </c>
      <c r="P298" s="52" t="e">
        <f t="shared" ca="1" si="4"/>
        <v>#NAME?</v>
      </c>
      <c r="Q298" s="52" t="e">
        <f t="shared" ca="1" si="5"/>
        <v>#NAME?</v>
      </c>
      <c r="R298" s="52" t="e">
        <f t="shared" ca="1" si="6"/>
        <v>#NAME?</v>
      </c>
      <c r="S298" s="52" t="e">
        <f t="shared" ca="1" si="7"/>
        <v>#NAME?</v>
      </c>
      <c r="T298" s="53"/>
    </row>
    <row r="299" spans="2:20" ht="13.5" hidden="1" customHeight="1" outlineLevel="1">
      <c r="B299" s="31">
        <v>296</v>
      </c>
      <c r="C299" s="31">
        <f t="shared" si="0"/>
        <v>2</v>
      </c>
      <c r="D299" s="31">
        <v>6</v>
      </c>
      <c r="E299" s="32">
        <f t="shared" si="1"/>
        <v>0.45454545454545453</v>
      </c>
      <c r="F299" s="32">
        <f>Reais6x6!AT24</f>
        <v>0.21651376146788995</v>
      </c>
      <c r="G299" s="32">
        <f>Reais6x6!AU24</f>
        <v>0.22747747747747746</v>
      </c>
      <c r="H299" s="32">
        <f>Reais6x6!AV24</f>
        <v>0.87835051546391751</v>
      </c>
      <c r="I299" s="32">
        <f>Reais6x6!AW24</f>
        <v>0.97308868501529033</v>
      </c>
      <c r="J299" s="32">
        <f>Reais6x6!AX24</f>
        <v>0.96861861861861864</v>
      </c>
      <c r="K299" s="32">
        <f>Reais6x6!AY24</f>
        <v>0.86135166093928983</v>
      </c>
      <c r="L299" s="33">
        <f>Reais6x6!AA24</f>
        <v>0.26896850656471949</v>
      </c>
      <c r="M299" s="52"/>
      <c r="N299" s="52" t="e">
        <f t="shared" ca="1" si="2"/>
        <v>#NAME?</v>
      </c>
      <c r="O299" s="52" t="e">
        <f t="shared" ca="1" si="3"/>
        <v>#NAME?</v>
      </c>
      <c r="P299" s="52" t="e">
        <f t="shared" ca="1" si="4"/>
        <v>#NAME?</v>
      </c>
      <c r="Q299" s="52" t="e">
        <f t="shared" ca="1" si="5"/>
        <v>#NAME?</v>
      </c>
      <c r="R299" s="52" t="e">
        <f t="shared" ca="1" si="6"/>
        <v>#NAME?</v>
      </c>
      <c r="S299" s="52" t="e">
        <f t="shared" ca="1" si="7"/>
        <v>#NAME?</v>
      </c>
      <c r="T299" s="53"/>
    </row>
    <row r="300" spans="2:20" ht="13.5" hidden="1" customHeight="1" outlineLevel="1">
      <c r="B300" s="31">
        <v>297</v>
      </c>
      <c r="C300" s="31">
        <f t="shared" si="0"/>
        <v>2</v>
      </c>
      <c r="D300" s="31">
        <v>6</v>
      </c>
      <c r="E300" s="32">
        <f t="shared" si="1"/>
        <v>0.45454545454545453</v>
      </c>
      <c r="F300" s="32">
        <f>Reais6x6!AT25</f>
        <v>0.22813455657492357</v>
      </c>
      <c r="G300" s="32">
        <f>Reais6x6!AU25</f>
        <v>0.24549549549549549</v>
      </c>
      <c r="H300" s="32">
        <f>Reais6x6!AV25</f>
        <v>0.87862199312714773</v>
      </c>
      <c r="I300" s="32">
        <f>Reais6x6!AW25</f>
        <v>0.9759021406727828</v>
      </c>
      <c r="J300" s="32">
        <f>Reais6x6!AX25</f>
        <v>0.97252252252252247</v>
      </c>
      <c r="K300" s="32">
        <f>Reais6x6!AY25</f>
        <v>0.86144215349369979</v>
      </c>
      <c r="L300" s="33">
        <f>Reais6x6!AA25</f>
        <v>0.31483059873787944</v>
      </c>
      <c r="M300" s="52"/>
      <c r="N300" s="52" t="e">
        <f t="shared" ca="1" si="2"/>
        <v>#NAME?</v>
      </c>
      <c r="O300" s="52" t="e">
        <f t="shared" ca="1" si="3"/>
        <v>#NAME?</v>
      </c>
      <c r="P300" s="52" t="e">
        <f t="shared" ca="1" si="4"/>
        <v>#NAME?</v>
      </c>
      <c r="Q300" s="52" t="e">
        <f t="shared" ca="1" si="5"/>
        <v>#NAME?</v>
      </c>
      <c r="R300" s="52" t="e">
        <f t="shared" ca="1" si="6"/>
        <v>#NAME?</v>
      </c>
      <c r="S300" s="52" t="e">
        <f t="shared" ca="1" si="7"/>
        <v>#NAME?</v>
      </c>
      <c r="T300" s="53"/>
    </row>
    <row r="301" spans="2:20" ht="13.5" hidden="1" customHeight="1" outlineLevel="1">
      <c r="B301" s="31">
        <v>298</v>
      </c>
      <c r="C301" s="31">
        <f t="shared" si="0"/>
        <v>2</v>
      </c>
      <c r="D301" s="31">
        <v>6</v>
      </c>
      <c r="E301" s="32">
        <f t="shared" si="1"/>
        <v>0.45454545454545453</v>
      </c>
      <c r="F301" s="32">
        <f>Reais6x6!AT26</f>
        <v>0.17981651376146793</v>
      </c>
      <c r="G301" s="32">
        <f>Reais6x6!AU26</f>
        <v>0.15090090090090089</v>
      </c>
      <c r="H301" s="32">
        <f>Reais6x6!AV26</f>
        <v>0.57250859106529206</v>
      </c>
      <c r="I301" s="32">
        <f>Reais6x6!AW26</f>
        <v>0.97015290519877673</v>
      </c>
      <c r="J301" s="32">
        <f>Reais6x6!AX26</f>
        <v>0.98123123123123135</v>
      </c>
      <c r="K301" s="32">
        <f>Reais6x6!AY26</f>
        <v>0.88696449026345936</v>
      </c>
      <c r="L301" s="33">
        <f>Reais6x6!AA26</f>
        <v>0.20588470083829472</v>
      </c>
      <c r="M301" s="52"/>
      <c r="N301" s="52" t="e">
        <f t="shared" ca="1" si="2"/>
        <v>#NAME?</v>
      </c>
      <c r="O301" s="52" t="e">
        <f t="shared" ca="1" si="3"/>
        <v>#NAME?</v>
      </c>
      <c r="P301" s="52" t="e">
        <f t="shared" ca="1" si="4"/>
        <v>#NAME?</v>
      </c>
      <c r="Q301" s="52" t="e">
        <f t="shared" ca="1" si="5"/>
        <v>#NAME?</v>
      </c>
      <c r="R301" s="52" t="e">
        <f t="shared" ca="1" si="6"/>
        <v>#NAME?</v>
      </c>
      <c r="S301" s="52" t="e">
        <f t="shared" ca="1" si="7"/>
        <v>#NAME?</v>
      </c>
      <c r="T301" s="53"/>
    </row>
    <row r="302" spans="2:20" ht="13.5" hidden="1" customHeight="1" outlineLevel="1">
      <c r="B302" s="31">
        <v>299</v>
      </c>
      <c r="C302" s="31">
        <f t="shared" si="0"/>
        <v>2</v>
      </c>
      <c r="D302" s="31">
        <v>6</v>
      </c>
      <c r="E302" s="32">
        <f t="shared" si="1"/>
        <v>0.45454545454545453</v>
      </c>
      <c r="F302" s="32">
        <f>Reais6x6!AT27</f>
        <v>0.19143730886850155</v>
      </c>
      <c r="G302" s="32">
        <f>Reais6x6!AU27</f>
        <v>0.16891891891891891</v>
      </c>
      <c r="H302" s="32">
        <f>Reais6x6!AV27</f>
        <v>0.57278006872852227</v>
      </c>
      <c r="I302" s="32">
        <f>Reais6x6!AW27</f>
        <v>0.97141692150866454</v>
      </c>
      <c r="J302" s="32">
        <f>Reais6x6!AX27</f>
        <v>0.98273273273273276</v>
      </c>
      <c r="K302" s="32">
        <f>Reais6x6!AY27</f>
        <v>0.88701878579610538</v>
      </c>
      <c r="L302" s="33">
        <f>Reais6x6!AA27</f>
        <v>0.22724178041153756</v>
      </c>
      <c r="M302" s="52"/>
      <c r="N302" s="52" t="e">
        <f t="shared" ca="1" si="2"/>
        <v>#NAME?</v>
      </c>
      <c r="O302" s="52" t="e">
        <f t="shared" ca="1" si="3"/>
        <v>#NAME?</v>
      </c>
      <c r="P302" s="52" t="e">
        <f t="shared" ca="1" si="4"/>
        <v>#NAME?</v>
      </c>
      <c r="Q302" s="52" t="e">
        <f t="shared" ca="1" si="5"/>
        <v>#NAME?</v>
      </c>
      <c r="R302" s="52" t="e">
        <f t="shared" ca="1" si="6"/>
        <v>#NAME?</v>
      </c>
      <c r="S302" s="52" t="e">
        <f t="shared" ca="1" si="7"/>
        <v>#NAME?</v>
      </c>
      <c r="T302" s="53"/>
    </row>
    <row r="303" spans="2:20" ht="13.5" hidden="1" customHeight="1" outlineLevel="1">
      <c r="B303" s="31">
        <v>300</v>
      </c>
      <c r="C303" s="31">
        <f t="shared" si="0"/>
        <v>2</v>
      </c>
      <c r="D303" s="31">
        <v>6</v>
      </c>
      <c r="E303" s="32">
        <f t="shared" si="1"/>
        <v>0.45454545454545453</v>
      </c>
      <c r="F303" s="32">
        <f>Reais6x6!AT28</f>
        <v>0.20305810397553517</v>
      </c>
      <c r="G303" s="32">
        <f>Reais6x6!AU28</f>
        <v>0.18693693693693694</v>
      </c>
      <c r="H303" s="32">
        <f>Reais6x6!AV28</f>
        <v>0.57305154639175249</v>
      </c>
      <c r="I303" s="32">
        <f>Reais6x6!AW28</f>
        <v>0.9742303771661569</v>
      </c>
      <c r="J303" s="32">
        <f>Reais6x6!AX28</f>
        <v>0.98663663663663648</v>
      </c>
      <c r="K303" s="32">
        <f>Reais6x6!AY28</f>
        <v>0.88710927835051534</v>
      </c>
      <c r="L303" s="33">
        <f>Reais6x6!AA28</f>
        <v>0.26600271986086549</v>
      </c>
      <c r="M303" s="52"/>
      <c r="N303" s="52" t="e">
        <f t="shared" ca="1" si="2"/>
        <v>#NAME?</v>
      </c>
      <c r="O303" s="52" t="e">
        <f t="shared" ca="1" si="3"/>
        <v>#NAME?</v>
      </c>
      <c r="P303" s="52" t="e">
        <f t="shared" ca="1" si="4"/>
        <v>#NAME?</v>
      </c>
      <c r="Q303" s="52" t="e">
        <f t="shared" ca="1" si="5"/>
        <v>#NAME?</v>
      </c>
      <c r="R303" s="52" t="e">
        <f t="shared" ca="1" si="6"/>
        <v>#NAME?</v>
      </c>
      <c r="S303" s="52" t="e">
        <f t="shared" ca="1" si="7"/>
        <v>#NAME?</v>
      </c>
      <c r="T303" s="53"/>
    </row>
    <row r="304" spans="2:20" ht="13.5" hidden="1" customHeight="1" outlineLevel="1">
      <c r="B304" s="31">
        <v>301</v>
      </c>
      <c r="C304" s="31">
        <f t="shared" si="0"/>
        <v>2</v>
      </c>
      <c r="D304" s="31">
        <v>6</v>
      </c>
      <c r="E304" s="32">
        <f t="shared" si="1"/>
        <v>0.45454545454545453</v>
      </c>
      <c r="F304" s="32">
        <f>Reais6x6!AT29</f>
        <v>0.2862385321100917</v>
      </c>
      <c r="G304" s="32">
        <f>Reais6x6!AU29</f>
        <v>0.3783783783783784</v>
      </c>
      <c r="H304" s="32">
        <f>Reais6x6!AV29</f>
        <v>1.4845360824742269</v>
      </c>
      <c r="I304" s="32">
        <f>Reais6x6!AW29</f>
        <v>0.99192660550458733</v>
      </c>
      <c r="J304" s="32">
        <f>Reais6x6!AX29</f>
        <v>0.97297297297297303</v>
      </c>
      <c r="K304" s="32">
        <f>Reais6x6!AY29</f>
        <v>0.92989690721649498</v>
      </c>
      <c r="L304" s="33">
        <f>Reais6x6!AA29</f>
        <v>0.48321320249973437</v>
      </c>
      <c r="M304" s="52"/>
      <c r="N304" s="52" t="e">
        <f t="shared" ca="1" si="2"/>
        <v>#NAME?</v>
      </c>
      <c r="O304" s="52" t="e">
        <f t="shared" ca="1" si="3"/>
        <v>#NAME?</v>
      </c>
      <c r="P304" s="52" t="e">
        <f t="shared" ca="1" si="4"/>
        <v>#NAME?</v>
      </c>
      <c r="Q304" s="52" t="e">
        <f t="shared" ca="1" si="5"/>
        <v>#NAME?</v>
      </c>
      <c r="R304" s="52" t="e">
        <f t="shared" ca="1" si="6"/>
        <v>#NAME?</v>
      </c>
      <c r="S304" s="52" t="e">
        <f t="shared" ca="1" si="7"/>
        <v>#NAME?</v>
      </c>
      <c r="T304" s="53"/>
    </row>
    <row r="305" spans="2:20" ht="13.5" hidden="1" customHeight="1" outlineLevel="1">
      <c r="B305" s="31">
        <v>302</v>
      </c>
      <c r="C305" s="31">
        <f t="shared" si="0"/>
        <v>2</v>
      </c>
      <c r="D305" s="31">
        <v>6</v>
      </c>
      <c r="E305" s="32">
        <f t="shared" si="1"/>
        <v>0.45454545454545453</v>
      </c>
      <c r="F305" s="32">
        <f>Reais6x6!AT30</f>
        <v>0.24954128440366971</v>
      </c>
      <c r="G305" s="32">
        <f>Reais6x6!AU30</f>
        <v>0.30180180180180183</v>
      </c>
      <c r="H305" s="32">
        <f>Reais6x6!AV30</f>
        <v>1.1786941580756014</v>
      </c>
      <c r="I305" s="32">
        <f>Reais6x6!AW30</f>
        <v>0.97969418960244636</v>
      </c>
      <c r="J305" s="32">
        <f>Reais6x6!AX30</f>
        <v>0.96546546546546552</v>
      </c>
      <c r="K305" s="32">
        <f>Reais6x6!AY30</f>
        <v>0.87468499427262325</v>
      </c>
      <c r="L305" s="33">
        <f>Reais6x6!AA30</f>
        <v>0.35569831923592526</v>
      </c>
      <c r="M305" s="52"/>
      <c r="N305" s="52" t="e">
        <f t="shared" ca="1" si="2"/>
        <v>#NAME?</v>
      </c>
      <c r="O305" s="52" t="e">
        <f t="shared" ca="1" si="3"/>
        <v>#NAME?</v>
      </c>
      <c r="P305" s="52" t="e">
        <f t="shared" ca="1" si="4"/>
        <v>#NAME?</v>
      </c>
      <c r="Q305" s="52" t="e">
        <f t="shared" ca="1" si="5"/>
        <v>#NAME?</v>
      </c>
      <c r="R305" s="52" t="e">
        <f t="shared" ca="1" si="6"/>
        <v>#NAME?</v>
      </c>
      <c r="S305" s="52" t="e">
        <f t="shared" ca="1" si="7"/>
        <v>#NAME?</v>
      </c>
      <c r="T305" s="53"/>
    </row>
    <row r="306" spans="2:20" ht="13.5" hidden="1" customHeight="1" outlineLevel="1">
      <c r="B306" s="31">
        <v>303</v>
      </c>
      <c r="C306" s="31">
        <f t="shared" si="0"/>
        <v>2</v>
      </c>
      <c r="D306" s="31">
        <v>6</v>
      </c>
      <c r="E306" s="32">
        <f t="shared" si="1"/>
        <v>0.45454545454545453</v>
      </c>
      <c r="F306" s="32">
        <f>Reais6x6!AT31</f>
        <v>0.26116207951070336</v>
      </c>
      <c r="G306" s="32">
        <f>Reais6x6!AU31</f>
        <v>0.31981981981981983</v>
      </c>
      <c r="H306" s="32">
        <f>Reais6x6!AV31</f>
        <v>1.1789656357388316</v>
      </c>
      <c r="I306" s="32">
        <f>Reais6x6!AW31</f>
        <v>0.98356778797145783</v>
      </c>
      <c r="J306" s="32">
        <f>Reais6x6!AX31</f>
        <v>0.97147147147147139</v>
      </c>
      <c r="K306" s="32">
        <f>Reais6x6!AY31</f>
        <v>0.87477548682703332</v>
      </c>
      <c r="L306" s="33">
        <f>Reais6x6!AA31</f>
        <v>0.4146657629671841</v>
      </c>
      <c r="M306" s="52"/>
      <c r="N306" s="52" t="e">
        <f t="shared" ca="1" si="2"/>
        <v>#NAME?</v>
      </c>
      <c r="O306" s="52" t="e">
        <f t="shared" ca="1" si="3"/>
        <v>#NAME?</v>
      </c>
      <c r="P306" s="52" t="e">
        <f t="shared" ca="1" si="4"/>
        <v>#NAME?</v>
      </c>
      <c r="Q306" s="52" t="e">
        <f t="shared" ca="1" si="5"/>
        <v>#NAME?</v>
      </c>
      <c r="R306" s="52" t="e">
        <f t="shared" ca="1" si="6"/>
        <v>#NAME?</v>
      </c>
      <c r="S306" s="52" t="e">
        <f t="shared" ca="1" si="7"/>
        <v>#NAME?</v>
      </c>
      <c r="T306" s="53"/>
    </row>
    <row r="307" spans="2:20" ht="13.5" hidden="1" customHeight="1" outlineLevel="1">
      <c r="B307" s="31">
        <v>304</v>
      </c>
      <c r="C307" s="31">
        <f t="shared" si="0"/>
        <v>2</v>
      </c>
      <c r="D307" s="31">
        <v>6</v>
      </c>
      <c r="E307" s="32">
        <f t="shared" si="1"/>
        <v>0.45454545454545453</v>
      </c>
      <c r="F307" s="32">
        <f>Reais6x6!AT32</f>
        <v>0.21284403669724772</v>
      </c>
      <c r="G307" s="32">
        <f>Reais6x6!AU32</f>
        <v>0.2252252252252252</v>
      </c>
      <c r="H307" s="32">
        <f>Reais6x6!AV32</f>
        <v>0.87285223367697595</v>
      </c>
      <c r="I307" s="32">
        <f>Reais6x6!AW32</f>
        <v>0.97235474006116196</v>
      </c>
      <c r="J307" s="32">
        <f>Reais6x6!AX32</f>
        <v>0.96816816816816831</v>
      </c>
      <c r="K307" s="32">
        <f>Reais6x6!AY32</f>
        <v>0.86025200458190154</v>
      </c>
      <c r="L307" s="33">
        <f>Reais6x6!AA32</f>
        <v>0.25972685495270637</v>
      </c>
      <c r="M307" s="52"/>
      <c r="N307" s="52" t="e">
        <f t="shared" ca="1" si="2"/>
        <v>#NAME?</v>
      </c>
      <c r="O307" s="52" t="e">
        <f t="shared" ca="1" si="3"/>
        <v>#NAME?</v>
      </c>
      <c r="P307" s="52" t="e">
        <f t="shared" ca="1" si="4"/>
        <v>#NAME?</v>
      </c>
      <c r="Q307" s="52" t="e">
        <f t="shared" ca="1" si="5"/>
        <v>#NAME?</v>
      </c>
      <c r="R307" s="52" t="e">
        <f t="shared" ca="1" si="6"/>
        <v>#NAME?</v>
      </c>
      <c r="S307" s="52" t="e">
        <f t="shared" ca="1" si="7"/>
        <v>#NAME?</v>
      </c>
      <c r="T307" s="53"/>
    </row>
    <row r="308" spans="2:20" ht="13.5" hidden="1" customHeight="1" outlineLevel="1">
      <c r="B308" s="31">
        <v>305</v>
      </c>
      <c r="C308" s="31">
        <f t="shared" si="0"/>
        <v>2</v>
      </c>
      <c r="D308" s="31">
        <v>6</v>
      </c>
      <c r="E308" s="32">
        <f t="shared" si="1"/>
        <v>0.45454545454545453</v>
      </c>
      <c r="F308" s="32">
        <f>Reais6x6!AT33</f>
        <v>0.22446483180428134</v>
      </c>
      <c r="G308" s="32">
        <f>Reais6x6!AU33</f>
        <v>0.24324324324324323</v>
      </c>
      <c r="H308" s="32">
        <f>Reais6x6!AV33</f>
        <v>0.87312371134020617</v>
      </c>
      <c r="I308" s="32">
        <f>Reais6x6!AW33</f>
        <v>0.97467889908256877</v>
      </c>
      <c r="J308" s="32">
        <f>Reais6x6!AX33</f>
        <v>0.97177177177177176</v>
      </c>
      <c r="K308" s="32">
        <f>Reais6x6!AY33</f>
        <v>0.86030630011454756</v>
      </c>
      <c r="L308" s="33">
        <f>Reais6x6!AA33</f>
        <v>0.29693521122919314</v>
      </c>
      <c r="M308" s="52"/>
      <c r="N308" s="52" t="e">
        <f t="shared" ca="1" si="2"/>
        <v>#NAME?</v>
      </c>
      <c r="O308" s="52" t="e">
        <f t="shared" ca="1" si="3"/>
        <v>#NAME?</v>
      </c>
      <c r="P308" s="52" t="e">
        <f t="shared" ca="1" si="4"/>
        <v>#NAME?</v>
      </c>
      <c r="Q308" s="52" t="e">
        <f t="shared" ca="1" si="5"/>
        <v>#NAME?</v>
      </c>
      <c r="R308" s="52" t="e">
        <f t="shared" ca="1" si="6"/>
        <v>#NAME?</v>
      </c>
      <c r="S308" s="52" t="e">
        <f t="shared" ca="1" si="7"/>
        <v>#NAME?</v>
      </c>
      <c r="T308" s="53"/>
    </row>
    <row r="309" spans="2:20" ht="13.5" hidden="1" customHeight="1" outlineLevel="1">
      <c r="B309" s="31">
        <v>306</v>
      </c>
      <c r="C309" s="31">
        <f t="shared" si="0"/>
        <v>2</v>
      </c>
      <c r="D309" s="31">
        <v>6</v>
      </c>
      <c r="E309" s="32">
        <f t="shared" si="1"/>
        <v>0.45454545454545453</v>
      </c>
      <c r="F309" s="32">
        <f>Reais6x6!AT34</f>
        <v>0.23608562691131496</v>
      </c>
      <c r="G309" s="32">
        <f>Reais6x6!AU34</f>
        <v>0.26126126126126126</v>
      </c>
      <c r="H309" s="32">
        <f>Reais6x6!AV34</f>
        <v>0.87339518900343638</v>
      </c>
      <c r="I309" s="32">
        <f>Reais6x6!AW34</f>
        <v>0.97855249745158013</v>
      </c>
      <c r="J309" s="32">
        <f>Reais6x6!AX34</f>
        <v>0.97777777777777763</v>
      </c>
      <c r="K309" s="32">
        <f>Reais6x6!AY34</f>
        <v>0.86039679266895774</v>
      </c>
      <c r="L309" s="33">
        <f>Reais6x6!AA34</f>
        <v>0.33140028678278516</v>
      </c>
      <c r="M309" s="52"/>
      <c r="N309" s="52" t="e">
        <f t="shared" ca="1" si="2"/>
        <v>#NAME?</v>
      </c>
      <c r="O309" s="52" t="e">
        <f t="shared" ca="1" si="3"/>
        <v>#NAME?</v>
      </c>
      <c r="P309" s="52" t="e">
        <f t="shared" ca="1" si="4"/>
        <v>#NAME?</v>
      </c>
      <c r="Q309" s="52" t="e">
        <f t="shared" ca="1" si="5"/>
        <v>#NAME?</v>
      </c>
      <c r="R309" s="52" t="e">
        <f t="shared" ca="1" si="6"/>
        <v>#NAME?</v>
      </c>
      <c r="S309" s="52" t="e">
        <f t="shared" ca="1" si="7"/>
        <v>#NAME?</v>
      </c>
      <c r="T309" s="53"/>
    </row>
    <row r="310" spans="2:20" ht="13.5" hidden="1" customHeight="1" outlineLevel="1">
      <c r="B310" s="31">
        <v>307</v>
      </c>
      <c r="C310" s="31">
        <f t="shared" si="0"/>
        <v>2</v>
      </c>
      <c r="D310" s="31">
        <v>6</v>
      </c>
      <c r="E310" s="32">
        <f t="shared" si="1"/>
        <v>0.45454545454545453</v>
      </c>
      <c r="F310" s="32">
        <f>Reais6x6!AT35</f>
        <v>0.17614678899082573</v>
      </c>
      <c r="G310" s="32">
        <f>Reais6x6!AU35</f>
        <v>0.14864864864864863</v>
      </c>
      <c r="H310" s="32">
        <f>Reais6x6!AV35</f>
        <v>0.5670103092783505</v>
      </c>
      <c r="I310" s="32">
        <f>Reais6x6!AW35</f>
        <v>0.96990825688073379</v>
      </c>
      <c r="J310" s="32">
        <f>Reais6x6!AX35</f>
        <v>0.98108108108108116</v>
      </c>
      <c r="K310" s="32">
        <f>Reais6x6!AY35</f>
        <v>0.88659793814432997</v>
      </c>
      <c r="L310" s="33">
        <f>Reais6x6!AA35</f>
        <v>0.19478473754347547</v>
      </c>
      <c r="M310" s="52"/>
      <c r="N310" s="52" t="e">
        <f t="shared" ca="1" si="2"/>
        <v>#NAME?</v>
      </c>
      <c r="O310" s="52" t="e">
        <f t="shared" ca="1" si="3"/>
        <v>#NAME?</v>
      </c>
      <c r="P310" s="52" t="e">
        <f t="shared" ca="1" si="4"/>
        <v>#NAME?</v>
      </c>
      <c r="Q310" s="52" t="e">
        <f t="shared" ca="1" si="5"/>
        <v>#NAME?</v>
      </c>
      <c r="R310" s="52" t="e">
        <f t="shared" ca="1" si="6"/>
        <v>#NAME?</v>
      </c>
      <c r="S310" s="52" t="e">
        <f t="shared" ca="1" si="7"/>
        <v>#NAME?</v>
      </c>
      <c r="T310" s="53"/>
    </row>
    <row r="311" spans="2:20" ht="13.5" hidden="1" customHeight="1" outlineLevel="1">
      <c r="B311" s="31">
        <v>308</v>
      </c>
      <c r="C311" s="31">
        <f t="shared" si="0"/>
        <v>2</v>
      </c>
      <c r="D311" s="31">
        <v>6</v>
      </c>
      <c r="E311" s="32">
        <f t="shared" si="1"/>
        <v>0.45454545454545453</v>
      </c>
      <c r="F311" s="32">
        <f>Reais6x6!AT36</f>
        <v>0.18776758409785935</v>
      </c>
      <c r="G311" s="32">
        <f>Reais6x6!AU36</f>
        <v>0.16666666666666666</v>
      </c>
      <c r="H311" s="32">
        <f>Reais6x6!AV36</f>
        <v>0.56728178694158071</v>
      </c>
      <c r="I311" s="32">
        <f>Reais6x6!AW36</f>
        <v>0.97068297655453617</v>
      </c>
      <c r="J311" s="32">
        <f>Reais6x6!AX36</f>
        <v>0.9822822822822822</v>
      </c>
      <c r="K311" s="32">
        <f>Reais6x6!AY36</f>
        <v>0.88661603665521205</v>
      </c>
      <c r="L311" s="33">
        <f>Reais6x6!AA36</f>
        <v>0.21517599279322561</v>
      </c>
      <c r="M311" s="52"/>
      <c r="N311" s="52" t="e">
        <f t="shared" ca="1" si="2"/>
        <v>#NAME?</v>
      </c>
      <c r="O311" s="52" t="e">
        <f t="shared" ca="1" si="3"/>
        <v>#NAME?</v>
      </c>
      <c r="P311" s="52" t="e">
        <f t="shared" ca="1" si="4"/>
        <v>#NAME?</v>
      </c>
      <c r="Q311" s="52" t="e">
        <f t="shared" ca="1" si="5"/>
        <v>#NAME?</v>
      </c>
      <c r="R311" s="52" t="e">
        <f t="shared" ca="1" si="6"/>
        <v>#NAME?</v>
      </c>
      <c r="S311" s="52" t="e">
        <f t="shared" ca="1" si="7"/>
        <v>#NAME?</v>
      </c>
      <c r="T311" s="53"/>
    </row>
    <row r="312" spans="2:20" ht="13.5" hidden="1" customHeight="1" outlineLevel="1">
      <c r="B312" s="31">
        <v>309</v>
      </c>
      <c r="C312" s="31">
        <f t="shared" si="0"/>
        <v>2</v>
      </c>
      <c r="D312" s="31">
        <v>6</v>
      </c>
      <c r="E312" s="32">
        <f t="shared" si="1"/>
        <v>0.45454545454545453</v>
      </c>
      <c r="F312" s="32">
        <f>Reais6x6!AT37</f>
        <v>0.19938837920489297</v>
      </c>
      <c r="G312" s="32">
        <f>Reais6x6!AU37</f>
        <v>0.18468468468468469</v>
      </c>
      <c r="H312" s="32">
        <f>Reais6x6!AV37</f>
        <v>0.56755326460481093</v>
      </c>
      <c r="I312" s="32">
        <f>Reais6x6!AW37</f>
        <v>0.97300713557594287</v>
      </c>
      <c r="J312" s="32">
        <f>Reais6x6!AX37</f>
        <v>0.98588588588588577</v>
      </c>
      <c r="K312" s="32">
        <f>Reais6x6!AY37</f>
        <v>0.88667033218785807</v>
      </c>
      <c r="L312" s="33">
        <f>Reais6x6!AA37</f>
        <v>0.25197438238823749</v>
      </c>
      <c r="M312" s="52"/>
      <c r="N312" s="52" t="e">
        <f t="shared" ca="1" si="2"/>
        <v>#NAME?</v>
      </c>
      <c r="O312" s="52" t="e">
        <f t="shared" ca="1" si="3"/>
        <v>#NAME?</v>
      </c>
      <c r="P312" s="52" t="e">
        <f t="shared" ca="1" si="4"/>
        <v>#NAME?</v>
      </c>
      <c r="Q312" s="52" t="e">
        <f t="shared" ca="1" si="5"/>
        <v>#NAME?</v>
      </c>
      <c r="R312" s="52" t="e">
        <f t="shared" ca="1" si="6"/>
        <v>#NAME?</v>
      </c>
      <c r="S312" s="52" t="e">
        <f t="shared" ca="1" si="7"/>
        <v>#NAME?</v>
      </c>
      <c r="T312" s="53"/>
    </row>
    <row r="313" spans="2:20" ht="13.5" hidden="1" customHeight="1" outlineLevel="1">
      <c r="B313" s="31">
        <v>310</v>
      </c>
      <c r="C313" s="31">
        <f t="shared" si="0"/>
        <v>2</v>
      </c>
      <c r="D313" s="31">
        <v>6</v>
      </c>
      <c r="E313" s="32">
        <f t="shared" si="1"/>
        <v>0.45454545454545453</v>
      </c>
      <c r="F313" s="32">
        <f>Reais6x6!AT38</f>
        <v>0.21100917431192659</v>
      </c>
      <c r="G313" s="32">
        <f>Reais6x6!AU38</f>
        <v>0.20270270270270271</v>
      </c>
      <c r="H313" s="32">
        <f>Reais6x6!AV38</f>
        <v>0.56782474226804114</v>
      </c>
      <c r="I313" s="32">
        <f>Reais6x6!AW38</f>
        <v>0.97688073394495412</v>
      </c>
      <c r="J313" s="32">
        <f>Reais6x6!AX38</f>
        <v>0.99189189189189186</v>
      </c>
      <c r="K313" s="32">
        <f>Reais6x6!AY38</f>
        <v>0.88676082474226803</v>
      </c>
      <c r="L313" s="33">
        <f>Reais6x6!AA38</f>
        <v>0.29936414207740741</v>
      </c>
      <c r="M313" s="52"/>
      <c r="N313" s="52" t="e">
        <f t="shared" ca="1" si="2"/>
        <v>#NAME?</v>
      </c>
      <c r="O313" s="52" t="e">
        <f t="shared" ca="1" si="3"/>
        <v>#NAME?</v>
      </c>
      <c r="P313" s="52" t="e">
        <f t="shared" ca="1" si="4"/>
        <v>#NAME?</v>
      </c>
      <c r="Q313" s="52" t="e">
        <f t="shared" ca="1" si="5"/>
        <v>#NAME?</v>
      </c>
      <c r="R313" s="52" t="e">
        <f t="shared" ca="1" si="6"/>
        <v>#NAME?</v>
      </c>
      <c r="S313" s="52" t="e">
        <f t="shared" ca="1" si="7"/>
        <v>#NAME?</v>
      </c>
      <c r="T313" s="53"/>
    </row>
    <row r="314" spans="2:20" ht="13.5" hidden="1" customHeight="1" outlineLevel="1">
      <c r="B314" s="31">
        <v>311</v>
      </c>
      <c r="C314" s="31">
        <f t="shared" si="0"/>
        <v>2</v>
      </c>
      <c r="D314" s="31">
        <v>6</v>
      </c>
      <c r="E314" s="32">
        <f t="shared" si="1"/>
        <v>0.45454545454545453</v>
      </c>
      <c r="F314" s="32">
        <f>Reais6x6!AT39</f>
        <v>0.14067278287461774</v>
      </c>
      <c r="G314" s="32">
        <f>Reais6x6!AU39</f>
        <v>0.12612612612612611</v>
      </c>
      <c r="H314" s="32">
        <f>Reais6x6!AV39</f>
        <v>0.39999999999999991</v>
      </c>
      <c r="I314" s="32">
        <f>Reais6x6!AW39</f>
        <v>0.9752089704383281</v>
      </c>
      <c r="J314" s="32">
        <f>Reais6x6!AX39</f>
        <v>0.98438438438438436</v>
      </c>
      <c r="K314" s="32">
        <f>Reais6x6!AY39</f>
        <v>0.90213058419243974</v>
      </c>
      <c r="L314" s="33">
        <f>Reais6x6!AA39</f>
        <v>0.20275915529635491</v>
      </c>
      <c r="M314" s="52"/>
      <c r="N314" s="52" t="e">
        <f t="shared" ca="1" si="2"/>
        <v>#NAME?</v>
      </c>
      <c r="O314" s="52" t="e">
        <f t="shared" ca="1" si="3"/>
        <v>#NAME?</v>
      </c>
      <c r="P314" s="52" t="e">
        <f t="shared" ca="1" si="4"/>
        <v>#NAME?</v>
      </c>
      <c r="Q314" s="52" t="e">
        <f t="shared" ca="1" si="5"/>
        <v>#NAME?</v>
      </c>
      <c r="R314" s="52" t="e">
        <f t="shared" ca="1" si="6"/>
        <v>#NAME?</v>
      </c>
      <c r="S314" s="52" t="e">
        <f t="shared" ca="1" si="7"/>
        <v>#NAME?</v>
      </c>
      <c r="T314" s="53"/>
    </row>
    <row r="315" spans="2:20" ht="13.5" hidden="1" customHeight="1" outlineLevel="1">
      <c r="B315" s="31">
        <v>312</v>
      </c>
      <c r="C315" s="31">
        <f t="shared" si="0"/>
        <v>2</v>
      </c>
      <c r="D315" s="31">
        <v>6</v>
      </c>
      <c r="E315" s="32">
        <f t="shared" si="1"/>
        <v>0.45454545454545453</v>
      </c>
      <c r="F315" s="32">
        <f>Reais6x6!AT40</f>
        <v>0.17370030581039753</v>
      </c>
      <c r="G315" s="32">
        <f>Reais6x6!AU40</f>
        <v>0.20045045045045046</v>
      </c>
      <c r="H315" s="32">
        <f>Reais6x6!AV40</f>
        <v>0.7003436426116838</v>
      </c>
      <c r="I315" s="32">
        <f>Reais6x6!AW40</f>
        <v>0.97300713557594265</v>
      </c>
      <c r="J315" s="32">
        <f>Reais6x6!AX40</f>
        <v>0.96741741741741727</v>
      </c>
      <c r="K315" s="32">
        <f>Reais6x6!AY40</f>
        <v>0.85095074455899178</v>
      </c>
      <c r="L315" s="33">
        <f>Reais6x6!AA40</f>
        <v>0.24645660837953862</v>
      </c>
      <c r="M315" s="52"/>
      <c r="N315" s="52" t="e">
        <f t="shared" ca="1" si="2"/>
        <v>#NAME?</v>
      </c>
      <c r="O315" s="52" t="e">
        <f t="shared" ca="1" si="3"/>
        <v>#NAME?</v>
      </c>
      <c r="P315" s="52" t="e">
        <f t="shared" ca="1" si="4"/>
        <v>#NAME?</v>
      </c>
      <c r="Q315" s="52" t="e">
        <f t="shared" ca="1" si="5"/>
        <v>#NAME?</v>
      </c>
      <c r="R315" s="52" t="e">
        <f t="shared" ca="1" si="6"/>
        <v>#NAME?</v>
      </c>
      <c r="S315" s="52" t="e">
        <f t="shared" ca="1" si="7"/>
        <v>#NAME?</v>
      </c>
      <c r="T315" s="53"/>
    </row>
    <row r="316" spans="2:20" ht="13.5" hidden="1" customHeight="1" outlineLevel="1">
      <c r="B316" s="31">
        <v>313</v>
      </c>
      <c r="C316" s="31">
        <f t="shared" si="0"/>
        <v>2</v>
      </c>
      <c r="D316" s="31">
        <v>6</v>
      </c>
      <c r="E316" s="32">
        <f t="shared" si="1"/>
        <v>0.45454545454545453</v>
      </c>
      <c r="F316" s="32">
        <f>Reais6x6!AT41</f>
        <v>0.13700305810397553</v>
      </c>
      <c r="G316" s="32">
        <f>Reais6x6!AU41</f>
        <v>0.12387387387387387</v>
      </c>
      <c r="H316" s="32">
        <f>Reais6x6!AV41</f>
        <v>0.39450171821305835</v>
      </c>
      <c r="I316" s="32">
        <f>Reais6x6!AW41</f>
        <v>0.97398572884811407</v>
      </c>
      <c r="J316" s="32">
        <f>Reais6x6!AX41</f>
        <v>0.98363363363363376</v>
      </c>
      <c r="K316" s="32">
        <f>Reais6x6!AY41</f>
        <v>0.90029782359679256</v>
      </c>
      <c r="L316" s="33">
        <f>Reais6x6!AA41</f>
        <v>0.19665507912546884</v>
      </c>
      <c r="M316" s="52"/>
      <c r="N316" s="52" t="e">
        <f t="shared" ca="1" si="2"/>
        <v>#NAME?</v>
      </c>
      <c r="O316" s="52" t="e">
        <f t="shared" ca="1" si="3"/>
        <v>#NAME?</v>
      </c>
      <c r="P316" s="52" t="e">
        <f t="shared" ca="1" si="4"/>
        <v>#NAME?</v>
      </c>
      <c r="Q316" s="52" t="e">
        <f t="shared" ca="1" si="5"/>
        <v>#NAME?</v>
      </c>
      <c r="R316" s="52" t="e">
        <f t="shared" ca="1" si="6"/>
        <v>#NAME?</v>
      </c>
      <c r="S316" s="52" t="e">
        <f t="shared" ca="1" si="7"/>
        <v>#NAME?</v>
      </c>
      <c r="T316" s="53"/>
    </row>
    <row r="317" spans="2:20" ht="13.5" hidden="1" customHeight="1" outlineLevel="1">
      <c r="B317" s="31">
        <v>314</v>
      </c>
      <c r="C317" s="31">
        <f t="shared" si="0"/>
        <v>2</v>
      </c>
      <c r="D317" s="31">
        <v>6</v>
      </c>
      <c r="E317" s="32">
        <f t="shared" si="1"/>
        <v>0.45454545454545453</v>
      </c>
      <c r="F317" s="32">
        <f>Reais6x6!AT42</f>
        <v>0.14862385321100915</v>
      </c>
      <c r="G317" s="32">
        <f>Reais6x6!AU42</f>
        <v>0.14189189189189189</v>
      </c>
      <c r="H317" s="32">
        <f>Reais6x6!AV42</f>
        <v>0.39477319587628856</v>
      </c>
      <c r="I317" s="32">
        <f>Reais6x6!AW42</f>
        <v>0.97467889908256877</v>
      </c>
      <c r="J317" s="32">
        <f>Reais6x6!AX42</f>
        <v>0.98333333333333328</v>
      </c>
      <c r="K317" s="32">
        <f>Reais6x6!AY42</f>
        <v>0.90038831615120263</v>
      </c>
      <c r="L317" s="33">
        <f>Reais6x6!AA42</f>
        <v>0.20652329279014484</v>
      </c>
      <c r="M317" s="52"/>
      <c r="N317" s="52" t="e">
        <f t="shared" ca="1" si="2"/>
        <v>#NAME?</v>
      </c>
      <c r="O317" s="52" t="e">
        <f t="shared" ca="1" si="3"/>
        <v>#NAME?</v>
      </c>
      <c r="P317" s="52" t="e">
        <f t="shared" ca="1" si="4"/>
        <v>#NAME?</v>
      </c>
      <c r="Q317" s="52" t="e">
        <f t="shared" ca="1" si="5"/>
        <v>#NAME?</v>
      </c>
      <c r="R317" s="52" t="e">
        <f t="shared" ca="1" si="6"/>
        <v>#NAME?</v>
      </c>
      <c r="S317" s="52" t="e">
        <f t="shared" ca="1" si="7"/>
        <v>#NAME?</v>
      </c>
      <c r="T317" s="53"/>
    </row>
    <row r="318" spans="2:20" ht="13.5" hidden="1" customHeight="1" outlineLevel="1">
      <c r="B318" s="31">
        <v>315</v>
      </c>
      <c r="C318" s="31">
        <f t="shared" si="0"/>
        <v>2</v>
      </c>
      <c r="D318" s="31">
        <v>6</v>
      </c>
      <c r="E318" s="32">
        <f t="shared" si="1"/>
        <v>0.45454545454545453</v>
      </c>
      <c r="F318" s="32">
        <f>Reais6x6!AT43</f>
        <v>0.20672782874617734</v>
      </c>
      <c r="G318" s="32">
        <f>Reais6x6!AU43</f>
        <v>0.2747747747747748</v>
      </c>
      <c r="H318" s="32">
        <f>Reais6x6!AV43</f>
        <v>1.0006872852233677</v>
      </c>
      <c r="I318" s="32">
        <f>Reais6x6!AW43</f>
        <v>0.97520897043832799</v>
      </c>
      <c r="J318" s="32">
        <f>Reais6x6!AX43</f>
        <v>0.96036036036036021</v>
      </c>
      <c r="K318" s="32">
        <f>Reais6x6!AY43</f>
        <v>0.83981672394043516</v>
      </c>
      <c r="L318" s="33">
        <f>Reais6x6!AA43</f>
        <v>0.3012748623202649</v>
      </c>
      <c r="M318" s="52"/>
      <c r="N318" s="52" t="e">
        <f t="shared" ca="1" si="2"/>
        <v>#NAME?</v>
      </c>
      <c r="O318" s="52" t="e">
        <f t="shared" ca="1" si="3"/>
        <v>#NAME?</v>
      </c>
      <c r="P318" s="52" t="e">
        <f t="shared" ca="1" si="4"/>
        <v>#NAME?</v>
      </c>
      <c r="Q318" s="52" t="e">
        <f t="shared" ca="1" si="5"/>
        <v>#NAME?</v>
      </c>
      <c r="R318" s="52" t="e">
        <f t="shared" ca="1" si="6"/>
        <v>#NAME?</v>
      </c>
      <c r="S318" s="52" t="e">
        <f t="shared" ca="1" si="7"/>
        <v>#NAME?</v>
      </c>
      <c r="T318" s="53"/>
    </row>
    <row r="319" spans="2:20" ht="13.5" hidden="1" customHeight="1" outlineLevel="1">
      <c r="B319" s="31">
        <v>316</v>
      </c>
      <c r="C319" s="31">
        <f t="shared" si="0"/>
        <v>2</v>
      </c>
      <c r="D319" s="31">
        <v>6</v>
      </c>
      <c r="E319" s="32">
        <f t="shared" si="1"/>
        <v>0.45454545454545453</v>
      </c>
      <c r="F319" s="32">
        <f>Reais6x6!AT44</f>
        <v>0.17003058103975535</v>
      </c>
      <c r="G319" s="32">
        <f>Reais6x6!AU44</f>
        <v>0.1981981981981982</v>
      </c>
      <c r="H319" s="32">
        <f>Reais6x6!AV44</f>
        <v>0.69484536082474224</v>
      </c>
      <c r="I319" s="32">
        <f>Reais6x6!AW44</f>
        <v>0.97178389398572862</v>
      </c>
      <c r="J319" s="32">
        <f>Reais6x6!AX44</f>
        <v>0.96666666666666679</v>
      </c>
      <c r="K319" s="32">
        <f>Reais6x6!AY44</f>
        <v>0.84911798396334448</v>
      </c>
      <c r="L319" s="33">
        <f>Reais6x6!AA44</f>
        <v>0.22532778505585935</v>
      </c>
      <c r="M319" s="52"/>
      <c r="N319" s="52" t="e">
        <f t="shared" ca="1" si="2"/>
        <v>#NAME?</v>
      </c>
      <c r="O319" s="52" t="e">
        <f t="shared" ca="1" si="3"/>
        <v>#NAME?</v>
      </c>
      <c r="P319" s="52" t="e">
        <f t="shared" ca="1" si="4"/>
        <v>#NAME?</v>
      </c>
      <c r="Q319" s="52" t="e">
        <f t="shared" ca="1" si="5"/>
        <v>#NAME?</v>
      </c>
      <c r="R319" s="52" t="e">
        <f t="shared" ca="1" si="6"/>
        <v>#NAME?</v>
      </c>
      <c r="S319" s="52" t="e">
        <f t="shared" ca="1" si="7"/>
        <v>#NAME?</v>
      </c>
      <c r="T319" s="53"/>
    </row>
    <row r="320" spans="2:20" ht="13.5" hidden="1" customHeight="1" outlineLevel="1">
      <c r="B320" s="31">
        <v>317</v>
      </c>
      <c r="C320" s="31">
        <f t="shared" si="0"/>
        <v>2</v>
      </c>
      <c r="D320" s="31">
        <v>6</v>
      </c>
      <c r="E320" s="32">
        <f t="shared" si="1"/>
        <v>0.45454545454545453</v>
      </c>
      <c r="F320" s="32">
        <f>Reais6x6!AT45</f>
        <v>0.18165137614678897</v>
      </c>
      <c r="G320" s="32">
        <f>Reais6x6!AU45</f>
        <v>0.21621621621621623</v>
      </c>
      <c r="H320" s="32">
        <f>Reais6x6!AV45</f>
        <v>0.69511683848797245</v>
      </c>
      <c r="I320" s="32">
        <f>Reais6x6!AW45</f>
        <v>0.9735372069317022</v>
      </c>
      <c r="J320" s="32">
        <f>Reais6x6!AX45</f>
        <v>0.96846846846846846</v>
      </c>
      <c r="K320" s="32">
        <f>Reais6x6!AY45</f>
        <v>0.84920847651775466</v>
      </c>
      <c r="L320" s="33">
        <f>Reais6x6!AA45</f>
        <v>0.25003954946983592</v>
      </c>
      <c r="M320" s="52"/>
      <c r="N320" s="52" t="e">
        <f t="shared" ca="1" si="2"/>
        <v>#NAME?</v>
      </c>
      <c r="O320" s="52" t="e">
        <f t="shared" ca="1" si="3"/>
        <v>#NAME?</v>
      </c>
      <c r="P320" s="52" t="e">
        <f t="shared" ca="1" si="4"/>
        <v>#NAME?</v>
      </c>
      <c r="Q320" s="52" t="e">
        <f t="shared" ca="1" si="5"/>
        <v>#NAME?</v>
      </c>
      <c r="R320" s="52" t="e">
        <f t="shared" ca="1" si="6"/>
        <v>#NAME?</v>
      </c>
      <c r="S320" s="52" t="e">
        <f t="shared" ca="1" si="7"/>
        <v>#NAME?</v>
      </c>
      <c r="T320" s="53"/>
    </row>
    <row r="321" spans="2:20" ht="13.5" hidden="1" customHeight="1" outlineLevel="1">
      <c r="B321" s="31">
        <v>318</v>
      </c>
      <c r="C321" s="31">
        <f t="shared" si="0"/>
        <v>2</v>
      </c>
      <c r="D321" s="31">
        <v>6</v>
      </c>
      <c r="E321" s="32">
        <f t="shared" si="1"/>
        <v>0.45454545454545453</v>
      </c>
      <c r="F321" s="32">
        <f>Reais6x6!AT46</f>
        <v>0.13333333333333333</v>
      </c>
      <c r="G321" s="32">
        <f>Reais6x6!AU46</f>
        <v>0.12162162162162163</v>
      </c>
      <c r="H321" s="32">
        <f>Reais6x6!AV46</f>
        <v>0.38900343642611679</v>
      </c>
      <c r="I321" s="32">
        <f>Reais6x6!AW46</f>
        <v>0.9732517838939857</v>
      </c>
      <c r="J321" s="32">
        <f>Reais6x6!AX46</f>
        <v>0.98318318318318332</v>
      </c>
      <c r="K321" s="32">
        <f>Reais6x6!AY46</f>
        <v>0.89919816723940427</v>
      </c>
      <c r="L321" s="33">
        <f>Reais6x6!AA46</f>
        <v>0.18111996024570884</v>
      </c>
      <c r="M321" s="52"/>
      <c r="N321" s="52" t="e">
        <f t="shared" ca="1" si="2"/>
        <v>#NAME?</v>
      </c>
      <c r="O321" s="52" t="e">
        <f t="shared" ca="1" si="3"/>
        <v>#NAME?</v>
      </c>
      <c r="P321" s="52" t="e">
        <f t="shared" ca="1" si="4"/>
        <v>#NAME?</v>
      </c>
      <c r="Q321" s="52" t="e">
        <f t="shared" ca="1" si="5"/>
        <v>#NAME?</v>
      </c>
      <c r="R321" s="52" t="e">
        <f t="shared" ca="1" si="6"/>
        <v>#NAME?</v>
      </c>
      <c r="S321" s="52" t="e">
        <f t="shared" ca="1" si="7"/>
        <v>#NAME?</v>
      </c>
      <c r="T321" s="53"/>
    </row>
    <row r="322" spans="2:20" ht="13.5" hidden="1" customHeight="1" outlineLevel="1">
      <c r="B322" s="31">
        <v>319</v>
      </c>
      <c r="C322" s="31">
        <f t="shared" si="0"/>
        <v>2</v>
      </c>
      <c r="D322" s="31">
        <v>6</v>
      </c>
      <c r="E322" s="32">
        <f t="shared" si="1"/>
        <v>0.45454545454545453</v>
      </c>
      <c r="F322" s="32">
        <f>Reais6x6!AT47</f>
        <v>0.14495412844036695</v>
      </c>
      <c r="G322" s="32">
        <f>Reais6x6!AU47</f>
        <v>0.13963963963963966</v>
      </c>
      <c r="H322" s="32">
        <f>Reais6x6!AV47</f>
        <v>0.389274914089347</v>
      </c>
      <c r="I322" s="32">
        <f>Reais6x6!AW47</f>
        <v>0.97345565749235474</v>
      </c>
      <c r="J322" s="32">
        <f>Reais6x6!AX47</f>
        <v>0.98258258258258258</v>
      </c>
      <c r="K322" s="32">
        <f>Reais6x6!AY47</f>
        <v>0.8992524627720504</v>
      </c>
      <c r="L322" s="33">
        <f>Reais6x6!AA47</f>
        <v>0.19775934600651332</v>
      </c>
      <c r="M322" s="52"/>
      <c r="N322" s="52" t="e">
        <f t="shared" ca="1" si="2"/>
        <v>#NAME?</v>
      </c>
      <c r="O322" s="52" t="e">
        <f t="shared" ca="1" si="3"/>
        <v>#NAME?</v>
      </c>
      <c r="P322" s="52" t="e">
        <f t="shared" ca="1" si="4"/>
        <v>#NAME?</v>
      </c>
      <c r="Q322" s="52" t="e">
        <f t="shared" ca="1" si="5"/>
        <v>#NAME?</v>
      </c>
      <c r="R322" s="52" t="e">
        <f t="shared" ca="1" si="6"/>
        <v>#NAME?</v>
      </c>
      <c r="S322" s="52" t="e">
        <f t="shared" ca="1" si="7"/>
        <v>#NAME?</v>
      </c>
      <c r="T322" s="53"/>
    </row>
    <row r="323" spans="2:20" ht="13.5" hidden="1" customHeight="1" outlineLevel="1">
      <c r="B323" s="31">
        <v>320</v>
      </c>
      <c r="C323" s="31">
        <f t="shared" si="0"/>
        <v>2</v>
      </c>
      <c r="D323" s="31">
        <v>6</v>
      </c>
      <c r="E323" s="32">
        <f t="shared" si="1"/>
        <v>0.45454545454545453</v>
      </c>
      <c r="F323" s="32">
        <f>Reais6x6!AT48</f>
        <v>0.1565749235474006</v>
      </c>
      <c r="G323" s="32">
        <f>Reais6x6!AU48</f>
        <v>0.15765765765765766</v>
      </c>
      <c r="H323" s="32">
        <f>Reais6x6!AV48</f>
        <v>0.38954639175257721</v>
      </c>
      <c r="I323" s="32">
        <f>Reais6x6!AW48</f>
        <v>0.97520897043832833</v>
      </c>
      <c r="J323" s="32">
        <f>Reais6x6!AX48</f>
        <v>0.98438438438438447</v>
      </c>
      <c r="K323" s="32">
        <f>Reais6x6!AY48</f>
        <v>0.89934295532646025</v>
      </c>
      <c r="L323" s="33">
        <f>Reais6x6!AA48</f>
        <v>0.22394699062029122</v>
      </c>
      <c r="M323" s="52"/>
      <c r="N323" s="52" t="e">
        <f t="shared" ca="1" si="2"/>
        <v>#NAME?</v>
      </c>
      <c r="O323" s="52" t="e">
        <f t="shared" ca="1" si="3"/>
        <v>#NAME?</v>
      </c>
      <c r="P323" s="52" t="e">
        <f t="shared" ca="1" si="4"/>
        <v>#NAME?</v>
      </c>
      <c r="Q323" s="52" t="e">
        <f t="shared" ca="1" si="5"/>
        <v>#NAME?</v>
      </c>
      <c r="R323" s="52" t="e">
        <f t="shared" ca="1" si="6"/>
        <v>#NAME?</v>
      </c>
      <c r="S323" s="52" t="e">
        <f t="shared" ca="1" si="7"/>
        <v>#NAME?</v>
      </c>
      <c r="T323" s="53"/>
    </row>
    <row r="324" spans="2:20" ht="13.5" hidden="1" customHeight="1" outlineLevel="1">
      <c r="B324" s="31">
        <v>321</v>
      </c>
      <c r="C324" s="31">
        <f t="shared" si="0"/>
        <v>2</v>
      </c>
      <c r="D324" s="31">
        <v>6</v>
      </c>
      <c r="E324" s="32">
        <f t="shared" si="1"/>
        <v>0.45454545454545453</v>
      </c>
      <c r="F324" s="32">
        <f>Reais6x6!AT49</f>
        <v>0.23975535168195716</v>
      </c>
      <c r="G324" s="32">
        <f>Reais6x6!AU49</f>
        <v>0.34909909909909914</v>
      </c>
      <c r="H324" s="32">
        <f>Reais6x6!AV49</f>
        <v>1.3010309278350516</v>
      </c>
      <c r="I324" s="32">
        <f>Reais6x6!AW49</f>
        <v>0.98181447502548402</v>
      </c>
      <c r="J324" s="32">
        <f>Reais6x6!AX49</f>
        <v>0.96321321321321318</v>
      </c>
      <c r="K324" s="32">
        <f>Reais6x6!AY49</f>
        <v>0.86872852233676967</v>
      </c>
      <c r="L324" s="33">
        <f>Reais6x6!AA49</f>
        <v>0.37376019419132733</v>
      </c>
      <c r="M324" s="52"/>
      <c r="N324" s="52" t="e">
        <f t="shared" ca="1" si="2"/>
        <v>#NAME?</v>
      </c>
      <c r="O324" s="52" t="e">
        <f t="shared" ca="1" si="3"/>
        <v>#NAME?</v>
      </c>
      <c r="P324" s="52" t="e">
        <f t="shared" ca="1" si="4"/>
        <v>#NAME?</v>
      </c>
      <c r="Q324" s="52" t="e">
        <f t="shared" ca="1" si="5"/>
        <v>#NAME?</v>
      </c>
      <c r="R324" s="52" t="e">
        <f t="shared" ca="1" si="6"/>
        <v>#NAME?</v>
      </c>
      <c r="S324" s="52" t="e">
        <f t="shared" ca="1" si="7"/>
        <v>#NAME?</v>
      </c>
      <c r="T324" s="53"/>
    </row>
    <row r="325" spans="2:20" ht="13.5" hidden="1" customHeight="1" outlineLevel="1">
      <c r="B325" s="31">
        <v>322</v>
      </c>
      <c r="C325" s="31">
        <f t="shared" si="0"/>
        <v>2</v>
      </c>
      <c r="D325" s="31">
        <v>6</v>
      </c>
      <c r="E325" s="32">
        <f t="shared" si="1"/>
        <v>0.45454545454545453</v>
      </c>
      <c r="F325" s="32">
        <f>Reais6x6!AT50</f>
        <v>0.20305810397553517</v>
      </c>
      <c r="G325" s="32">
        <f>Reais6x6!AU50</f>
        <v>0.27252252252252257</v>
      </c>
      <c r="H325" s="32">
        <f>Reais6x6!AV50</f>
        <v>0.99518900343642613</v>
      </c>
      <c r="I325" s="32">
        <f>Reais6x6!AW50</f>
        <v>0.97398572884811396</v>
      </c>
      <c r="J325" s="32">
        <f>Reais6x6!AX50</f>
        <v>0.95960960960960962</v>
      </c>
      <c r="K325" s="32">
        <f>Reais6x6!AY50</f>
        <v>0.83798396334478797</v>
      </c>
      <c r="L325" s="33">
        <f>Reais6x6!AA50</f>
        <v>0.2779191345538824</v>
      </c>
      <c r="M325" s="52"/>
      <c r="N325" s="52" t="e">
        <f t="shared" ca="1" si="2"/>
        <v>#NAME?</v>
      </c>
      <c r="O325" s="52" t="e">
        <f t="shared" ca="1" si="3"/>
        <v>#NAME?</v>
      </c>
      <c r="P325" s="52" t="e">
        <f t="shared" ca="1" si="4"/>
        <v>#NAME?</v>
      </c>
      <c r="Q325" s="52" t="e">
        <f t="shared" ca="1" si="5"/>
        <v>#NAME?</v>
      </c>
      <c r="R325" s="52" t="e">
        <f t="shared" ca="1" si="6"/>
        <v>#NAME?</v>
      </c>
      <c r="S325" s="52" t="e">
        <f t="shared" ca="1" si="7"/>
        <v>#NAME?</v>
      </c>
      <c r="T325" s="53"/>
    </row>
    <row r="326" spans="2:20" ht="13.5" hidden="1" customHeight="1" outlineLevel="1">
      <c r="B326" s="31">
        <v>323</v>
      </c>
      <c r="C326" s="31">
        <f t="shared" si="0"/>
        <v>2</v>
      </c>
      <c r="D326" s="31">
        <v>6</v>
      </c>
      <c r="E326" s="32">
        <f t="shared" si="1"/>
        <v>0.45454545454545453</v>
      </c>
      <c r="F326" s="32">
        <f>Reais6x6!AT51</f>
        <v>0.21467889908256879</v>
      </c>
      <c r="G326" s="32">
        <f>Reais6x6!AU51</f>
        <v>0.29054054054054057</v>
      </c>
      <c r="H326" s="32">
        <f>Reais6x6!AV51</f>
        <v>0.99546048109965635</v>
      </c>
      <c r="I326" s="32">
        <f>Reais6x6!AW51</f>
        <v>0.97679918450560654</v>
      </c>
      <c r="J326" s="32">
        <f>Reais6x6!AX51</f>
        <v>0.96351351351351344</v>
      </c>
      <c r="K326" s="32">
        <f>Reais6x6!AY51</f>
        <v>0.83807445589919805</v>
      </c>
      <c r="L326" s="33">
        <f>Reais6x6!AA51</f>
        <v>0.3293005375169375</v>
      </c>
      <c r="M326" s="52"/>
      <c r="N326" s="52" t="e">
        <f t="shared" ca="1" si="2"/>
        <v>#NAME?</v>
      </c>
      <c r="O326" s="52" t="e">
        <f t="shared" ca="1" si="3"/>
        <v>#NAME?</v>
      </c>
      <c r="P326" s="52" t="e">
        <f t="shared" ca="1" si="4"/>
        <v>#NAME?</v>
      </c>
      <c r="Q326" s="52" t="e">
        <f t="shared" ca="1" si="5"/>
        <v>#NAME?</v>
      </c>
      <c r="R326" s="52" t="e">
        <f t="shared" ca="1" si="6"/>
        <v>#NAME?</v>
      </c>
      <c r="S326" s="52" t="e">
        <f t="shared" ca="1" si="7"/>
        <v>#NAME?</v>
      </c>
      <c r="T326" s="53"/>
    </row>
    <row r="327" spans="2:20" ht="13.5" hidden="1" customHeight="1" outlineLevel="1">
      <c r="B327" s="31">
        <v>324</v>
      </c>
      <c r="C327" s="31">
        <f t="shared" si="0"/>
        <v>2</v>
      </c>
      <c r="D327" s="31">
        <v>6</v>
      </c>
      <c r="E327" s="32">
        <f t="shared" si="1"/>
        <v>0.45454545454545453</v>
      </c>
      <c r="F327" s="32">
        <f>Reais6x6!AT52</f>
        <v>0.16636085626911318</v>
      </c>
      <c r="G327" s="32">
        <f>Reais6x6!AU52</f>
        <v>0.19594594594594594</v>
      </c>
      <c r="H327" s="32">
        <f>Reais6x6!AV52</f>
        <v>0.68934707903780068</v>
      </c>
      <c r="I327" s="32">
        <f>Reais6x6!AW52</f>
        <v>0.97104994903160025</v>
      </c>
      <c r="J327" s="32">
        <f>Reais6x6!AX52</f>
        <v>0.96621621621621634</v>
      </c>
      <c r="K327" s="32">
        <f>Reais6x6!AY52</f>
        <v>0.8480183276059563</v>
      </c>
      <c r="L327" s="33">
        <f>Reais6x6!AA52</f>
        <v>0.21142668524330854</v>
      </c>
      <c r="M327" s="52"/>
      <c r="N327" s="52" t="e">
        <f t="shared" ca="1" si="2"/>
        <v>#NAME?</v>
      </c>
      <c r="O327" s="52" t="e">
        <f t="shared" ca="1" si="3"/>
        <v>#NAME?</v>
      </c>
      <c r="P327" s="52" t="e">
        <f t="shared" ca="1" si="4"/>
        <v>#NAME?</v>
      </c>
      <c r="Q327" s="52" t="e">
        <f t="shared" ca="1" si="5"/>
        <v>#NAME?</v>
      </c>
      <c r="R327" s="52" t="e">
        <f t="shared" ca="1" si="6"/>
        <v>#NAME?</v>
      </c>
      <c r="S327" s="52" t="e">
        <f t="shared" ca="1" si="7"/>
        <v>#NAME?</v>
      </c>
      <c r="T327" s="53"/>
    </row>
    <row r="328" spans="2:20" ht="13.5" hidden="1" customHeight="1" outlineLevel="1">
      <c r="B328" s="31">
        <v>325</v>
      </c>
      <c r="C328" s="31">
        <f t="shared" si="0"/>
        <v>2</v>
      </c>
      <c r="D328" s="31">
        <v>6</v>
      </c>
      <c r="E328" s="32">
        <f t="shared" si="1"/>
        <v>0.45454545454545453</v>
      </c>
      <c r="F328" s="32">
        <f>Reais6x6!AT53</f>
        <v>0.1779816513761468</v>
      </c>
      <c r="G328" s="32">
        <f>Reais6x6!AU53</f>
        <v>0.21396396396396397</v>
      </c>
      <c r="H328" s="32">
        <f>Reais6x6!AV53</f>
        <v>0.68961855670103089</v>
      </c>
      <c r="I328" s="32">
        <f>Reais6x6!AW53</f>
        <v>0.97231396534148817</v>
      </c>
      <c r="J328" s="32">
        <f>Reais6x6!AX53</f>
        <v>0.96771771771771775</v>
      </c>
      <c r="K328" s="32">
        <f>Reais6x6!AY53</f>
        <v>0.84807262313860243</v>
      </c>
      <c r="L328" s="33">
        <f>Reais6x6!AA53</f>
        <v>0.22928603246068868</v>
      </c>
      <c r="M328" s="52"/>
      <c r="N328" s="52" t="e">
        <f t="shared" ca="1" si="2"/>
        <v>#NAME?</v>
      </c>
      <c r="O328" s="52" t="e">
        <f t="shared" ca="1" si="3"/>
        <v>#NAME?</v>
      </c>
      <c r="P328" s="52" t="e">
        <f t="shared" ca="1" si="4"/>
        <v>#NAME?</v>
      </c>
      <c r="Q328" s="52" t="e">
        <f t="shared" ca="1" si="5"/>
        <v>#NAME?</v>
      </c>
      <c r="R328" s="52" t="e">
        <f t="shared" ca="1" si="6"/>
        <v>#NAME?</v>
      </c>
      <c r="S328" s="52" t="e">
        <f t="shared" ca="1" si="7"/>
        <v>#NAME?</v>
      </c>
      <c r="T328" s="53"/>
    </row>
    <row r="329" spans="2:20" ht="13.5" hidden="1" customHeight="1" outlineLevel="1">
      <c r="B329" s="31">
        <v>326</v>
      </c>
      <c r="C329" s="31">
        <f t="shared" si="0"/>
        <v>2</v>
      </c>
      <c r="D329" s="31">
        <v>6</v>
      </c>
      <c r="E329" s="32">
        <f t="shared" si="1"/>
        <v>0.45454545454545453</v>
      </c>
      <c r="F329" s="32">
        <f>Reais6x6!AT54</f>
        <v>0.18960244648318042</v>
      </c>
      <c r="G329" s="32">
        <f>Reais6x6!AU54</f>
        <v>0.231981981981982</v>
      </c>
      <c r="H329" s="32">
        <f>Reais6x6!AV54</f>
        <v>0.68989003436426111</v>
      </c>
      <c r="I329" s="32">
        <f>Reais6x6!AW54</f>
        <v>0.97512742099898075</v>
      </c>
      <c r="J329" s="32">
        <f>Reais6x6!AX54</f>
        <v>0.97162162162162147</v>
      </c>
      <c r="K329" s="32">
        <f>Reais6x6!AY54</f>
        <v>0.8481631156930125</v>
      </c>
      <c r="L329" s="33">
        <f>Reais6x6!AA54</f>
        <v>0.26550069744566618</v>
      </c>
      <c r="M329" s="52"/>
      <c r="N329" s="52" t="e">
        <f t="shared" ca="1" si="2"/>
        <v>#NAME?</v>
      </c>
      <c r="O329" s="52" t="e">
        <f t="shared" ca="1" si="3"/>
        <v>#NAME?</v>
      </c>
      <c r="P329" s="52" t="e">
        <f t="shared" ca="1" si="4"/>
        <v>#NAME?</v>
      </c>
      <c r="Q329" s="52" t="e">
        <f t="shared" ca="1" si="5"/>
        <v>#NAME?</v>
      </c>
      <c r="R329" s="52" t="e">
        <f t="shared" ca="1" si="6"/>
        <v>#NAME?</v>
      </c>
      <c r="S329" s="52" t="e">
        <f t="shared" ca="1" si="7"/>
        <v>#NAME?</v>
      </c>
      <c r="T329" s="53"/>
    </row>
    <row r="330" spans="2:20" ht="13.5" hidden="1" customHeight="1" outlineLevel="1">
      <c r="B330" s="31">
        <v>327</v>
      </c>
      <c r="C330" s="31">
        <f t="shared" si="0"/>
        <v>2</v>
      </c>
      <c r="D330" s="31">
        <v>6</v>
      </c>
      <c r="E330" s="32">
        <f t="shared" si="1"/>
        <v>0.45454545454545453</v>
      </c>
      <c r="F330" s="32">
        <f>Reais6x6!AT55</f>
        <v>0.12966360856269113</v>
      </c>
      <c r="G330" s="32">
        <f>Reais6x6!AU55</f>
        <v>0.11936936936936939</v>
      </c>
      <c r="H330" s="32">
        <f>Reais6x6!AV55</f>
        <v>0.38350515463917523</v>
      </c>
      <c r="I330" s="32">
        <f>Reais6x6!AW55</f>
        <v>0.97300713557594287</v>
      </c>
      <c r="J330" s="32">
        <f>Reais6x6!AX55</f>
        <v>0.98303303303303313</v>
      </c>
      <c r="K330" s="32">
        <f>Reais6x6!AY55</f>
        <v>0.89883161512027476</v>
      </c>
      <c r="L330" s="33">
        <f>Reais6x6!AA55</f>
        <v>0.166229318118325</v>
      </c>
      <c r="M330" s="52"/>
      <c r="N330" s="52" t="e">
        <f t="shared" ca="1" si="2"/>
        <v>#NAME?</v>
      </c>
      <c r="O330" s="52" t="e">
        <f t="shared" ca="1" si="3"/>
        <v>#NAME?</v>
      </c>
      <c r="P330" s="52" t="e">
        <f t="shared" ca="1" si="4"/>
        <v>#NAME?</v>
      </c>
      <c r="Q330" s="52" t="e">
        <f t="shared" ca="1" si="5"/>
        <v>#NAME?</v>
      </c>
      <c r="R330" s="52" t="e">
        <f t="shared" ca="1" si="6"/>
        <v>#NAME?</v>
      </c>
      <c r="S330" s="52" t="e">
        <f t="shared" ca="1" si="7"/>
        <v>#NAME?</v>
      </c>
      <c r="T330" s="53"/>
    </row>
    <row r="331" spans="2:20" ht="13.5" hidden="1" customHeight="1" outlineLevel="1">
      <c r="B331" s="31">
        <v>328</v>
      </c>
      <c r="C331" s="31">
        <f t="shared" si="0"/>
        <v>2</v>
      </c>
      <c r="D331" s="31">
        <v>6</v>
      </c>
      <c r="E331" s="32">
        <f t="shared" si="1"/>
        <v>0.45454545454545453</v>
      </c>
      <c r="F331" s="32">
        <f>Reais6x6!AT56</f>
        <v>0.14128440366972475</v>
      </c>
      <c r="G331" s="32">
        <f>Reais6x6!AU56</f>
        <v>0.1373873873873874</v>
      </c>
      <c r="H331" s="32">
        <f>Reais6x6!AV56</f>
        <v>0.38377663230240544</v>
      </c>
      <c r="I331" s="32">
        <f>Reais6x6!AW56</f>
        <v>0.97272171253822626</v>
      </c>
      <c r="J331" s="32">
        <f>Reais6x6!AX56</f>
        <v>0.98213213213213213</v>
      </c>
      <c r="K331" s="32">
        <f>Reais6x6!AY56</f>
        <v>0.89884971363115695</v>
      </c>
      <c r="L331" s="33">
        <f>Reais6x6!AA56</f>
        <v>0.1805768983174082</v>
      </c>
      <c r="M331" s="52"/>
      <c r="N331" s="52" t="e">
        <f t="shared" ca="1" si="2"/>
        <v>#NAME?</v>
      </c>
      <c r="O331" s="52" t="e">
        <f t="shared" ca="1" si="3"/>
        <v>#NAME?</v>
      </c>
      <c r="P331" s="52" t="e">
        <f t="shared" ca="1" si="4"/>
        <v>#NAME?</v>
      </c>
      <c r="Q331" s="52" t="e">
        <f t="shared" ca="1" si="5"/>
        <v>#NAME?</v>
      </c>
      <c r="R331" s="52" t="e">
        <f t="shared" ca="1" si="6"/>
        <v>#NAME?</v>
      </c>
      <c r="S331" s="52" t="e">
        <f t="shared" ca="1" si="7"/>
        <v>#NAME?</v>
      </c>
      <c r="T331" s="53"/>
    </row>
    <row r="332" spans="2:20" ht="13.5" hidden="1" customHeight="1" outlineLevel="1">
      <c r="B332" s="31">
        <v>329</v>
      </c>
      <c r="C332" s="31">
        <f t="shared" si="0"/>
        <v>2</v>
      </c>
      <c r="D332" s="31">
        <v>6</v>
      </c>
      <c r="E332" s="32">
        <f t="shared" si="1"/>
        <v>0.45454545454545453</v>
      </c>
      <c r="F332" s="32">
        <f>Reais6x6!AT57</f>
        <v>0.1529051987767584</v>
      </c>
      <c r="G332" s="32">
        <f>Reais6x6!AU57</f>
        <v>0.15540540540540543</v>
      </c>
      <c r="H332" s="32">
        <f>Reais6x6!AV57</f>
        <v>0.38404810996563565</v>
      </c>
      <c r="I332" s="32">
        <f>Reais6x6!AW57</f>
        <v>0.9739857288481143</v>
      </c>
      <c r="J332" s="32">
        <f>Reais6x6!AX57</f>
        <v>0.98363363363363365</v>
      </c>
      <c r="K332" s="32">
        <f>Reais6x6!AY57</f>
        <v>0.89890400916380286</v>
      </c>
      <c r="L332" s="33">
        <f>Reais6x6!AA57</f>
        <v>0.19995811829419896</v>
      </c>
      <c r="M332" s="52"/>
      <c r="N332" s="52" t="e">
        <f t="shared" ca="1" si="2"/>
        <v>#NAME?</v>
      </c>
      <c r="O332" s="52" t="e">
        <f t="shared" ca="1" si="3"/>
        <v>#NAME?</v>
      </c>
      <c r="P332" s="52" t="e">
        <f t="shared" ca="1" si="4"/>
        <v>#NAME?</v>
      </c>
      <c r="Q332" s="52" t="e">
        <f t="shared" ca="1" si="5"/>
        <v>#NAME?</v>
      </c>
      <c r="R332" s="52" t="e">
        <f t="shared" ca="1" si="6"/>
        <v>#NAME?</v>
      </c>
      <c r="S332" s="52" t="e">
        <f t="shared" ca="1" si="7"/>
        <v>#NAME?</v>
      </c>
      <c r="T332" s="53"/>
    </row>
    <row r="333" spans="2:20" ht="13.5" hidden="1" customHeight="1" outlineLevel="1">
      <c r="B333" s="31">
        <v>330</v>
      </c>
      <c r="C333" s="31">
        <f t="shared" si="0"/>
        <v>2</v>
      </c>
      <c r="D333" s="31">
        <v>6</v>
      </c>
      <c r="E333" s="32">
        <f t="shared" si="1"/>
        <v>0.45454545454545453</v>
      </c>
      <c r="F333" s="32">
        <f>Reais6x6!AT58</f>
        <v>0.16452599388379202</v>
      </c>
      <c r="G333" s="32">
        <f>Reais6x6!AU58</f>
        <v>0.17342342342342343</v>
      </c>
      <c r="H333" s="32">
        <f>Reais6x6!AV58</f>
        <v>0.38431958762886587</v>
      </c>
      <c r="I333" s="32">
        <f>Reais6x6!AW58</f>
        <v>0.97679918450560665</v>
      </c>
      <c r="J333" s="32">
        <f>Reais6x6!AX58</f>
        <v>0.98753753753753759</v>
      </c>
      <c r="K333" s="32">
        <f>Reais6x6!AY58</f>
        <v>0.89899450171821293</v>
      </c>
      <c r="L333" s="33">
        <f>Reais6x6!AA58</f>
        <v>0.23342376584719995</v>
      </c>
      <c r="M333" s="52"/>
      <c r="N333" s="52" t="e">
        <f t="shared" ca="1" si="2"/>
        <v>#NAME?</v>
      </c>
      <c r="O333" s="52" t="e">
        <f t="shared" ca="1" si="3"/>
        <v>#NAME?</v>
      </c>
      <c r="P333" s="52" t="e">
        <f t="shared" ca="1" si="4"/>
        <v>#NAME?</v>
      </c>
      <c r="Q333" s="52" t="e">
        <f t="shared" ca="1" si="5"/>
        <v>#NAME?</v>
      </c>
      <c r="R333" s="52" t="e">
        <f t="shared" ca="1" si="6"/>
        <v>#NAME?</v>
      </c>
      <c r="S333" s="52" t="e">
        <f t="shared" ca="1" si="7"/>
        <v>#NAME?</v>
      </c>
      <c r="T333" s="53"/>
    </row>
    <row r="334" spans="2:20" ht="13.5" hidden="1" customHeight="1" outlineLevel="1">
      <c r="B334" s="31">
        <v>331</v>
      </c>
      <c r="C334" s="31">
        <f t="shared" si="0"/>
        <v>2</v>
      </c>
      <c r="D334" s="31">
        <v>6</v>
      </c>
      <c r="E334" s="32">
        <f t="shared" si="1"/>
        <v>0.45454545454545453</v>
      </c>
      <c r="F334" s="32">
        <f>Reais6x6!AT59</f>
        <v>0.27278287461773698</v>
      </c>
      <c r="G334" s="32">
        <f>Reais6x6!AU59</f>
        <v>0.42342342342342348</v>
      </c>
      <c r="H334" s="32">
        <f>Reais6x6!AV59</f>
        <v>1.6013745704467355</v>
      </c>
      <c r="I334" s="32">
        <f>Reais6x6!AW59</f>
        <v>0.99282364933741085</v>
      </c>
      <c r="J334" s="32">
        <f>Reais6x6!AX59</f>
        <v>0.97597597597597596</v>
      </c>
      <c r="K334" s="32">
        <f>Reais6x6!AY59</f>
        <v>0.93768613974799553</v>
      </c>
      <c r="L334" s="33">
        <f>Reais6x6!AA59</f>
        <v>0.46059370067382277</v>
      </c>
      <c r="M334" s="52"/>
      <c r="N334" s="52" t="e">
        <f t="shared" ca="1" si="2"/>
        <v>#NAME?</v>
      </c>
      <c r="O334" s="52" t="e">
        <f t="shared" ca="1" si="3"/>
        <v>#NAME?</v>
      </c>
      <c r="P334" s="52" t="e">
        <f t="shared" ca="1" si="4"/>
        <v>#NAME?</v>
      </c>
      <c r="Q334" s="52" t="e">
        <f t="shared" ca="1" si="5"/>
        <v>#NAME?</v>
      </c>
      <c r="R334" s="52" t="e">
        <f t="shared" ca="1" si="6"/>
        <v>#NAME?</v>
      </c>
      <c r="S334" s="52" t="e">
        <f t="shared" ca="1" si="7"/>
        <v>#NAME?</v>
      </c>
      <c r="T334" s="53"/>
    </row>
    <row r="335" spans="2:20" ht="13.5" hidden="1" customHeight="1" outlineLevel="1">
      <c r="B335" s="31">
        <v>332</v>
      </c>
      <c r="C335" s="31">
        <f t="shared" si="0"/>
        <v>2</v>
      </c>
      <c r="D335" s="31">
        <v>6</v>
      </c>
      <c r="E335" s="32">
        <f t="shared" si="1"/>
        <v>0.45454545454545453</v>
      </c>
      <c r="F335" s="32">
        <f>Reais6x6!AT60</f>
        <v>0.23608562691131499</v>
      </c>
      <c r="G335" s="32">
        <f>Reais6x6!AU60</f>
        <v>0.34684684684684691</v>
      </c>
      <c r="H335" s="32">
        <f>Reais6x6!AV60</f>
        <v>1.29553264604811</v>
      </c>
      <c r="I335" s="32">
        <f>Reais6x6!AW60</f>
        <v>0.98059123343526999</v>
      </c>
      <c r="J335" s="32">
        <f>Reais6x6!AX60</f>
        <v>0.96246246246246259</v>
      </c>
      <c r="K335" s="32">
        <f>Reais6x6!AY60</f>
        <v>0.86689576174112248</v>
      </c>
      <c r="L335" s="33">
        <f>Reais6x6!AA60</f>
        <v>0.34760820380418772</v>
      </c>
      <c r="M335" s="52"/>
      <c r="N335" s="52" t="e">
        <f t="shared" ca="1" si="2"/>
        <v>#NAME?</v>
      </c>
      <c r="O335" s="52" t="e">
        <f t="shared" ca="1" si="3"/>
        <v>#NAME?</v>
      </c>
      <c r="P335" s="52" t="e">
        <f t="shared" ca="1" si="4"/>
        <v>#NAME?</v>
      </c>
      <c r="Q335" s="52" t="e">
        <f t="shared" ca="1" si="5"/>
        <v>#NAME?</v>
      </c>
      <c r="R335" s="52" t="e">
        <f t="shared" ca="1" si="6"/>
        <v>#NAME?</v>
      </c>
      <c r="S335" s="52" t="e">
        <f t="shared" ca="1" si="7"/>
        <v>#NAME?</v>
      </c>
      <c r="T335" s="53"/>
    </row>
    <row r="336" spans="2:20" ht="13.5" hidden="1" customHeight="1" outlineLevel="1">
      <c r="B336" s="31">
        <v>333</v>
      </c>
      <c r="C336" s="31">
        <f t="shared" si="0"/>
        <v>2</v>
      </c>
      <c r="D336" s="31">
        <v>6</v>
      </c>
      <c r="E336" s="32">
        <f t="shared" si="1"/>
        <v>0.45454545454545453</v>
      </c>
      <c r="F336" s="32">
        <f>Reais6x6!AT61</f>
        <v>0.24770642201834861</v>
      </c>
      <c r="G336" s="32">
        <f>Reais6x6!AU61</f>
        <v>0.36486486486486491</v>
      </c>
      <c r="H336" s="32">
        <f>Reais6x6!AV61</f>
        <v>1.2958041237113402</v>
      </c>
      <c r="I336" s="32">
        <f>Reais6x6!AW61</f>
        <v>0.98446483180428146</v>
      </c>
      <c r="J336" s="32">
        <f>Reais6x6!AX61</f>
        <v>0.96846846846846846</v>
      </c>
      <c r="K336" s="32">
        <f>Reais6x6!AY61</f>
        <v>0.86698625429553278</v>
      </c>
      <c r="L336" s="33">
        <f>Reais6x6!AA61</f>
        <v>0.39552956901763703</v>
      </c>
      <c r="M336" s="52"/>
      <c r="N336" s="52" t="e">
        <f t="shared" ca="1" si="2"/>
        <v>#NAME?</v>
      </c>
      <c r="O336" s="52" t="e">
        <f t="shared" ca="1" si="3"/>
        <v>#NAME?</v>
      </c>
      <c r="P336" s="52" t="e">
        <f t="shared" ca="1" si="4"/>
        <v>#NAME?</v>
      </c>
      <c r="Q336" s="52" t="e">
        <f t="shared" ca="1" si="5"/>
        <v>#NAME?</v>
      </c>
      <c r="R336" s="52" t="e">
        <f t="shared" ca="1" si="6"/>
        <v>#NAME?</v>
      </c>
      <c r="S336" s="52" t="e">
        <f t="shared" ca="1" si="7"/>
        <v>#NAME?</v>
      </c>
      <c r="T336" s="53"/>
    </row>
    <row r="337" spans="2:20" ht="13.5" hidden="1" customHeight="1" outlineLevel="1">
      <c r="B337" s="31">
        <v>334</v>
      </c>
      <c r="C337" s="31">
        <f t="shared" si="0"/>
        <v>2</v>
      </c>
      <c r="D337" s="31">
        <v>6</v>
      </c>
      <c r="E337" s="32">
        <f t="shared" si="1"/>
        <v>0.45454545454545453</v>
      </c>
      <c r="F337" s="32">
        <f>Reais6x6!AT62</f>
        <v>0.199388379204893</v>
      </c>
      <c r="G337" s="32">
        <f>Reais6x6!AU62</f>
        <v>0.27027027027027034</v>
      </c>
      <c r="H337" s="32">
        <f>Reais6x6!AV62</f>
        <v>0.98969072164948457</v>
      </c>
      <c r="I337" s="32">
        <f>Reais6x6!AW62</f>
        <v>0.97325178389398548</v>
      </c>
      <c r="J337" s="32">
        <f>Reais6x6!AX62</f>
        <v>0.95915915915915939</v>
      </c>
      <c r="K337" s="32">
        <f>Reais6x6!AY62</f>
        <v>0.83688430698739957</v>
      </c>
      <c r="L337" s="33">
        <f>Reais6x6!AA62</f>
        <v>0.27764655597854843</v>
      </c>
      <c r="M337" s="52"/>
      <c r="N337" s="52" t="e">
        <f t="shared" ca="1" si="2"/>
        <v>#NAME?</v>
      </c>
      <c r="O337" s="52" t="e">
        <f t="shared" ca="1" si="3"/>
        <v>#NAME?</v>
      </c>
      <c r="P337" s="52" t="e">
        <f t="shared" ca="1" si="4"/>
        <v>#NAME?</v>
      </c>
      <c r="Q337" s="52" t="e">
        <f t="shared" ca="1" si="5"/>
        <v>#NAME?</v>
      </c>
      <c r="R337" s="52" t="e">
        <f t="shared" ca="1" si="6"/>
        <v>#NAME?</v>
      </c>
      <c r="S337" s="52" t="e">
        <f t="shared" ca="1" si="7"/>
        <v>#NAME?</v>
      </c>
      <c r="T337" s="53"/>
    </row>
    <row r="338" spans="2:20" ht="13.5" hidden="1" customHeight="1" outlineLevel="1">
      <c r="B338" s="31">
        <v>335</v>
      </c>
      <c r="C338" s="31">
        <f t="shared" si="0"/>
        <v>2</v>
      </c>
      <c r="D338" s="31">
        <v>6</v>
      </c>
      <c r="E338" s="32">
        <f t="shared" si="1"/>
        <v>0.45454545454545453</v>
      </c>
      <c r="F338" s="32">
        <f>Reais6x6!AT63</f>
        <v>0.21100917431192662</v>
      </c>
      <c r="G338" s="32">
        <f>Reais6x6!AU63</f>
        <v>0.28828828828828834</v>
      </c>
      <c r="H338" s="32">
        <f>Reais6x6!AV63</f>
        <v>0.98996219931271479</v>
      </c>
      <c r="I338" s="32">
        <f>Reais6x6!AW63</f>
        <v>0.97557594291539251</v>
      </c>
      <c r="J338" s="32">
        <f>Reais6x6!AX63</f>
        <v>0.96276276276276274</v>
      </c>
      <c r="K338" s="32">
        <f>Reais6x6!AY63</f>
        <v>0.83693860252004582</v>
      </c>
      <c r="L338" s="33">
        <f>Reais6x6!AA63</f>
        <v>0.30197588890952026</v>
      </c>
      <c r="M338" s="52"/>
      <c r="N338" s="52" t="e">
        <f t="shared" ca="1" si="2"/>
        <v>#NAME?</v>
      </c>
      <c r="O338" s="52" t="e">
        <f t="shared" ca="1" si="3"/>
        <v>#NAME?</v>
      </c>
      <c r="P338" s="52" t="e">
        <f t="shared" ca="1" si="4"/>
        <v>#NAME?</v>
      </c>
      <c r="Q338" s="52" t="e">
        <f t="shared" ca="1" si="5"/>
        <v>#NAME?</v>
      </c>
      <c r="R338" s="52" t="e">
        <f t="shared" ca="1" si="6"/>
        <v>#NAME?</v>
      </c>
      <c r="S338" s="52" t="e">
        <f t="shared" ca="1" si="7"/>
        <v>#NAME?</v>
      </c>
      <c r="T338" s="53"/>
    </row>
    <row r="339" spans="2:20" ht="13.5" hidden="1" customHeight="1" outlineLevel="1">
      <c r="B339" s="31">
        <v>336</v>
      </c>
      <c r="C339" s="31">
        <f t="shared" si="0"/>
        <v>2</v>
      </c>
      <c r="D339" s="31">
        <v>6</v>
      </c>
      <c r="E339" s="32">
        <f t="shared" si="1"/>
        <v>0.45454545454545453</v>
      </c>
      <c r="F339" s="32">
        <f>Reais6x6!AT64</f>
        <v>0.22262996941896024</v>
      </c>
      <c r="G339" s="32">
        <f>Reais6x6!AU64</f>
        <v>0.30630630630630634</v>
      </c>
      <c r="H339" s="32">
        <f>Reais6x6!AV64</f>
        <v>0.990233676975945</v>
      </c>
      <c r="I339" s="32">
        <f>Reais6x6!AW64</f>
        <v>0.97944954128440398</v>
      </c>
      <c r="J339" s="32">
        <f>Reais6x6!AX64</f>
        <v>0.96876876876876861</v>
      </c>
      <c r="K339" s="32">
        <f>Reais6x6!AY64</f>
        <v>0.837029095074456</v>
      </c>
      <c r="L339" s="33">
        <f>Reais6x6!AA64</f>
        <v>0.35606749996093301</v>
      </c>
      <c r="M339" s="52"/>
      <c r="N339" s="52" t="e">
        <f t="shared" ca="1" si="2"/>
        <v>#NAME?</v>
      </c>
      <c r="O339" s="52" t="e">
        <f t="shared" ca="1" si="3"/>
        <v>#NAME?</v>
      </c>
      <c r="P339" s="52" t="e">
        <f t="shared" ca="1" si="4"/>
        <v>#NAME?</v>
      </c>
      <c r="Q339" s="52" t="e">
        <f t="shared" ca="1" si="5"/>
        <v>#NAME?</v>
      </c>
      <c r="R339" s="52" t="e">
        <f t="shared" ca="1" si="6"/>
        <v>#NAME?</v>
      </c>
      <c r="S339" s="52" t="e">
        <f t="shared" ca="1" si="7"/>
        <v>#NAME?</v>
      </c>
      <c r="T339" s="53"/>
    </row>
    <row r="340" spans="2:20" ht="13.5" hidden="1" customHeight="1" outlineLevel="1">
      <c r="B340" s="31">
        <v>337</v>
      </c>
      <c r="C340" s="31">
        <f t="shared" si="0"/>
        <v>2</v>
      </c>
      <c r="D340" s="31">
        <v>6</v>
      </c>
      <c r="E340" s="32">
        <f t="shared" si="1"/>
        <v>0.45454545454545453</v>
      </c>
      <c r="F340" s="32">
        <f>Reais6x6!AT65</f>
        <v>0.16269113149847098</v>
      </c>
      <c r="G340" s="32">
        <f>Reais6x6!AU65</f>
        <v>0.19369369369369369</v>
      </c>
      <c r="H340" s="32">
        <f>Reais6x6!AV65</f>
        <v>0.68384879725085912</v>
      </c>
      <c r="I340" s="32">
        <f>Reais6x6!AW65</f>
        <v>0.97080530071355742</v>
      </c>
      <c r="J340" s="32">
        <f>Reais6x6!AX65</f>
        <v>0.96606606606606615</v>
      </c>
      <c r="K340" s="32">
        <f>Reais6x6!AY65</f>
        <v>0.84765177548682691</v>
      </c>
      <c r="L340" s="33">
        <f>Reais6x6!AA65</f>
        <v>0.22507234934867928</v>
      </c>
      <c r="M340" s="52"/>
      <c r="N340" s="52" t="e">
        <f t="shared" ca="1" si="2"/>
        <v>#NAME?</v>
      </c>
      <c r="O340" s="52" t="e">
        <f t="shared" ca="1" si="3"/>
        <v>#NAME?</v>
      </c>
      <c r="P340" s="52" t="e">
        <f t="shared" ca="1" si="4"/>
        <v>#NAME?</v>
      </c>
      <c r="Q340" s="52" t="e">
        <f t="shared" ca="1" si="5"/>
        <v>#NAME?</v>
      </c>
      <c r="R340" s="52" t="e">
        <f t="shared" ca="1" si="6"/>
        <v>#NAME?</v>
      </c>
      <c r="S340" s="52" t="e">
        <f t="shared" ca="1" si="7"/>
        <v>#NAME?</v>
      </c>
      <c r="T340" s="53"/>
    </row>
    <row r="341" spans="2:20" ht="13.5" hidden="1" customHeight="1" outlineLevel="1">
      <c r="B341" s="31">
        <v>338</v>
      </c>
      <c r="C341" s="31">
        <f t="shared" si="0"/>
        <v>2</v>
      </c>
      <c r="D341" s="31">
        <v>6</v>
      </c>
      <c r="E341" s="32">
        <f t="shared" si="1"/>
        <v>0.45454545454545453</v>
      </c>
      <c r="F341" s="32">
        <f>Reais6x6!AT66</f>
        <v>0.1743119266055046</v>
      </c>
      <c r="G341" s="32">
        <f>Reais6x6!AU66</f>
        <v>0.21171171171171171</v>
      </c>
      <c r="H341" s="32">
        <f>Reais6x6!AV66</f>
        <v>0.68412027491408933</v>
      </c>
      <c r="I341" s="32">
        <f>Reais6x6!AW66</f>
        <v>0.9715800203873598</v>
      </c>
      <c r="J341" s="32">
        <f>Reais6x6!AX66</f>
        <v>0.96726726726726719</v>
      </c>
      <c r="K341" s="32">
        <f>Reais6x6!AY66</f>
        <v>0.8476698739977091</v>
      </c>
      <c r="L341" s="33">
        <f>Reais6x6!AA66</f>
        <v>0.2397238184000671</v>
      </c>
      <c r="M341" s="52"/>
      <c r="N341" s="52" t="e">
        <f t="shared" ca="1" si="2"/>
        <v>#NAME?</v>
      </c>
      <c r="O341" s="52" t="e">
        <f t="shared" ca="1" si="3"/>
        <v>#NAME?</v>
      </c>
      <c r="P341" s="52" t="e">
        <f t="shared" ca="1" si="4"/>
        <v>#NAME?</v>
      </c>
      <c r="Q341" s="52" t="e">
        <f t="shared" ca="1" si="5"/>
        <v>#NAME?</v>
      </c>
      <c r="R341" s="52" t="e">
        <f t="shared" ca="1" si="6"/>
        <v>#NAME?</v>
      </c>
      <c r="S341" s="52" t="e">
        <f t="shared" ca="1" si="7"/>
        <v>#NAME?</v>
      </c>
      <c r="T341" s="53"/>
    </row>
    <row r="342" spans="2:20" ht="13.5" hidden="1" customHeight="1" outlineLevel="1">
      <c r="B342" s="31">
        <v>339</v>
      </c>
      <c r="C342" s="31">
        <f t="shared" si="0"/>
        <v>2</v>
      </c>
      <c r="D342" s="31">
        <v>6</v>
      </c>
      <c r="E342" s="32">
        <f t="shared" si="1"/>
        <v>0.45454545454545453</v>
      </c>
      <c r="F342" s="32">
        <f>Reais6x6!AT67</f>
        <v>0.18593272171253822</v>
      </c>
      <c r="G342" s="32">
        <f>Reais6x6!AU67</f>
        <v>0.22972972972972974</v>
      </c>
      <c r="H342" s="32">
        <f>Reais6x6!AV67</f>
        <v>0.68439175257731955</v>
      </c>
      <c r="I342" s="32">
        <f>Reais6x6!AW67</f>
        <v>0.97390417940876672</v>
      </c>
      <c r="J342" s="32">
        <f>Reais6x6!AX67</f>
        <v>0.97087087087087076</v>
      </c>
      <c r="K342" s="32">
        <f>Reais6x6!AY67</f>
        <v>0.84772416953035523</v>
      </c>
      <c r="L342" s="33">
        <f>Reais6x6!AA67</f>
        <v>0.27689336533293479</v>
      </c>
      <c r="M342" s="52"/>
      <c r="N342" s="52" t="e">
        <f t="shared" ca="1" si="2"/>
        <v>#NAME?</v>
      </c>
      <c r="O342" s="52" t="e">
        <f t="shared" ca="1" si="3"/>
        <v>#NAME?</v>
      </c>
      <c r="P342" s="52" t="e">
        <f t="shared" ca="1" si="4"/>
        <v>#NAME?</v>
      </c>
      <c r="Q342" s="52" t="e">
        <f t="shared" ca="1" si="5"/>
        <v>#NAME?</v>
      </c>
      <c r="R342" s="52" t="e">
        <f t="shared" ca="1" si="6"/>
        <v>#NAME?</v>
      </c>
      <c r="S342" s="52" t="e">
        <f t="shared" ca="1" si="7"/>
        <v>#NAME?</v>
      </c>
      <c r="T342" s="53"/>
    </row>
    <row r="343" spans="2:20" ht="13.5" hidden="1" customHeight="1" outlineLevel="1">
      <c r="B343" s="31">
        <v>340</v>
      </c>
      <c r="C343" s="31">
        <f t="shared" si="0"/>
        <v>2</v>
      </c>
      <c r="D343" s="31">
        <v>6</v>
      </c>
      <c r="E343" s="32">
        <f t="shared" si="1"/>
        <v>0.45454545454545453</v>
      </c>
      <c r="F343" s="32">
        <f>Reais6x6!AT68</f>
        <v>0.19755351681957184</v>
      </c>
      <c r="G343" s="32">
        <f>Reais6x6!AU68</f>
        <v>0.24774774774774777</v>
      </c>
      <c r="H343" s="32">
        <f>Reais6x6!AV68</f>
        <v>0.68466323024054976</v>
      </c>
      <c r="I343" s="32">
        <f>Reais6x6!AW68</f>
        <v>0.97777777777777797</v>
      </c>
      <c r="J343" s="32">
        <f>Reais6x6!AX68</f>
        <v>0.97687687687687685</v>
      </c>
      <c r="K343" s="32">
        <f>Reais6x6!AY68</f>
        <v>0.8478146620847653</v>
      </c>
      <c r="L343" s="33">
        <f>Reais6x6!AA68</f>
        <v>0.34131772526551202</v>
      </c>
      <c r="M343" s="52"/>
      <c r="N343" s="52" t="e">
        <f t="shared" ca="1" si="2"/>
        <v>#NAME?</v>
      </c>
      <c r="O343" s="52" t="e">
        <f t="shared" ca="1" si="3"/>
        <v>#NAME?</v>
      </c>
      <c r="P343" s="52" t="e">
        <f t="shared" ca="1" si="4"/>
        <v>#NAME?</v>
      </c>
      <c r="Q343" s="52" t="e">
        <f t="shared" ca="1" si="5"/>
        <v>#NAME?</v>
      </c>
      <c r="R343" s="52" t="e">
        <f t="shared" ca="1" si="6"/>
        <v>#NAME?</v>
      </c>
      <c r="S343" s="52" t="e">
        <f t="shared" ca="1" si="7"/>
        <v>#NAME?</v>
      </c>
      <c r="T343" s="53"/>
    </row>
    <row r="344" spans="2:20" ht="13.5" hidden="1" customHeight="1" outlineLevel="1">
      <c r="B344" s="31">
        <v>341</v>
      </c>
      <c r="C344" s="31">
        <f t="shared" si="0"/>
        <v>2</v>
      </c>
      <c r="D344" s="31">
        <v>6</v>
      </c>
      <c r="E344" s="32">
        <f t="shared" si="1"/>
        <v>0.45454545454545453</v>
      </c>
      <c r="F344" s="32">
        <f>Reais6x6!AT69</f>
        <v>0.12599388379204893</v>
      </c>
      <c r="G344" s="32">
        <f>Reais6x6!AU69</f>
        <v>0.11711711711711714</v>
      </c>
      <c r="H344" s="32">
        <f>Reais6x6!AV69</f>
        <v>0.37800687285223367</v>
      </c>
      <c r="I344" s="32">
        <f>Reais6x6!AW69</f>
        <v>0.9732517838939857</v>
      </c>
      <c r="J344" s="32">
        <f>Reais6x6!AX69</f>
        <v>0.9831831831831831</v>
      </c>
      <c r="K344" s="32">
        <f>Reais6x6!AY69</f>
        <v>0.89919816723940427</v>
      </c>
      <c r="L344" s="33">
        <f>Reais6x6!AA69</f>
        <v>0.15818318505124906</v>
      </c>
      <c r="M344" s="52"/>
      <c r="N344" s="52" t="e">
        <f t="shared" ca="1" si="2"/>
        <v>#NAME?</v>
      </c>
      <c r="O344" s="52" t="e">
        <f t="shared" ca="1" si="3"/>
        <v>#NAME?</v>
      </c>
      <c r="P344" s="52" t="e">
        <f t="shared" ca="1" si="4"/>
        <v>#NAME?</v>
      </c>
      <c r="Q344" s="52" t="e">
        <f t="shared" ca="1" si="5"/>
        <v>#NAME?</v>
      </c>
      <c r="R344" s="52" t="e">
        <f t="shared" ca="1" si="6"/>
        <v>#NAME?</v>
      </c>
      <c r="S344" s="52" t="e">
        <f t="shared" ca="1" si="7"/>
        <v>#NAME?</v>
      </c>
      <c r="T344" s="53"/>
    </row>
    <row r="345" spans="2:20" ht="13.5" hidden="1" customHeight="1" outlineLevel="1">
      <c r="B345" s="31">
        <v>342</v>
      </c>
      <c r="C345" s="31">
        <f t="shared" si="0"/>
        <v>2</v>
      </c>
      <c r="D345" s="31">
        <v>6</v>
      </c>
      <c r="E345" s="32">
        <f t="shared" si="1"/>
        <v>0.45454545454545453</v>
      </c>
      <c r="F345" s="32">
        <f>Reais6x6!AT70</f>
        <v>0.13761467889908255</v>
      </c>
      <c r="G345" s="32">
        <f>Reais6x6!AU70</f>
        <v>0.13513513513513514</v>
      </c>
      <c r="H345" s="32">
        <f>Reais6x6!AV70</f>
        <v>0.37827835051546388</v>
      </c>
      <c r="I345" s="32">
        <f>Reais6x6!AW70</f>
        <v>0.97247706422018354</v>
      </c>
      <c r="J345" s="32">
        <f>Reais6x6!AX70</f>
        <v>0.98198198198198172</v>
      </c>
      <c r="K345" s="32">
        <f>Reais6x6!AY70</f>
        <v>0.89918006872852252</v>
      </c>
      <c r="L345" s="33">
        <f>Reais6x6!AA70</f>
        <v>0.17484628880339373</v>
      </c>
      <c r="M345" s="52"/>
      <c r="N345" s="52" t="e">
        <f t="shared" ca="1" si="2"/>
        <v>#NAME?</v>
      </c>
      <c r="O345" s="52" t="e">
        <f t="shared" ca="1" si="3"/>
        <v>#NAME?</v>
      </c>
      <c r="P345" s="52" t="e">
        <f t="shared" ca="1" si="4"/>
        <v>#NAME?</v>
      </c>
      <c r="Q345" s="52" t="e">
        <f t="shared" ca="1" si="5"/>
        <v>#NAME?</v>
      </c>
      <c r="R345" s="52" t="e">
        <f t="shared" ca="1" si="6"/>
        <v>#NAME?</v>
      </c>
      <c r="S345" s="52" t="e">
        <f t="shared" ca="1" si="7"/>
        <v>#NAME?</v>
      </c>
      <c r="T345" s="53"/>
    </row>
    <row r="346" spans="2:20" ht="13.5" hidden="1" customHeight="1" outlineLevel="1">
      <c r="B346" s="31">
        <v>343</v>
      </c>
      <c r="C346" s="31">
        <f t="shared" si="0"/>
        <v>2</v>
      </c>
      <c r="D346" s="31">
        <v>6</v>
      </c>
      <c r="E346" s="32">
        <f t="shared" si="1"/>
        <v>0.45454545454545453</v>
      </c>
      <c r="F346" s="32">
        <f>Reais6x6!AT71</f>
        <v>0.1492354740061162</v>
      </c>
      <c r="G346" s="32">
        <f>Reais6x6!AU71</f>
        <v>0.15315315315315317</v>
      </c>
      <c r="H346" s="32">
        <f>Reais6x6!AV71</f>
        <v>0.37854982817869409</v>
      </c>
      <c r="I346" s="32">
        <f>Reais6x6!AW71</f>
        <v>0.97325178389398581</v>
      </c>
      <c r="J346" s="32">
        <f>Reais6x6!AX71</f>
        <v>0.98318318318318298</v>
      </c>
      <c r="K346" s="32">
        <f>Reais6x6!AY71</f>
        <v>0.89919816723940449</v>
      </c>
      <c r="L346" s="33">
        <f>Reais6x6!AA71</f>
        <v>0.19273007893241234</v>
      </c>
      <c r="M346" s="52"/>
      <c r="N346" s="52" t="e">
        <f t="shared" ca="1" si="2"/>
        <v>#NAME?</v>
      </c>
      <c r="O346" s="52" t="e">
        <f t="shared" ca="1" si="3"/>
        <v>#NAME?</v>
      </c>
      <c r="P346" s="52" t="e">
        <f t="shared" ca="1" si="4"/>
        <v>#NAME?</v>
      </c>
      <c r="Q346" s="52" t="e">
        <f t="shared" ca="1" si="5"/>
        <v>#NAME?</v>
      </c>
      <c r="R346" s="52" t="e">
        <f t="shared" ca="1" si="6"/>
        <v>#NAME?</v>
      </c>
      <c r="S346" s="52" t="e">
        <f t="shared" ca="1" si="7"/>
        <v>#NAME?</v>
      </c>
      <c r="T346" s="53"/>
    </row>
    <row r="347" spans="2:20" ht="13.5" hidden="1" customHeight="1" outlineLevel="1">
      <c r="B347" s="31">
        <v>344</v>
      </c>
      <c r="C347" s="31">
        <f t="shared" si="0"/>
        <v>2</v>
      </c>
      <c r="D347" s="31">
        <v>6</v>
      </c>
      <c r="E347" s="32">
        <f t="shared" si="1"/>
        <v>0.45454545454545453</v>
      </c>
      <c r="F347" s="32">
        <f>Reais6x6!AT72</f>
        <v>0.16085626911314982</v>
      </c>
      <c r="G347" s="32">
        <f>Reais6x6!AU72</f>
        <v>0.1711711711711712</v>
      </c>
      <c r="H347" s="32">
        <f>Reais6x6!AV72</f>
        <v>0.37882130584192431</v>
      </c>
      <c r="I347" s="32">
        <f>Reais6x6!AW72</f>
        <v>0.97557594291539262</v>
      </c>
      <c r="J347" s="32">
        <f>Reais6x6!AX72</f>
        <v>0.98678678678678666</v>
      </c>
      <c r="K347" s="32">
        <f>Reais6x6!AY72</f>
        <v>0.89925246277205051</v>
      </c>
      <c r="L347" s="33">
        <f>Reais6x6!AA72</f>
        <v>0.2120329553016668</v>
      </c>
      <c r="M347" s="52"/>
      <c r="N347" s="52" t="e">
        <f t="shared" ca="1" si="2"/>
        <v>#NAME?</v>
      </c>
      <c r="O347" s="52" t="e">
        <f t="shared" ca="1" si="3"/>
        <v>#NAME?</v>
      </c>
      <c r="P347" s="52" t="e">
        <f t="shared" ca="1" si="4"/>
        <v>#NAME?</v>
      </c>
      <c r="Q347" s="52" t="e">
        <f t="shared" ca="1" si="5"/>
        <v>#NAME?</v>
      </c>
      <c r="R347" s="52" t="e">
        <f t="shared" ca="1" si="6"/>
        <v>#NAME?</v>
      </c>
      <c r="S347" s="52" t="e">
        <f t="shared" ca="1" si="7"/>
        <v>#NAME?</v>
      </c>
      <c r="T347" s="53"/>
    </row>
    <row r="348" spans="2:20" ht="13.5" hidden="1" customHeight="1" outlineLevel="1">
      <c r="B348" s="31">
        <v>345</v>
      </c>
      <c r="C348" s="31">
        <f t="shared" si="0"/>
        <v>2</v>
      </c>
      <c r="D348" s="31">
        <v>6</v>
      </c>
      <c r="E348" s="32">
        <f t="shared" si="1"/>
        <v>0.45454545454545453</v>
      </c>
      <c r="F348" s="32">
        <f>Reais6x6!AT73</f>
        <v>0.17247706422018347</v>
      </c>
      <c r="G348" s="32">
        <f>Reais6x6!AU73</f>
        <v>0.1891891891891892</v>
      </c>
      <c r="H348" s="32">
        <f>Reais6x6!AV73</f>
        <v>0.37909278350515452</v>
      </c>
      <c r="I348" s="32">
        <f>Reais6x6!AW73</f>
        <v>0.97944954128440365</v>
      </c>
      <c r="J348" s="32">
        <f>Reais6x6!AX73</f>
        <v>0.99279279279279287</v>
      </c>
      <c r="K348" s="32">
        <f>Reais6x6!AY73</f>
        <v>0.89934295532646047</v>
      </c>
      <c r="L348" s="33">
        <f>Reais6x6!AA73</f>
        <v>0.25507848783526998</v>
      </c>
      <c r="M348" s="52"/>
      <c r="N348" s="52" t="e">
        <f t="shared" ca="1" si="2"/>
        <v>#NAME?</v>
      </c>
      <c r="O348" s="52" t="e">
        <f t="shared" ca="1" si="3"/>
        <v>#NAME?</v>
      </c>
      <c r="P348" s="52" t="e">
        <f t="shared" ca="1" si="4"/>
        <v>#NAME?</v>
      </c>
      <c r="Q348" s="52" t="e">
        <f t="shared" ca="1" si="5"/>
        <v>#NAME?</v>
      </c>
      <c r="R348" s="52" t="e">
        <f t="shared" ca="1" si="6"/>
        <v>#NAME?</v>
      </c>
      <c r="S348" s="52" t="e">
        <f t="shared" ca="1" si="7"/>
        <v>#NAME?</v>
      </c>
      <c r="T348" s="53"/>
    </row>
    <row r="349" spans="2:20" ht="13.5" hidden="1" customHeight="1" outlineLevel="1">
      <c r="B349" s="31">
        <v>346</v>
      </c>
      <c r="C349" s="31">
        <f t="shared" si="0"/>
        <v>2</v>
      </c>
      <c r="D349" s="31">
        <v>6</v>
      </c>
      <c r="E349" s="32">
        <f t="shared" si="1"/>
        <v>0.45454545454545453</v>
      </c>
      <c r="F349" s="32">
        <f>Reais6x6!AT74</f>
        <v>9.4189602446483167E-2</v>
      </c>
      <c r="G349" s="32">
        <f>Reais6x6!AU74</f>
        <v>9.6846846846846829E-2</v>
      </c>
      <c r="H349" s="32">
        <f>Reais6x6!AV74</f>
        <v>0.21649484536082478</v>
      </c>
      <c r="I349" s="32">
        <f>Reais6x6!AW74</f>
        <v>0.98450560652395513</v>
      </c>
      <c r="J349" s="32">
        <f>Reais6x6!AX74</f>
        <v>0.99024024024024015</v>
      </c>
      <c r="K349" s="32">
        <f>Reais6x6!AY74</f>
        <v>0.93883161512027491</v>
      </c>
      <c r="L349" s="33">
        <f>Reais6x6!AA74</f>
        <v>0.18814398963197135</v>
      </c>
      <c r="M349" s="52"/>
      <c r="N349" s="52" t="e">
        <f t="shared" ca="1" si="2"/>
        <v>#NAME?</v>
      </c>
      <c r="O349" s="52" t="e">
        <f t="shared" ca="1" si="3"/>
        <v>#NAME?</v>
      </c>
      <c r="P349" s="52" t="e">
        <f t="shared" ca="1" si="4"/>
        <v>#NAME?</v>
      </c>
      <c r="Q349" s="52" t="e">
        <f t="shared" ca="1" si="5"/>
        <v>#NAME?</v>
      </c>
      <c r="R349" s="52" t="e">
        <f t="shared" ca="1" si="6"/>
        <v>#NAME?</v>
      </c>
      <c r="S349" s="52" t="e">
        <f t="shared" ca="1" si="7"/>
        <v>#NAME?</v>
      </c>
      <c r="T349" s="53"/>
    </row>
    <row r="350" spans="2:20" ht="13.5" hidden="1" customHeight="1" outlineLevel="1">
      <c r="B350" s="31">
        <v>347</v>
      </c>
      <c r="C350" s="31">
        <f t="shared" si="0"/>
        <v>2</v>
      </c>
      <c r="D350" s="31">
        <v>6</v>
      </c>
      <c r="E350" s="32">
        <f t="shared" si="1"/>
        <v>0.45454545454545453</v>
      </c>
      <c r="F350" s="32">
        <f>Reais6x6!AT75</f>
        <v>0.12721712538226299</v>
      </c>
      <c r="G350" s="32">
        <f>Reais6x6!AU75</f>
        <v>0.17117117117117114</v>
      </c>
      <c r="H350" s="32">
        <f>Reais6x6!AV75</f>
        <v>0.51683848797250864</v>
      </c>
      <c r="I350" s="32">
        <f>Reais6x6!AW75</f>
        <v>0.97790010193679899</v>
      </c>
      <c r="J350" s="32">
        <f>Reais6x6!AX75</f>
        <v>0.96936936936936935</v>
      </c>
      <c r="K350" s="32">
        <f>Reais6x6!AY75</f>
        <v>0.86318442153493691</v>
      </c>
      <c r="L350" s="33">
        <f>Reais6x6!AA75</f>
        <v>0.2238952450322157</v>
      </c>
      <c r="M350" s="52"/>
      <c r="N350" s="52" t="e">
        <f t="shared" ca="1" si="2"/>
        <v>#NAME?</v>
      </c>
      <c r="O350" s="52" t="e">
        <f t="shared" ca="1" si="3"/>
        <v>#NAME?</v>
      </c>
      <c r="P350" s="52" t="e">
        <f t="shared" ca="1" si="4"/>
        <v>#NAME?</v>
      </c>
      <c r="Q350" s="52" t="e">
        <f t="shared" ca="1" si="5"/>
        <v>#NAME?</v>
      </c>
      <c r="R350" s="52" t="e">
        <f t="shared" ca="1" si="6"/>
        <v>#NAME?</v>
      </c>
      <c r="S350" s="52" t="e">
        <f t="shared" ca="1" si="7"/>
        <v>#NAME?</v>
      </c>
      <c r="T350" s="53"/>
    </row>
    <row r="351" spans="2:20" ht="13.5" hidden="1" customHeight="1" outlineLevel="1">
      <c r="B351" s="31">
        <v>348</v>
      </c>
      <c r="C351" s="31">
        <f t="shared" si="0"/>
        <v>2</v>
      </c>
      <c r="D351" s="31">
        <v>6</v>
      </c>
      <c r="E351" s="32">
        <f t="shared" si="1"/>
        <v>0.45454545454545453</v>
      </c>
      <c r="F351" s="32">
        <f>Reais6x6!AT76</f>
        <v>9.0519877675840965E-2</v>
      </c>
      <c r="G351" s="32">
        <f>Reais6x6!AU76</f>
        <v>9.4594594594594586E-2</v>
      </c>
      <c r="H351" s="32">
        <f>Reais6x6!AV76</f>
        <v>0.21099656357388319</v>
      </c>
      <c r="I351" s="32">
        <f>Reais6x6!AW76</f>
        <v>0.9832823649337411</v>
      </c>
      <c r="J351" s="32">
        <f>Reais6x6!AX76</f>
        <v>0.98948948948948967</v>
      </c>
      <c r="K351" s="32">
        <f>Reais6x6!AY76</f>
        <v>0.93699885452462772</v>
      </c>
      <c r="L351" s="33">
        <f>Reais6x6!AA76</f>
        <v>0.17590530998104448</v>
      </c>
      <c r="M351" s="52"/>
      <c r="N351" s="52" t="e">
        <f t="shared" ca="1" si="2"/>
        <v>#NAME?</v>
      </c>
      <c r="O351" s="52" t="e">
        <f t="shared" ca="1" si="3"/>
        <v>#NAME?</v>
      </c>
      <c r="P351" s="52" t="e">
        <f t="shared" ca="1" si="4"/>
        <v>#NAME?</v>
      </c>
      <c r="Q351" s="52" t="e">
        <f t="shared" ca="1" si="5"/>
        <v>#NAME?</v>
      </c>
      <c r="R351" s="52" t="e">
        <f t="shared" ca="1" si="6"/>
        <v>#NAME?</v>
      </c>
      <c r="S351" s="52" t="e">
        <f t="shared" ca="1" si="7"/>
        <v>#NAME?</v>
      </c>
      <c r="T351" s="53"/>
    </row>
    <row r="352" spans="2:20" ht="13.5" hidden="1" customHeight="1" outlineLevel="1">
      <c r="B352" s="31">
        <v>349</v>
      </c>
      <c r="C352" s="31">
        <f t="shared" si="0"/>
        <v>2</v>
      </c>
      <c r="D352" s="31">
        <v>6</v>
      </c>
      <c r="E352" s="32">
        <f t="shared" si="1"/>
        <v>0.45454545454545453</v>
      </c>
      <c r="F352" s="32">
        <f>Reais6x6!AT77</f>
        <v>0.10214067278287461</v>
      </c>
      <c r="G352" s="32">
        <f>Reais6x6!AU77</f>
        <v>0.1126126126126126</v>
      </c>
      <c r="H352" s="32">
        <f>Reais6x6!AV77</f>
        <v>0.21126804123711343</v>
      </c>
      <c r="I352" s="32">
        <f>Reais6x6!AW77</f>
        <v>0.98291539245667692</v>
      </c>
      <c r="J352" s="32">
        <f>Reais6x6!AX77</f>
        <v>0.98708708708708714</v>
      </c>
      <c r="K352" s="32">
        <f>Reais6x6!AY77</f>
        <v>0.93708934707903768</v>
      </c>
      <c r="L352" s="33">
        <f>Reais6x6!AA77</f>
        <v>0.19381928281462077</v>
      </c>
      <c r="M352" s="52"/>
      <c r="N352" s="52" t="e">
        <f t="shared" ca="1" si="2"/>
        <v>#NAME?</v>
      </c>
      <c r="O352" s="52" t="e">
        <f t="shared" ca="1" si="3"/>
        <v>#NAME?</v>
      </c>
      <c r="P352" s="52" t="e">
        <f t="shared" ca="1" si="4"/>
        <v>#NAME?</v>
      </c>
      <c r="Q352" s="52" t="e">
        <f t="shared" ca="1" si="5"/>
        <v>#NAME?</v>
      </c>
      <c r="R352" s="52" t="e">
        <f t="shared" ca="1" si="6"/>
        <v>#NAME?</v>
      </c>
      <c r="S352" s="52" t="e">
        <f t="shared" ca="1" si="7"/>
        <v>#NAME?</v>
      </c>
      <c r="T352" s="53"/>
    </row>
    <row r="353" spans="2:20" ht="13.5" hidden="1" customHeight="1" outlineLevel="1">
      <c r="B353" s="31">
        <v>350</v>
      </c>
      <c r="C353" s="31">
        <f t="shared" si="0"/>
        <v>2</v>
      </c>
      <c r="D353" s="31">
        <v>6</v>
      </c>
      <c r="E353" s="32">
        <f t="shared" si="1"/>
        <v>0.45454545454545453</v>
      </c>
      <c r="F353" s="32">
        <f>Reais6x6!AT78</f>
        <v>0.1602446483180428</v>
      </c>
      <c r="G353" s="32">
        <f>Reais6x6!AU78</f>
        <v>0.24549549549549549</v>
      </c>
      <c r="H353" s="32">
        <f>Reais6x6!AV78</f>
        <v>0.81718213058419253</v>
      </c>
      <c r="I353" s="32">
        <f>Reais6x6!AW78</f>
        <v>0.97569826707441365</v>
      </c>
      <c r="J353" s="32">
        <f>Reais6x6!AX78</f>
        <v>0.95840840840840835</v>
      </c>
      <c r="K353" s="32">
        <f>Reais6x6!AY78</f>
        <v>0.82758304696449014</v>
      </c>
      <c r="L353" s="33">
        <f>Reais6x6!AA78</f>
        <v>0.26387607474978708</v>
      </c>
      <c r="M353" s="52"/>
      <c r="N353" s="52" t="e">
        <f t="shared" ca="1" si="2"/>
        <v>#NAME?</v>
      </c>
      <c r="O353" s="52" t="e">
        <f t="shared" ca="1" si="3"/>
        <v>#NAME?</v>
      </c>
      <c r="P353" s="52" t="e">
        <f t="shared" ca="1" si="4"/>
        <v>#NAME?</v>
      </c>
      <c r="Q353" s="52" t="e">
        <f t="shared" ca="1" si="5"/>
        <v>#NAME?</v>
      </c>
      <c r="R353" s="52" t="e">
        <f t="shared" ca="1" si="6"/>
        <v>#NAME?</v>
      </c>
      <c r="S353" s="52" t="e">
        <f t="shared" ca="1" si="7"/>
        <v>#NAME?</v>
      </c>
      <c r="T353" s="53"/>
    </row>
    <row r="354" spans="2:20" ht="13.5" hidden="1" customHeight="1" outlineLevel="1">
      <c r="B354" s="31">
        <v>351</v>
      </c>
      <c r="C354" s="31">
        <f t="shared" si="0"/>
        <v>2</v>
      </c>
      <c r="D354" s="31">
        <v>6</v>
      </c>
      <c r="E354" s="32">
        <f t="shared" si="1"/>
        <v>0.45454545454545453</v>
      </c>
      <c r="F354" s="32">
        <f>Reais6x6!AT79</f>
        <v>0.12354740061162078</v>
      </c>
      <c r="G354" s="32">
        <f>Reais6x6!AU79</f>
        <v>0.16891891891891889</v>
      </c>
      <c r="H354" s="32">
        <f>Reais6x6!AV79</f>
        <v>0.51134020618556708</v>
      </c>
      <c r="I354" s="32">
        <f>Reais6x6!AW79</f>
        <v>0.97667686034658496</v>
      </c>
      <c r="J354" s="32">
        <f>Reais6x6!AX79</f>
        <v>0.96861861861861875</v>
      </c>
      <c r="K354" s="32">
        <f>Reais6x6!AY79</f>
        <v>0.86135166093928972</v>
      </c>
      <c r="L354" s="33">
        <f>Reais6x6!AA79</f>
        <v>0.2001847039094273</v>
      </c>
      <c r="M354" s="52"/>
      <c r="N354" s="52" t="e">
        <f t="shared" ca="1" si="2"/>
        <v>#NAME?</v>
      </c>
      <c r="O354" s="52" t="e">
        <f t="shared" ca="1" si="3"/>
        <v>#NAME?</v>
      </c>
      <c r="P354" s="52" t="e">
        <f t="shared" ca="1" si="4"/>
        <v>#NAME?</v>
      </c>
      <c r="Q354" s="52" t="e">
        <f t="shared" ca="1" si="5"/>
        <v>#NAME?</v>
      </c>
      <c r="R354" s="52" t="e">
        <f t="shared" ca="1" si="6"/>
        <v>#NAME?</v>
      </c>
      <c r="S354" s="52" t="e">
        <f t="shared" ca="1" si="7"/>
        <v>#NAME?</v>
      </c>
      <c r="T354" s="53"/>
    </row>
    <row r="355" spans="2:20" ht="13.5" hidden="1" customHeight="1" outlineLevel="1">
      <c r="B355" s="31">
        <v>352</v>
      </c>
      <c r="C355" s="31">
        <f t="shared" si="0"/>
        <v>2</v>
      </c>
      <c r="D355" s="31">
        <v>6</v>
      </c>
      <c r="E355" s="32">
        <f t="shared" si="1"/>
        <v>0.45454545454545453</v>
      </c>
      <c r="F355" s="32">
        <f>Reais6x6!AT80</f>
        <v>0.13516819571865443</v>
      </c>
      <c r="G355" s="32">
        <f>Reais6x6!AU80</f>
        <v>0.18693693693693691</v>
      </c>
      <c r="H355" s="32">
        <f>Reais6x6!AV80</f>
        <v>0.51161168384879729</v>
      </c>
      <c r="I355" s="32">
        <f>Reais6x6!AW80</f>
        <v>0.97737003058103977</v>
      </c>
      <c r="J355" s="32">
        <f>Reais6x6!AX80</f>
        <v>0.96831831831831827</v>
      </c>
      <c r="K355" s="32">
        <f>Reais6x6!AY80</f>
        <v>0.86144215349369979</v>
      </c>
      <c r="L355" s="33">
        <f>Reais6x6!AA80</f>
        <v>0.22016855705566121</v>
      </c>
      <c r="M355" s="52"/>
      <c r="N355" s="52" t="e">
        <f t="shared" ca="1" si="2"/>
        <v>#NAME?</v>
      </c>
      <c r="O355" s="52" t="e">
        <f t="shared" ca="1" si="3"/>
        <v>#NAME?</v>
      </c>
      <c r="P355" s="52" t="e">
        <f t="shared" ca="1" si="4"/>
        <v>#NAME?</v>
      </c>
      <c r="Q355" s="52" t="e">
        <f t="shared" ca="1" si="5"/>
        <v>#NAME?</v>
      </c>
      <c r="R355" s="52" t="e">
        <f t="shared" ca="1" si="6"/>
        <v>#NAME?</v>
      </c>
      <c r="S355" s="52" t="e">
        <f t="shared" ca="1" si="7"/>
        <v>#NAME?</v>
      </c>
      <c r="T355" s="53"/>
    </row>
    <row r="356" spans="2:20" ht="13.5" hidden="1" customHeight="1" outlineLevel="1">
      <c r="B356" s="31">
        <v>353</v>
      </c>
      <c r="C356" s="31">
        <f t="shared" si="0"/>
        <v>2</v>
      </c>
      <c r="D356" s="31">
        <v>6</v>
      </c>
      <c r="E356" s="32">
        <f t="shared" si="1"/>
        <v>0.45454545454545453</v>
      </c>
      <c r="F356" s="32">
        <f>Reais6x6!AT81</f>
        <v>8.6850152905198763E-2</v>
      </c>
      <c r="G356" s="32">
        <f>Reais6x6!AU81</f>
        <v>9.2342342342342343E-2</v>
      </c>
      <c r="H356" s="32">
        <f>Reais6x6!AV81</f>
        <v>0.2054982817869416</v>
      </c>
      <c r="I356" s="32">
        <f>Reais6x6!AW81</f>
        <v>0.98254841997961262</v>
      </c>
      <c r="J356" s="32">
        <f>Reais6x6!AX81</f>
        <v>0.98903903903903923</v>
      </c>
      <c r="K356" s="32">
        <f>Reais6x6!AY81</f>
        <v>0.93589919816723943</v>
      </c>
      <c r="L356" s="33">
        <f>Reais6x6!AA81</f>
        <v>0.16434813481596991</v>
      </c>
      <c r="M356" s="52"/>
      <c r="N356" s="52" t="e">
        <f t="shared" ca="1" si="2"/>
        <v>#NAME?</v>
      </c>
      <c r="O356" s="52" t="e">
        <f t="shared" ca="1" si="3"/>
        <v>#NAME?</v>
      </c>
      <c r="P356" s="52" t="e">
        <f t="shared" ca="1" si="4"/>
        <v>#NAME?</v>
      </c>
      <c r="Q356" s="52" t="e">
        <f t="shared" ca="1" si="5"/>
        <v>#NAME?</v>
      </c>
      <c r="R356" s="52" t="e">
        <f t="shared" ca="1" si="6"/>
        <v>#NAME?</v>
      </c>
      <c r="S356" s="52" t="e">
        <f t="shared" ca="1" si="7"/>
        <v>#NAME?</v>
      </c>
      <c r="T356" s="53"/>
    </row>
    <row r="357" spans="2:20" ht="13.5" hidden="1" customHeight="1" outlineLevel="1">
      <c r="B357" s="31">
        <v>354</v>
      </c>
      <c r="C357" s="31">
        <f t="shared" si="0"/>
        <v>2</v>
      </c>
      <c r="D357" s="31">
        <v>6</v>
      </c>
      <c r="E357" s="32">
        <f t="shared" si="1"/>
        <v>0.45454545454545453</v>
      </c>
      <c r="F357" s="32">
        <f>Reais6x6!AT82</f>
        <v>9.8470948012232412E-2</v>
      </c>
      <c r="G357" s="32">
        <f>Reais6x6!AU82</f>
        <v>0.11036036036036036</v>
      </c>
      <c r="H357" s="32">
        <f>Reais6x6!AV82</f>
        <v>0.20576975945017184</v>
      </c>
      <c r="I357" s="32">
        <f>Reais6x6!AW82</f>
        <v>0.98169215086646289</v>
      </c>
      <c r="J357" s="32">
        <f>Reais6x6!AX82</f>
        <v>0.98633633633633644</v>
      </c>
      <c r="K357" s="32">
        <f>Reais6x6!AY82</f>
        <v>0.93595349369988545</v>
      </c>
      <c r="L357" s="33">
        <f>Reais6x6!AA82</f>
        <v>0.17659117433545266</v>
      </c>
      <c r="M357" s="52"/>
      <c r="N357" s="52" t="e">
        <f t="shared" ca="1" si="2"/>
        <v>#NAME?</v>
      </c>
      <c r="O357" s="52" t="e">
        <f t="shared" ca="1" si="3"/>
        <v>#NAME?</v>
      </c>
      <c r="P357" s="52" t="e">
        <f t="shared" ca="1" si="4"/>
        <v>#NAME?</v>
      </c>
      <c r="Q357" s="52" t="e">
        <f t="shared" ca="1" si="5"/>
        <v>#NAME?</v>
      </c>
      <c r="R357" s="52" t="e">
        <f t="shared" ca="1" si="6"/>
        <v>#NAME?</v>
      </c>
      <c r="S357" s="52" t="e">
        <f t="shared" ca="1" si="7"/>
        <v>#NAME?</v>
      </c>
      <c r="T357" s="53"/>
    </row>
    <row r="358" spans="2:20" ht="13.5" hidden="1" customHeight="1" outlineLevel="1">
      <c r="B358" s="31">
        <v>355</v>
      </c>
      <c r="C358" s="31">
        <f t="shared" si="0"/>
        <v>2</v>
      </c>
      <c r="D358" s="31">
        <v>6</v>
      </c>
      <c r="E358" s="32">
        <f t="shared" si="1"/>
        <v>0.45454545454545453</v>
      </c>
      <c r="F358" s="32">
        <f>Reais6x6!AT83</f>
        <v>0.11009174311926603</v>
      </c>
      <c r="G358" s="32">
        <f>Reais6x6!AU83</f>
        <v>0.12837837837837837</v>
      </c>
      <c r="H358" s="32">
        <f>Reais6x6!AV83</f>
        <v>0.20604123711340208</v>
      </c>
      <c r="I358" s="32">
        <f>Reais6x6!AW83</f>
        <v>0.98238532110091747</v>
      </c>
      <c r="J358" s="32">
        <f>Reais6x6!AX83</f>
        <v>0.98603603603603618</v>
      </c>
      <c r="K358" s="32">
        <f>Reais6x6!AY83</f>
        <v>0.93604398625429541</v>
      </c>
      <c r="L358" s="33">
        <f>Reais6x6!AA83</f>
        <v>0.19498357691770871</v>
      </c>
      <c r="M358" s="52"/>
      <c r="N358" s="52" t="e">
        <f t="shared" ca="1" si="2"/>
        <v>#NAME?</v>
      </c>
      <c r="O358" s="52" t="e">
        <f t="shared" ca="1" si="3"/>
        <v>#NAME?</v>
      </c>
      <c r="P358" s="52" t="e">
        <f t="shared" ca="1" si="4"/>
        <v>#NAME?</v>
      </c>
      <c r="Q358" s="52" t="e">
        <f t="shared" ca="1" si="5"/>
        <v>#NAME?</v>
      </c>
      <c r="R358" s="52" t="e">
        <f t="shared" ca="1" si="6"/>
        <v>#NAME?</v>
      </c>
      <c r="S358" s="52" t="e">
        <f t="shared" ca="1" si="7"/>
        <v>#NAME?</v>
      </c>
      <c r="T358" s="53"/>
    </row>
    <row r="359" spans="2:20" ht="13.5" hidden="1" customHeight="1" outlineLevel="1">
      <c r="B359" s="31">
        <v>356</v>
      </c>
      <c r="C359" s="31">
        <f t="shared" si="0"/>
        <v>2</v>
      </c>
      <c r="D359" s="31">
        <v>6</v>
      </c>
      <c r="E359" s="32">
        <f t="shared" si="1"/>
        <v>0.45454545454545453</v>
      </c>
      <c r="F359" s="32">
        <f>Reais6x6!AT84</f>
        <v>0.19327217125382262</v>
      </c>
      <c r="G359" s="32">
        <f>Reais6x6!AU84</f>
        <v>0.31981981981981983</v>
      </c>
      <c r="H359" s="32">
        <f>Reais6x6!AV84</f>
        <v>1.1175257731958763</v>
      </c>
      <c r="I359" s="32">
        <f>Reais6x6!AW84</f>
        <v>0.97790010193679899</v>
      </c>
      <c r="J359" s="32">
        <f>Reais6x6!AX84</f>
        <v>0.95735735735735727</v>
      </c>
      <c r="K359" s="32">
        <f>Reais6x6!AY84</f>
        <v>0.83202749140893462</v>
      </c>
      <c r="L359" s="33">
        <f>Reais6x6!AA84</f>
        <v>0.30529990591035999</v>
      </c>
      <c r="M359" s="52"/>
      <c r="N359" s="52" t="e">
        <f t="shared" ca="1" si="2"/>
        <v>#NAME?</v>
      </c>
      <c r="O359" s="52" t="e">
        <f t="shared" ca="1" si="3"/>
        <v>#NAME?</v>
      </c>
      <c r="P359" s="52" t="e">
        <f t="shared" ca="1" si="4"/>
        <v>#NAME?</v>
      </c>
      <c r="Q359" s="52" t="e">
        <f t="shared" ca="1" si="5"/>
        <v>#NAME?</v>
      </c>
      <c r="R359" s="52" t="e">
        <f t="shared" ca="1" si="6"/>
        <v>#NAME?</v>
      </c>
      <c r="S359" s="52" t="e">
        <f t="shared" ca="1" si="7"/>
        <v>#NAME?</v>
      </c>
      <c r="T359" s="53"/>
    </row>
    <row r="360" spans="2:20" ht="13.5" hidden="1" customHeight="1" outlineLevel="1">
      <c r="B360" s="31">
        <v>357</v>
      </c>
      <c r="C360" s="31">
        <f t="shared" si="0"/>
        <v>2</v>
      </c>
      <c r="D360" s="31">
        <v>6</v>
      </c>
      <c r="E360" s="32">
        <f t="shared" si="1"/>
        <v>0.45454545454545453</v>
      </c>
      <c r="F360" s="32">
        <f>Reais6x6!AT85</f>
        <v>0.15657492354740063</v>
      </c>
      <c r="G360" s="32">
        <f>Reais6x6!AU85</f>
        <v>0.24324324324324323</v>
      </c>
      <c r="H360" s="32">
        <f>Reais6x6!AV85</f>
        <v>0.81168384879725086</v>
      </c>
      <c r="I360" s="32">
        <f>Reais6x6!AW85</f>
        <v>0.97447502548419962</v>
      </c>
      <c r="J360" s="32">
        <f>Reais6x6!AX85</f>
        <v>0.95765765765765776</v>
      </c>
      <c r="K360" s="32">
        <f>Reais6x6!AY85</f>
        <v>0.82575028636884296</v>
      </c>
      <c r="L360" s="33">
        <f>Reais6x6!AA85</f>
        <v>0.23283541160202079</v>
      </c>
      <c r="M360" s="52"/>
      <c r="N360" s="52" t="e">
        <f t="shared" ca="1" si="2"/>
        <v>#NAME?</v>
      </c>
      <c r="O360" s="52" t="e">
        <f t="shared" ca="1" si="3"/>
        <v>#NAME?</v>
      </c>
      <c r="P360" s="52" t="e">
        <f t="shared" ca="1" si="4"/>
        <v>#NAME?</v>
      </c>
      <c r="Q360" s="52" t="e">
        <f t="shared" ca="1" si="5"/>
        <v>#NAME?</v>
      </c>
      <c r="R360" s="52" t="e">
        <f t="shared" ca="1" si="6"/>
        <v>#NAME?</v>
      </c>
      <c r="S360" s="52" t="e">
        <f t="shared" ca="1" si="7"/>
        <v>#NAME?</v>
      </c>
      <c r="T360" s="53"/>
    </row>
    <row r="361" spans="2:20" ht="13.5" hidden="1" customHeight="1" outlineLevel="1">
      <c r="B361" s="31">
        <v>358</v>
      </c>
      <c r="C361" s="31">
        <f t="shared" si="0"/>
        <v>2</v>
      </c>
      <c r="D361" s="31">
        <v>6</v>
      </c>
      <c r="E361" s="32">
        <f t="shared" si="1"/>
        <v>0.45454545454545453</v>
      </c>
      <c r="F361" s="32">
        <f>Reais6x6!AT86</f>
        <v>0.16819571865443425</v>
      </c>
      <c r="G361" s="32">
        <f>Reais6x6!AU86</f>
        <v>0.26126126126126126</v>
      </c>
      <c r="H361" s="32">
        <f>Reais6x6!AV86</f>
        <v>0.81195532646048107</v>
      </c>
      <c r="I361" s="32">
        <f>Reais6x6!AW86</f>
        <v>0.97622833843017331</v>
      </c>
      <c r="J361" s="32">
        <f>Reais6x6!AX86</f>
        <v>0.95945945945945932</v>
      </c>
      <c r="K361" s="32">
        <f>Reais6x6!AY86</f>
        <v>0.82584077892325314</v>
      </c>
      <c r="L361" s="33">
        <f>Reais6x6!AA86</f>
        <v>0.27186814411466914</v>
      </c>
      <c r="M361" s="52"/>
      <c r="N361" s="52" t="e">
        <f t="shared" ca="1" si="2"/>
        <v>#NAME?</v>
      </c>
      <c r="O361" s="52" t="e">
        <f t="shared" ca="1" si="3"/>
        <v>#NAME?</v>
      </c>
      <c r="P361" s="52" t="e">
        <f t="shared" ca="1" si="4"/>
        <v>#NAME?</v>
      </c>
      <c r="Q361" s="52" t="e">
        <f t="shared" ca="1" si="5"/>
        <v>#NAME?</v>
      </c>
      <c r="R361" s="52" t="e">
        <f t="shared" ca="1" si="6"/>
        <v>#NAME?</v>
      </c>
      <c r="S361" s="52" t="e">
        <f t="shared" ca="1" si="7"/>
        <v>#NAME?</v>
      </c>
      <c r="T361" s="53"/>
    </row>
    <row r="362" spans="2:20" ht="13.5" hidden="1" customHeight="1" outlineLevel="1">
      <c r="B362" s="31">
        <v>359</v>
      </c>
      <c r="C362" s="31">
        <f t="shared" si="0"/>
        <v>2</v>
      </c>
      <c r="D362" s="31">
        <v>6</v>
      </c>
      <c r="E362" s="32">
        <f t="shared" si="1"/>
        <v>0.45454545454545453</v>
      </c>
      <c r="F362" s="32">
        <f>Reais6x6!AT87</f>
        <v>0.11987767584097858</v>
      </c>
      <c r="G362" s="32">
        <f>Reais6x6!AU87</f>
        <v>0.16666666666666663</v>
      </c>
      <c r="H362" s="32">
        <f>Reais6x6!AV87</f>
        <v>0.50584192439862541</v>
      </c>
      <c r="I362" s="32">
        <f>Reais6x6!AW87</f>
        <v>0.97594291539245648</v>
      </c>
      <c r="J362" s="32">
        <f>Reais6x6!AX87</f>
        <v>0.96816816816816831</v>
      </c>
      <c r="K362" s="32">
        <f>Reais6x6!AY87</f>
        <v>0.86025200458190143</v>
      </c>
      <c r="L362" s="33">
        <f>Reais6x6!AA87</f>
        <v>0.18692808084925264</v>
      </c>
      <c r="M362" s="52"/>
      <c r="N362" s="52" t="e">
        <f t="shared" ca="1" si="2"/>
        <v>#NAME?</v>
      </c>
      <c r="O362" s="52" t="e">
        <f t="shared" ca="1" si="3"/>
        <v>#NAME?</v>
      </c>
      <c r="P362" s="52" t="e">
        <f t="shared" ca="1" si="4"/>
        <v>#NAME?</v>
      </c>
      <c r="Q362" s="52" t="e">
        <f t="shared" ca="1" si="5"/>
        <v>#NAME?</v>
      </c>
      <c r="R362" s="52" t="e">
        <f t="shared" ca="1" si="6"/>
        <v>#NAME?</v>
      </c>
      <c r="S362" s="52" t="e">
        <f t="shared" ca="1" si="7"/>
        <v>#NAME?</v>
      </c>
      <c r="T362" s="53"/>
    </row>
    <row r="363" spans="2:20" ht="13.5" hidden="1" customHeight="1" outlineLevel="1">
      <c r="B363" s="31">
        <v>360</v>
      </c>
      <c r="C363" s="31">
        <f t="shared" si="0"/>
        <v>2</v>
      </c>
      <c r="D363" s="31">
        <v>6</v>
      </c>
      <c r="E363" s="32">
        <f t="shared" si="1"/>
        <v>0.45454545454545453</v>
      </c>
      <c r="F363" s="32">
        <f>Reais6x6!AT88</f>
        <v>0.13149847094801223</v>
      </c>
      <c r="G363" s="32">
        <f>Reais6x6!AU88</f>
        <v>0.18468468468468466</v>
      </c>
      <c r="H363" s="32">
        <f>Reais6x6!AV88</f>
        <v>0.50611340206185562</v>
      </c>
      <c r="I363" s="32">
        <f>Reais6x6!AW88</f>
        <v>0.97614678899082574</v>
      </c>
      <c r="J363" s="32">
        <f>Reais6x6!AX88</f>
        <v>0.96756756756756757</v>
      </c>
      <c r="K363" s="32">
        <f>Reais6x6!AY88</f>
        <v>0.86030630011454756</v>
      </c>
      <c r="L363" s="33">
        <f>Reais6x6!AA88</f>
        <v>0.20673976046564449</v>
      </c>
      <c r="M363" s="52"/>
      <c r="N363" s="52" t="e">
        <f t="shared" ca="1" si="2"/>
        <v>#NAME?</v>
      </c>
      <c r="O363" s="52" t="e">
        <f t="shared" ca="1" si="3"/>
        <v>#NAME?</v>
      </c>
      <c r="P363" s="52" t="e">
        <f t="shared" ca="1" si="4"/>
        <v>#NAME?</v>
      </c>
      <c r="Q363" s="52" t="e">
        <f t="shared" ca="1" si="5"/>
        <v>#NAME?</v>
      </c>
      <c r="R363" s="52" t="e">
        <f t="shared" ca="1" si="6"/>
        <v>#NAME?</v>
      </c>
      <c r="S363" s="52" t="e">
        <f t="shared" ca="1" si="7"/>
        <v>#NAME?</v>
      </c>
      <c r="T363" s="53"/>
    </row>
    <row r="364" spans="2:20" ht="13.5" hidden="1" customHeight="1" outlineLevel="1">
      <c r="B364" s="31">
        <v>361</v>
      </c>
      <c r="C364" s="31">
        <f t="shared" si="0"/>
        <v>2</v>
      </c>
      <c r="D364" s="31">
        <v>6</v>
      </c>
      <c r="E364" s="32">
        <f t="shared" si="1"/>
        <v>0.45454545454545453</v>
      </c>
      <c r="F364" s="32">
        <f>Reais6x6!AT89</f>
        <v>0.14311926605504585</v>
      </c>
      <c r="G364" s="32">
        <f>Reais6x6!AU89</f>
        <v>0.20270270270270269</v>
      </c>
      <c r="H364" s="32">
        <f>Reais6x6!AV89</f>
        <v>0.50638487972508583</v>
      </c>
      <c r="I364" s="32">
        <f>Reais6x6!AW89</f>
        <v>0.97790010193679922</v>
      </c>
      <c r="J364" s="32">
        <f>Reais6x6!AX89</f>
        <v>0.96936936936936935</v>
      </c>
      <c r="K364" s="32">
        <f>Reais6x6!AY89</f>
        <v>0.86039679266895763</v>
      </c>
      <c r="L364" s="33">
        <f>Reais6x6!AA89</f>
        <v>0.22869532423165426</v>
      </c>
      <c r="M364" s="52"/>
      <c r="N364" s="52" t="e">
        <f t="shared" ca="1" si="2"/>
        <v>#NAME?</v>
      </c>
      <c r="O364" s="52" t="e">
        <f t="shared" ca="1" si="3"/>
        <v>#NAME?</v>
      </c>
      <c r="P364" s="52" t="e">
        <f t="shared" ca="1" si="4"/>
        <v>#NAME?</v>
      </c>
      <c r="Q364" s="52" t="e">
        <f t="shared" ca="1" si="5"/>
        <v>#NAME?</v>
      </c>
      <c r="R364" s="52" t="e">
        <f t="shared" ca="1" si="6"/>
        <v>#NAME?</v>
      </c>
      <c r="S364" s="52" t="e">
        <f t="shared" ca="1" si="7"/>
        <v>#NAME?</v>
      </c>
      <c r="T364" s="53"/>
    </row>
    <row r="365" spans="2:20" ht="13.5" hidden="1" customHeight="1" outlineLevel="1">
      <c r="B365" s="31">
        <v>362</v>
      </c>
      <c r="C365" s="31">
        <f t="shared" si="0"/>
        <v>2</v>
      </c>
      <c r="D365" s="31">
        <v>6</v>
      </c>
      <c r="E365" s="32">
        <f t="shared" si="1"/>
        <v>0.45454545454545453</v>
      </c>
      <c r="F365" s="32">
        <f>Reais6x6!AT90</f>
        <v>8.3180428134556561E-2</v>
      </c>
      <c r="G365" s="32">
        <f>Reais6x6!AU90</f>
        <v>9.00900900900901E-2</v>
      </c>
      <c r="H365" s="32">
        <f>Reais6x6!AV90</f>
        <v>0.2</v>
      </c>
      <c r="I365" s="32">
        <f>Reais6x6!AW90</f>
        <v>0.98230377166156979</v>
      </c>
      <c r="J365" s="32">
        <f>Reais6x6!AX90</f>
        <v>0.98888888888888904</v>
      </c>
      <c r="K365" s="32">
        <f>Reais6x6!AY90</f>
        <v>0.93553264604810993</v>
      </c>
      <c r="L365" s="33">
        <f>Reais6x6!AA90</f>
        <v>0.15720779885034317</v>
      </c>
      <c r="M365" s="52"/>
      <c r="N365" s="52" t="e">
        <f t="shared" ca="1" si="2"/>
        <v>#NAME?</v>
      </c>
      <c r="O365" s="52" t="e">
        <f t="shared" ca="1" si="3"/>
        <v>#NAME?</v>
      </c>
      <c r="P365" s="52" t="e">
        <f t="shared" ca="1" si="4"/>
        <v>#NAME?</v>
      </c>
      <c r="Q365" s="52" t="e">
        <f t="shared" ca="1" si="5"/>
        <v>#NAME?</v>
      </c>
      <c r="R365" s="52" t="e">
        <f t="shared" ca="1" si="6"/>
        <v>#NAME?</v>
      </c>
      <c r="S365" s="52" t="e">
        <f t="shared" ca="1" si="7"/>
        <v>#NAME?</v>
      </c>
      <c r="T365" s="53"/>
    </row>
    <row r="366" spans="2:20" ht="13.5" hidden="1" customHeight="1" outlineLevel="1">
      <c r="B366" s="31">
        <v>363</v>
      </c>
      <c r="C366" s="31">
        <f t="shared" si="0"/>
        <v>2</v>
      </c>
      <c r="D366" s="31">
        <v>6</v>
      </c>
      <c r="E366" s="32">
        <f t="shared" si="1"/>
        <v>0.45454545454545453</v>
      </c>
      <c r="F366" s="32">
        <f>Reais6x6!AT91</f>
        <v>9.480122324159021E-2</v>
      </c>
      <c r="G366" s="32">
        <f>Reais6x6!AU91</f>
        <v>0.10810810810810811</v>
      </c>
      <c r="H366" s="32">
        <f>Reais6x6!AV91</f>
        <v>0.20027147766323025</v>
      </c>
      <c r="I366" s="32">
        <f>Reais6x6!AW91</f>
        <v>0.9809582059123344</v>
      </c>
      <c r="J366" s="32">
        <f>Reais6x6!AX91</f>
        <v>0.98588588588588588</v>
      </c>
      <c r="K366" s="32">
        <f>Reais6x6!AY91</f>
        <v>0.93555074455899201</v>
      </c>
      <c r="L366" s="33">
        <f>Reais6x6!AA91</f>
        <v>0.16194854281500601</v>
      </c>
      <c r="M366" s="52"/>
      <c r="N366" s="52" t="e">
        <f t="shared" ca="1" si="2"/>
        <v>#NAME?</v>
      </c>
      <c r="O366" s="52" t="e">
        <f t="shared" ca="1" si="3"/>
        <v>#NAME?</v>
      </c>
      <c r="P366" s="52" t="e">
        <f t="shared" ca="1" si="4"/>
        <v>#NAME?</v>
      </c>
      <c r="Q366" s="52" t="e">
        <f t="shared" ca="1" si="5"/>
        <v>#NAME?</v>
      </c>
      <c r="R366" s="52" t="e">
        <f t="shared" ca="1" si="6"/>
        <v>#NAME?</v>
      </c>
      <c r="S366" s="52" t="e">
        <f t="shared" ca="1" si="7"/>
        <v>#NAME?</v>
      </c>
      <c r="T366" s="53"/>
    </row>
    <row r="367" spans="2:20" ht="13.5" hidden="1" customHeight="1" outlineLevel="1">
      <c r="B367" s="31">
        <v>364</v>
      </c>
      <c r="C367" s="31">
        <f t="shared" si="0"/>
        <v>2</v>
      </c>
      <c r="D367" s="31">
        <v>6</v>
      </c>
      <c r="E367" s="32">
        <f t="shared" si="1"/>
        <v>0.45454545454545453</v>
      </c>
      <c r="F367" s="32">
        <f>Reais6x6!AT92</f>
        <v>0.10642201834862383</v>
      </c>
      <c r="G367" s="32">
        <f>Reais6x6!AU92</f>
        <v>0.12612612612612611</v>
      </c>
      <c r="H367" s="32">
        <f>Reais6x6!AV92</f>
        <v>0.20054295532646049</v>
      </c>
      <c r="I367" s="32">
        <f>Reais6x6!AW92</f>
        <v>0.98116207951070344</v>
      </c>
      <c r="J367" s="32">
        <f>Reais6x6!AX92</f>
        <v>0.98528528528528525</v>
      </c>
      <c r="K367" s="32">
        <f>Reais6x6!AY92</f>
        <v>0.93560504009163803</v>
      </c>
      <c r="L367" s="33">
        <f>Reais6x6!AA92</f>
        <v>0.17577888392179034</v>
      </c>
      <c r="M367" s="52"/>
      <c r="N367" s="52" t="e">
        <f t="shared" ca="1" si="2"/>
        <v>#NAME?</v>
      </c>
      <c r="O367" s="52" t="e">
        <f t="shared" ca="1" si="3"/>
        <v>#NAME?</v>
      </c>
      <c r="P367" s="52" t="e">
        <f t="shared" ca="1" si="4"/>
        <v>#NAME?</v>
      </c>
      <c r="Q367" s="52" t="e">
        <f t="shared" ca="1" si="5"/>
        <v>#NAME?</v>
      </c>
      <c r="R367" s="52" t="e">
        <f t="shared" ca="1" si="6"/>
        <v>#NAME?</v>
      </c>
      <c r="S367" s="52" t="e">
        <f t="shared" ca="1" si="7"/>
        <v>#NAME?</v>
      </c>
      <c r="T367" s="53"/>
    </row>
    <row r="368" spans="2:20" ht="13.5" hidden="1" customHeight="1" outlineLevel="1">
      <c r="B368" s="31">
        <v>365</v>
      </c>
      <c r="C368" s="31">
        <f t="shared" si="0"/>
        <v>2</v>
      </c>
      <c r="D368" s="31">
        <v>6</v>
      </c>
      <c r="E368" s="32">
        <f t="shared" si="1"/>
        <v>0.45454545454545453</v>
      </c>
      <c r="F368" s="32">
        <f>Reais6x6!AT93</f>
        <v>0.11804281345565748</v>
      </c>
      <c r="G368" s="32">
        <f>Reais6x6!AU93</f>
        <v>0.14414414414414414</v>
      </c>
      <c r="H368" s="32">
        <f>Reais6x6!AV93</f>
        <v>0.20081443298969073</v>
      </c>
      <c r="I368" s="32">
        <f>Reais6x6!AW93</f>
        <v>0.98291539245667692</v>
      </c>
      <c r="J368" s="32">
        <f>Reais6x6!AX93</f>
        <v>0.98708708708708714</v>
      </c>
      <c r="K368" s="32">
        <f>Reais6x6!AY93</f>
        <v>0.93569553264604788</v>
      </c>
      <c r="L368" s="33">
        <f>Reais6x6!AA93</f>
        <v>0.20509764568100328</v>
      </c>
      <c r="M368" s="52"/>
      <c r="N368" s="52" t="e">
        <f t="shared" ca="1" si="2"/>
        <v>#NAME?</v>
      </c>
      <c r="O368" s="52" t="e">
        <f t="shared" ca="1" si="3"/>
        <v>#NAME?</v>
      </c>
      <c r="P368" s="52" t="e">
        <f t="shared" ca="1" si="4"/>
        <v>#NAME?</v>
      </c>
      <c r="Q368" s="52" t="e">
        <f t="shared" ca="1" si="5"/>
        <v>#NAME?</v>
      </c>
      <c r="R368" s="52" t="e">
        <f t="shared" ca="1" si="6"/>
        <v>#NAME?</v>
      </c>
      <c r="S368" s="52" t="e">
        <f t="shared" ca="1" si="7"/>
        <v>#NAME?</v>
      </c>
      <c r="T368" s="53"/>
    </row>
    <row r="369" spans="2:20" ht="13.5" hidden="1" customHeight="1" outlineLevel="1">
      <c r="B369" s="31">
        <v>366</v>
      </c>
      <c r="C369" s="31">
        <f t="shared" si="0"/>
        <v>2</v>
      </c>
      <c r="D369" s="31">
        <v>6</v>
      </c>
      <c r="E369" s="32">
        <f t="shared" si="1"/>
        <v>0.45454545454545453</v>
      </c>
      <c r="F369" s="32">
        <f>Reais6x6!AT94</f>
        <v>0.22629969418960244</v>
      </c>
      <c r="G369" s="32">
        <f>Reais6x6!AU94</f>
        <v>0.39414414414414417</v>
      </c>
      <c r="H369" s="32">
        <f>Reais6x6!AV94</f>
        <v>1.4178694158075602</v>
      </c>
      <c r="I369" s="32">
        <f>Reais6x6!AW94</f>
        <v>0.98450560652395513</v>
      </c>
      <c r="J369" s="32">
        <f>Reais6x6!AX94</f>
        <v>0.96621621621621612</v>
      </c>
      <c r="K369" s="32">
        <f>Reais6x6!AY94</f>
        <v>0.87651775486827033</v>
      </c>
      <c r="L369" s="33">
        <f>Reais6x6!AA94</f>
        <v>0.39992562018506317</v>
      </c>
      <c r="M369" s="52"/>
      <c r="N369" s="52" t="e">
        <f t="shared" ca="1" si="2"/>
        <v>#NAME?</v>
      </c>
      <c r="O369" s="52" t="e">
        <f t="shared" ca="1" si="3"/>
        <v>#NAME?</v>
      </c>
      <c r="P369" s="52" t="e">
        <f t="shared" ca="1" si="4"/>
        <v>#NAME?</v>
      </c>
      <c r="Q369" s="52" t="e">
        <f t="shared" ca="1" si="5"/>
        <v>#NAME?</v>
      </c>
      <c r="R369" s="52" t="e">
        <f t="shared" ca="1" si="6"/>
        <v>#NAME?</v>
      </c>
      <c r="S369" s="52" t="e">
        <f t="shared" ca="1" si="7"/>
        <v>#NAME?</v>
      </c>
      <c r="T369" s="53"/>
    </row>
    <row r="370" spans="2:20" ht="13.5" hidden="1" customHeight="1" outlineLevel="1">
      <c r="B370" s="31">
        <v>367</v>
      </c>
      <c r="C370" s="31">
        <f t="shared" si="0"/>
        <v>2</v>
      </c>
      <c r="D370" s="31">
        <v>6</v>
      </c>
      <c r="E370" s="32">
        <f t="shared" si="1"/>
        <v>0.45454545454545453</v>
      </c>
      <c r="F370" s="32">
        <f>Reais6x6!AT95</f>
        <v>0.18960244648318045</v>
      </c>
      <c r="G370" s="32">
        <f>Reais6x6!AU95</f>
        <v>0.3175675675675676</v>
      </c>
      <c r="H370" s="32">
        <f>Reais6x6!AV95</f>
        <v>1.1120274914089348</v>
      </c>
      <c r="I370" s="32">
        <f>Reais6x6!AW95</f>
        <v>0.97667686034658496</v>
      </c>
      <c r="J370" s="32">
        <f>Reais6x6!AX95</f>
        <v>0.95660660660660668</v>
      </c>
      <c r="K370" s="32">
        <f>Reais6x6!AY95</f>
        <v>0.83019473081328743</v>
      </c>
      <c r="L370" s="33">
        <f>Reais6x6!AA95</f>
        <v>0.28974120178564217</v>
      </c>
      <c r="M370" s="52"/>
      <c r="N370" s="52" t="e">
        <f t="shared" ca="1" si="2"/>
        <v>#NAME?</v>
      </c>
      <c r="O370" s="52" t="e">
        <f t="shared" ca="1" si="3"/>
        <v>#NAME?</v>
      </c>
      <c r="P370" s="52" t="e">
        <f t="shared" ca="1" si="4"/>
        <v>#NAME?</v>
      </c>
      <c r="Q370" s="52" t="e">
        <f t="shared" ca="1" si="5"/>
        <v>#NAME?</v>
      </c>
      <c r="R370" s="52" t="e">
        <f t="shared" ca="1" si="6"/>
        <v>#NAME?</v>
      </c>
      <c r="S370" s="52" t="e">
        <f t="shared" ca="1" si="7"/>
        <v>#NAME?</v>
      </c>
      <c r="T370" s="53"/>
    </row>
    <row r="371" spans="2:20" ht="13.5" hidden="1" customHeight="1" outlineLevel="1">
      <c r="B371" s="31">
        <v>368</v>
      </c>
      <c r="C371" s="31">
        <f t="shared" si="0"/>
        <v>2</v>
      </c>
      <c r="D371" s="31">
        <v>6</v>
      </c>
      <c r="E371" s="32">
        <f t="shared" si="1"/>
        <v>0.45454545454545453</v>
      </c>
      <c r="F371" s="32">
        <f>Reais6x6!AT96</f>
        <v>0.20122324159021407</v>
      </c>
      <c r="G371" s="32">
        <f>Reais6x6!AU96</f>
        <v>0.3355855855855856</v>
      </c>
      <c r="H371" s="32">
        <f>Reais6x6!AV96</f>
        <v>1.112298969072165</v>
      </c>
      <c r="I371" s="32">
        <f>Reais6x6!AW96</f>
        <v>0.97949031600407765</v>
      </c>
      <c r="J371" s="32">
        <f>Reais6x6!AX96</f>
        <v>0.96051051051051028</v>
      </c>
      <c r="K371" s="32">
        <f>Reais6x6!AY96</f>
        <v>0.83028522336769772</v>
      </c>
      <c r="L371" s="33">
        <f>Reais6x6!AA96</f>
        <v>0.34690501749780855</v>
      </c>
      <c r="M371" s="52"/>
      <c r="N371" s="52" t="e">
        <f t="shared" ca="1" si="2"/>
        <v>#NAME?</v>
      </c>
      <c r="O371" s="52" t="e">
        <f t="shared" ca="1" si="3"/>
        <v>#NAME?</v>
      </c>
      <c r="P371" s="52" t="e">
        <f t="shared" ca="1" si="4"/>
        <v>#NAME?</v>
      </c>
      <c r="Q371" s="52" t="e">
        <f t="shared" ca="1" si="5"/>
        <v>#NAME?</v>
      </c>
      <c r="R371" s="52" t="e">
        <f t="shared" ca="1" si="6"/>
        <v>#NAME?</v>
      </c>
      <c r="S371" s="52" t="e">
        <f t="shared" ca="1" si="7"/>
        <v>#NAME?</v>
      </c>
      <c r="T371" s="53"/>
    </row>
    <row r="372" spans="2:20" ht="13.5" hidden="1" customHeight="1" outlineLevel="1">
      <c r="B372" s="31">
        <v>369</v>
      </c>
      <c r="C372" s="31">
        <f t="shared" si="0"/>
        <v>2</v>
      </c>
      <c r="D372" s="31">
        <v>6</v>
      </c>
      <c r="E372" s="32">
        <f t="shared" si="1"/>
        <v>0.45454545454545453</v>
      </c>
      <c r="F372" s="32">
        <f>Reais6x6!AT97</f>
        <v>0.15290519877675843</v>
      </c>
      <c r="G372" s="32">
        <f>Reais6x6!AU97</f>
        <v>0.24099099099099097</v>
      </c>
      <c r="H372" s="32">
        <f>Reais6x6!AV97</f>
        <v>0.8061855670103093</v>
      </c>
      <c r="I372" s="32">
        <f>Reais6x6!AW97</f>
        <v>0.97374108053007125</v>
      </c>
      <c r="J372" s="32">
        <f>Reais6x6!AX97</f>
        <v>0.95720720720720742</v>
      </c>
      <c r="K372" s="32">
        <f>Reais6x6!AY97</f>
        <v>0.82465063001145456</v>
      </c>
      <c r="L372" s="33">
        <f>Reais6x6!AA97</f>
        <v>0.23713853601384086</v>
      </c>
      <c r="M372" s="52"/>
      <c r="N372" s="52" t="e">
        <f t="shared" ca="1" si="2"/>
        <v>#NAME?</v>
      </c>
      <c r="O372" s="52" t="e">
        <f t="shared" ca="1" si="3"/>
        <v>#NAME?</v>
      </c>
      <c r="P372" s="52" t="e">
        <f t="shared" ca="1" si="4"/>
        <v>#NAME?</v>
      </c>
      <c r="Q372" s="52" t="e">
        <f t="shared" ca="1" si="5"/>
        <v>#NAME?</v>
      </c>
      <c r="R372" s="52" t="e">
        <f t="shared" ca="1" si="6"/>
        <v>#NAME?</v>
      </c>
      <c r="S372" s="52" t="e">
        <f t="shared" ca="1" si="7"/>
        <v>#NAME?</v>
      </c>
      <c r="T372" s="53"/>
    </row>
    <row r="373" spans="2:20" ht="13.5" hidden="1" customHeight="1" outlineLevel="1">
      <c r="B373" s="31">
        <v>370</v>
      </c>
      <c r="C373" s="31">
        <f t="shared" si="0"/>
        <v>2</v>
      </c>
      <c r="D373" s="31">
        <v>6</v>
      </c>
      <c r="E373" s="32">
        <f t="shared" si="1"/>
        <v>0.45454545454545453</v>
      </c>
      <c r="F373" s="32">
        <f>Reais6x6!AT98</f>
        <v>0.16452599388379205</v>
      </c>
      <c r="G373" s="32">
        <f>Reais6x6!AU98</f>
        <v>0.25900900900900903</v>
      </c>
      <c r="H373" s="32">
        <f>Reais6x6!AV98</f>
        <v>0.80645704467353951</v>
      </c>
      <c r="I373" s="32">
        <f>Reais6x6!AW98</f>
        <v>0.97500509683995928</v>
      </c>
      <c r="J373" s="32">
        <f>Reais6x6!AX98</f>
        <v>0.95870870870870861</v>
      </c>
      <c r="K373" s="32">
        <f>Reais6x6!AY98</f>
        <v>0.8247049255441008</v>
      </c>
      <c r="L373" s="33">
        <f>Reais6x6!AA98</f>
        <v>0.25371447049622392</v>
      </c>
      <c r="M373" s="52"/>
      <c r="N373" s="52" t="e">
        <f t="shared" ca="1" si="2"/>
        <v>#NAME?</v>
      </c>
      <c r="O373" s="52" t="e">
        <f t="shared" ca="1" si="3"/>
        <v>#NAME?</v>
      </c>
      <c r="P373" s="52" t="e">
        <f t="shared" ca="1" si="4"/>
        <v>#NAME?</v>
      </c>
      <c r="Q373" s="52" t="e">
        <f t="shared" ca="1" si="5"/>
        <v>#NAME?</v>
      </c>
      <c r="R373" s="52" t="e">
        <f t="shared" ca="1" si="6"/>
        <v>#NAME?</v>
      </c>
      <c r="S373" s="52" t="e">
        <f t="shared" ca="1" si="7"/>
        <v>#NAME?</v>
      </c>
      <c r="T373" s="53"/>
    </row>
    <row r="374" spans="2:20" ht="13.5" hidden="1" customHeight="1" outlineLevel="1">
      <c r="B374" s="31">
        <v>371</v>
      </c>
      <c r="C374" s="31">
        <f t="shared" si="0"/>
        <v>2</v>
      </c>
      <c r="D374" s="31">
        <v>6</v>
      </c>
      <c r="E374" s="32">
        <f t="shared" si="1"/>
        <v>0.45454545454545453</v>
      </c>
      <c r="F374" s="32">
        <f>Reais6x6!AT99</f>
        <v>0.17614678899082567</v>
      </c>
      <c r="G374" s="32">
        <f>Reais6x6!AU99</f>
        <v>0.27702702702702703</v>
      </c>
      <c r="H374" s="32">
        <f>Reais6x6!AV99</f>
        <v>0.80672852233676973</v>
      </c>
      <c r="I374" s="32">
        <f>Reais6x6!AW99</f>
        <v>0.97781855249745175</v>
      </c>
      <c r="J374" s="32">
        <f>Reais6x6!AX99</f>
        <v>0.96261261261261244</v>
      </c>
      <c r="K374" s="32">
        <f>Reais6x6!AY99</f>
        <v>0.82479541809851098</v>
      </c>
      <c r="L374" s="33">
        <f>Reais6x6!AA99</f>
        <v>0.28505330280135527</v>
      </c>
      <c r="M374" s="52"/>
      <c r="N374" s="52" t="e">
        <f t="shared" ca="1" si="2"/>
        <v>#NAME?</v>
      </c>
      <c r="O374" s="52" t="e">
        <f t="shared" ca="1" si="3"/>
        <v>#NAME?</v>
      </c>
      <c r="P374" s="52" t="e">
        <f t="shared" ca="1" si="4"/>
        <v>#NAME?</v>
      </c>
      <c r="Q374" s="52" t="e">
        <f t="shared" ca="1" si="5"/>
        <v>#NAME?</v>
      </c>
      <c r="R374" s="52" t="e">
        <f t="shared" ca="1" si="6"/>
        <v>#NAME?</v>
      </c>
      <c r="S374" s="52" t="e">
        <f t="shared" ca="1" si="7"/>
        <v>#NAME?</v>
      </c>
      <c r="T374" s="53"/>
    </row>
    <row r="375" spans="2:20" ht="13.5" hidden="1" customHeight="1" outlineLevel="1">
      <c r="B375" s="31">
        <v>372</v>
      </c>
      <c r="C375" s="31">
        <f t="shared" si="0"/>
        <v>2</v>
      </c>
      <c r="D375" s="31">
        <v>6</v>
      </c>
      <c r="E375" s="32">
        <f t="shared" si="1"/>
        <v>0.45454545454545453</v>
      </c>
      <c r="F375" s="32">
        <f>Reais6x6!AT100</f>
        <v>0.11620795107033638</v>
      </c>
      <c r="G375" s="32">
        <f>Reais6x6!AU100</f>
        <v>0.16441441441441437</v>
      </c>
      <c r="H375" s="32">
        <f>Reais6x6!AV100</f>
        <v>0.50034364261168385</v>
      </c>
      <c r="I375" s="32">
        <f>Reais6x6!AW100</f>
        <v>0.97569826707441365</v>
      </c>
      <c r="J375" s="32">
        <f>Reais6x6!AX100</f>
        <v>0.96801801801801812</v>
      </c>
      <c r="K375" s="32">
        <f>Reais6x6!AY100</f>
        <v>0.85988545246277193</v>
      </c>
      <c r="L375" s="33">
        <f>Reais6x6!AA100</f>
        <v>0.19262261532719208</v>
      </c>
      <c r="M375" s="52"/>
      <c r="N375" s="52" t="e">
        <f t="shared" ca="1" si="2"/>
        <v>#NAME?</v>
      </c>
      <c r="O375" s="52" t="e">
        <f t="shared" ca="1" si="3"/>
        <v>#NAME?</v>
      </c>
      <c r="P375" s="52" t="e">
        <f t="shared" ca="1" si="4"/>
        <v>#NAME?</v>
      </c>
      <c r="Q375" s="52" t="e">
        <f t="shared" ca="1" si="5"/>
        <v>#NAME?</v>
      </c>
      <c r="R375" s="52" t="e">
        <f t="shared" ca="1" si="6"/>
        <v>#NAME?</v>
      </c>
      <c r="S375" s="52" t="e">
        <f t="shared" ca="1" si="7"/>
        <v>#NAME?</v>
      </c>
      <c r="T375" s="53"/>
    </row>
    <row r="376" spans="2:20" ht="13.5" hidden="1" customHeight="1" outlineLevel="1">
      <c r="B376" s="31">
        <v>373</v>
      </c>
      <c r="C376" s="31">
        <f t="shared" si="0"/>
        <v>2</v>
      </c>
      <c r="D376" s="31">
        <v>6</v>
      </c>
      <c r="E376" s="32">
        <f t="shared" si="1"/>
        <v>0.45454545454545453</v>
      </c>
      <c r="F376" s="32">
        <f>Reais6x6!AT101</f>
        <v>0.12782874617737003</v>
      </c>
      <c r="G376" s="32">
        <f>Reais6x6!AU101</f>
        <v>0.1824324324324324</v>
      </c>
      <c r="H376" s="32">
        <f>Reais6x6!AV101</f>
        <v>0.50061512027491406</v>
      </c>
      <c r="I376" s="32">
        <f>Reais6x6!AW101</f>
        <v>0.97541284403669726</v>
      </c>
      <c r="J376" s="32">
        <f>Reais6x6!AX101</f>
        <v>0.96711711711711712</v>
      </c>
      <c r="K376" s="32">
        <f>Reais6x6!AY101</f>
        <v>0.85990355097365412</v>
      </c>
      <c r="L376" s="33">
        <f>Reais6x6!AA101</f>
        <v>0.19815286110882946</v>
      </c>
      <c r="M376" s="52"/>
      <c r="N376" s="52" t="e">
        <f t="shared" ca="1" si="2"/>
        <v>#NAME?</v>
      </c>
      <c r="O376" s="52" t="e">
        <f t="shared" ca="1" si="3"/>
        <v>#NAME?</v>
      </c>
      <c r="P376" s="52" t="e">
        <f t="shared" ca="1" si="4"/>
        <v>#NAME?</v>
      </c>
      <c r="Q376" s="52" t="e">
        <f t="shared" ca="1" si="5"/>
        <v>#NAME?</v>
      </c>
      <c r="R376" s="52" t="e">
        <f t="shared" ca="1" si="6"/>
        <v>#NAME?</v>
      </c>
      <c r="S376" s="52" t="e">
        <f t="shared" ca="1" si="7"/>
        <v>#NAME?</v>
      </c>
      <c r="T376" s="53"/>
    </row>
    <row r="377" spans="2:20" ht="13.5" hidden="1" customHeight="1" outlineLevel="1">
      <c r="B377" s="31">
        <v>374</v>
      </c>
      <c r="C377" s="31">
        <f t="shared" si="0"/>
        <v>2</v>
      </c>
      <c r="D377" s="31">
        <v>6</v>
      </c>
      <c r="E377" s="32">
        <f t="shared" si="1"/>
        <v>0.45454545454545453</v>
      </c>
      <c r="F377" s="32">
        <f>Reais6x6!AT102</f>
        <v>0.13944954128440365</v>
      </c>
      <c r="G377" s="32">
        <f>Reais6x6!AU102</f>
        <v>0.20045045045045043</v>
      </c>
      <c r="H377" s="32">
        <f>Reais6x6!AV102</f>
        <v>0.50088659793814427</v>
      </c>
      <c r="I377" s="32">
        <f>Reais6x6!AW102</f>
        <v>0.97667686034658519</v>
      </c>
      <c r="J377" s="32">
        <f>Reais6x6!AX102</f>
        <v>0.96861861861861853</v>
      </c>
      <c r="K377" s="32">
        <f>Reais6x6!AY102</f>
        <v>0.85995784650630036</v>
      </c>
      <c r="L377" s="33">
        <f>Reais6x6!AA102</f>
        <v>0.21515853031051532</v>
      </c>
      <c r="M377" s="52"/>
      <c r="N377" s="52" t="e">
        <f t="shared" ca="1" si="2"/>
        <v>#NAME?</v>
      </c>
      <c r="O377" s="52" t="e">
        <f t="shared" ca="1" si="3"/>
        <v>#NAME?</v>
      </c>
      <c r="P377" s="52" t="e">
        <f t="shared" ca="1" si="4"/>
        <v>#NAME?</v>
      </c>
      <c r="Q377" s="52" t="e">
        <f t="shared" ca="1" si="5"/>
        <v>#NAME?</v>
      </c>
      <c r="R377" s="52" t="e">
        <f t="shared" ca="1" si="6"/>
        <v>#NAME?</v>
      </c>
      <c r="S377" s="52" t="e">
        <f t="shared" ca="1" si="7"/>
        <v>#NAME?</v>
      </c>
      <c r="T377" s="53"/>
    </row>
    <row r="378" spans="2:20" ht="13.5" hidden="1" customHeight="1" outlineLevel="1">
      <c r="B378" s="31">
        <v>375</v>
      </c>
      <c r="C378" s="31">
        <f t="shared" si="0"/>
        <v>2</v>
      </c>
      <c r="D378" s="31">
        <v>6</v>
      </c>
      <c r="E378" s="32">
        <f t="shared" si="1"/>
        <v>0.45454545454545453</v>
      </c>
      <c r="F378" s="32">
        <f>Reais6x6!AT103</f>
        <v>0.1510703363914373</v>
      </c>
      <c r="G378" s="32">
        <f>Reais6x6!AU103</f>
        <v>0.21846846846846846</v>
      </c>
      <c r="H378" s="32">
        <f>Reais6x6!AV103</f>
        <v>0.50115807560137449</v>
      </c>
      <c r="I378" s="32">
        <f>Reais6x6!AW103</f>
        <v>0.97949031600407777</v>
      </c>
      <c r="J378" s="32">
        <f>Reais6x6!AX103</f>
        <v>0.97252252252252247</v>
      </c>
      <c r="K378" s="32">
        <f>Reais6x6!AY103</f>
        <v>0.86004833906071032</v>
      </c>
      <c r="L378" s="33">
        <f>Reais6x6!AA103</f>
        <v>0.24740730869377214</v>
      </c>
      <c r="M378" s="52"/>
      <c r="N378" s="52" t="e">
        <f t="shared" ca="1" si="2"/>
        <v>#NAME?</v>
      </c>
      <c r="O378" s="52" t="e">
        <f t="shared" ca="1" si="3"/>
        <v>#NAME?</v>
      </c>
      <c r="P378" s="52" t="e">
        <f t="shared" ca="1" si="4"/>
        <v>#NAME?</v>
      </c>
      <c r="Q378" s="52" t="e">
        <f t="shared" ca="1" si="5"/>
        <v>#NAME?</v>
      </c>
      <c r="R378" s="52" t="e">
        <f t="shared" ca="1" si="6"/>
        <v>#NAME?</v>
      </c>
      <c r="S378" s="52" t="e">
        <f t="shared" ca="1" si="7"/>
        <v>#NAME?</v>
      </c>
      <c r="T378" s="53"/>
    </row>
    <row r="379" spans="2:20" ht="13.5" hidden="1" customHeight="1" outlineLevel="1">
      <c r="B379" s="31">
        <v>376</v>
      </c>
      <c r="C379" s="31">
        <f t="shared" si="0"/>
        <v>2</v>
      </c>
      <c r="D379" s="31">
        <v>6</v>
      </c>
      <c r="E379" s="32">
        <f t="shared" si="1"/>
        <v>0.45454545454545453</v>
      </c>
      <c r="F379" s="32">
        <f>Reais6x6!AT104</f>
        <v>7.9510703363914359E-2</v>
      </c>
      <c r="G379" s="32">
        <f>Reais6x6!AU104</f>
        <v>8.7837837837837843E-2</v>
      </c>
      <c r="H379" s="32">
        <f>Reais6x6!AV104</f>
        <v>0.19450171821305842</v>
      </c>
      <c r="I379" s="32">
        <f>Reais6x6!AW104</f>
        <v>0.98254841997961262</v>
      </c>
      <c r="J379" s="32">
        <f>Reais6x6!AX104</f>
        <v>0.989039039039039</v>
      </c>
      <c r="K379" s="32">
        <f>Reais6x6!AY104</f>
        <v>0.93589919816723943</v>
      </c>
      <c r="L379" s="33">
        <f>Reais6x6!AA104</f>
        <v>0.1490124917419926</v>
      </c>
      <c r="M379" s="52"/>
      <c r="N379" s="52" t="e">
        <f t="shared" ca="1" si="2"/>
        <v>#NAME?</v>
      </c>
      <c r="O379" s="52" t="e">
        <f t="shared" ca="1" si="3"/>
        <v>#NAME?</v>
      </c>
      <c r="P379" s="52" t="e">
        <f t="shared" ca="1" si="4"/>
        <v>#NAME?</v>
      </c>
      <c r="Q379" s="52" t="e">
        <f t="shared" ca="1" si="5"/>
        <v>#NAME?</v>
      </c>
      <c r="R379" s="52" t="e">
        <f t="shared" ca="1" si="6"/>
        <v>#NAME?</v>
      </c>
      <c r="S379" s="52" t="e">
        <f t="shared" ca="1" si="7"/>
        <v>#NAME?</v>
      </c>
      <c r="T379" s="53"/>
    </row>
    <row r="380" spans="2:20" ht="13.5" hidden="1" customHeight="1" outlineLevel="1">
      <c r="B380" s="31">
        <v>377</v>
      </c>
      <c r="C380" s="31">
        <f t="shared" si="0"/>
        <v>2</v>
      </c>
      <c r="D380" s="31">
        <v>6</v>
      </c>
      <c r="E380" s="32">
        <f t="shared" si="1"/>
        <v>0.45454545454545453</v>
      </c>
      <c r="F380" s="32">
        <f>Reais6x6!AT105</f>
        <v>9.1131498470948008E-2</v>
      </c>
      <c r="G380" s="32">
        <f>Reais6x6!AU105</f>
        <v>0.10585585585585586</v>
      </c>
      <c r="H380" s="32">
        <f>Reais6x6!AV105</f>
        <v>0.19477319587628866</v>
      </c>
      <c r="I380" s="32">
        <f>Reais6x6!AW105</f>
        <v>0.98071355759429168</v>
      </c>
      <c r="J380" s="32">
        <f>Reais6x6!AX105</f>
        <v>0.98573573573573559</v>
      </c>
      <c r="K380" s="32">
        <f>Reais6x6!AY105</f>
        <v>0.93588109965635757</v>
      </c>
      <c r="L380" s="33">
        <f>Reais6x6!AA105</f>
        <v>0.15162569553848759</v>
      </c>
      <c r="M380" s="52"/>
      <c r="N380" s="52" t="e">
        <f t="shared" ca="1" si="2"/>
        <v>#NAME?</v>
      </c>
      <c r="O380" s="52" t="e">
        <f t="shared" ca="1" si="3"/>
        <v>#NAME?</v>
      </c>
      <c r="P380" s="52" t="e">
        <f t="shared" ca="1" si="4"/>
        <v>#NAME?</v>
      </c>
      <c r="Q380" s="52" t="e">
        <f t="shared" ca="1" si="5"/>
        <v>#NAME?</v>
      </c>
      <c r="R380" s="52" t="e">
        <f t="shared" ca="1" si="6"/>
        <v>#NAME?</v>
      </c>
      <c r="S380" s="52" t="e">
        <f t="shared" ca="1" si="7"/>
        <v>#NAME?</v>
      </c>
      <c r="T380" s="53"/>
    </row>
    <row r="381" spans="2:20" ht="13.5" hidden="1" customHeight="1" outlineLevel="1">
      <c r="B381" s="31">
        <v>378</v>
      </c>
      <c r="C381" s="31">
        <f t="shared" si="0"/>
        <v>2</v>
      </c>
      <c r="D381" s="31">
        <v>6</v>
      </c>
      <c r="E381" s="32">
        <f t="shared" si="1"/>
        <v>0.45454545454545453</v>
      </c>
      <c r="F381" s="32">
        <f>Reais6x6!AT106</f>
        <v>0.10275229357798163</v>
      </c>
      <c r="G381" s="32">
        <f>Reais6x6!AU106</f>
        <v>0.12387387387387387</v>
      </c>
      <c r="H381" s="32">
        <f>Reais6x6!AV106</f>
        <v>0.1950446735395189</v>
      </c>
      <c r="I381" s="32">
        <f>Reais6x6!AW106</f>
        <v>0.98042813455657507</v>
      </c>
      <c r="J381" s="32">
        <f>Reais6x6!AX106</f>
        <v>0.98483483483483469</v>
      </c>
      <c r="K381" s="32">
        <f>Reais6x6!AY106</f>
        <v>0.93589919816723965</v>
      </c>
      <c r="L381" s="33">
        <f>Reais6x6!AA106</f>
        <v>0.16426664462648044</v>
      </c>
      <c r="M381" s="52"/>
      <c r="N381" s="52" t="e">
        <f t="shared" ca="1" si="2"/>
        <v>#NAME?</v>
      </c>
      <c r="O381" s="52" t="e">
        <f t="shared" ca="1" si="3"/>
        <v>#NAME?</v>
      </c>
      <c r="P381" s="52" t="e">
        <f t="shared" ca="1" si="4"/>
        <v>#NAME?</v>
      </c>
      <c r="Q381" s="52" t="e">
        <f t="shared" ca="1" si="5"/>
        <v>#NAME?</v>
      </c>
      <c r="R381" s="52" t="e">
        <f t="shared" ca="1" si="6"/>
        <v>#NAME?</v>
      </c>
      <c r="S381" s="52" t="e">
        <f t="shared" ca="1" si="7"/>
        <v>#NAME?</v>
      </c>
      <c r="T381" s="53"/>
    </row>
    <row r="382" spans="2:20" ht="13.5" hidden="1" customHeight="1" outlineLevel="1">
      <c r="B382" s="31">
        <v>379</v>
      </c>
      <c r="C382" s="31">
        <f t="shared" si="0"/>
        <v>2</v>
      </c>
      <c r="D382" s="31">
        <v>6</v>
      </c>
      <c r="E382" s="32">
        <f t="shared" si="1"/>
        <v>0.45454545454545453</v>
      </c>
      <c r="F382" s="32">
        <f>Reais6x6!AT107</f>
        <v>0.11437308868501528</v>
      </c>
      <c r="G382" s="32">
        <f>Reais6x6!AU107</f>
        <v>0.14189189189189189</v>
      </c>
      <c r="H382" s="32">
        <f>Reais6x6!AV107</f>
        <v>0.19531615120274914</v>
      </c>
      <c r="I382" s="32">
        <f>Reais6x6!AW107</f>
        <v>0.98169215086646289</v>
      </c>
      <c r="J382" s="32">
        <f>Reais6x6!AX107</f>
        <v>0.98633633633633622</v>
      </c>
      <c r="K382" s="32">
        <f>Reais6x6!AY107</f>
        <v>0.93595349369988556</v>
      </c>
      <c r="L382" s="33">
        <f>Reais6x6!AA107</f>
        <v>0.18525638406899733</v>
      </c>
      <c r="M382" s="52"/>
      <c r="N382" s="52" t="e">
        <f t="shared" ca="1" si="2"/>
        <v>#NAME?</v>
      </c>
      <c r="O382" s="52" t="e">
        <f t="shared" ca="1" si="3"/>
        <v>#NAME?</v>
      </c>
      <c r="P382" s="52" t="e">
        <f t="shared" ca="1" si="4"/>
        <v>#NAME?</v>
      </c>
      <c r="Q382" s="52" t="e">
        <f t="shared" ca="1" si="5"/>
        <v>#NAME?</v>
      </c>
      <c r="R382" s="52" t="e">
        <f t="shared" ca="1" si="6"/>
        <v>#NAME?</v>
      </c>
      <c r="S382" s="52" t="e">
        <f t="shared" ca="1" si="7"/>
        <v>#NAME?</v>
      </c>
      <c r="T382" s="53"/>
    </row>
    <row r="383" spans="2:20" ht="13.5" hidden="1" customHeight="1" outlineLevel="1">
      <c r="B383" s="31">
        <v>380</v>
      </c>
      <c r="C383" s="31">
        <f t="shared" si="0"/>
        <v>2</v>
      </c>
      <c r="D383" s="31">
        <v>6</v>
      </c>
      <c r="E383" s="32">
        <f t="shared" si="1"/>
        <v>0.45454545454545453</v>
      </c>
      <c r="F383" s="32">
        <f>Reais6x6!AT108</f>
        <v>0.1259938837920489</v>
      </c>
      <c r="G383" s="32">
        <f>Reais6x6!AU108</f>
        <v>0.15990990990990991</v>
      </c>
      <c r="H383" s="32">
        <f>Reais6x6!AV108</f>
        <v>0.19558762886597938</v>
      </c>
      <c r="I383" s="32">
        <f>Reais6x6!AW108</f>
        <v>0.98450560652395525</v>
      </c>
      <c r="J383" s="32">
        <f>Reais6x6!AX108</f>
        <v>0.99024024024024027</v>
      </c>
      <c r="K383" s="32">
        <f>Reais6x6!AY108</f>
        <v>0.93604398625429552</v>
      </c>
      <c r="L383" s="33">
        <f>Reais6x6!AA108</f>
        <v>0.20291911484489689</v>
      </c>
      <c r="M383" s="52"/>
      <c r="N383" s="52" t="e">
        <f t="shared" ca="1" si="2"/>
        <v>#NAME?</v>
      </c>
      <c r="O383" s="52" t="e">
        <f t="shared" ca="1" si="3"/>
        <v>#NAME?</v>
      </c>
      <c r="P383" s="52" t="e">
        <f t="shared" ca="1" si="4"/>
        <v>#NAME?</v>
      </c>
      <c r="Q383" s="52" t="e">
        <f t="shared" ca="1" si="5"/>
        <v>#NAME?</v>
      </c>
      <c r="R383" s="52" t="e">
        <f t="shared" ca="1" si="6"/>
        <v>#NAME?</v>
      </c>
      <c r="S383" s="52" t="e">
        <f t="shared" ca="1" si="7"/>
        <v>#NAME?</v>
      </c>
      <c r="T383" s="53"/>
    </row>
    <row r="384" spans="2:20" ht="13.5" hidden="1" customHeight="1" outlineLevel="1">
      <c r="B384" s="31">
        <v>381</v>
      </c>
      <c r="C384" s="31">
        <f t="shared" si="0"/>
        <v>2</v>
      </c>
      <c r="D384" s="31">
        <v>6</v>
      </c>
      <c r="E384" s="32">
        <f t="shared" si="1"/>
        <v>0.45454545454545453</v>
      </c>
      <c r="F384" s="32">
        <f>Reais6x6!AT109</f>
        <v>0.2593272171253822</v>
      </c>
      <c r="G384" s="32">
        <f>Reais6x6!AU109</f>
        <v>0.46846846846846851</v>
      </c>
      <c r="H384" s="32">
        <f>Reais6x6!AV109</f>
        <v>1.7182130584192441</v>
      </c>
      <c r="I384" s="32">
        <f>Reais6x6!AW109</f>
        <v>0.99551478083588174</v>
      </c>
      <c r="J384" s="32">
        <f>Reais6x6!AX109</f>
        <v>0.98498498498498499</v>
      </c>
      <c r="K384" s="32">
        <f>Reais6x6!AY109</f>
        <v>0.96105383734249716</v>
      </c>
      <c r="L384" s="33">
        <f>Reais6x6!AA109</f>
        <v>0.50151292177236473</v>
      </c>
      <c r="M384" s="52"/>
      <c r="N384" s="52" t="e">
        <f t="shared" ca="1" si="2"/>
        <v>#NAME?</v>
      </c>
      <c r="O384" s="52" t="e">
        <f t="shared" ca="1" si="3"/>
        <v>#NAME?</v>
      </c>
      <c r="P384" s="52" t="e">
        <f t="shared" ca="1" si="4"/>
        <v>#NAME?</v>
      </c>
      <c r="Q384" s="52" t="e">
        <f t="shared" ca="1" si="5"/>
        <v>#NAME?</v>
      </c>
      <c r="R384" s="52" t="e">
        <f t="shared" ca="1" si="6"/>
        <v>#NAME?</v>
      </c>
      <c r="S384" s="52" t="e">
        <f t="shared" ca="1" si="7"/>
        <v>#NAME?</v>
      </c>
      <c r="T384" s="53"/>
    </row>
    <row r="385" spans="2:20" ht="13.5" hidden="1" customHeight="1" outlineLevel="1">
      <c r="B385" s="31">
        <v>382</v>
      </c>
      <c r="C385" s="31">
        <f t="shared" si="0"/>
        <v>2</v>
      </c>
      <c r="D385" s="31">
        <v>6</v>
      </c>
      <c r="E385" s="32">
        <f t="shared" si="1"/>
        <v>0.45454545454545453</v>
      </c>
      <c r="F385" s="32">
        <f>Reais6x6!AT110</f>
        <v>0.22262996941896021</v>
      </c>
      <c r="G385" s="32">
        <f>Reais6x6!AU110</f>
        <v>0.39189189189189194</v>
      </c>
      <c r="H385" s="32">
        <f>Reais6x6!AV110</f>
        <v>1.4123711340206186</v>
      </c>
      <c r="I385" s="32">
        <f>Reais6x6!AW110</f>
        <v>0.98328236493374088</v>
      </c>
      <c r="J385" s="32">
        <f>Reais6x6!AX110</f>
        <v>0.96546546546546552</v>
      </c>
      <c r="K385" s="32">
        <f>Reais6x6!AY110</f>
        <v>0.87468499427262303</v>
      </c>
      <c r="L385" s="33">
        <f>Reais6x6!AA110</f>
        <v>0.37842820410148681</v>
      </c>
      <c r="M385" s="52"/>
      <c r="N385" s="52" t="e">
        <f t="shared" ca="1" si="2"/>
        <v>#NAME?</v>
      </c>
      <c r="O385" s="52" t="e">
        <f t="shared" ca="1" si="3"/>
        <v>#NAME?</v>
      </c>
      <c r="P385" s="52" t="e">
        <f t="shared" ca="1" si="4"/>
        <v>#NAME?</v>
      </c>
      <c r="Q385" s="52" t="e">
        <f t="shared" ca="1" si="5"/>
        <v>#NAME?</v>
      </c>
      <c r="R385" s="52" t="e">
        <f t="shared" ca="1" si="6"/>
        <v>#NAME?</v>
      </c>
      <c r="S385" s="52" t="e">
        <f t="shared" ca="1" si="7"/>
        <v>#NAME?</v>
      </c>
      <c r="T385" s="53"/>
    </row>
    <row r="386" spans="2:20" ht="13.5" hidden="1" customHeight="1" outlineLevel="1">
      <c r="B386" s="31">
        <v>383</v>
      </c>
      <c r="C386" s="31">
        <f t="shared" si="0"/>
        <v>2</v>
      </c>
      <c r="D386" s="31">
        <v>6</v>
      </c>
      <c r="E386" s="32">
        <f t="shared" si="1"/>
        <v>0.45454545454545453</v>
      </c>
      <c r="F386" s="32">
        <f>Reais6x6!AT111</f>
        <v>0.23425076452599383</v>
      </c>
      <c r="G386" s="32">
        <f>Reais6x6!AU111</f>
        <v>0.40990990990990994</v>
      </c>
      <c r="H386" s="32">
        <f>Reais6x6!AV111</f>
        <v>1.4126426116838489</v>
      </c>
      <c r="I386" s="32">
        <f>Reais6x6!AW111</f>
        <v>0.98715596330275246</v>
      </c>
      <c r="J386" s="32">
        <f>Reais6x6!AX111</f>
        <v>0.97147147147147139</v>
      </c>
      <c r="K386" s="32">
        <f>Reais6x6!AY111</f>
        <v>0.87477548682703332</v>
      </c>
      <c r="L386" s="33">
        <f>Reais6x6!AA111</f>
        <v>0.42221526834298578</v>
      </c>
      <c r="M386" s="52"/>
      <c r="N386" s="52" t="e">
        <f t="shared" ca="1" si="2"/>
        <v>#NAME?</v>
      </c>
      <c r="O386" s="52" t="e">
        <f t="shared" ca="1" si="3"/>
        <v>#NAME?</v>
      </c>
      <c r="P386" s="52" t="e">
        <f t="shared" ca="1" si="4"/>
        <v>#NAME?</v>
      </c>
      <c r="Q386" s="52" t="e">
        <f t="shared" ca="1" si="5"/>
        <v>#NAME?</v>
      </c>
      <c r="R386" s="52" t="e">
        <f t="shared" ca="1" si="6"/>
        <v>#NAME?</v>
      </c>
      <c r="S386" s="52" t="e">
        <f t="shared" ca="1" si="7"/>
        <v>#NAME?</v>
      </c>
      <c r="T386" s="53"/>
    </row>
    <row r="387" spans="2:20" ht="13.5" hidden="1" customHeight="1" outlineLevel="1">
      <c r="B387" s="31">
        <v>384</v>
      </c>
      <c r="C387" s="31">
        <f t="shared" si="0"/>
        <v>2</v>
      </c>
      <c r="D387" s="31">
        <v>6</v>
      </c>
      <c r="E387" s="32">
        <f t="shared" si="1"/>
        <v>0.45454545454545453</v>
      </c>
      <c r="F387" s="32">
        <f>Reais6x6!AT112</f>
        <v>0.18593272171253822</v>
      </c>
      <c r="G387" s="32">
        <f>Reais6x6!AU112</f>
        <v>0.31531531531531537</v>
      </c>
      <c r="H387" s="32">
        <f>Reais6x6!AV112</f>
        <v>1.1065292096219932</v>
      </c>
      <c r="I387" s="32">
        <f>Reais6x6!AW112</f>
        <v>0.97594291539245648</v>
      </c>
      <c r="J387" s="32">
        <f>Reais6x6!AX112</f>
        <v>0.95615615615615634</v>
      </c>
      <c r="K387" s="32">
        <f>Reais6x6!AY112</f>
        <v>0.82909507445589914</v>
      </c>
      <c r="L387" s="33">
        <f>Reais6x6!AA112</f>
        <v>0.28984696376415436</v>
      </c>
      <c r="M387" s="52"/>
      <c r="N387" s="52" t="e">
        <f t="shared" ca="1" si="2"/>
        <v>#NAME?</v>
      </c>
      <c r="O387" s="52" t="e">
        <f t="shared" ca="1" si="3"/>
        <v>#NAME?</v>
      </c>
      <c r="P387" s="52" t="e">
        <f t="shared" ca="1" si="4"/>
        <v>#NAME?</v>
      </c>
      <c r="Q387" s="52" t="e">
        <f t="shared" ca="1" si="5"/>
        <v>#NAME?</v>
      </c>
      <c r="R387" s="52" t="e">
        <f t="shared" ca="1" si="6"/>
        <v>#NAME?</v>
      </c>
      <c r="S387" s="52" t="e">
        <f t="shared" ca="1" si="7"/>
        <v>#NAME?</v>
      </c>
      <c r="T387" s="53"/>
    </row>
    <row r="388" spans="2:20" ht="13.5" hidden="1" customHeight="1" outlineLevel="1">
      <c r="B388" s="31">
        <v>385</v>
      </c>
      <c r="C388" s="31">
        <f t="shared" si="0"/>
        <v>2</v>
      </c>
      <c r="D388" s="31">
        <v>6</v>
      </c>
      <c r="E388" s="32">
        <f t="shared" si="1"/>
        <v>0.45454545454545453</v>
      </c>
      <c r="F388" s="32">
        <f>Reais6x6!AT113</f>
        <v>0.19755351681957184</v>
      </c>
      <c r="G388" s="32">
        <f>Reais6x6!AU113</f>
        <v>0.33333333333333337</v>
      </c>
      <c r="H388" s="32">
        <f>Reais6x6!AV113</f>
        <v>1.1068006872852234</v>
      </c>
      <c r="I388" s="32">
        <f>Reais6x6!AW113</f>
        <v>0.97826707441386351</v>
      </c>
      <c r="J388" s="32">
        <f>Reais6x6!AX113</f>
        <v>0.95975975975975969</v>
      </c>
      <c r="K388" s="32">
        <f>Reais6x6!AY113</f>
        <v>0.82914936998854527</v>
      </c>
      <c r="L388" s="33">
        <f>Reais6x6!AA113</f>
        <v>0.32366558501590076</v>
      </c>
      <c r="M388" s="52"/>
      <c r="N388" s="52" t="e">
        <f t="shared" ca="1" si="2"/>
        <v>#NAME?</v>
      </c>
      <c r="O388" s="52" t="e">
        <f t="shared" ca="1" si="3"/>
        <v>#NAME?</v>
      </c>
      <c r="P388" s="52" t="e">
        <f t="shared" ca="1" si="4"/>
        <v>#NAME?</v>
      </c>
      <c r="Q388" s="52" t="e">
        <f t="shared" ca="1" si="5"/>
        <v>#NAME?</v>
      </c>
      <c r="R388" s="52" t="e">
        <f t="shared" ca="1" si="6"/>
        <v>#NAME?</v>
      </c>
      <c r="S388" s="52" t="e">
        <f t="shared" ca="1" si="7"/>
        <v>#NAME?</v>
      </c>
      <c r="T388" s="53"/>
    </row>
    <row r="389" spans="2:20" ht="13.5" hidden="1" customHeight="1" outlineLevel="1">
      <c r="B389" s="31">
        <v>386</v>
      </c>
      <c r="C389" s="31">
        <f t="shared" si="0"/>
        <v>2</v>
      </c>
      <c r="D389" s="31">
        <v>6</v>
      </c>
      <c r="E389" s="32">
        <f t="shared" si="1"/>
        <v>0.45454545454545453</v>
      </c>
      <c r="F389" s="32">
        <f>Reais6x6!AT114</f>
        <v>0.20917431192660546</v>
      </c>
      <c r="G389" s="32">
        <f>Reais6x6!AU114</f>
        <v>0.35135135135135137</v>
      </c>
      <c r="H389" s="32">
        <f>Reais6x6!AV114</f>
        <v>1.1070721649484536</v>
      </c>
      <c r="I389" s="32">
        <f>Reais6x6!AW114</f>
        <v>0.98214067278287476</v>
      </c>
      <c r="J389" s="32">
        <f>Reais6x6!AX114</f>
        <v>0.96576576576576556</v>
      </c>
      <c r="K389" s="32">
        <f>Reais6x6!AY114</f>
        <v>0.82923986254295545</v>
      </c>
      <c r="L389" s="33">
        <f>Reais6x6!AA114</f>
        <v>0.36596958584160805</v>
      </c>
      <c r="M389" s="52"/>
      <c r="N389" s="52" t="e">
        <f t="shared" ca="1" si="2"/>
        <v>#NAME?</v>
      </c>
      <c r="O389" s="52" t="e">
        <f t="shared" ca="1" si="3"/>
        <v>#NAME?</v>
      </c>
      <c r="P389" s="52" t="e">
        <f t="shared" ca="1" si="4"/>
        <v>#NAME?</v>
      </c>
      <c r="Q389" s="52" t="e">
        <f t="shared" ca="1" si="5"/>
        <v>#NAME?</v>
      </c>
      <c r="R389" s="52" t="e">
        <f t="shared" ca="1" si="6"/>
        <v>#NAME?</v>
      </c>
      <c r="S389" s="52" t="e">
        <f t="shared" ca="1" si="7"/>
        <v>#NAME?</v>
      </c>
      <c r="T389" s="53"/>
    </row>
    <row r="390" spans="2:20" ht="13.5" hidden="1" customHeight="1" outlineLevel="1">
      <c r="B390" s="31">
        <v>387</v>
      </c>
      <c r="C390" s="31">
        <f t="shared" si="0"/>
        <v>2</v>
      </c>
      <c r="D390" s="31">
        <v>6</v>
      </c>
      <c r="E390" s="32">
        <f t="shared" si="1"/>
        <v>0.45454545454545453</v>
      </c>
      <c r="F390" s="32">
        <f>Reais6x6!AT115</f>
        <v>0.14923547400611623</v>
      </c>
      <c r="G390" s="32">
        <f>Reais6x6!AU115</f>
        <v>0.23873873873873871</v>
      </c>
      <c r="H390" s="32">
        <f>Reais6x6!AV115</f>
        <v>0.80068728522336774</v>
      </c>
      <c r="I390" s="32">
        <f>Reais6x6!AW115</f>
        <v>0.97349643221202842</v>
      </c>
      <c r="J390" s="32">
        <f>Reais6x6!AX115</f>
        <v>0.95705705705705713</v>
      </c>
      <c r="K390" s="32">
        <f>Reais6x6!AY115</f>
        <v>0.82428407789232527</v>
      </c>
      <c r="L390" s="33">
        <f>Reais6x6!AA115</f>
        <v>0.21215360502970615</v>
      </c>
      <c r="M390" s="52"/>
      <c r="N390" s="52" t="e">
        <f t="shared" ca="1" si="2"/>
        <v>#NAME?</v>
      </c>
      <c r="O390" s="52" t="e">
        <f t="shared" ca="1" si="3"/>
        <v>#NAME?</v>
      </c>
      <c r="P390" s="52" t="e">
        <f t="shared" ca="1" si="4"/>
        <v>#NAME?</v>
      </c>
      <c r="Q390" s="52" t="e">
        <f t="shared" ca="1" si="5"/>
        <v>#NAME?</v>
      </c>
      <c r="R390" s="52" t="e">
        <f t="shared" ca="1" si="6"/>
        <v>#NAME?</v>
      </c>
      <c r="S390" s="52" t="e">
        <f t="shared" ca="1" si="7"/>
        <v>#NAME?</v>
      </c>
      <c r="T390" s="53"/>
    </row>
    <row r="391" spans="2:20" ht="13.5" hidden="1" customHeight="1" outlineLevel="1">
      <c r="B391" s="31">
        <v>388</v>
      </c>
      <c r="C391" s="31">
        <f t="shared" si="0"/>
        <v>2</v>
      </c>
      <c r="D391" s="31">
        <v>6</v>
      </c>
      <c r="E391" s="32">
        <f t="shared" si="1"/>
        <v>0.45454545454545453</v>
      </c>
      <c r="F391" s="32">
        <f>Reais6x6!AT116</f>
        <v>0.16085626911314985</v>
      </c>
      <c r="G391" s="32">
        <f>Reais6x6!AU116</f>
        <v>0.25675675675675674</v>
      </c>
      <c r="H391" s="32">
        <f>Reais6x6!AV116</f>
        <v>0.80095876288659795</v>
      </c>
      <c r="I391" s="32">
        <f>Reais6x6!AW116</f>
        <v>0.9742711518858308</v>
      </c>
      <c r="J391" s="32">
        <f>Reais6x6!AX116</f>
        <v>0.95825825825825817</v>
      </c>
      <c r="K391" s="32">
        <f>Reais6x6!AY116</f>
        <v>0.82430217640320746</v>
      </c>
      <c r="L391" s="33">
        <f>Reais6x6!AA116</f>
        <v>0.2443188289934792</v>
      </c>
      <c r="M391" s="52"/>
      <c r="N391" s="52" t="e">
        <f t="shared" ca="1" si="2"/>
        <v>#NAME?</v>
      </c>
      <c r="O391" s="52" t="e">
        <f t="shared" ca="1" si="3"/>
        <v>#NAME?</v>
      </c>
      <c r="P391" s="52" t="e">
        <f t="shared" ca="1" si="4"/>
        <v>#NAME?</v>
      </c>
      <c r="Q391" s="52" t="e">
        <f t="shared" ca="1" si="5"/>
        <v>#NAME?</v>
      </c>
      <c r="R391" s="52" t="e">
        <f t="shared" ca="1" si="6"/>
        <v>#NAME?</v>
      </c>
      <c r="S391" s="52" t="e">
        <f t="shared" ca="1" si="7"/>
        <v>#NAME?</v>
      </c>
      <c r="T391" s="53"/>
    </row>
    <row r="392" spans="2:20" ht="13.5" hidden="1" customHeight="1" outlineLevel="1">
      <c r="B392" s="31">
        <v>389</v>
      </c>
      <c r="C392" s="31">
        <f t="shared" si="0"/>
        <v>2</v>
      </c>
      <c r="D392" s="31">
        <v>6</v>
      </c>
      <c r="E392" s="32">
        <f t="shared" si="1"/>
        <v>0.45454545454545453</v>
      </c>
      <c r="F392" s="32">
        <f>Reais6x6!AT117</f>
        <v>0.17247706422018347</v>
      </c>
      <c r="G392" s="32">
        <f>Reais6x6!AU117</f>
        <v>0.27477477477477474</v>
      </c>
      <c r="H392" s="32">
        <f>Reais6x6!AV117</f>
        <v>0.80123024054982817</v>
      </c>
      <c r="I392" s="32">
        <f>Reais6x6!AW117</f>
        <v>0.97659531090723761</v>
      </c>
      <c r="J392" s="32">
        <f>Reais6x6!AX117</f>
        <v>0.96186186186186184</v>
      </c>
      <c r="K392" s="32">
        <f>Reais6x6!AY117</f>
        <v>0.82435647193585349</v>
      </c>
      <c r="L392" s="33">
        <f>Reais6x6!AA117</f>
        <v>0.27027803201498396</v>
      </c>
      <c r="M392" s="52"/>
      <c r="N392" s="52" t="e">
        <f t="shared" ca="1" si="2"/>
        <v>#NAME?</v>
      </c>
      <c r="O392" s="52" t="e">
        <f t="shared" ca="1" si="3"/>
        <v>#NAME?</v>
      </c>
      <c r="P392" s="52" t="e">
        <f t="shared" ca="1" si="4"/>
        <v>#NAME?</v>
      </c>
      <c r="Q392" s="52" t="e">
        <f t="shared" ca="1" si="5"/>
        <v>#NAME?</v>
      </c>
      <c r="R392" s="52" t="e">
        <f t="shared" ca="1" si="6"/>
        <v>#NAME?</v>
      </c>
      <c r="S392" s="52" t="e">
        <f t="shared" ca="1" si="7"/>
        <v>#NAME?</v>
      </c>
      <c r="T392" s="53"/>
    </row>
    <row r="393" spans="2:20" ht="13.5" hidden="1" customHeight="1" outlineLevel="1">
      <c r="B393" s="31">
        <v>390</v>
      </c>
      <c r="C393" s="31">
        <f t="shared" si="0"/>
        <v>2</v>
      </c>
      <c r="D393" s="31">
        <v>6</v>
      </c>
      <c r="E393" s="32">
        <f t="shared" si="1"/>
        <v>0.45454545454545453</v>
      </c>
      <c r="F393" s="32">
        <f>Reais6x6!AT118</f>
        <v>0.18409785932721709</v>
      </c>
      <c r="G393" s="32">
        <f>Reais6x6!AU118</f>
        <v>0.2927927927927928</v>
      </c>
      <c r="H393" s="32">
        <f>Reais6x6!AV118</f>
        <v>0.80150171821305838</v>
      </c>
      <c r="I393" s="32">
        <f>Reais6x6!AW118</f>
        <v>0.98046890927624897</v>
      </c>
      <c r="J393" s="32">
        <f>Reais6x6!AX118</f>
        <v>0.96786786786786783</v>
      </c>
      <c r="K393" s="32">
        <f>Reais6x6!AY118</f>
        <v>0.82444696449026356</v>
      </c>
      <c r="L393" s="33">
        <f>Reais6x6!AA118</f>
        <v>0.31875227867865469</v>
      </c>
      <c r="M393" s="52"/>
      <c r="N393" s="52" t="e">
        <f t="shared" ca="1" si="2"/>
        <v>#NAME?</v>
      </c>
      <c r="O393" s="52" t="e">
        <f t="shared" ca="1" si="3"/>
        <v>#NAME?</v>
      </c>
      <c r="P393" s="52" t="e">
        <f t="shared" ca="1" si="4"/>
        <v>#NAME?</v>
      </c>
      <c r="Q393" s="52" t="e">
        <f t="shared" ca="1" si="5"/>
        <v>#NAME?</v>
      </c>
      <c r="R393" s="52" t="e">
        <f t="shared" ca="1" si="6"/>
        <v>#NAME?</v>
      </c>
      <c r="S393" s="52" t="e">
        <f t="shared" ca="1" si="7"/>
        <v>#NAME?</v>
      </c>
      <c r="T393" s="53"/>
    </row>
    <row r="394" spans="2:20" ht="13.5" hidden="1" customHeight="1" outlineLevel="1">
      <c r="B394" s="31">
        <v>391</v>
      </c>
      <c r="C394" s="31">
        <f t="shared" si="0"/>
        <v>2</v>
      </c>
      <c r="D394" s="31">
        <v>6</v>
      </c>
      <c r="E394" s="32">
        <f t="shared" si="1"/>
        <v>0.45454545454545453</v>
      </c>
      <c r="F394" s="32">
        <f>Reais6x6!AT119</f>
        <v>0.11253822629969418</v>
      </c>
      <c r="G394" s="32">
        <f>Reais6x6!AU119</f>
        <v>0.16216216216216212</v>
      </c>
      <c r="H394" s="32">
        <f>Reais6x6!AV119</f>
        <v>0.49484536082474229</v>
      </c>
      <c r="I394" s="32">
        <f>Reais6x6!AW119</f>
        <v>0.9759429153924567</v>
      </c>
      <c r="J394" s="32">
        <f>Reais6x6!AX119</f>
        <v>0.96816816816816809</v>
      </c>
      <c r="K394" s="32">
        <f>Reais6x6!AY119</f>
        <v>0.86025200458190154</v>
      </c>
      <c r="L394" s="33">
        <f>Reais6x6!AA119</f>
        <v>0.16271204189647204</v>
      </c>
      <c r="M394" s="52"/>
      <c r="N394" s="52" t="e">
        <f t="shared" ca="1" si="2"/>
        <v>#NAME?</v>
      </c>
      <c r="O394" s="52" t="e">
        <f t="shared" ca="1" si="3"/>
        <v>#NAME?</v>
      </c>
      <c r="P394" s="52" t="e">
        <f t="shared" ca="1" si="4"/>
        <v>#NAME?</v>
      </c>
      <c r="Q394" s="52" t="e">
        <f t="shared" ca="1" si="5"/>
        <v>#NAME?</v>
      </c>
      <c r="R394" s="52" t="e">
        <f t="shared" ca="1" si="6"/>
        <v>#NAME?</v>
      </c>
      <c r="S394" s="52" t="e">
        <f t="shared" ca="1" si="7"/>
        <v>#NAME?</v>
      </c>
      <c r="T394" s="53"/>
    </row>
    <row r="395" spans="2:20" ht="13.5" hidden="1" customHeight="1" outlineLevel="1">
      <c r="B395" s="31">
        <v>392</v>
      </c>
      <c r="C395" s="31">
        <f t="shared" si="0"/>
        <v>2</v>
      </c>
      <c r="D395" s="31">
        <v>6</v>
      </c>
      <c r="E395" s="32">
        <f t="shared" si="1"/>
        <v>0.45454545454545453</v>
      </c>
      <c r="F395" s="32">
        <f>Reais6x6!AT120</f>
        <v>0.12415902140672783</v>
      </c>
      <c r="G395" s="32">
        <f>Reais6x6!AU120</f>
        <v>0.18018018018018014</v>
      </c>
      <c r="H395" s="32">
        <f>Reais6x6!AV120</f>
        <v>0.4951168384879725</v>
      </c>
      <c r="I395" s="32">
        <f>Reais6x6!AW120</f>
        <v>0.97516819571865454</v>
      </c>
      <c r="J395" s="32">
        <f>Reais6x6!AX120</f>
        <v>0.96696696696696671</v>
      </c>
      <c r="K395" s="32">
        <f>Reais6x6!AY120</f>
        <v>0.86023390607101968</v>
      </c>
      <c r="L395" s="33">
        <f>Reais6x6!AA120</f>
        <v>0.1742300844834089</v>
      </c>
      <c r="M395" s="52"/>
      <c r="N395" s="52" t="e">
        <f t="shared" ca="1" si="2"/>
        <v>#NAME?</v>
      </c>
      <c r="O395" s="52" t="e">
        <f t="shared" ca="1" si="3"/>
        <v>#NAME?</v>
      </c>
      <c r="P395" s="52" t="e">
        <f t="shared" ca="1" si="4"/>
        <v>#NAME?</v>
      </c>
      <c r="Q395" s="52" t="e">
        <f t="shared" ca="1" si="5"/>
        <v>#NAME?</v>
      </c>
      <c r="R395" s="52" t="e">
        <f t="shared" ca="1" si="6"/>
        <v>#NAME?</v>
      </c>
      <c r="S395" s="52" t="e">
        <f t="shared" ca="1" si="7"/>
        <v>#NAME?</v>
      </c>
      <c r="T395" s="53"/>
    </row>
    <row r="396" spans="2:20" ht="13.5" hidden="1" customHeight="1" outlineLevel="1">
      <c r="B396" s="31">
        <v>393</v>
      </c>
      <c r="C396" s="31">
        <f t="shared" si="0"/>
        <v>2</v>
      </c>
      <c r="D396" s="31">
        <v>6</v>
      </c>
      <c r="E396" s="32">
        <f t="shared" si="1"/>
        <v>0.45454545454545453</v>
      </c>
      <c r="F396" s="32">
        <f>Reais6x6!AT121</f>
        <v>0.13577981651376145</v>
      </c>
      <c r="G396" s="32">
        <f>Reais6x6!AU121</f>
        <v>0.19819819819819817</v>
      </c>
      <c r="H396" s="32">
        <f>Reais6x6!AV121</f>
        <v>0.49538831615120271</v>
      </c>
      <c r="I396" s="32">
        <f>Reais6x6!AW121</f>
        <v>0.97594291539245681</v>
      </c>
      <c r="J396" s="32">
        <f>Reais6x6!AX121</f>
        <v>0.96816816816816798</v>
      </c>
      <c r="K396" s="32">
        <f>Reais6x6!AY121</f>
        <v>0.86025200458190176</v>
      </c>
      <c r="L396" s="33">
        <f>Reais6x6!AA121</f>
        <v>0.20236215335991001</v>
      </c>
      <c r="M396" s="52"/>
      <c r="N396" s="52" t="e">
        <f t="shared" ca="1" si="2"/>
        <v>#NAME?</v>
      </c>
      <c r="O396" s="52" t="e">
        <f t="shared" ca="1" si="3"/>
        <v>#NAME?</v>
      </c>
      <c r="P396" s="52" t="e">
        <f t="shared" ca="1" si="4"/>
        <v>#NAME?</v>
      </c>
      <c r="Q396" s="52" t="e">
        <f t="shared" ca="1" si="5"/>
        <v>#NAME?</v>
      </c>
      <c r="R396" s="52" t="e">
        <f t="shared" ca="1" si="6"/>
        <v>#NAME?</v>
      </c>
      <c r="S396" s="52" t="e">
        <f t="shared" ca="1" si="7"/>
        <v>#NAME?</v>
      </c>
      <c r="T396" s="53"/>
    </row>
    <row r="397" spans="2:20" ht="13.5" hidden="1" customHeight="1" outlineLevel="1">
      <c r="B397" s="31">
        <v>394</v>
      </c>
      <c r="C397" s="31">
        <f t="shared" si="0"/>
        <v>2</v>
      </c>
      <c r="D397" s="31">
        <v>6</v>
      </c>
      <c r="E397" s="32">
        <f t="shared" si="1"/>
        <v>0.45454545454545453</v>
      </c>
      <c r="F397" s="32">
        <f>Reais6x6!AT122</f>
        <v>0.1474006116207951</v>
      </c>
      <c r="G397" s="32">
        <f>Reais6x6!AU122</f>
        <v>0.2162162162162162</v>
      </c>
      <c r="H397" s="32">
        <f>Reais6x6!AV122</f>
        <v>0.49565979381443293</v>
      </c>
      <c r="I397" s="32">
        <f>Reais6x6!AW122</f>
        <v>0.97826707441386351</v>
      </c>
      <c r="J397" s="32">
        <f>Reais6x6!AX122</f>
        <v>0.97177177177177165</v>
      </c>
      <c r="K397" s="32">
        <f>Reais6x6!AY122</f>
        <v>0.86030630011454767</v>
      </c>
      <c r="L397" s="33">
        <f>Reais6x6!AA122</f>
        <v>0.25355464899460939</v>
      </c>
      <c r="M397" s="52"/>
      <c r="N397" s="52" t="e">
        <f t="shared" ca="1" si="2"/>
        <v>#NAME?</v>
      </c>
      <c r="O397" s="52" t="e">
        <f t="shared" ca="1" si="3"/>
        <v>#NAME?</v>
      </c>
      <c r="P397" s="52" t="e">
        <f t="shared" ca="1" si="4"/>
        <v>#NAME?</v>
      </c>
      <c r="Q397" s="52" t="e">
        <f t="shared" ca="1" si="5"/>
        <v>#NAME?</v>
      </c>
      <c r="R397" s="52" t="e">
        <f t="shared" ca="1" si="6"/>
        <v>#NAME?</v>
      </c>
      <c r="S397" s="52" t="e">
        <f t="shared" ca="1" si="7"/>
        <v>#NAME?</v>
      </c>
      <c r="T397" s="53"/>
    </row>
    <row r="398" spans="2:20" ht="13.5" hidden="1" customHeight="1" outlineLevel="1">
      <c r="B398" s="31">
        <v>395</v>
      </c>
      <c r="C398" s="31">
        <f t="shared" si="0"/>
        <v>2</v>
      </c>
      <c r="D398" s="31">
        <v>6</v>
      </c>
      <c r="E398" s="32">
        <f t="shared" si="1"/>
        <v>0.45454545454545453</v>
      </c>
      <c r="F398" s="32">
        <f>Reais6x6!AT123</f>
        <v>0.15902140672782872</v>
      </c>
      <c r="G398" s="32">
        <f>Reais6x6!AU123</f>
        <v>0.23423423423423423</v>
      </c>
      <c r="H398" s="32">
        <f>Reais6x6!AV123</f>
        <v>0.49593127147766314</v>
      </c>
      <c r="I398" s="32">
        <f>Reais6x6!AW123</f>
        <v>0.98214067278287465</v>
      </c>
      <c r="J398" s="32">
        <f>Reais6x6!AX123</f>
        <v>0.97777777777777786</v>
      </c>
      <c r="K398" s="32">
        <f>Reais6x6!AY123</f>
        <v>0.86039679266895774</v>
      </c>
      <c r="L398" s="33">
        <f>Reais6x6!AA123</f>
        <v>0.27302864220386119</v>
      </c>
      <c r="M398" s="52"/>
      <c r="N398" s="52" t="e">
        <f t="shared" ca="1" si="2"/>
        <v>#NAME?</v>
      </c>
      <c r="O398" s="52" t="e">
        <f t="shared" ca="1" si="3"/>
        <v>#NAME?</v>
      </c>
      <c r="P398" s="52" t="e">
        <f t="shared" ca="1" si="4"/>
        <v>#NAME?</v>
      </c>
      <c r="Q398" s="52" t="e">
        <f t="shared" ca="1" si="5"/>
        <v>#NAME?</v>
      </c>
      <c r="R398" s="52" t="e">
        <f t="shared" ca="1" si="6"/>
        <v>#NAME?</v>
      </c>
      <c r="S398" s="52" t="e">
        <f t="shared" ca="1" si="7"/>
        <v>#NAME?</v>
      </c>
      <c r="T398" s="53"/>
    </row>
    <row r="399" spans="2:20" ht="13.5" hidden="1" customHeight="1" outlineLevel="1">
      <c r="B399" s="31">
        <v>396</v>
      </c>
      <c r="C399" s="31">
        <f t="shared" si="0"/>
        <v>2</v>
      </c>
      <c r="D399" s="31">
        <v>6</v>
      </c>
      <c r="E399" s="32">
        <f t="shared" si="1"/>
        <v>0.45454545454545453</v>
      </c>
      <c r="F399" s="32">
        <f>Reais6x6!AT124</f>
        <v>7.5840978593272157E-2</v>
      </c>
      <c r="G399" s="32">
        <f>Reais6x6!AU124</f>
        <v>8.55855855855856E-2</v>
      </c>
      <c r="H399" s="32">
        <f>Reais6x6!AV124</f>
        <v>0.18900343642611683</v>
      </c>
      <c r="I399" s="32">
        <f>Reais6x6!AW124</f>
        <v>0.9832823649337411</v>
      </c>
      <c r="J399" s="32">
        <f>Reais6x6!AX124</f>
        <v>0.98948948948948945</v>
      </c>
      <c r="K399" s="32">
        <f>Reais6x6!AY124</f>
        <v>0.93699885452462772</v>
      </c>
      <c r="L399" s="33">
        <f>Reais6x6!AA124</f>
        <v>0.14127439650389736</v>
      </c>
      <c r="M399" s="52"/>
      <c r="N399" s="52" t="e">
        <f t="shared" ca="1" si="2"/>
        <v>#NAME?</v>
      </c>
      <c r="O399" s="52" t="e">
        <f t="shared" ca="1" si="3"/>
        <v>#NAME?</v>
      </c>
      <c r="P399" s="52" t="e">
        <f t="shared" ca="1" si="4"/>
        <v>#NAME?</v>
      </c>
      <c r="Q399" s="52" t="e">
        <f t="shared" ca="1" si="5"/>
        <v>#NAME?</v>
      </c>
      <c r="R399" s="52" t="e">
        <f t="shared" ca="1" si="6"/>
        <v>#NAME?</v>
      </c>
      <c r="S399" s="52" t="e">
        <f t="shared" ca="1" si="7"/>
        <v>#NAME?</v>
      </c>
      <c r="T399" s="53"/>
    </row>
    <row r="400" spans="2:20" ht="13.5" hidden="1" customHeight="1" outlineLevel="1">
      <c r="B400" s="31">
        <v>397</v>
      </c>
      <c r="C400" s="31">
        <f t="shared" si="0"/>
        <v>2</v>
      </c>
      <c r="D400" s="31">
        <v>6</v>
      </c>
      <c r="E400" s="32">
        <f t="shared" si="1"/>
        <v>0.45454545454545453</v>
      </c>
      <c r="F400" s="32">
        <f>Reais6x6!AT125</f>
        <v>8.7461773700305806E-2</v>
      </c>
      <c r="G400" s="32">
        <f>Reais6x6!AU125</f>
        <v>0.10360360360360361</v>
      </c>
      <c r="H400" s="32">
        <f>Reais6x6!AV125</f>
        <v>0.18927491408934707</v>
      </c>
      <c r="I400" s="32">
        <f>Reais6x6!AW125</f>
        <v>0.9809582059123344</v>
      </c>
      <c r="J400" s="32">
        <f>Reais6x6!AX125</f>
        <v>0.98588588588588566</v>
      </c>
      <c r="K400" s="32">
        <f>Reais6x6!AY125</f>
        <v>0.93694455899198181</v>
      </c>
      <c r="L400" s="33">
        <f>Reais6x6!AA125</f>
        <v>0.1455870481954924</v>
      </c>
      <c r="M400" s="52"/>
      <c r="N400" s="52" t="e">
        <f t="shared" ca="1" si="2"/>
        <v>#NAME?</v>
      </c>
      <c r="O400" s="52" t="e">
        <f t="shared" ca="1" si="3"/>
        <v>#NAME?</v>
      </c>
      <c r="P400" s="52" t="e">
        <f t="shared" ca="1" si="4"/>
        <v>#NAME?</v>
      </c>
      <c r="Q400" s="52" t="e">
        <f t="shared" ca="1" si="5"/>
        <v>#NAME?</v>
      </c>
      <c r="R400" s="52" t="e">
        <f t="shared" ca="1" si="6"/>
        <v>#NAME?</v>
      </c>
      <c r="S400" s="52" t="e">
        <f t="shared" ca="1" si="7"/>
        <v>#NAME?</v>
      </c>
      <c r="T400" s="53"/>
    </row>
    <row r="401" spans="2:20" ht="13.5" hidden="1" customHeight="1" outlineLevel="1">
      <c r="B401" s="31">
        <v>398</v>
      </c>
      <c r="C401" s="31">
        <f t="shared" si="0"/>
        <v>2</v>
      </c>
      <c r="D401" s="31">
        <v>6</v>
      </c>
      <c r="E401" s="32">
        <f t="shared" si="1"/>
        <v>0.45454545454545453</v>
      </c>
      <c r="F401" s="32">
        <f>Reais6x6!AT126</f>
        <v>9.9082568807339427E-2</v>
      </c>
      <c r="G401" s="32">
        <f>Reais6x6!AU126</f>
        <v>0.12162162162162163</v>
      </c>
      <c r="H401" s="32">
        <f>Reais6x6!AV126</f>
        <v>0.18954639175257731</v>
      </c>
      <c r="I401" s="32">
        <f>Reais6x6!AW126</f>
        <v>0.98018348623853224</v>
      </c>
      <c r="J401" s="32">
        <f>Reais6x6!AX126</f>
        <v>0.9846846846846844</v>
      </c>
      <c r="K401" s="32">
        <f>Reais6x6!AY126</f>
        <v>0.93692646048109984</v>
      </c>
      <c r="L401" s="33">
        <f>Reais6x6!AA126</f>
        <v>0.15498545875055003</v>
      </c>
      <c r="M401" s="52"/>
      <c r="N401" s="52" t="e">
        <f t="shared" ca="1" si="2"/>
        <v>#NAME?</v>
      </c>
      <c r="O401" s="52" t="e">
        <f t="shared" ca="1" si="3"/>
        <v>#NAME?</v>
      </c>
      <c r="P401" s="52" t="e">
        <f t="shared" ca="1" si="4"/>
        <v>#NAME?</v>
      </c>
      <c r="Q401" s="52" t="e">
        <f t="shared" ca="1" si="5"/>
        <v>#NAME?</v>
      </c>
      <c r="R401" s="52" t="e">
        <f t="shared" ca="1" si="6"/>
        <v>#NAME?</v>
      </c>
      <c r="S401" s="52" t="e">
        <f t="shared" ca="1" si="7"/>
        <v>#NAME?</v>
      </c>
      <c r="T401" s="53"/>
    </row>
    <row r="402" spans="2:20" ht="13.5" hidden="1" customHeight="1" outlineLevel="1">
      <c r="B402" s="31">
        <v>399</v>
      </c>
      <c r="C402" s="31">
        <f t="shared" si="0"/>
        <v>2</v>
      </c>
      <c r="D402" s="31">
        <v>6</v>
      </c>
      <c r="E402" s="32">
        <f t="shared" si="1"/>
        <v>0.45454545454545453</v>
      </c>
      <c r="F402" s="32">
        <f>Reais6x6!AT127</f>
        <v>0.11070336391437308</v>
      </c>
      <c r="G402" s="32">
        <f>Reais6x6!AU127</f>
        <v>0.13963963963963966</v>
      </c>
      <c r="H402" s="32">
        <f>Reais6x6!AV127</f>
        <v>0.18981786941580756</v>
      </c>
      <c r="I402" s="32">
        <f>Reais6x6!AW127</f>
        <v>0.9809582059123344</v>
      </c>
      <c r="J402" s="32">
        <f>Reais6x6!AX127</f>
        <v>0.98588588588588577</v>
      </c>
      <c r="K402" s="32">
        <f>Reais6x6!AY127</f>
        <v>0.93694455899198181</v>
      </c>
      <c r="L402" s="33">
        <f>Reais6x6!AA127</f>
        <v>0.17272547644414146</v>
      </c>
      <c r="M402" s="52"/>
      <c r="N402" s="52" t="e">
        <f t="shared" ca="1" si="2"/>
        <v>#NAME?</v>
      </c>
      <c r="O402" s="52" t="e">
        <f t="shared" ca="1" si="3"/>
        <v>#NAME?</v>
      </c>
      <c r="P402" s="52" t="e">
        <f t="shared" ca="1" si="4"/>
        <v>#NAME?</v>
      </c>
      <c r="Q402" s="52" t="e">
        <f t="shared" ca="1" si="5"/>
        <v>#NAME?</v>
      </c>
      <c r="R402" s="52" t="e">
        <f t="shared" ca="1" si="6"/>
        <v>#NAME?</v>
      </c>
      <c r="S402" s="52" t="e">
        <f t="shared" ca="1" si="7"/>
        <v>#NAME?</v>
      </c>
      <c r="T402" s="53"/>
    </row>
    <row r="403" spans="2:20" ht="13.5" hidden="1" customHeight="1" outlineLevel="1">
      <c r="B403" s="31">
        <v>400</v>
      </c>
      <c r="C403" s="31">
        <f t="shared" si="0"/>
        <v>2</v>
      </c>
      <c r="D403" s="31">
        <v>6</v>
      </c>
      <c r="E403" s="32">
        <f t="shared" si="1"/>
        <v>0.45454545454545453</v>
      </c>
      <c r="F403" s="32">
        <f>Reais6x6!AT128</f>
        <v>0.1223241590214067</v>
      </c>
      <c r="G403" s="32">
        <f>Reais6x6!AU128</f>
        <v>0.15765765765765766</v>
      </c>
      <c r="H403" s="32">
        <f>Reais6x6!AV128</f>
        <v>0.1900893470790378</v>
      </c>
      <c r="I403" s="32">
        <f>Reais6x6!AW128</f>
        <v>0.98328236493374122</v>
      </c>
      <c r="J403" s="32">
        <f>Reais6x6!AX128</f>
        <v>0.98948948948948956</v>
      </c>
      <c r="K403" s="32">
        <f>Reais6x6!AY128</f>
        <v>0.93699885452462772</v>
      </c>
      <c r="L403" s="33">
        <f>Reais6x6!AA128</f>
        <v>0.20096554265176481</v>
      </c>
      <c r="M403" s="52"/>
      <c r="N403" s="52" t="e">
        <f t="shared" ca="1" si="2"/>
        <v>#NAME?</v>
      </c>
      <c r="O403" s="52" t="e">
        <f t="shared" ca="1" si="3"/>
        <v>#NAME?</v>
      </c>
      <c r="P403" s="52" t="e">
        <f t="shared" ca="1" si="4"/>
        <v>#NAME?</v>
      </c>
      <c r="Q403" s="52" t="e">
        <f t="shared" ca="1" si="5"/>
        <v>#NAME?</v>
      </c>
      <c r="R403" s="52" t="e">
        <f t="shared" ca="1" si="6"/>
        <v>#NAME?</v>
      </c>
      <c r="S403" s="52" t="e">
        <f t="shared" ca="1" si="7"/>
        <v>#NAME?</v>
      </c>
      <c r="T403" s="53"/>
    </row>
    <row r="404" spans="2:20" ht="13.5" hidden="1" customHeight="1" outlineLevel="1">
      <c r="B404" s="31">
        <v>401</v>
      </c>
      <c r="C404" s="31">
        <f t="shared" si="0"/>
        <v>2</v>
      </c>
      <c r="D404" s="31">
        <v>6</v>
      </c>
      <c r="E404" s="32">
        <f t="shared" si="1"/>
        <v>0.45454545454545453</v>
      </c>
      <c r="F404" s="32">
        <f>Reais6x6!AT129</f>
        <v>0.13394495412844035</v>
      </c>
      <c r="G404" s="32">
        <f>Reais6x6!AU129</f>
        <v>0.17567567567567569</v>
      </c>
      <c r="H404" s="32">
        <f>Reais6x6!AV129</f>
        <v>0.19036082474226804</v>
      </c>
      <c r="I404" s="32">
        <f>Reais6x6!AW129</f>
        <v>0.98715596330275235</v>
      </c>
      <c r="J404" s="32">
        <f>Reais6x6!AX129</f>
        <v>0.99549549549549543</v>
      </c>
      <c r="K404" s="32">
        <f>Reais6x6!AY129</f>
        <v>0.93708934707903779</v>
      </c>
      <c r="L404" s="33">
        <f>Reais6x6!AA129</f>
        <v>0.25296875798186325</v>
      </c>
      <c r="M404" s="52"/>
      <c r="N404" s="52" t="e">
        <f t="shared" ca="1" si="2"/>
        <v>#NAME?</v>
      </c>
      <c r="O404" s="52" t="e">
        <f t="shared" ca="1" si="3"/>
        <v>#NAME?</v>
      </c>
      <c r="P404" s="52" t="e">
        <f t="shared" ca="1" si="4"/>
        <v>#NAME?</v>
      </c>
      <c r="Q404" s="52" t="e">
        <f t="shared" ca="1" si="5"/>
        <v>#NAME?</v>
      </c>
      <c r="R404" s="52" t="e">
        <f t="shared" ca="1" si="6"/>
        <v>#NAME?</v>
      </c>
      <c r="S404" s="52" t="e">
        <f t="shared" ca="1" si="7"/>
        <v>#NAME?</v>
      </c>
      <c r="T404" s="53"/>
    </row>
    <row r="405" spans="2:20" ht="13.5" hidden="1" customHeight="1" outlineLevel="1">
      <c r="B405" s="31">
        <v>402</v>
      </c>
      <c r="C405" s="31">
        <f t="shared" si="0"/>
        <v>2</v>
      </c>
      <c r="D405" s="31">
        <v>6</v>
      </c>
      <c r="E405" s="32">
        <f t="shared" si="1"/>
        <v>0.45454545454545453</v>
      </c>
      <c r="F405" s="32">
        <f>Reais6x6!AT130</f>
        <v>4.7706422018348613E-2</v>
      </c>
      <c r="G405" s="32">
        <f>Reais6x6!AU130</f>
        <v>6.7567567567567557E-2</v>
      </c>
      <c r="H405" s="32">
        <f>Reais6x6!AV130</f>
        <v>3.2989690721649485E-2</v>
      </c>
      <c r="I405" s="32">
        <f>Reais6x6!AW130</f>
        <v>1</v>
      </c>
      <c r="J405" s="32">
        <f>Reais6x6!AX130</f>
        <v>1</v>
      </c>
      <c r="K405" s="32">
        <f>Reais6x6!AY130</f>
        <v>1</v>
      </c>
      <c r="L405" s="33">
        <f>Reais6x6!AA130</f>
        <v>0.17698412698412702</v>
      </c>
      <c r="M405" s="52"/>
      <c r="N405" s="52" t="e">
        <f t="shared" ca="1" si="2"/>
        <v>#NAME?</v>
      </c>
      <c r="O405" s="52" t="e">
        <f t="shared" ca="1" si="3"/>
        <v>#NAME?</v>
      </c>
      <c r="P405" s="52" t="e">
        <f t="shared" ca="1" si="4"/>
        <v>#NAME?</v>
      </c>
      <c r="Q405" s="52" t="e">
        <f t="shared" ca="1" si="5"/>
        <v>#NAME?</v>
      </c>
      <c r="R405" s="52" t="e">
        <f t="shared" ca="1" si="6"/>
        <v>#NAME?</v>
      </c>
      <c r="S405" s="52" t="e">
        <f t="shared" ca="1" si="7"/>
        <v>#NAME?</v>
      </c>
      <c r="T405" s="53"/>
    </row>
    <row r="406" spans="2:20" ht="13.5" hidden="1" customHeight="1" outlineLevel="1">
      <c r="B406" s="31">
        <v>403</v>
      </c>
      <c r="C406" s="31">
        <f t="shared" si="0"/>
        <v>2</v>
      </c>
      <c r="D406" s="31">
        <v>6</v>
      </c>
      <c r="E406" s="32">
        <f t="shared" si="1"/>
        <v>0.45454545454545453</v>
      </c>
      <c r="F406" s="32">
        <f>Reais6x6!AT131</f>
        <v>8.0733944954128431E-2</v>
      </c>
      <c r="G406" s="32">
        <f>Reais6x6!AU131</f>
        <v>0.14189189189189189</v>
      </c>
      <c r="H406" s="32">
        <f>Reais6x6!AV131</f>
        <v>0.33333333333333337</v>
      </c>
      <c r="I406" s="32">
        <f>Reais6x6!AW131</f>
        <v>0.98899082568807328</v>
      </c>
      <c r="J406" s="32">
        <f>Reais6x6!AX131</f>
        <v>0.97522522522522515</v>
      </c>
      <c r="K406" s="32">
        <f>Reais6x6!AY131</f>
        <v>0.89988545246277196</v>
      </c>
      <c r="L406" s="33">
        <f>Reais6x6!AA131</f>
        <v>0.19249639249639258</v>
      </c>
      <c r="M406" s="52"/>
      <c r="N406" s="52" t="e">
        <f t="shared" ca="1" si="2"/>
        <v>#NAME?</v>
      </c>
      <c r="O406" s="52" t="e">
        <f t="shared" ca="1" si="3"/>
        <v>#NAME?</v>
      </c>
      <c r="P406" s="52" t="e">
        <f t="shared" ca="1" si="4"/>
        <v>#NAME?</v>
      </c>
      <c r="Q406" s="52" t="e">
        <f t="shared" ca="1" si="5"/>
        <v>#NAME?</v>
      </c>
      <c r="R406" s="52" t="e">
        <f t="shared" ca="1" si="6"/>
        <v>#NAME?</v>
      </c>
      <c r="S406" s="52" t="e">
        <f t="shared" ca="1" si="7"/>
        <v>#NAME?</v>
      </c>
      <c r="T406" s="53"/>
    </row>
    <row r="407" spans="2:20" ht="13.5" hidden="1" customHeight="1" outlineLevel="1">
      <c r="B407" s="31">
        <v>404</v>
      </c>
      <c r="C407" s="31">
        <f t="shared" si="0"/>
        <v>2</v>
      </c>
      <c r="D407" s="31">
        <v>6</v>
      </c>
      <c r="E407" s="32">
        <f t="shared" si="1"/>
        <v>0.45454545454545453</v>
      </c>
      <c r="F407" s="32">
        <f>Reais6x6!AT132</f>
        <v>4.4036697247706418E-2</v>
      </c>
      <c r="G407" s="32">
        <f>Reais6x6!AU132</f>
        <v>6.5315315315315314E-2</v>
      </c>
      <c r="H407" s="32">
        <f>Reais6x6!AV132</f>
        <v>2.7491408934707907E-2</v>
      </c>
      <c r="I407" s="32">
        <f>Reais6x6!AW132</f>
        <v>0.99877675840978597</v>
      </c>
      <c r="J407" s="32">
        <f>Reais6x6!AX132</f>
        <v>0.9992492492492494</v>
      </c>
      <c r="K407" s="32">
        <f>Reais6x6!AY132</f>
        <v>0.99816723940435281</v>
      </c>
      <c r="L407" s="33">
        <f>Reais6x6!AA132</f>
        <v>0.15802277432712222</v>
      </c>
      <c r="M407" s="52"/>
      <c r="N407" s="52" t="e">
        <f t="shared" ca="1" si="2"/>
        <v>#NAME?</v>
      </c>
      <c r="O407" s="52" t="e">
        <f t="shared" ca="1" si="3"/>
        <v>#NAME?</v>
      </c>
      <c r="P407" s="52" t="e">
        <f t="shared" ca="1" si="4"/>
        <v>#NAME?</v>
      </c>
      <c r="Q407" s="52" t="e">
        <f t="shared" ca="1" si="5"/>
        <v>#NAME?</v>
      </c>
      <c r="R407" s="52" t="e">
        <f t="shared" ca="1" si="6"/>
        <v>#NAME?</v>
      </c>
      <c r="S407" s="52" t="e">
        <f t="shared" ca="1" si="7"/>
        <v>#NAME?</v>
      </c>
      <c r="T407" s="53"/>
    </row>
    <row r="408" spans="2:20" ht="13.5" hidden="1" customHeight="1" outlineLevel="1">
      <c r="B408" s="31">
        <v>405</v>
      </c>
      <c r="C408" s="31">
        <f t="shared" si="0"/>
        <v>2</v>
      </c>
      <c r="D408" s="31">
        <v>6</v>
      </c>
      <c r="E408" s="32">
        <f t="shared" si="1"/>
        <v>0.45454545454545453</v>
      </c>
      <c r="F408" s="32">
        <f>Reais6x6!AT133</f>
        <v>5.5657492354740053E-2</v>
      </c>
      <c r="G408" s="32">
        <f>Reais6x6!AU133</f>
        <v>8.3333333333333329E-2</v>
      </c>
      <c r="H408" s="32">
        <f>Reais6x6!AV133</f>
        <v>2.7762886597938147E-2</v>
      </c>
      <c r="I408" s="32">
        <f>Reais6x6!AW133</f>
        <v>0.9973496432212029</v>
      </c>
      <c r="J408" s="32">
        <f>Reais6x6!AX133</f>
        <v>0.99474474474474484</v>
      </c>
      <c r="K408" s="32">
        <f>Reais6x6!AY133</f>
        <v>0.99825773195876277</v>
      </c>
      <c r="L408" s="33">
        <f>Reais6x6!AA133</f>
        <v>0.17635191823659527</v>
      </c>
      <c r="M408" s="52"/>
      <c r="N408" s="52" t="e">
        <f t="shared" ca="1" si="2"/>
        <v>#NAME?</v>
      </c>
      <c r="O408" s="52" t="e">
        <f t="shared" ca="1" si="3"/>
        <v>#NAME?</v>
      </c>
      <c r="P408" s="52" t="e">
        <f t="shared" ca="1" si="4"/>
        <v>#NAME?</v>
      </c>
      <c r="Q408" s="52" t="e">
        <f t="shared" ca="1" si="5"/>
        <v>#NAME?</v>
      </c>
      <c r="R408" s="52" t="e">
        <f t="shared" ca="1" si="6"/>
        <v>#NAME?</v>
      </c>
      <c r="S408" s="52" t="e">
        <f t="shared" ca="1" si="7"/>
        <v>#NAME?</v>
      </c>
      <c r="T408" s="53"/>
    </row>
    <row r="409" spans="2:20" ht="13.5" hidden="1" customHeight="1" outlineLevel="1">
      <c r="B409" s="31">
        <v>406</v>
      </c>
      <c r="C409" s="31">
        <f t="shared" si="0"/>
        <v>2</v>
      </c>
      <c r="D409" s="31">
        <v>6</v>
      </c>
      <c r="E409" s="32">
        <f t="shared" si="1"/>
        <v>0.45454545454545453</v>
      </c>
      <c r="F409" s="32">
        <f>Reais6x6!AT134</f>
        <v>0.11376146788990825</v>
      </c>
      <c r="G409" s="32">
        <f>Reais6x6!AU134</f>
        <v>0.21621621621621623</v>
      </c>
      <c r="H409" s="32">
        <f>Reais6x6!AV134</f>
        <v>0.63367697594501715</v>
      </c>
      <c r="I409" s="32">
        <f>Reais6x6!AW134</f>
        <v>0.98238532110091725</v>
      </c>
      <c r="J409" s="32">
        <f>Reais6x6!AX134</f>
        <v>0.96036036036036021</v>
      </c>
      <c r="K409" s="32">
        <f>Reais6x6!AY134</f>
        <v>0.83981672394043516</v>
      </c>
      <c r="L409" s="33">
        <f>Reais6x6!AA134</f>
        <v>0.22784992784992789</v>
      </c>
      <c r="M409" s="52"/>
      <c r="N409" s="52" t="e">
        <f t="shared" ca="1" si="2"/>
        <v>#NAME?</v>
      </c>
      <c r="O409" s="52" t="e">
        <f t="shared" ca="1" si="3"/>
        <v>#NAME?</v>
      </c>
      <c r="P409" s="52" t="e">
        <f t="shared" ca="1" si="4"/>
        <v>#NAME?</v>
      </c>
      <c r="Q409" s="52" t="e">
        <f t="shared" ca="1" si="5"/>
        <v>#NAME?</v>
      </c>
      <c r="R409" s="52" t="e">
        <f t="shared" ca="1" si="6"/>
        <v>#NAME?</v>
      </c>
      <c r="S409" s="52" t="e">
        <f t="shared" ca="1" si="7"/>
        <v>#NAME?</v>
      </c>
      <c r="T409" s="53"/>
    </row>
    <row r="410" spans="2:20" ht="13.5" hidden="1" customHeight="1" outlineLevel="1">
      <c r="B410" s="31">
        <v>407</v>
      </c>
      <c r="C410" s="31">
        <f t="shared" si="0"/>
        <v>2</v>
      </c>
      <c r="D410" s="31">
        <v>6</v>
      </c>
      <c r="E410" s="32">
        <f t="shared" si="1"/>
        <v>0.45454545454545453</v>
      </c>
      <c r="F410" s="32">
        <f>Reais6x6!AT135</f>
        <v>7.7064220183486229E-2</v>
      </c>
      <c r="G410" s="32">
        <f>Reais6x6!AU135</f>
        <v>0.13963963963963963</v>
      </c>
      <c r="H410" s="32">
        <f>Reais6x6!AV135</f>
        <v>0.32783505154639175</v>
      </c>
      <c r="I410" s="32">
        <f>Reais6x6!AW135</f>
        <v>0.98776758409785925</v>
      </c>
      <c r="J410" s="32">
        <f>Reais6x6!AX135</f>
        <v>0.97447447447447455</v>
      </c>
      <c r="K410" s="32">
        <f>Reais6x6!AY135</f>
        <v>0.89805269186712477</v>
      </c>
      <c r="L410" s="33">
        <f>Reais6x6!AA135</f>
        <v>0.19136395005960224</v>
      </c>
      <c r="M410" s="52"/>
      <c r="N410" s="52" t="e">
        <f t="shared" ca="1" si="2"/>
        <v>#NAME?</v>
      </c>
      <c r="O410" s="52" t="e">
        <f t="shared" ca="1" si="3"/>
        <v>#NAME?</v>
      </c>
      <c r="P410" s="52" t="e">
        <f t="shared" ca="1" si="4"/>
        <v>#NAME?</v>
      </c>
      <c r="Q410" s="52" t="e">
        <f t="shared" ca="1" si="5"/>
        <v>#NAME?</v>
      </c>
      <c r="R410" s="52" t="e">
        <f t="shared" ca="1" si="6"/>
        <v>#NAME?</v>
      </c>
      <c r="S410" s="52" t="e">
        <f t="shared" ca="1" si="7"/>
        <v>#NAME?</v>
      </c>
      <c r="T410" s="53"/>
    </row>
    <row r="411" spans="2:20" ht="13.5" hidden="1" customHeight="1" outlineLevel="1">
      <c r="B411" s="31">
        <v>408</v>
      </c>
      <c r="C411" s="31">
        <f t="shared" si="0"/>
        <v>2</v>
      </c>
      <c r="D411" s="31">
        <v>6</v>
      </c>
      <c r="E411" s="32">
        <f t="shared" si="1"/>
        <v>0.45454545454545453</v>
      </c>
      <c r="F411" s="32">
        <f>Reais6x6!AT136</f>
        <v>8.8685015290519864E-2</v>
      </c>
      <c r="G411" s="32">
        <f>Reais6x6!AU136</f>
        <v>0.15765765765765766</v>
      </c>
      <c r="H411" s="32">
        <f>Reais6x6!AV136</f>
        <v>0.32810652920962197</v>
      </c>
      <c r="I411" s="32">
        <f>Reais6x6!AW136</f>
        <v>0.98740061162079518</v>
      </c>
      <c r="J411" s="32">
        <f>Reais6x6!AX136</f>
        <v>0.97207207207207202</v>
      </c>
      <c r="K411" s="32">
        <f>Reais6x6!AY136</f>
        <v>0.89814318442153485</v>
      </c>
      <c r="L411" s="33">
        <f>Reais6x6!AA136</f>
        <v>0.20673507248520603</v>
      </c>
      <c r="M411" s="52"/>
      <c r="N411" s="52" t="e">
        <f t="shared" ca="1" si="2"/>
        <v>#NAME?</v>
      </c>
      <c r="O411" s="52" t="e">
        <f t="shared" ca="1" si="3"/>
        <v>#NAME?</v>
      </c>
      <c r="P411" s="52" t="e">
        <f t="shared" ca="1" si="4"/>
        <v>#NAME?</v>
      </c>
      <c r="Q411" s="52" t="e">
        <f t="shared" ca="1" si="5"/>
        <v>#NAME?</v>
      </c>
      <c r="R411" s="52" t="e">
        <f t="shared" ca="1" si="6"/>
        <v>#NAME?</v>
      </c>
      <c r="S411" s="52" t="e">
        <f t="shared" ca="1" si="7"/>
        <v>#NAME?</v>
      </c>
      <c r="T411" s="53"/>
    </row>
    <row r="412" spans="2:20" ht="13.5" hidden="1" customHeight="1" outlineLevel="1">
      <c r="B412" s="31">
        <v>409</v>
      </c>
      <c r="C412" s="31">
        <f t="shared" si="0"/>
        <v>2</v>
      </c>
      <c r="D412" s="31">
        <v>6</v>
      </c>
      <c r="E412" s="32">
        <f t="shared" si="1"/>
        <v>0.45454545454545453</v>
      </c>
      <c r="F412" s="32">
        <f>Reais6x6!AT137</f>
        <v>4.0366972477064222E-2</v>
      </c>
      <c r="G412" s="32">
        <f>Reais6x6!AU137</f>
        <v>6.3063063063063057E-2</v>
      </c>
      <c r="H412" s="32">
        <f>Reais6x6!AV137</f>
        <v>2.1993127147766325E-2</v>
      </c>
      <c r="I412" s="32">
        <f>Reais6x6!AW137</f>
        <v>0.9980428134556576</v>
      </c>
      <c r="J412" s="32">
        <f>Reais6x6!AX137</f>
        <v>0.99879879879879896</v>
      </c>
      <c r="K412" s="32">
        <f>Reais6x6!AY137</f>
        <v>0.99706758304696452</v>
      </c>
      <c r="L412" s="33">
        <f>Reais6x6!AA137</f>
        <v>0.16444962042788133</v>
      </c>
      <c r="M412" s="52"/>
      <c r="N412" s="52" t="e">
        <f t="shared" ca="1" si="2"/>
        <v>#NAME?</v>
      </c>
      <c r="O412" s="52" t="e">
        <f t="shared" ca="1" si="3"/>
        <v>#NAME?</v>
      </c>
      <c r="P412" s="52" t="e">
        <f t="shared" ca="1" si="4"/>
        <v>#NAME?</v>
      </c>
      <c r="Q412" s="52" t="e">
        <f t="shared" ca="1" si="5"/>
        <v>#NAME?</v>
      </c>
      <c r="R412" s="52" t="e">
        <f t="shared" ca="1" si="6"/>
        <v>#NAME?</v>
      </c>
      <c r="S412" s="52" t="e">
        <f t="shared" ca="1" si="7"/>
        <v>#NAME?</v>
      </c>
      <c r="T412" s="53"/>
    </row>
    <row r="413" spans="2:20" ht="13.5" hidden="1" customHeight="1" outlineLevel="1">
      <c r="B413" s="31">
        <v>410</v>
      </c>
      <c r="C413" s="31">
        <f t="shared" si="0"/>
        <v>2</v>
      </c>
      <c r="D413" s="31">
        <v>6</v>
      </c>
      <c r="E413" s="32">
        <f t="shared" si="1"/>
        <v>0.45454545454545453</v>
      </c>
      <c r="F413" s="32">
        <f>Reais6x6!AT138</f>
        <v>5.1987767584097858E-2</v>
      </c>
      <c r="G413" s="32">
        <f>Reais6x6!AU138</f>
        <v>8.1081081081081086E-2</v>
      </c>
      <c r="H413" s="32">
        <f>Reais6x6!AV138</f>
        <v>2.2264604810996565E-2</v>
      </c>
      <c r="I413" s="32">
        <f>Reais6x6!AW138</f>
        <v>0.99612640163098887</v>
      </c>
      <c r="J413" s="32">
        <f>Reais6x6!AX138</f>
        <v>0.99399399399399413</v>
      </c>
      <c r="K413" s="32">
        <f>Reais6x6!AY138</f>
        <v>0.99712187857961054</v>
      </c>
      <c r="L413" s="33">
        <f>Reais6x6!AA138</f>
        <v>0.16490616445902087</v>
      </c>
      <c r="M413" s="52"/>
      <c r="N413" s="52" t="e">
        <f t="shared" ca="1" si="2"/>
        <v>#NAME?</v>
      </c>
      <c r="O413" s="52" t="e">
        <f t="shared" ca="1" si="3"/>
        <v>#NAME?</v>
      </c>
      <c r="P413" s="52" t="e">
        <f t="shared" ca="1" si="4"/>
        <v>#NAME?</v>
      </c>
      <c r="Q413" s="52" t="e">
        <f t="shared" ca="1" si="5"/>
        <v>#NAME?</v>
      </c>
      <c r="R413" s="52" t="e">
        <f t="shared" ca="1" si="6"/>
        <v>#NAME?</v>
      </c>
      <c r="S413" s="52" t="e">
        <f t="shared" ca="1" si="7"/>
        <v>#NAME?</v>
      </c>
      <c r="T413" s="53"/>
    </row>
    <row r="414" spans="2:20" ht="13.5" hidden="1" customHeight="1" outlineLevel="1">
      <c r="B414" s="31">
        <v>411</v>
      </c>
      <c r="C414" s="31">
        <f t="shared" si="0"/>
        <v>2</v>
      </c>
      <c r="D414" s="31">
        <v>6</v>
      </c>
      <c r="E414" s="32">
        <f t="shared" si="1"/>
        <v>0.45454545454545453</v>
      </c>
      <c r="F414" s="32">
        <f>Reais6x6!AT139</f>
        <v>6.3608562691131493E-2</v>
      </c>
      <c r="G414" s="32">
        <f>Reais6x6!AU139</f>
        <v>9.90990990990991E-2</v>
      </c>
      <c r="H414" s="32">
        <f>Reais6x6!AV139</f>
        <v>2.2536082474226806E-2</v>
      </c>
      <c r="I414" s="32">
        <f>Reais6x6!AW139</f>
        <v>0.99575942915392468</v>
      </c>
      <c r="J414" s="32">
        <f>Reais6x6!AX139</f>
        <v>0.99159159159159171</v>
      </c>
      <c r="K414" s="32">
        <f>Reais6x6!AY139</f>
        <v>0.9972123711340205</v>
      </c>
      <c r="L414" s="33">
        <f>Reais6x6!AA139</f>
        <v>0.1773591301621201</v>
      </c>
      <c r="M414" s="52"/>
      <c r="N414" s="52" t="e">
        <f t="shared" ca="1" si="2"/>
        <v>#NAME?</v>
      </c>
      <c r="O414" s="52" t="e">
        <f t="shared" ca="1" si="3"/>
        <v>#NAME?</v>
      </c>
      <c r="P414" s="52" t="e">
        <f t="shared" ca="1" si="4"/>
        <v>#NAME?</v>
      </c>
      <c r="Q414" s="52" t="e">
        <f t="shared" ca="1" si="5"/>
        <v>#NAME?</v>
      </c>
      <c r="R414" s="52" t="e">
        <f t="shared" ca="1" si="6"/>
        <v>#NAME?</v>
      </c>
      <c r="S414" s="52" t="e">
        <f t="shared" ca="1" si="7"/>
        <v>#NAME?</v>
      </c>
      <c r="T414" s="53"/>
    </row>
    <row r="415" spans="2:20" ht="13.5" hidden="1" customHeight="1" outlineLevel="1">
      <c r="B415" s="31">
        <v>412</v>
      </c>
      <c r="C415" s="31">
        <f t="shared" si="0"/>
        <v>2</v>
      </c>
      <c r="D415" s="31">
        <v>6</v>
      </c>
      <c r="E415" s="32">
        <f t="shared" si="1"/>
        <v>0.45454545454545453</v>
      </c>
      <c r="F415" s="32">
        <f>Reais6x6!AT140</f>
        <v>0.14678899082568808</v>
      </c>
      <c r="G415" s="32">
        <f>Reais6x6!AU140</f>
        <v>0.29054054054054057</v>
      </c>
      <c r="H415" s="32">
        <f>Reais6x6!AV140</f>
        <v>0.93402061855670104</v>
      </c>
      <c r="I415" s="32">
        <f>Reais6x6!AW140</f>
        <v>0.98018348623853202</v>
      </c>
      <c r="J415" s="32">
        <f>Reais6x6!AX140</f>
        <v>0.95540540540540531</v>
      </c>
      <c r="K415" s="32">
        <f>Reais6x6!AY140</f>
        <v>0.81979381443298971</v>
      </c>
      <c r="L415" s="33">
        <f>Reais6x6!AA140</f>
        <v>0.27373737373737372</v>
      </c>
      <c r="M415" s="52"/>
      <c r="N415" s="52" t="e">
        <f t="shared" ca="1" si="2"/>
        <v>#NAME?</v>
      </c>
      <c r="O415" s="52" t="e">
        <f t="shared" ca="1" si="3"/>
        <v>#NAME?</v>
      </c>
      <c r="P415" s="52" t="e">
        <f t="shared" ca="1" si="4"/>
        <v>#NAME?</v>
      </c>
      <c r="Q415" s="52" t="e">
        <f t="shared" ca="1" si="5"/>
        <v>#NAME?</v>
      </c>
      <c r="R415" s="52" t="e">
        <f t="shared" ca="1" si="6"/>
        <v>#NAME?</v>
      </c>
      <c r="S415" s="52" t="e">
        <f t="shared" ca="1" si="7"/>
        <v>#NAME?</v>
      </c>
      <c r="T415" s="53"/>
    </row>
    <row r="416" spans="2:20" ht="13.5" hidden="1" customHeight="1" outlineLevel="1">
      <c r="B416" s="31">
        <v>413</v>
      </c>
      <c r="C416" s="31">
        <f t="shared" si="0"/>
        <v>2</v>
      </c>
      <c r="D416" s="31">
        <v>6</v>
      </c>
      <c r="E416" s="32">
        <f t="shared" si="1"/>
        <v>0.45454545454545453</v>
      </c>
      <c r="F416" s="32">
        <f>Reais6x6!AT141</f>
        <v>0.11009174311926605</v>
      </c>
      <c r="G416" s="32">
        <f>Reais6x6!AU141</f>
        <v>0.21396396396396397</v>
      </c>
      <c r="H416" s="32">
        <f>Reais6x6!AV141</f>
        <v>0.62817869415807559</v>
      </c>
      <c r="I416" s="32">
        <f>Reais6x6!AW141</f>
        <v>0.98116207951070322</v>
      </c>
      <c r="J416" s="32">
        <f>Reais6x6!AX141</f>
        <v>0.95960960960960962</v>
      </c>
      <c r="K416" s="32">
        <f>Reais6x6!AY141</f>
        <v>0.83798396334478797</v>
      </c>
      <c r="L416" s="33">
        <f>Reais6x6!AA141</f>
        <v>0.21526993537863104</v>
      </c>
      <c r="M416" s="52"/>
      <c r="N416" s="52" t="e">
        <f t="shared" ca="1" si="2"/>
        <v>#NAME?</v>
      </c>
      <c r="O416" s="52" t="e">
        <f t="shared" ca="1" si="3"/>
        <v>#NAME?</v>
      </c>
      <c r="P416" s="52" t="e">
        <f t="shared" ca="1" si="4"/>
        <v>#NAME?</v>
      </c>
      <c r="Q416" s="52" t="e">
        <f t="shared" ca="1" si="5"/>
        <v>#NAME?</v>
      </c>
      <c r="R416" s="52" t="e">
        <f t="shared" ca="1" si="6"/>
        <v>#NAME?</v>
      </c>
      <c r="S416" s="52" t="e">
        <f t="shared" ca="1" si="7"/>
        <v>#NAME?</v>
      </c>
      <c r="T416" s="53"/>
    </row>
    <row r="417" spans="2:20" ht="13.5" hidden="1" customHeight="1" outlineLevel="1">
      <c r="B417" s="31">
        <v>414</v>
      </c>
      <c r="C417" s="31">
        <f t="shared" si="0"/>
        <v>2</v>
      </c>
      <c r="D417" s="31">
        <v>6</v>
      </c>
      <c r="E417" s="32">
        <f t="shared" si="1"/>
        <v>0.45454545454545453</v>
      </c>
      <c r="F417" s="32">
        <f>Reais6x6!AT142</f>
        <v>0.12171253822629968</v>
      </c>
      <c r="G417" s="32">
        <f>Reais6x6!AU142</f>
        <v>0.231981981981982</v>
      </c>
      <c r="H417" s="32">
        <f>Reais6x6!AV142</f>
        <v>0.6284501718213058</v>
      </c>
      <c r="I417" s="32">
        <f>Reais6x6!AW142</f>
        <v>0.98185524974515803</v>
      </c>
      <c r="J417" s="32">
        <f>Reais6x6!AX142</f>
        <v>0.95930930930930924</v>
      </c>
      <c r="K417" s="32">
        <f>Reais6x6!AY142</f>
        <v>0.83807445589919816</v>
      </c>
      <c r="L417" s="33">
        <f>Reais6x6!AA142</f>
        <v>0.23637669502592093</v>
      </c>
      <c r="M417" s="52"/>
      <c r="N417" s="52" t="e">
        <f t="shared" ca="1" si="2"/>
        <v>#NAME?</v>
      </c>
      <c r="O417" s="52" t="e">
        <f t="shared" ca="1" si="3"/>
        <v>#NAME?</v>
      </c>
      <c r="P417" s="52" t="e">
        <f t="shared" ca="1" si="4"/>
        <v>#NAME?</v>
      </c>
      <c r="Q417" s="52" t="e">
        <f t="shared" ca="1" si="5"/>
        <v>#NAME?</v>
      </c>
      <c r="R417" s="52" t="e">
        <f t="shared" ca="1" si="6"/>
        <v>#NAME?</v>
      </c>
      <c r="S417" s="52" t="e">
        <f t="shared" ca="1" si="7"/>
        <v>#NAME?</v>
      </c>
      <c r="T417" s="53"/>
    </row>
    <row r="418" spans="2:20" ht="13.5" hidden="1" customHeight="1" outlineLevel="1">
      <c r="B418" s="31">
        <v>415</v>
      </c>
      <c r="C418" s="31">
        <f t="shared" si="0"/>
        <v>2</v>
      </c>
      <c r="D418" s="31">
        <v>6</v>
      </c>
      <c r="E418" s="32">
        <f t="shared" si="1"/>
        <v>0.45454545454545453</v>
      </c>
      <c r="F418" s="32">
        <f>Reais6x6!AT143</f>
        <v>7.3394495412844027E-2</v>
      </c>
      <c r="G418" s="32">
        <f>Reais6x6!AU143</f>
        <v>0.13738738738738737</v>
      </c>
      <c r="H418" s="32">
        <f>Reais6x6!AV143</f>
        <v>0.32233676975945019</v>
      </c>
      <c r="I418" s="32">
        <f>Reais6x6!AW143</f>
        <v>0.98703363914373077</v>
      </c>
      <c r="J418" s="32">
        <f>Reais6x6!AX143</f>
        <v>0.9740240240240241</v>
      </c>
      <c r="K418" s="32">
        <f>Reais6x6!AY143</f>
        <v>0.89695303550973648</v>
      </c>
      <c r="L418" s="33">
        <f>Reais6x6!AA143</f>
        <v>0.17753309492439925</v>
      </c>
      <c r="M418" s="52"/>
      <c r="N418" s="52" t="e">
        <f t="shared" ca="1" si="2"/>
        <v>#NAME?</v>
      </c>
      <c r="O418" s="52" t="e">
        <f t="shared" ca="1" si="3"/>
        <v>#NAME?</v>
      </c>
      <c r="P418" s="52" t="e">
        <f t="shared" ca="1" si="4"/>
        <v>#NAME?</v>
      </c>
      <c r="Q418" s="52" t="e">
        <f t="shared" ca="1" si="5"/>
        <v>#NAME?</v>
      </c>
      <c r="R418" s="52" t="e">
        <f t="shared" ca="1" si="6"/>
        <v>#NAME?</v>
      </c>
      <c r="S418" s="52" t="e">
        <f t="shared" ca="1" si="7"/>
        <v>#NAME?</v>
      </c>
      <c r="T418" s="53"/>
    </row>
    <row r="419" spans="2:20" ht="13.5" hidden="1" customHeight="1" outlineLevel="1">
      <c r="B419" s="31">
        <v>416</v>
      </c>
      <c r="C419" s="31">
        <f t="shared" si="0"/>
        <v>2</v>
      </c>
      <c r="D419" s="31">
        <v>6</v>
      </c>
      <c r="E419" s="32">
        <f t="shared" si="1"/>
        <v>0.45454545454545453</v>
      </c>
      <c r="F419" s="32">
        <f>Reais6x6!AT144</f>
        <v>8.5015290519877662E-2</v>
      </c>
      <c r="G419" s="32">
        <f>Reais6x6!AU144</f>
        <v>0.1554054054054054</v>
      </c>
      <c r="H419" s="32">
        <f>Reais6x6!AV144</f>
        <v>0.32260824742268041</v>
      </c>
      <c r="I419" s="32">
        <f>Reais6x6!AW144</f>
        <v>0.98617737003058115</v>
      </c>
      <c r="J419" s="32">
        <f>Reais6x6!AX144</f>
        <v>0.97132132132132132</v>
      </c>
      <c r="K419" s="32">
        <f>Reais6x6!AY144</f>
        <v>0.89700733104238262</v>
      </c>
      <c r="L419" s="33">
        <f>Reais6x6!AA144</f>
        <v>0.18265521368222223</v>
      </c>
      <c r="M419" s="52"/>
      <c r="N419" s="52" t="e">
        <f t="shared" ca="1" si="2"/>
        <v>#NAME?</v>
      </c>
      <c r="O419" s="52" t="e">
        <f t="shared" ca="1" si="3"/>
        <v>#NAME?</v>
      </c>
      <c r="P419" s="52" t="e">
        <f t="shared" ca="1" si="4"/>
        <v>#NAME?</v>
      </c>
      <c r="Q419" s="52" t="e">
        <f t="shared" ca="1" si="5"/>
        <v>#NAME?</v>
      </c>
      <c r="R419" s="52" t="e">
        <f t="shared" ca="1" si="6"/>
        <v>#NAME?</v>
      </c>
      <c r="S419" s="52" t="e">
        <f t="shared" ca="1" si="7"/>
        <v>#NAME?</v>
      </c>
      <c r="T419" s="53"/>
    </row>
    <row r="420" spans="2:20" ht="13.5" hidden="1" customHeight="1" outlineLevel="1">
      <c r="B420" s="31">
        <v>417</v>
      </c>
      <c r="C420" s="31">
        <f t="shared" si="0"/>
        <v>2</v>
      </c>
      <c r="D420" s="31">
        <v>6</v>
      </c>
      <c r="E420" s="32">
        <f t="shared" si="1"/>
        <v>0.45454545454545453</v>
      </c>
      <c r="F420" s="32">
        <f>Reais6x6!AT145</f>
        <v>9.6636085626911311E-2</v>
      </c>
      <c r="G420" s="32">
        <f>Reais6x6!AU145</f>
        <v>0.17342342342342343</v>
      </c>
      <c r="H420" s="32">
        <f>Reais6x6!AV145</f>
        <v>0.32287972508591062</v>
      </c>
      <c r="I420" s="32">
        <f>Reais6x6!AW145</f>
        <v>0.98687054026503584</v>
      </c>
      <c r="J420" s="32">
        <f>Reais6x6!AX145</f>
        <v>0.97102102102102106</v>
      </c>
      <c r="K420" s="32">
        <f>Reais6x6!AY145</f>
        <v>0.89709782359679269</v>
      </c>
      <c r="L420" s="33">
        <f>Reais6x6!AA145</f>
        <v>0.21578283791311026</v>
      </c>
      <c r="M420" s="52"/>
      <c r="N420" s="52" t="e">
        <f t="shared" ca="1" si="2"/>
        <v>#NAME?</v>
      </c>
      <c r="O420" s="52" t="e">
        <f t="shared" ca="1" si="3"/>
        <v>#NAME?</v>
      </c>
      <c r="P420" s="52" t="e">
        <f t="shared" ca="1" si="4"/>
        <v>#NAME?</v>
      </c>
      <c r="Q420" s="52" t="e">
        <f t="shared" ca="1" si="5"/>
        <v>#NAME?</v>
      </c>
      <c r="R420" s="52" t="e">
        <f t="shared" ca="1" si="6"/>
        <v>#NAME?</v>
      </c>
      <c r="S420" s="52" t="e">
        <f t="shared" ca="1" si="7"/>
        <v>#NAME?</v>
      </c>
      <c r="T420" s="53"/>
    </row>
    <row r="421" spans="2:20" ht="13.5" hidden="1" customHeight="1" outlineLevel="1">
      <c r="B421" s="31">
        <v>418</v>
      </c>
      <c r="C421" s="31">
        <f t="shared" si="0"/>
        <v>2</v>
      </c>
      <c r="D421" s="31">
        <v>6</v>
      </c>
      <c r="E421" s="32">
        <f t="shared" si="1"/>
        <v>0.45454545454545453</v>
      </c>
      <c r="F421" s="32">
        <f>Reais6x6!AT146</f>
        <v>3.669724770642202E-2</v>
      </c>
      <c r="G421" s="32">
        <f>Reais6x6!AU146</f>
        <v>6.0810810810810807E-2</v>
      </c>
      <c r="H421" s="32">
        <f>Reais6x6!AV146</f>
        <v>1.6494845360824743E-2</v>
      </c>
      <c r="I421" s="32">
        <f>Reais6x6!AW146</f>
        <v>0.99779816513761477</v>
      </c>
      <c r="J421" s="32">
        <f>Reais6x6!AX146</f>
        <v>0.99864864864864877</v>
      </c>
      <c r="K421" s="32">
        <f>Reais6x6!AY146</f>
        <v>0.99670103092783502</v>
      </c>
      <c r="L421" s="33">
        <f>Reais6x6!AA146</f>
        <v>0.1587474120082816</v>
      </c>
      <c r="M421" s="52"/>
      <c r="N421" s="52" t="e">
        <f t="shared" ca="1" si="2"/>
        <v>#NAME?</v>
      </c>
      <c r="O421" s="52" t="e">
        <f t="shared" ca="1" si="3"/>
        <v>#NAME?</v>
      </c>
      <c r="P421" s="52" t="e">
        <f t="shared" ca="1" si="4"/>
        <v>#NAME?</v>
      </c>
      <c r="Q421" s="52" t="e">
        <f t="shared" ca="1" si="5"/>
        <v>#NAME?</v>
      </c>
      <c r="R421" s="52" t="e">
        <f t="shared" ca="1" si="6"/>
        <v>#NAME?</v>
      </c>
      <c r="S421" s="52" t="e">
        <f t="shared" ca="1" si="7"/>
        <v>#NAME?</v>
      </c>
      <c r="T421" s="53"/>
    </row>
    <row r="422" spans="2:20" ht="13.5" hidden="1" customHeight="1" outlineLevel="1">
      <c r="B422" s="31">
        <v>419</v>
      </c>
      <c r="C422" s="31">
        <f t="shared" si="0"/>
        <v>2</v>
      </c>
      <c r="D422" s="31">
        <v>6</v>
      </c>
      <c r="E422" s="32">
        <f t="shared" si="1"/>
        <v>0.45454545454545453</v>
      </c>
      <c r="F422" s="32">
        <f>Reais6x6!AT147</f>
        <v>4.8318042813455656E-2</v>
      </c>
      <c r="G422" s="32">
        <f>Reais6x6!AU147</f>
        <v>7.8828828828828829E-2</v>
      </c>
      <c r="H422" s="32">
        <f>Reais6x6!AV147</f>
        <v>1.6766323024054983E-2</v>
      </c>
      <c r="I422" s="32">
        <f>Reais6x6!AW147</f>
        <v>0.99539245667686049</v>
      </c>
      <c r="J422" s="32">
        <f>Reais6x6!AX147</f>
        <v>0.99354354354354357</v>
      </c>
      <c r="K422" s="32">
        <f>Reais6x6!AY147</f>
        <v>0.9967191294387171</v>
      </c>
      <c r="L422" s="33">
        <f>Reais6x6!AA147</f>
        <v>0.15920395603942114</v>
      </c>
      <c r="M422" s="52"/>
      <c r="N422" s="52" t="e">
        <f t="shared" ca="1" si="2"/>
        <v>#NAME?</v>
      </c>
      <c r="O422" s="52" t="e">
        <f t="shared" ca="1" si="3"/>
        <v>#NAME?</v>
      </c>
      <c r="P422" s="52" t="e">
        <f t="shared" ca="1" si="4"/>
        <v>#NAME?</v>
      </c>
      <c r="Q422" s="52" t="e">
        <f t="shared" ca="1" si="5"/>
        <v>#NAME?</v>
      </c>
      <c r="R422" s="52" t="e">
        <f t="shared" ca="1" si="6"/>
        <v>#NAME?</v>
      </c>
      <c r="S422" s="52" t="e">
        <f t="shared" ca="1" si="7"/>
        <v>#NAME?</v>
      </c>
      <c r="T422" s="53"/>
    </row>
    <row r="423" spans="2:20" ht="13.5" hidden="1" customHeight="1" outlineLevel="1">
      <c r="B423" s="31">
        <v>420</v>
      </c>
      <c r="C423" s="31">
        <f t="shared" si="0"/>
        <v>2</v>
      </c>
      <c r="D423" s="31">
        <v>6</v>
      </c>
      <c r="E423" s="32">
        <f t="shared" si="1"/>
        <v>0.45454545454545453</v>
      </c>
      <c r="F423" s="32">
        <f>Reais6x6!AT148</f>
        <v>5.9938837920489291E-2</v>
      </c>
      <c r="G423" s="32">
        <f>Reais6x6!AU148</f>
        <v>9.6846846846846857E-2</v>
      </c>
      <c r="H423" s="32">
        <f>Reais6x6!AV148</f>
        <v>1.7037800687285224E-2</v>
      </c>
      <c r="I423" s="32">
        <f>Reais6x6!AW148</f>
        <v>0.99453618756371065</v>
      </c>
      <c r="J423" s="32">
        <f>Reais6x6!AX148</f>
        <v>0.9908408408408409</v>
      </c>
      <c r="K423" s="32">
        <f>Reais6x6!AY148</f>
        <v>0.99677342497136323</v>
      </c>
      <c r="L423" s="33">
        <f>Reais6x6!AA148</f>
        <v>0.18084824871397223</v>
      </c>
      <c r="M423" s="52"/>
      <c r="N423" s="52" t="e">
        <f t="shared" ca="1" si="2"/>
        <v>#NAME?</v>
      </c>
      <c r="O423" s="52" t="e">
        <f t="shared" ca="1" si="3"/>
        <v>#NAME?</v>
      </c>
      <c r="P423" s="52" t="e">
        <f t="shared" ca="1" si="4"/>
        <v>#NAME?</v>
      </c>
      <c r="Q423" s="52" t="e">
        <f t="shared" ca="1" si="5"/>
        <v>#NAME?</v>
      </c>
      <c r="R423" s="52" t="e">
        <f t="shared" ca="1" si="6"/>
        <v>#NAME?</v>
      </c>
      <c r="S423" s="52" t="e">
        <f t="shared" ca="1" si="7"/>
        <v>#NAME?</v>
      </c>
      <c r="T423" s="53"/>
    </row>
    <row r="424" spans="2:20" ht="13.5" hidden="1" customHeight="1" outlineLevel="1">
      <c r="B424" s="31">
        <v>421</v>
      </c>
      <c r="C424" s="31">
        <f t="shared" si="0"/>
        <v>2</v>
      </c>
      <c r="D424" s="31">
        <v>6</v>
      </c>
      <c r="E424" s="32">
        <f t="shared" si="1"/>
        <v>0.45454545454545453</v>
      </c>
      <c r="F424" s="32">
        <f>Reais6x6!AT149</f>
        <v>7.1559633027522926E-2</v>
      </c>
      <c r="G424" s="32">
        <f>Reais6x6!AU149</f>
        <v>0.11486486486486487</v>
      </c>
      <c r="H424" s="32">
        <f>Reais6x6!AV149</f>
        <v>1.7309278350515465E-2</v>
      </c>
      <c r="I424" s="32">
        <f>Reais6x6!AW149</f>
        <v>0.99522935779816524</v>
      </c>
      <c r="J424" s="32">
        <f>Reais6x6!AX149</f>
        <v>0.99054054054054075</v>
      </c>
      <c r="K424" s="32">
        <f>Reais6x6!AY149</f>
        <v>0.99686391752577319</v>
      </c>
      <c r="L424" s="33">
        <f>Reais6x6!AA149</f>
        <v>0.18874778599818642</v>
      </c>
      <c r="M424" s="52"/>
      <c r="N424" s="52" t="e">
        <f t="shared" ca="1" si="2"/>
        <v>#NAME?</v>
      </c>
      <c r="O424" s="52" t="e">
        <f t="shared" ca="1" si="3"/>
        <v>#NAME?</v>
      </c>
      <c r="P424" s="52" t="e">
        <f t="shared" ca="1" si="4"/>
        <v>#NAME?</v>
      </c>
      <c r="Q424" s="52" t="e">
        <f t="shared" ca="1" si="5"/>
        <v>#NAME?</v>
      </c>
      <c r="R424" s="52" t="e">
        <f t="shared" ca="1" si="6"/>
        <v>#NAME?</v>
      </c>
      <c r="S424" s="52" t="e">
        <f t="shared" ca="1" si="7"/>
        <v>#NAME?</v>
      </c>
      <c r="T424" s="53"/>
    </row>
    <row r="425" spans="2:20" ht="13.5" hidden="1" customHeight="1" outlineLevel="1">
      <c r="B425" s="31">
        <v>422</v>
      </c>
      <c r="C425" s="31">
        <f t="shared" si="0"/>
        <v>2</v>
      </c>
      <c r="D425" s="31">
        <v>6</v>
      </c>
      <c r="E425" s="32">
        <f t="shared" si="1"/>
        <v>0.45454545454545453</v>
      </c>
      <c r="F425" s="32">
        <f>Reais6x6!AT150</f>
        <v>0.17981651376146784</v>
      </c>
      <c r="G425" s="32">
        <f>Reais6x6!AU150</f>
        <v>0.36486486486486491</v>
      </c>
      <c r="H425" s="32">
        <f>Reais6x6!AV150</f>
        <v>1.2343642611683849</v>
      </c>
      <c r="I425" s="32">
        <f>Reais6x6!AW150</f>
        <v>0.98238532110091747</v>
      </c>
      <c r="J425" s="32">
        <f>Reais6x6!AX150</f>
        <v>0.96036036036036032</v>
      </c>
      <c r="K425" s="32">
        <f>Reais6x6!AY150</f>
        <v>0.83981672394043538</v>
      </c>
      <c r="L425" s="33">
        <f>Reais6x6!AA150</f>
        <v>0.35447330447330444</v>
      </c>
      <c r="M425" s="52"/>
      <c r="N425" s="52" t="e">
        <f t="shared" ca="1" si="2"/>
        <v>#NAME?</v>
      </c>
      <c r="O425" s="52" t="e">
        <f t="shared" ca="1" si="3"/>
        <v>#NAME?</v>
      </c>
      <c r="P425" s="52" t="e">
        <f t="shared" ca="1" si="4"/>
        <v>#NAME?</v>
      </c>
      <c r="Q425" s="52" t="e">
        <f t="shared" ca="1" si="5"/>
        <v>#NAME?</v>
      </c>
      <c r="R425" s="52" t="e">
        <f t="shared" ca="1" si="6"/>
        <v>#NAME?</v>
      </c>
      <c r="S425" s="52" t="e">
        <f t="shared" ca="1" si="7"/>
        <v>#NAME?</v>
      </c>
      <c r="T425" s="53"/>
    </row>
    <row r="426" spans="2:20" ht="13.5" hidden="1" customHeight="1" outlineLevel="1">
      <c r="B426" s="31">
        <v>423</v>
      </c>
      <c r="C426" s="31">
        <f t="shared" si="0"/>
        <v>2</v>
      </c>
      <c r="D426" s="31">
        <v>6</v>
      </c>
      <c r="E426" s="32">
        <f t="shared" si="1"/>
        <v>0.45454545454545453</v>
      </c>
      <c r="F426" s="32">
        <f>Reais6x6!AT151</f>
        <v>0.14311926605504585</v>
      </c>
      <c r="G426" s="32">
        <f>Reais6x6!AU151</f>
        <v>0.28828828828828834</v>
      </c>
      <c r="H426" s="32">
        <f>Reais6x6!AV151</f>
        <v>0.92852233676975948</v>
      </c>
      <c r="I426" s="32">
        <f>Reais6x6!AW151</f>
        <v>0.97896024464831799</v>
      </c>
      <c r="J426" s="32">
        <f>Reais6x6!AX151</f>
        <v>0.95465465465465482</v>
      </c>
      <c r="K426" s="32">
        <f>Reais6x6!AY151</f>
        <v>0.8179610538373423</v>
      </c>
      <c r="L426" s="33">
        <f>Reais6x6!AA151</f>
        <v>0.26407553798858147</v>
      </c>
      <c r="M426" s="52"/>
      <c r="N426" s="52" t="e">
        <f t="shared" ca="1" si="2"/>
        <v>#NAME?</v>
      </c>
      <c r="O426" s="52" t="e">
        <f t="shared" ca="1" si="3"/>
        <v>#NAME?</v>
      </c>
      <c r="P426" s="52" t="e">
        <f t="shared" ca="1" si="4"/>
        <v>#NAME?</v>
      </c>
      <c r="Q426" s="52" t="e">
        <f t="shared" ca="1" si="5"/>
        <v>#NAME?</v>
      </c>
      <c r="R426" s="52" t="e">
        <f t="shared" ca="1" si="6"/>
        <v>#NAME?</v>
      </c>
      <c r="S426" s="52" t="e">
        <f t="shared" ca="1" si="7"/>
        <v>#NAME?</v>
      </c>
      <c r="T426" s="53"/>
    </row>
    <row r="427" spans="2:20" ht="13.5" hidden="1" customHeight="1" outlineLevel="1">
      <c r="B427" s="31">
        <v>424</v>
      </c>
      <c r="C427" s="31">
        <f t="shared" si="0"/>
        <v>2</v>
      </c>
      <c r="D427" s="31">
        <v>6</v>
      </c>
      <c r="E427" s="32">
        <f t="shared" si="1"/>
        <v>0.45454545454545453</v>
      </c>
      <c r="F427" s="32">
        <f>Reais6x6!AT152</f>
        <v>0.15474006116207947</v>
      </c>
      <c r="G427" s="32">
        <f>Reais6x6!AU152</f>
        <v>0.30630630630630634</v>
      </c>
      <c r="H427" s="32">
        <f>Reais6x6!AV152</f>
        <v>0.9287938144329897</v>
      </c>
      <c r="I427" s="32">
        <f>Reais6x6!AW152</f>
        <v>0.9807135575942918</v>
      </c>
      <c r="J427" s="32">
        <f>Reais6x6!AX152</f>
        <v>0.95645645645645627</v>
      </c>
      <c r="K427" s="32">
        <f>Reais6x6!AY152</f>
        <v>0.8180515463917527</v>
      </c>
      <c r="L427" s="33">
        <f>Reais6x6!AA152</f>
        <v>0.29058940407045059</v>
      </c>
      <c r="M427" s="52"/>
      <c r="N427" s="52" t="e">
        <f t="shared" ca="1" si="2"/>
        <v>#NAME?</v>
      </c>
      <c r="O427" s="52" t="e">
        <f t="shared" ca="1" si="3"/>
        <v>#NAME?</v>
      </c>
      <c r="P427" s="52" t="e">
        <f t="shared" ca="1" si="4"/>
        <v>#NAME?</v>
      </c>
      <c r="Q427" s="52" t="e">
        <f t="shared" ca="1" si="5"/>
        <v>#NAME?</v>
      </c>
      <c r="R427" s="52" t="e">
        <f t="shared" ca="1" si="6"/>
        <v>#NAME?</v>
      </c>
      <c r="S427" s="52" t="e">
        <f t="shared" ca="1" si="7"/>
        <v>#NAME?</v>
      </c>
      <c r="T427" s="53"/>
    </row>
    <row r="428" spans="2:20" ht="13.5" hidden="1" customHeight="1" outlineLevel="1">
      <c r="B428" s="31">
        <v>425</v>
      </c>
      <c r="C428" s="31">
        <f t="shared" si="0"/>
        <v>2</v>
      </c>
      <c r="D428" s="31">
        <v>6</v>
      </c>
      <c r="E428" s="32">
        <f t="shared" si="1"/>
        <v>0.45454545454545453</v>
      </c>
      <c r="F428" s="32">
        <f>Reais6x6!AT153</f>
        <v>0.10642201834862383</v>
      </c>
      <c r="G428" s="32">
        <f>Reais6x6!AU153</f>
        <v>0.21171171171171171</v>
      </c>
      <c r="H428" s="32">
        <f>Reais6x6!AV153</f>
        <v>0.62268041237113403</v>
      </c>
      <c r="I428" s="32">
        <f>Reais6x6!AW153</f>
        <v>0.98042813455657485</v>
      </c>
      <c r="J428" s="32">
        <f>Reais6x6!AX153</f>
        <v>0.95915915915915939</v>
      </c>
      <c r="K428" s="32">
        <f>Reais6x6!AY153</f>
        <v>0.83688430698739968</v>
      </c>
      <c r="L428" s="33">
        <f>Reais6x6!AA153</f>
        <v>0.20265778907083254</v>
      </c>
      <c r="M428" s="52"/>
      <c r="N428" s="52" t="e">
        <f t="shared" ca="1" si="2"/>
        <v>#NAME?</v>
      </c>
      <c r="O428" s="52" t="e">
        <f t="shared" ca="1" si="3"/>
        <v>#NAME?</v>
      </c>
      <c r="P428" s="52" t="e">
        <f t="shared" ca="1" si="4"/>
        <v>#NAME?</v>
      </c>
      <c r="Q428" s="52" t="e">
        <f t="shared" ca="1" si="5"/>
        <v>#NAME?</v>
      </c>
      <c r="R428" s="52" t="e">
        <f t="shared" ca="1" si="6"/>
        <v>#NAME?</v>
      </c>
      <c r="S428" s="52" t="e">
        <f t="shared" ca="1" si="7"/>
        <v>#NAME?</v>
      </c>
      <c r="T428" s="53"/>
    </row>
    <row r="429" spans="2:20" ht="13.5" hidden="1" customHeight="1" outlineLevel="1">
      <c r="B429" s="31">
        <v>426</v>
      </c>
      <c r="C429" s="31">
        <f t="shared" si="0"/>
        <v>2</v>
      </c>
      <c r="D429" s="31">
        <v>6</v>
      </c>
      <c r="E429" s="32">
        <f t="shared" si="1"/>
        <v>0.45454545454545453</v>
      </c>
      <c r="F429" s="32">
        <f>Reais6x6!AT154</f>
        <v>0.11804281345565748</v>
      </c>
      <c r="G429" s="32">
        <f>Reais6x6!AU154</f>
        <v>0.22972972972972974</v>
      </c>
      <c r="H429" s="32">
        <f>Reais6x6!AV154</f>
        <v>0.62295189003436424</v>
      </c>
      <c r="I429" s="32">
        <f>Reais6x6!AW154</f>
        <v>0.980632008154944</v>
      </c>
      <c r="J429" s="32">
        <f>Reais6x6!AX154</f>
        <v>0.95855855855855843</v>
      </c>
      <c r="K429" s="32">
        <f>Reais6x6!AY154</f>
        <v>0.83693860252004582</v>
      </c>
      <c r="L429" s="33">
        <f>Reais6x6!AA154</f>
        <v>0.22046989109943219</v>
      </c>
      <c r="M429" s="52"/>
      <c r="N429" s="52" t="e">
        <f t="shared" ca="1" si="2"/>
        <v>#NAME?</v>
      </c>
      <c r="O429" s="52" t="e">
        <f t="shared" ca="1" si="3"/>
        <v>#NAME?</v>
      </c>
      <c r="P429" s="52" t="e">
        <f t="shared" ca="1" si="4"/>
        <v>#NAME?</v>
      </c>
      <c r="Q429" s="52" t="e">
        <f t="shared" ca="1" si="5"/>
        <v>#NAME?</v>
      </c>
      <c r="R429" s="52" t="e">
        <f t="shared" ca="1" si="6"/>
        <v>#NAME?</v>
      </c>
      <c r="S429" s="52" t="e">
        <f t="shared" ca="1" si="7"/>
        <v>#NAME?</v>
      </c>
      <c r="T429" s="53"/>
    </row>
    <row r="430" spans="2:20" ht="13.5" hidden="1" customHeight="1" outlineLevel="1">
      <c r="B430" s="31">
        <v>427</v>
      </c>
      <c r="C430" s="31">
        <f t="shared" si="0"/>
        <v>2</v>
      </c>
      <c r="D430" s="31">
        <v>6</v>
      </c>
      <c r="E430" s="32">
        <f t="shared" si="1"/>
        <v>0.45454545454545453</v>
      </c>
      <c r="F430" s="32">
        <f>Reais6x6!AT155</f>
        <v>0.1296636085626911</v>
      </c>
      <c r="G430" s="32">
        <f>Reais6x6!AU155</f>
        <v>0.24774774774774777</v>
      </c>
      <c r="H430" s="32">
        <f>Reais6x6!AV155</f>
        <v>0.62322336769759445</v>
      </c>
      <c r="I430" s="32">
        <f>Reais6x6!AW155</f>
        <v>0.9823853211009177</v>
      </c>
      <c r="J430" s="32">
        <f>Reais6x6!AX155</f>
        <v>0.96036036036036021</v>
      </c>
      <c r="K430" s="32">
        <f>Reais6x6!AY155</f>
        <v>0.83702909507445611</v>
      </c>
      <c r="L430" s="33">
        <f>Reais6x6!AA155</f>
        <v>0.27625257224830108</v>
      </c>
      <c r="M430" s="52"/>
      <c r="N430" s="52" t="e">
        <f t="shared" ca="1" si="2"/>
        <v>#NAME?</v>
      </c>
      <c r="O430" s="52" t="e">
        <f t="shared" ca="1" si="3"/>
        <v>#NAME?</v>
      </c>
      <c r="P430" s="52" t="e">
        <f t="shared" ca="1" si="4"/>
        <v>#NAME?</v>
      </c>
      <c r="Q430" s="52" t="e">
        <f t="shared" ca="1" si="5"/>
        <v>#NAME?</v>
      </c>
      <c r="R430" s="52" t="e">
        <f t="shared" ca="1" si="6"/>
        <v>#NAME?</v>
      </c>
      <c r="S430" s="52" t="e">
        <f t="shared" ca="1" si="7"/>
        <v>#NAME?</v>
      </c>
      <c r="T430" s="53"/>
    </row>
    <row r="431" spans="2:20" ht="13.5" hidden="1" customHeight="1" outlineLevel="1">
      <c r="B431" s="31">
        <v>428</v>
      </c>
      <c r="C431" s="31">
        <f t="shared" si="0"/>
        <v>2</v>
      </c>
      <c r="D431" s="31">
        <v>6</v>
      </c>
      <c r="E431" s="32">
        <f t="shared" si="1"/>
        <v>0.45454545454545453</v>
      </c>
      <c r="F431" s="32">
        <f>Reais6x6!AT156</f>
        <v>6.9724770642201825E-2</v>
      </c>
      <c r="G431" s="32">
        <f>Reais6x6!AU156</f>
        <v>0.13513513513513514</v>
      </c>
      <c r="H431" s="32">
        <f>Reais6x6!AV156</f>
        <v>0.31683848797250863</v>
      </c>
      <c r="I431" s="32">
        <f>Reais6x6!AW156</f>
        <v>0.98678899082568805</v>
      </c>
      <c r="J431" s="32">
        <f>Reais6x6!AX156</f>
        <v>0.97387387387387403</v>
      </c>
      <c r="K431" s="32">
        <f>Reais6x6!AY156</f>
        <v>0.89658648339060698</v>
      </c>
      <c r="L431" s="33">
        <f>Reais6x6!AA156</f>
        <v>0.19390096618357491</v>
      </c>
      <c r="M431" s="52"/>
      <c r="N431" s="52" t="e">
        <f t="shared" ca="1" si="2"/>
        <v>#NAME?</v>
      </c>
      <c r="O431" s="52" t="e">
        <f t="shared" ca="1" si="3"/>
        <v>#NAME?</v>
      </c>
      <c r="P431" s="52" t="e">
        <f t="shared" ca="1" si="4"/>
        <v>#NAME?</v>
      </c>
      <c r="Q431" s="52" t="e">
        <f t="shared" ca="1" si="5"/>
        <v>#NAME?</v>
      </c>
      <c r="R431" s="52" t="e">
        <f t="shared" ca="1" si="6"/>
        <v>#NAME?</v>
      </c>
      <c r="S431" s="52" t="e">
        <f t="shared" ca="1" si="7"/>
        <v>#NAME?</v>
      </c>
      <c r="T431" s="53"/>
    </row>
    <row r="432" spans="2:20" ht="13.5" hidden="1" customHeight="1" outlineLevel="1">
      <c r="B432" s="31">
        <v>429</v>
      </c>
      <c r="C432" s="31">
        <f t="shared" si="0"/>
        <v>2</v>
      </c>
      <c r="D432" s="31">
        <v>6</v>
      </c>
      <c r="E432" s="32">
        <f t="shared" si="1"/>
        <v>0.45454545454545453</v>
      </c>
      <c r="F432" s="32">
        <f>Reais6x6!AT157</f>
        <v>8.134556574923546E-2</v>
      </c>
      <c r="G432" s="32">
        <f>Reais6x6!AU157</f>
        <v>0.15315315315315317</v>
      </c>
      <c r="H432" s="32">
        <f>Reais6x6!AV157</f>
        <v>0.31710996563573884</v>
      </c>
      <c r="I432" s="32">
        <f>Reais6x6!AW157</f>
        <v>0.98544342507645266</v>
      </c>
      <c r="J432" s="32">
        <f>Reais6x6!AX157</f>
        <v>0.97087087087087076</v>
      </c>
      <c r="K432" s="32">
        <f>Reais6x6!AY157</f>
        <v>0.89660458190148917</v>
      </c>
      <c r="L432" s="33">
        <f>Reais6x6!AA157</f>
        <v>0.20218563100303624</v>
      </c>
      <c r="M432" s="52"/>
      <c r="N432" s="52" t="e">
        <f t="shared" ca="1" si="2"/>
        <v>#NAME?</v>
      </c>
      <c r="O432" s="52" t="e">
        <f t="shared" ca="1" si="3"/>
        <v>#NAME?</v>
      </c>
      <c r="P432" s="52" t="e">
        <f t="shared" ca="1" si="4"/>
        <v>#NAME?</v>
      </c>
      <c r="Q432" s="52" t="e">
        <f t="shared" ca="1" si="5"/>
        <v>#NAME?</v>
      </c>
      <c r="R432" s="52" t="e">
        <f t="shared" ca="1" si="6"/>
        <v>#NAME?</v>
      </c>
      <c r="S432" s="52" t="e">
        <f t="shared" ca="1" si="7"/>
        <v>#NAME?</v>
      </c>
      <c r="T432" s="53"/>
    </row>
    <row r="433" spans="2:20" ht="13.5" hidden="1" customHeight="1" outlineLevel="1">
      <c r="B433" s="31">
        <v>430</v>
      </c>
      <c r="C433" s="31">
        <f t="shared" si="0"/>
        <v>2</v>
      </c>
      <c r="D433" s="31">
        <v>6</v>
      </c>
      <c r="E433" s="32">
        <f t="shared" si="1"/>
        <v>0.45454545454545453</v>
      </c>
      <c r="F433" s="32">
        <f>Reais6x6!AT158</f>
        <v>9.2966360856269109E-2</v>
      </c>
      <c r="G433" s="32">
        <f>Reais6x6!AU158</f>
        <v>0.1711711711711712</v>
      </c>
      <c r="H433" s="32">
        <f>Reais6x6!AV158</f>
        <v>0.31738144329896906</v>
      </c>
      <c r="I433" s="32">
        <f>Reais6x6!AW158</f>
        <v>0.98564729867482181</v>
      </c>
      <c r="J433" s="32">
        <f>Reais6x6!AX158</f>
        <v>0.97027027027027013</v>
      </c>
      <c r="K433" s="32">
        <f>Reais6x6!AY158</f>
        <v>0.8966588774341353</v>
      </c>
      <c r="L433" s="33">
        <f>Reais6x6!AA158</f>
        <v>0.21558089383218801</v>
      </c>
      <c r="M433" s="52"/>
      <c r="N433" s="52" t="e">
        <f t="shared" ca="1" si="2"/>
        <v>#NAME?</v>
      </c>
      <c r="O433" s="52" t="e">
        <f t="shared" ca="1" si="3"/>
        <v>#NAME?</v>
      </c>
      <c r="P433" s="52" t="e">
        <f t="shared" ca="1" si="4"/>
        <v>#NAME?</v>
      </c>
      <c r="Q433" s="52" t="e">
        <f t="shared" ca="1" si="5"/>
        <v>#NAME?</v>
      </c>
      <c r="R433" s="52" t="e">
        <f t="shared" ca="1" si="6"/>
        <v>#NAME?</v>
      </c>
      <c r="S433" s="52" t="e">
        <f t="shared" ca="1" si="7"/>
        <v>#NAME?</v>
      </c>
      <c r="T433" s="53"/>
    </row>
    <row r="434" spans="2:20" ht="13.5" hidden="1" customHeight="1" outlineLevel="1">
      <c r="B434" s="31">
        <v>431</v>
      </c>
      <c r="C434" s="31">
        <f t="shared" si="0"/>
        <v>2</v>
      </c>
      <c r="D434" s="31">
        <v>6</v>
      </c>
      <c r="E434" s="32">
        <f t="shared" si="1"/>
        <v>0.45454545454545453</v>
      </c>
      <c r="F434" s="32">
        <f>Reais6x6!AT159</f>
        <v>0.10458715596330273</v>
      </c>
      <c r="G434" s="32">
        <f>Reais6x6!AU159</f>
        <v>0.1891891891891892</v>
      </c>
      <c r="H434" s="32">
        <f>Reais6x6!AV159</f>
        <v>0.31765292096219927</v>
      </c>
      <c r="I434" s="32">
        <f>Reais6x6!AW159</f>
        <v>0.9874006116207954</v>
      </c>
      <c r="J434" s="32">
        <f>Reais6x6!AX159</f>
        <v>0.97207207207207202</v>
      </c>
      <c r="K434" s="32">
        <f>Reais6x6!AY159</f>
        <v>0.89674936998854526</v>
      </c>
      <c r="L434" s="33">
        <f>Reais6x6!AA159</f>
        <v>0.24999911401406327</v>
      </c>
      <c r="M434" s="52"/>
      <c r="N434" s="52" t="e">
        <f t="shared" ca="1" si="2"/>
        <v>#NAME?</v>
      </c>
      <c r="O434" s="52" t="e">
        <f t="shared" ca="1" si="3"/>
        <v>#NAME?</v>
      </c>
      <c r="P434" s="52" t="e">
        <f t="shared" ca="1" si="4"/>
        <v>#NAME?</v>
      </c>
      <c r="Q434" s="52" t="e">
        <f t="shared" ca="1" si="5"/>
        <v>#NAME?</v>
      </c>
      <c r="R434" s="52" t="e">
        <f t="shared" ca="1" si="6"/>
        <v>#NAME?</v>
      </c>
      <c r="S434" s="52" t="e">
        <f t="shared" ca="1" si="7"/>
        <v>#NAME?</v>
      </c>
      <c r="T434" s="53"/>
    </row>
    <row r="435" spans="2:20" ht="13.5" hidden="1" customHeight="1" outlineLevel="1">
      <c r="B435" s="31">
        <v>432</v>
      </c>
      <c r="C435" s="31">
        <f t="shared" si="0"/>
        <v>2</v>
      </c>
      <c r="D435" s="31">
        <v>6</v>
      </c>
      <c r="E435" s="32">
        <f t="shared" si="1"/>
        <v>0.45454545454545453</v>
      </c>
      <c r="F435" s="32">
        <f>Reais6x6!AT160</f>
        <v>3.3027522935779811E-2</v>
      </c>
      <c r="G435" s="32">
        <f>Reais6x6!AU160</f>
        <v>5.855855855855855E-2</v>
      </c>
      <c r="H435" s="32">
        <f>Reais6x6!AV160</f>
        <v>1.0996563573883162E-2</v>
      </c>
      <c r="I435" s="32">
        <f>Reais6x6!AW160</f>
        <v>0.9980428134556576</v>
      </c>
      <c r="J435" s="32">
        <f>Reais6x6!AX160</f>
        <v>0.99879879879879874</v>
      </c>
      <c r="K435" s="32">
        <f>Reais6x6!AY160</f>
        <v>0.99706758304696452</v>
      </c>
      <c r="L435" s="33">
        <f>Reais6x6!AA160</f>
        <v>0.15123360938578334</v>
      </c>
      <c r="M435" s="52"/>
      <c r="N435" s="52" t="e">
        <f t="shared" ca="1" si="2"/>
        <v>#NAME?</v>
      </c>
      <c r="O435" s="52" t="e">
        <f t="shared" ca="1" si="3"/>
        <v>#NAME?</v>
      </c>
      <c r="P435" s="52" t="e">
        <f t="shared" ca="1" si="4"/>
        <v>#NAME?</v>
      </c>
      <c r="Q435" s="52" t="e">
        <f t="shared" ca="1" si="5"/>
        <v>#NAME?</v>
      </c>
      <c r="R435" s="52" t="e">
        <f t="shared" ca="1" si="6"/>
        <v>#NAME?</v>
      </c>
      <c r="S435" s="52" t="e">
        <f t="shared" ca="1" si="7"/>
        <v>#NAME?</v>
      </c>
      <c r="T435" s="53"/>
    </row>
    <row r="436" spans="2:20" ht="13.5" hidden="1" customHeight="1" outlineLevel="1">
      <c r="B436" s="31">
        <v>433</v>
      </c>
      <c r="C436" s="31">
        <f t="shared" si="0"/>
        <v>2</v>
      </c>
      <c r="D436" s="31">
        <v>6</v>
      </c>
      <c r="E436" s="32">
        <f t="shared" si="1"/>
        <v>0.45454545454545453</v>
      </c>
      <c r="F436" s="32">
        <f>Reais6x6!AT161</f>
        <v>4.4648318042813454E-2</v>
      </c>
      <c r="G436" s="32">
        <f>Reais6x6!AU161</f>
        <v>7.6576576576576572E-2</v>
      </c>
      <c r="H436" s="32">
        <f>Reais6x6!AV161</f>
        <v>1.1268041237113403E-2</v>
      </c>
      <c r="I436" s="32">
        <f>Reais6x6!AW161</f>
        <v>0.99514780835881766</v>
      </c>
      <c r="J436" s="32">
        <f>Reais6x6!AX161</f>
        <v>0.99339339339339328</v>
      </c>
      <c r="K436" s="32">
        <f>Reais6x6!AY161</f>
        <v>0.99704948453608266</v>
      </c>
      <c r="L436" s="33">
        <f>Reais6x6!AA161</f>
        <v>0.15066430187138655</v>
      </c>
      <c r="M436" s="52"/>
      <c r="N436" s="52" t="e">
        <f t="shared" ca="1" si="2"/>
        <v>#NAME?</v>
      </c>
      <c r="O436" s="52" t="e">
        <f t="shared" ca="1" si="3"/>
        <v>#NAME?</v>
      </c>
      <c r="P436" s="52" t="e">
        <f t="shared" ca="1" si="4"/>
        <v>#NAME?</v>
      </c>
      <c r="Q436" s="52" t="e">
        <f t="shared" ca="1" si="5"/>
        <v>#NAME?</v>
      </c>
      <c r="R436" s="52" t="e">
        <f t="shared" ca="1" si="6"/>
        <v>#NAME?</v>
      </c>
      <c r="S436" s="52" t="e">
        <f t="shared" ca="1" si="7"/>
        <v>#NAME?</v>
      </c>
      <c r="T436" s="53"/>
    </row>
    <row r="437" spans="2:20" ht="13.5" hidden="1" customHeight="1" outlineLevel="1">
      <c r="B437" s="31">
        <v>434</v>
      </c>
      <c r="C437" s="31">
        <f t="shared" si="0"/>
        <v>2</v>
      </c>
      <c r="D437" s="31">
        <v>6</v>
      </c>
      <c r="E437" s="32">
        <f t="shared" si="1"/>
        <v>0.45454545454545453</v>
      </c>
      <c r="F437" s="32">
        <f>Reais6x6!AT162</f>
        <v>5.6269113149847089E-2</v>
      </c>
      <c r="G437" s="32">
        <f>Reais6x6!AU162</f>
        <v>9.45945945945946E-2</v>
      </c>
      <c r="H437" s="32">
        <f>Reais6x6!AV162</f>
        <v>1.1539518900343644E-2</v>
      </c>
      <c r="I437" s="32">
        <f>Reais6x6!AW162</f>
        <v>0.99380224260958228</v>
      </c>
      <c r="J437" s="32">
        <f>Reais6x6!AX162</f>
        <v>0.99039039039039023</v>
      </c>
      <c r="K437" s="32">
        <f>Reais6x6!AY162</f>
        <v>0.99706758304696474</v>
      </c>
      <c r="L437" s="33">
        <f>Reais6x6!AA162</f>
        <v>0.16017558365454099</v>
      </c>
      <c r="M437" s="52"/>
      <c r="N437" s="52" t="e">
        <f t="shared" ca="1" si="2"/>
        <v>#NAME?</v>
      </c>
      <c r="O437" s="52" t="e">
        <f t="shared" ca="1" si="3"/>
        <v>#NAME?</v>
      </c>
      <c r="P437" s="52" t="e">
        <f t="shared" ca="1" si="4"/>
        <v>#NAME?</v>
      </c>
      <c r="Q437" s="52" t="e">
        <f t="shared" ca="1" si="5"/>
        <v>#NAME?</v>
      </c>
      <c r="R437" s="52" t="e">
        <f t="shared" ca="1" si="6"/>
        <v>#NAME?</v>
      </c>
      <c r="S437" s="52" t="e">
        <f t="shared" ca="1" si="7"/>
        <v>#NAME?</v>
      </c>
      <c r="T437" s="53"/>
    </row>
    <row r="438" spans="2:20" ht="13.5" hidden="1" customHeight="1" outlineLevel="1">
      <c r="B438" s="31">
        <v>435</v>
      </c>
      <c r="C438" s="31">
        <f t="shared" si="0"/>
        <v>2</v>
      </c>
      <c r="D438" s="31">
        <v>6</v>
      </c>
      <c r="E438" s="32">
        <f t="shared" si="1"/>
        <v>0.45454545454545453</v>
      </c>
      <c r="F438" s="32">
        <f>Reais6x6!AT163</f>
        <v>6.7889908256880724E-2</v>
      </c>
      <c r="G438" s="32">
        <f>Reais6x6!AU163</f>
        <v>0.11261261261261261</v>
      </c>
      <c r="H438" s="32">
        <f>Reais6x6!AV163</f>
        <v>1.1810996563573884E-2</v>
      </c>
      <c r="I438" s="32">
        <f>Reais6x6!AW163</f>
        <v>0.99400611620795121</v>
      </c>
      <c r="J438" s="32">
        <f>Reais6x6!AX163</f>
        <v>0.98978978978978971</v>
      </c>
      <c r="K438" s="32">
        <f>Reais6x6!AY163</f>
        <v>0.99712187857961077</v>
      </c>
      <c r="L438" s="33">
        <f>Reais6x6!AA163</f>
        <v>0.17850077579876322</v>
      </c>
      <c r="M438" s="52"/>
      <c r="N438" s="52" t="e">
        <f t="shared" ca="1" si="2"/>
        <v>#NAME?</v>
      </c>
      <c r="O438" s="52" t="e">
        <f t="shared" ca="1" si="3"/>
        <v>#NAME?</v>
      </c>
      <c r="P438" s="52" t="e">
        <f t="shared" ca="1" si="4"/>
        <v>#NAME?</v>
      </c>
      <c r="Q438" s="52" t="e">
        <f t="shared" ca="1" si="5"/>
        <v>#NAME?</v>
      </c>
      <c r="R438" s="52" t="e">
        <f t="shared" ca="1" si="6"/>
        <v>#NAME?</v>
      </c>
      <c r="S438" s="52" t="e">
        <f t="shared" ca="1" si="7"/>
        <v>#NAME?</v>
      </c>
      <c r="T438" s="53"/>
    </row>
    <row r="439" spans="2:20" ht="13.5" hidden="1" customHeight="1" outlineLevel="1">
      <c r="B439" s="31">
        <v>436</v>
      </c>
      <c r="C439" s="31">
        <f t="shared" si="0"/>
        <v>2</v>
      </c>
      <c r="D439" s="31">
        <v>6</v>
      </c>
      <c r="E439" s="32">
        <f t="shared" si="1"/>
        <v>0.45454545454545453</v>
      </c>
      <c r="F439" s="32">
        <f>Reais6x6!AT164</f>
        <v>7.9510703363914359E-2</v>
      </c>
      <c r="G439" s="32">
        <f>Reais6x6!AU164</f>
        <v>0.13063063063063063</v>
      </c>
      <c r="H439" s="32">
        <f>Reais6x6!AV164</f>
        <v>1.2082474226804125E-2</v>
      </c>
      <c r="I439" s="32">
        <f>Reais6x6!AW164</f>
        <v>0.99575942915392457</v>
      </c>
      <c r="J439" s="32">
        <f>Reais6x6!AX164</f>
        <v>0.9915915915915916</v>
      </c>
      <c r="K439" s="32">
        <f>Reais6x6!AY164</f>
        <v>0.99721237113402061</v>
      </c>
      <c r="L439" s="33">
        <f>Reais6x6!AA164</f>
        <v>0.20039703726302768</v>
      </c>
      <c r="M439" s="52"/>
      <c r="N439" s="52" t="e">
        <f t="shared" ca="1" si="2"/>
        <v>#NAME?</v>
      </c>
      <c r="O439" s="52" t="e">
        <f t="shared" ca="1" si="3"/>
        <v>#NAME?</v>
      </c>
      <c r="P439" s="52" t="e">
        <f t="shared" ca="1" si="4"/>
        <v>#NAME?</v>
      </c>
      <c r="Q439" s="52" t="e">
        <f t="shared" ca="1" si="5"/>
        <v>#NAME?</v>
      </c>
      <c r="R439" s="52" t="e">
        <f t="shared" ca="1" si="6"/>
        <v>#NAME?</v>
      </c>
      <c r="S439" s="52" t="e">
        <f t="shared" ca="1" si="7"/>
        <v>#NAME?</v>
      </c>
      <c r="T439" s="53"/>
    </row>
    <row r="440" spans="2:20" ht="13.5" hidden="1" customHeight="1" outlineLevel="1">
      <c r="B440" s="31">
        <v>437</v>
      </c>
      <c r="C440" s="31">
        <f t="shared" si="0"/>
        <v>2</v>
      </c>
      <c r="D440" s="31">
        <v>6</v>
      </c>
      <c r="E440" s="32">
        <f t="shared" si="1"/>
        <v>0.45454545454545453</v>
      </c>
      <c r="F440" s="32">
        <f>Reais6x6!AT165</f>
        <v>0.21284403669724766</v>
      </c>
      <c r="G440" s="32">
        <f>Reais6x6!AU165</f>
        <v>0.4391891891891892</v>
      </c>
      <c r="H440" s="32">
        <f>Reais6x6!AV165</f>
        <v>1.5347079037800688</v>
      </c>
      <c r="I440" s="32">
        <f>Reais6x6!AW165</f>
        <v>0.98899082568807339</v>
      </c>
      <c r="J440" s="32">
        <f>Reais6x6!AX165</f>
        <v>0.97522522522522526</v>
      </c>
      <c r="K440" s="32">
        <f>Reais6x6!AY165</f>
        <v>0.89988545246277207</v>
      </c>
      <c r="L440" s="33">
        <f>Reais6x6!AA165</f>
        <v>0.42979797979797985</v>
      </c>
      <c r="M440" s="52"/>
      <c r="N440" s="52" t="e">
        <f t="shared" ca="1" si="2"/>
        <v>#NAME?</v>
      </c>
      <c r="O440" s="52" t="e">
        <f t="shared" ca="1" si="3"/>
        <v>#NAME?</v>
      </c>
      <c r="P440" s="52" t="e">
        <f t="shared" ca="1" si="4"/>
        <v>#NAME?</v>
      </c>
      <c r="Q440" s="52" t="e">
        <f t="shared" ca="1" si="5"/>
        <v>#NAME?</v>
      </c>
      <c r="R440" s="52" t="e">
        <f t="shared" ca="1" si="6"/>
        <v>#NAME?</v>
      </c>
      <c r="S440" s="52" t="e">
        <f t="shared" ca="1" si="7"/>
        <v>#NAME?</v>
      </c>
      <c r="T440" s="53"/>
    </row>
    <row r="441" spans="2:20" ht="13.5" hidden="1" customHeight="1" outlineLevel="1">
      <c r="B441" s="31">
        <v>438</v>
      </c>
      <c r="C441" s="31">
        <f t="shared" si="0"/>
        <v>2</v>
      </c>
      <c r="D441" s="31">
        <v>6</v>
      </c>
      <c r="E441" s="32">
        <f t="shared" si="1"/>
        <v>0.45454545454545453</v>
      </c>
      <c r="F441" s="32">
        <f>Reais6x6!AT166</f>
        <v>0.17614678899082567</v>
      </c>
      <c r="G441" s="32">
        <f>Reais6x6!AU166</f>
        <v>0.36261261261261263</v>
      </c>
      <c r="H441" s="32">
        <f>Reais6x6!AV166</f>
        <v>1.2288659793814434</v>
      </c>
      <c r="I441" s="32">
        <f>Reais6x6!AW166</f>
        <v>0.98116207951070322</v>
      </c>
      <c r="J441" s="32">
        <f>Reais6x6!AX166</f>
        <v>0.95960960960960973</v>
      </c>
      <c r="K441" s="32">
        <f>Reais6x6!AY166</f>
        <v>0.83798396334478797</v>
      </c>
      <c r="L441" s="33">
        <f>Reais6x6!AA166</f>
        <v>0.31806810339419039</v>
      </c>
      <c r="M441" s="52"/>
      <c r="N441" s="52" t="e">
        <f t="shared" ca="1" si="2"/>
        <v>#NAME?</v>
      </c>
      <c r="O441" s="52" t="e">
        <f t="shared" ca="1" si="3"/>
        <v>#NAME?</v>
      </c>
      <c r="P441" s="52" t="e">
        <f t="shared" ca="1" si="4"/>
        <v>#NAME?</v>
      </c>
      <c r="Q441" s="52" t="e">
        <f t="shared" ca="1" si="5"/>
        <v>#NAME?</v>
      </c>
      <c r="R441" s="52" t="e">
        <f t="shared" ca="1" si="6"/>
        <v>#NAME?</v>
      </c>
      <c r="S441" s="52" t="e">
        <f t="shared" ca="1" si="7"/>
        <v>#NAME?</v>
      </c>
      <c r="T441" s="53"/>
    </row>
    <row r="442" spans="2:20" ht="13.5" hidden="1" customHeight="1" outlineLevel="1">
      <c r="B442" s="31">
        <v>439</v>
      </c>
      <c r="C442" s="31">
        <f t="shared" si="0"/>
        <v>2</v>
      </c>
      <c r="D442" s="31">
        <v>6</v>
      </c>
      <c r="E442" s="32">
        <f t="shared" si="1"/>
        <v>0.45454545454545453</v>
      </c>
      <c r="F442" s="32">
        <f>Reais6x6!AT167</f>
        <v>0.18776758409785929</v>
      </c>
      <c r="G442" s="32">
        <f>Reais6x6!AU167</f>
        <v>0.38063063063063063</v>
      </c>
      <c r="H442" s="32">
        <f>Reais6x6!AV167</f>
        <v>1.2291374570446736</v>
      </c>
      <c r="I442" s="32">
        <f>Reais6x6!AW167</f>
        <v>0.9839755351681958</v>
      </c>
      <c r="J442" s="32">
        <f>Reais6x6!AX167</f>
        <v>0.96351351351351344</v>
      </c>
      <c r="K442" s="32">
        <f>Reais6x6!AY167</f>
        <v>0.83807445589919827</v>
      </c>
      <c r="L442" s="33">
        <f>Reais6x6!AA167</f>
        <v>0.34860195271300443</v>
      </c>
      <c r="M442" s="52"/>
      <c r="N442" s="52" t="e">
        <f t="shared" ca="1" si="2"/>
        <v>#NAME?</v>
      </c>
      <c r="O442" s="52" t="e">
        <f t="shared" ca="1" si="3"/>
        <v>#NAME?</v>
      </c>
      <c r="P442" s="52" t="e">
        <f t="shared" ca="1" si="4"/>
        <v>#NAME?</v>
      </c>
      <c r="Q442" s="52" t="e">
        <f t="shared" ca="1" si="5"/>
        <v>#NAME?</v>
      </c>
      <c r="R442" s="52" t="e">
        <f t="shared" ca="1" si="6"/>
        <v>#NAME?</v>
      </c>
      <c r="S442" s="52" t="e">
        <f t="shared" ca="1" si="7"/>
        <v>#NAME?</v>
      </c>
      <c r="T442" s="53"/>
    </row>
    <row r="443" spans="2:20" ht="13.5" hidden="1" customHeight="1" outlineLevel="1">
      <c r="B443" s="31">
        <v>440</v>
      </c>
      <c r="C443" s="31">
        <f t="shared" si="0"/>
        <v>2</v>
      </c>
      <c r="D443" s="31">
        <v>6</v>
      </c>
      <c r="E443" s="32">
        <f t="shared" si="1"/>
        <v>0.45454545454545453</v>
      </c>
      <c r="F443" s="32">
        <f>Reais6x6!AT168</f>
        <v>0.13944954128440368</v>
      </c>
      <c r="G443" s="32">
        <f>Reais6x6!AU168</f>
        <v>0.28603603603603606</v>
      </c>
      <c r="H443" s="32">
        <f>Reais6x6!AV168</f>
        <v>0.92302405498281792</v>
      </c>
      <c r="I443" s="32">
        <f>Reais6x6!AW168</f>
        <v>0.97822629969418939</v>
      </c>
      <c r="J443" s="32">
        <f>Reais6x6!AX168</f>
        <v>0.95420420420420438</v>
      </c>
      <c r="K443" s="32">
        <f>Reais6x6!AY168</f>
        <v>0.81686139747995401</v>
      </c>
      <c r="L443" s="33">
        <f>Reais6x6!AA168</f>
        <v>0.21967736369910285</v>
      </c>
      <c r="M443" s="52"/>
      <c r="N443" s="52" t="e">
        <f t="shared" ca="1" si="2"/>
        <v>#NAME?</v>
      </c>
      <c r="O443" s="52" t="e">
        <f t="shared" ca="1" si="3"/>
        <v>#NAME?</v>
      </c>
      <c r="P443" s="52" t="e">
        <f t="shared" ca="1" si="4"/>
        <v>#NAME?</v>
      </c>
      <c r="Q443" s="52" t="e">
        <f t="shared" ca="1" si="5"/>
        <v>#NAME?</v>
      </c>
      <c r="R443" s="52" t="e">
        <f t="shared" ca="1" si="6"/>
        <v>#NAME?</v>
      </c>
      <c r="S443" s="52" t="e">
        <f t="shared" ca="1" si="7"/>
        <v>#NAME?</v>
      </c>
      <c r="T443" s="53"/>
    </row>
    <row r="444" spans="2:20" ht="13.5" hidden="1" customHeight="1" outlineLevel="1">
      <c r="B444" s="31">
        <v>441</v>
      </c>
      <c r="C444" s="31">
        <f t="shared" si="0"/>
        <v>2</v>
      </c>
      <c r="D444" s="31">
        <v>6</v>
      </c>
      <c r="E444" s="32">
        <f t="shared" si="1"/>
        <v>0.45454545454545453</v>
      </c>
      <c r="F444" s="32">
        <f>Reais6x6!AT169</f>
        <v>0.1510703363914373</v>
      </c>
      <c r="G444" s="32">
        <f>Reais6x6!AU169</f>
        <v>0.30405405405405406</v>
      </c>
      <c r="H444" s="32">
        <f>Reais6x6!AV169</f>
        <v>0.92329553264604813</v>
      </c>
      <c r="I444" s="32">
        <f>Reais6x6!AW169</f>
        <v>0.97949031600407754</v>
      </c>
      <c r="J444" s="32">
        <f>Reais6x6!AX169</f>
        <v>0.95570570570570568</v>
      </c>
      <c r="K444" s="32">
        <f>Reais6x6!AY169</f>
        <v>0.81691569301260025</v>
      </c>
      <c r="L444" s="33">
        <f>Reais6x6!AA169</f>
        <v>0.26749981250259808</v>
      </c>
      <c r="M444" s="52"/>
      <c r="N444" s="52" t="e">
        <f t="shared" ca="1" si="2"/>
        <v>#NAME?</v>
      </c>
      <c r="O444" s="52" t="e">
        <f t="shared" ca="1" si="3"/>
        <v>#NAME?</v>
      </c>
      <c r="P444" s="52" t="e">
        <f t="shared" ca="1" si="4"/>
        <v>#NAME?</v>
      </c>
      <c r="Q444" s="52" t="e">
        <f t="shared" ca="1" si="5"/>
        <v>#NAME?</v>
      </c>
      <c r="R444" s="52" t="e">
        <f t="shared" ca="1" si="6"/>
        <v>#NAME?</v>
      </c>
      <c r="S444" s="52" t="e">
        <f t="shared" ca="1" si="7"/>
        <v>#NAME?</v>
      </c>
      <c r="T444" s="53"/>
    </row>
    <row r="445" spans="2:20" ht="13.5" hidden="1" customHeight="1" outlineLevel="1">
      <c r="B445" s="31">
        <v>442</v>
      </c>
      <c r="C445" s="31">
        <f t="shared" si="0"/>
        <v>2</v>
      </c>
      <c r="D445" s="31">
        <v>6</v>
      </c>
      <c r="E445" s="32">
        <f t="shared" si="1"/>
        <v>0.45454545454545453</v>
      </c>
      <c r="F445" s="32">
        <f>Reais6x6!AT170</f>
        <v>0.16269113149847092</v>
      </c>
      <c r="G445" s="32">
        <f>Reais6x6!AU170</f>
        <v>0.32207207207207206</v>
      </c>
      <c r="H445" s="32">
        <f>Reais6x6!AV170</f>
        <v>0.92356701030927835</v>
      </c>
      <c r="I445" s="32">
        <f>Reais6x6!AW170</f>
        <v>0.98230377166157001</v>
      </c>
      <c r="J445" s="32">
        <f>Reais6x6!AX170</f>
        <v>0.9596096096096095</v>
      </c>
      <c r="K445" s="32">
        <f>Reais6x6!AY170</f>
        <v>0.81700618556701043</v>
      </c>
      <c r="L445" s="33">
        <f>Reais6x6!AA170</f>
        <v>0.33038904798114627</v>
      </c>
      <c r="M445" s="52"/>
      <c r="N445" s="52" t="e">
        <f t="shared" ca="1" si="2"/>
        <v>#NAME?</v>
      </c>
      <c r="O445" s="52" t="e">
        <f t="shared" ca="1" si="3"/>
        <v>#NAME?</v>
      </c>
      <c r="P445" s="52" t="e">
        <f t="shared" ca="1" si="4"/>
        <v>#NAME?</v>
      </c>
      <c r="Q445" s="52" t="e">
        <f t="shared" ca="1" si="5"/>
        <v>#NAME?</v>
      </c>
      <c r="R445" s="52" t="e">
        <f t="shared" ca="1" si="6"/>
        <v>#NAME?</v>
      </c>
      <c r="S445" s="52" t="e">
        <f t="shared" ca="1" si="7"/>
        <v>#NAME?</v>
      </c>
      <c r="T445" s="53"/>
    </row>
    <row r="446" spans="2:20" ht="13.5" hidden="1" customHeight="1" outlineLevel="1">
      <c r="B446" s="31">
        <v>443</v>
      </c>
      <c r="C446" s="31">
        <f t="shared" si="0"/>
        <v>2</v>
      </c>
      <c r="D446" s="31">
        <v>6</v>
      </c>
      <c r="E446" s="32">
        <f t="shared" si="1"/>
        <v>0.45454545454545453</v>
      </c>
      <c r="F446" s="32">
        <f>Reais6x6!AT171</f>
        <v>0.10275229357798163</v>
      </c>
      <c r="G446" s="32">
        <f>Reais6x6!AU171</f>
        <v>0.20945945945945943</v>
      </c>
      <c r="H446" s="32">
        <f>Reais6x6!AV171</f>
        <v>0.61718213058419247</v>
      </c>
      <c r="I446" s="32">
        <f>Reais6x6!AW171</f>
        <v>0.98018348623853202</v>
      </c>
      <c r="J446" s="32">
        <f>Reais6x6!AX171</f>
        <v>0.95900900900900909</v>
      </c>
      <c r="K446" s="32">
        <f>Reais6x6!AY171</f>
        <v>0.83651775486827029</v>
      </c>
      <c r="L446" s="33">
        <f>Reais6x6!AA171</f>
        <v>0.18712748604052953</v>
      </c>
      <c r="M446" s="52"/>
      <c r="N446" s="52" t="e">
        <f t="shared" ca="1" si="2"/>
        <v>#NAME?</v>
      </c>
      <c r="O446" s="52" t="e">
        <f t="shared" ca="1" si="3"/>
        <v>#NAME?</v>
      </c>
      <c r="P446" s="52" t="e">
        <f t="shared" ca="1" si="4"/>
        <v>#NAME?</v>
      </c>
      <c r="Q446" s="52" t="e">
        <f t="shared" ca="1" si="5"/>
        <v>#NAME?</v>
      </c>
      <c r="R446" s="52" t="e">
        <f t="shared" ca="1" si="6"/>
        <v>#NAME?</v>
      </c>
      <c r="S446" s="52" t="e">
        <f t="shared" ca="1" si="7"/>
        <v>#NAME?</v>
      </c>
      <c r="T446" s="53"/>
    </row>
    <row r="447" spans="2:20" ht="13.5" hidden="1" customHeight="1" outlineLevel="1">
      <c r="B447" s="31">
        <v>444</v>
      </c>
      <c r="C447" s="31">
        <f t="shared" si="0"/>
        <v>2</v>
      </c>
      <c r="D447" s="31">
        <v>6</v>
      </c>
      <c r="E447" s="32">
        <f t="shared" si="1"/>
        <v>0.45454545454545453</v>
      </c>
      <c r="F447" s="32">
        <f>Reais6x6!AT172</f>
        <v>0.11437308868501528</v>
      </c>
      <c r="G447" s="32">
        <f>Reais6x6!AU172</f>
        <v>0.22747747747747746</v>
      </c>
      <c r="H447" s="32">
        <f>Reais6x6!AV172</f>
        <v>0.61745360824742268</v>
      </c>
      <c r="I447" s="32">
        <f>Reais6x6!AW172</f>
        <v>0.97989806320081552</v>
      </c>
      <c r="J447" s="32">
        <f>Reais6x6!AX172</f>
        <v>0.95810810810810798</v>
      </c>
      <c r="K447" s="32">
        <f>Reais6x6!AY172</f>
        <v>0.83653585337915237</v>
      </c>
      <c r="L447" s="33">
        <f>Reais6x6!AA172</f>
        <v>0.20709624783448458</v>
      </c>
      <c r="M447" s="52"/>
      <c r="N447" s="52" t="e">
        <f t="shared" ca="1" si="2"/>
        <v>#NAME?</v>
      </c>
      <c r="O447" s="52" t="e">
        <f t="shared" ca="1" si="3"/>
        <v>#NAME?</v>
      </c>
      <c r="P447" s="52" t="e">
        <f t="shared" ca="1" si="4"/>
        <v>#NAME?</v>
      </c>
      <c r="Q447" s="52" t="e">
        <f t="shared" ca="1" si="5"/>
        <v>#NAME?</v>
      </c>
      <c r="R447" s="52" t="e">
        <f t="shared" ca="1" si="6"/>
        <v>#NAME?</v>
      </c>
      <c r="S447" s="52" t="e">
        <f t="shared" ca="1" si="7"/>
        <v>#NAME?</v>
      </c>
      <c r="T447" s="53"/>
    </row>
    <row r="448" spans="2:20" ht="13.5" hidden="1" customHeight="1" outlineLevel="1">
      <c r="B448" s="31">
        <v>445</v>
      </c>
      <c r="C448" s="31">
        <f t="shared" si="0"/>
        <v>2</v>
      </c>
      <c r="D448" s="31">
        <v>6</v>
      </c>
      <c r="E448" s="32">
        <f t="shared" si="1"/>
        <v>0.45454545454545453</v>
      </c>
      <c r="F448" s="32">
        <f>Reais6x6!AT173</f>
        <v>0.1259938837920489</v>
      </c>
      <c r="G448" s="32">
        <f>Reais6x6!AU173</f>
        <v>0.24549549549549549</v>
      </c>
      <c r="H448" s="32">
        <f>Reais6x6!AV173</f>
        <v>0.61772508591065289</v>
      </c>
      <c r="I448" s="32">
        <f>Reais6x6!AW173</f>
        <v>0.98116207951070344</v>
      </c>
      <c r="J448" s="32">
        <f>Reais6x6!AX173</f>
        <v>0.9596096096096095</v>
      </c>
      <c r="K448" s="32">
        <f>Reais6x6!AY173</f>
        <v>0.8365901489117985</v>
      </c>
      <c r="L448" s="33">
        <f>Reais6x6!AA173</f>
        <v>0.2269566224802535</v>
      </c>
      <c r="M448" s="52"/>
      <c r="N448" s="52" t="e">
        <f t="shared" ca="1" si="2"/>
        <v>#NAME?</v>
      </c>
      <c r="O448" s="52" t="e">
        <f t="shared" ca="1" si="3"/>
        <v>#NAME?</v>
      </c>
      <c r="P448" s="52" t="e">
        <f t="shared" ca="1" si="4"/>
        <v>#NAME?</v>
      </c>
      <c r="Q448" s="52" t="e">
        <f t="shared" ca="1" si="5"/>
        <v>#NAME?</v>
      </c>
      <c r="R448" s="52" t="e">
        <f t="shared" ca="1" si="6"/>
        <v>#NAME?</v>
      </c>
      <c r="S448" s="52" t="e">
        <f t="shared" ca="1" si="7"/>
        <v>#NAME?</v>
      </c>
      <c r="T448" s="53"/>
    </row>
    <row r="449" spans="2:20" ht="13.5" hidden="1" customHeight="1" outlineLevel="1">
      <c r="B449" s="31">
        <v>446</v>
      </c>
      <c r="C449" s="31">
        <f t="shared" si="0"/>
        <v>2</v>
      </c>
      <c r="D449" s="31">
        <v>6</v>
      </c>
      <c r="E449" s="32">
        <f t="shared" si="1"/>
        <v>0.45454545454545453</v>
      </c>
      <c r="F449" s="32">
        <f>Reais6x6!AT174</f>
        <v>0.13761467889908255</v>
      </c>
      <c r="G449" s="32">
        <f>Reais6x6!AU174</f>
        <v>0.26351351351351349</v>
      </c>
      <c r="H449" s="32">
        <f>Reais6x6!AV174</f>
        <v>0.61799656357388311</v>
      </c>
      <c r="I449" s="32">
        <f>Reais6x6!AW174</f>
        <v>0.9839755351681958</v>
      </c>
      <c r="J449" s="32">
        <f>Reais6x6!AX174</f>
        <v>0.96351351351351344</v>
      </c>
      <c r="K449" s="32">
        <f>Reais6x6!AY174</f>
        <v>0.83668064146620869</v>
      </c>
      <c r="L449" s="33">
        <f>Reais6x6!AA174</f>
        <v>0.2632906750365373</v>
      </c>
      <c r="M449" s="52"/>
      <c r="N449" s="52" t="e">
        <f t="shared" ca="1" si="2"/>
        <v>#NAME?</v>
      </c>
      <c r="O449" s="52" t="e">
        <f t="shared" ca="1" si="3"/>
        <v>#NAME?</v>
      </c>
      <c r="P449" s="52" t="e">
        <f t="shared" ca="1" si="4"/>
        <v>#NAME?</v>
      </c>
      <c r="Q449" s="52" t="e">
        <f t="shared" ca="1" si="5"/>
        <v>#NAME?</v>
      </c>
      <c r="R449" s="52" t="e">
        <f t="shared" ca="1" si="6"/>
        <v>#NAME?</v>
      </c>
      <c r="S449" s="52" t="e">
        <f t="shared" ca="1" si="7"/>
        <v>#NAME?</v>
      </c>
      <c r="T449" s="53"/>
    </row>
    <row r="450" spans="2:20" ht="13.5" hidden="1" customHeight="1" outlineLevel="1">
      <c r="B450" s="31">
        <v>447</v>
      </c>
      <c r="C450" s="31">
        <f t="shared" si="0"/>
        <v>2</v>
      </c>
      <c r="D450" s="31">
        <v>6</v>
      </c>
      <c r="E450" s="32">
        <f t="shared" si="1"/>
        <v>0.45454545454545453</v>
      </c>
      <c r="F450" s="32">
        <f>Reais6x6!AT175</f>
        <v>6.6055045871559637E-2</v>
      </c>
      <c r="G450" s="32">
        <f>Reais6x6!AU175</f>
        <v>0.13288288288288289</v>
      </c>
      <c r="H450" s="32">
        <f>Reais6x6!AV175</f>
        <v>0.31134020618556701</v>
      </c>
      <c r="I450" s="32">
        <f>Reais6x6!AW175</f>
        <v>0.98703363914373088</v>
      </c>
      <c r="J450" s="32">
        <f>Reais6x6!AX175</f>
        <v>0.97402402402402399</v>
      </c>
      <c r="K450" s="32">
        <f>Reais6x6!AY175</f>
        <v>0.89695303550973671</v>
      </c>
      <c r="L450" s="33">
        <f>Reais6x6!AA175</f>
        <v>0.15460113557939645</v>
      </c>
      <c r="M450" s="52"/>
      <c r="N450" s="52" t="e">
        <f t="shared" ca="1" si="2"/>
        <v>#NAME?</v>
      </c>
      <c r="O450" s="52" t="e">
        <f t="shared" ca="1" si="3"/>
        <v>#NAME?</v>
      </c>
      <c r="P450" s="52" t="e">
        <f t="shared" ca="1" si="4"/>
        <v>#NAME?</v>
      </c>
      <c r="Q450" s="52" t="e">
        <f t="shared" ca="1" si="5"/>
        <v>#NAME?</v>
      </c>
      <c r="R450" s="52" t="e">
        <f t="shared" ca="1" si="6"/>
        <v>#NAME?</v>
      </c>
      <c r="S450" s="52" t="e">
        <f t="shared" ca="1" si="7"/>
        <v>#NAME?</v>
      </c>
      <c r="T450" s="53"/>
    </row>
    <row r="451" spans="2:20" ht="13.5" hidden="1" customHeight="1" outlineLevel="1">
      <c r="B451" s="31">
        <v>448</v>
      </c>
      <c r="C451" s="31">
        <f t="shared" si="0"/>
        <v>2</v>
      </c>
      <c r="D451" s="31">
        <v>6</v>
      </c>
      <c r="E451" s="32">
        <f t="shared" si="1"/>
        <v>0.45454545454545453</v>
      </c>
      <c r="F451" s="32">
        <f>Reais6x6!AT176</f>
        <v>7.7675840978593272E-2</v>
      </c>
      <c r="G451" s="32">
        <f>Reais6x6!AU176</f>
        <v>0.15090090090090091</v>
      </c>
      <c r="H451" s="32">
        <f>Reais6x6!AV176</f>
        <v>0.31161168384879723</v>
      </c>
      <c r="I451" s="32">
        <f>Reais6x6!AW176</f>
        <v>0.98519877675840983</v>
      </c>
      <c r="J451" s="32">
        <f>Reais6x6!AX176</f>
        <v>0.97072072072072046</v>
      </c>
      <c r="K451" s="32">
        <f>Reais6x6!AY176</f>
        <v>0.89693493699885474</v>
      </c>
      <c r="L451" s="33">
        <f>Reais6x6!AA176</f>
        <v>0.16740331582162871</v>
      </c>
      <c r="M451" s="52"/>
      <c r="N451" s="52" t="e">
        <f t="shared" ca="1" si="2"/>
        <v>#NAME?</v>
      </c>
      <c r="O451" s="52" t="e">
        <f t="shared" ca="1" si="3"/>
        <v>#NAME?</v>
      </c>
      <c r="P451" s="52" t="e">
        <f t="shared" ca="1" si="4"/>
        <v>#NAME?</v>
      </c>
      <c r="Q451" s="52" t="e">
        <f t="shared" ca="1" si="5"/>
        <v>#NAME?</v>
      </c>
      <c r="R451" s="52" t="e">
        <f t="shared" ca="1" si="6"/>
        <v>#NAME?</v>
      </c>
      <c r="S451" s="52" t="e">
        <f t="shared" ca="1" si="7"/>
        <v>#NAME?</v>
      </c>
      <c r="T451" s="53"/>
    </row>
    <row r="452" spans="2:20" ht="13.5" hidden="1" customHeight="1" outlineLevel="1">
      <c r="B452" s="31">
        <v>449</v>
      </c>
      <c r="C452" s="31">
        <f t="shared" si="0"/>
        <v>2</v>
      </c>
      <c r="D452" s="31">
        <v>6</v>
      </c>
      <c r="E452" s="32">
        <f t="shared" si="1"/>
        <v>0.45454545454545453</v>
      </c>
      <c r="F452" s="32">
        <f>Reais6x6!AT177</f>
        <v>8.9296636085626907E-2</v>
      </c>
      <c r="G452" s="32">
        <f>Reais6x6!AU177</f>
        <v>0.16891891891891891</v>
      </c>
      <c r="H452" s="32">
        <f>Reais6x6!AV177</f>
        <v>0.31188316151202744</v>
      </c>
      <c r="I452" s="32">
        <f>Reais6x6!AW177</f>
        <v>0.98491335372069322</v>
      </c>
      <c r="J452" s="32">
        <f>Reais6x6!AX177</f>
        <v>0.96981981981981968</v>
      </c>
      <c r="K452" s="32">
        <f>Reais6x6!AY177</f>
        <v>0.89695303550973682</v>
      </c>
      <c r="L452" s="33">
        <f>Reais6x6!AA177</f>
        <v>0.18237797210179343</v>
      </c>
      <c r="M452" s="52"/>
      <c r="N452" s="52" t="e">
        <f t="shared" ca="1" si="2"/>
        <v>#NAME?</v>
      </c>
      <c r="O452" s="52" t="e">
        <f t="shared" ca="1" si="3"/>
        <v>#NAME?</v>
      </c>
      <c r="P452" s="52" t="e">
        <f t="shared" ca="1" si="4"/>
        <v>#NAME?</v>
      </c>
      <c r="Q452" s="52" t="e">
        <f t="shared" ca="1" si="5"/>
        <v>#NAME?</v>
      </c>
      <c r="R452" s="52" t="e">
        <f t="shared" ca="1" si="6"/>
        <v>#NAME?</v>
      </c>
      <c r="S452" s="52" t="e">
        <f t="shared" ca="1" si="7"/>
        <v>#NAME?</v>
      </c>
      <c r="T452" s="53"/>
    </row>
    <row r="453" spans="2:20" ht="13.5" hidden="1" customHeight="1" outlineLevel="1">
      <c r="B453" s="31">
        <v>450</v>
      </c>
      <c r="C453" s="31">
        <f t="shared" si="0"/>
        <v>2</v>
      </c>
      <c r="D453" s="31">
        <v>6</v>
      </c>
      <c r="E453" s="32">
        <f t="shared" si="1"/>
        <v>0.45454545454545453</v>
      </c>
      <c r="F453" s="32">
        <f>Reais6x6!AT178</f>
        <v>0.10091743119266053</v>
      </c>
      <c r="G453" s="32">
        <f>Reais6x6!AU178</f>
        <v>0.18693693693693694</v>
      </c>
      <c r="H453" s="32">
        <f>Reais6x6!AV178</f>
        <v>0.31215463917525765</v>
      </c>
      <c r="I453" s="32">
        <f>Reais6x6!AW178</f>
        <v>0.98617737003058115</v>
      </c>
      <c r="J453" s="32">
        <f>Reais6x6!AX178</f>
        <v>0.97132132132132121</v>
      </c>
      <c r="K453" s="32">
        <f>Reais6x6!AY178</f>
        <v>0.89700733104238284</v>
      </c>
      <c r="L453" s="33">
        <f>Reais6x6!AA178</f>
        <v>0.20542085805845411</v>
      </c>
      <c r="M453" s="52"/>
      <c r="N453" s="52" t="e">
        <f t="shared" ca="1" si="2"/>
        <v>#NAME?</v>
      </c>
      <c r="O453" s="52" t="e">
        <f t="shared" ca="1" si="3"/>
        <v>#NAME?</v>
      </c>
      <c r="P453" s="52" t="e">
        <f t="shared" ca="1" si="4"/>
        <v>#NAME?</v>
      </c>
      <c r="Q453" s="52" t="e">
        <f t="shared" ca="1" si="5"/>
        <v>#NAME?</v>
      </c>
      <c r="R453" s="52" t="e">
        <f t="shared" ca="1" si="6"/>
        <v>#NAME?</v>
      </c>
      <c r="S453" s="52" t="e">
        <f t="shared" ca="1" si="7"/>
        <v>#NAME?</v>
      </c>
      <c r="T453" s="53"/>
    </row>
    <row r="454" spans="2:20" ht="13.5" hidden="1" customHeight="1" outlineLevel="1">
      <c r="B454" s="31">
        <v>451</v>
      </c>
      <c r="C454" s="31">
        <f t="shared" si="0"/>
        <v>2</v>
      </c>
      <c r="D454" s="31">
        <v>6</v>
      </c>
      <c r="E454" s="32">
        <f t="shared" si="1"/>
        <v>0.45454545454545453</v>
      </c>
      <c r="F454" s="32">
        <f>Reais6x6!AT179</f>
        <v>0.11253822629969415</v>
      </c>
      <c r="G454" s="32">
        <f>Reais6x6!AU179</f>
        <v>0.20495495495495497</v>
      </c>
      <c r="H454" s="32">
        <f>Reais6x6!AV179</f>
        <v>0.31242611683848787</v>
      </c>
      <c r="I454" s="32">
        <f>Reais6x6!AW179</f>
        <v>0.98899082568807339</v>
      </c>
      <c r="J454" s="32">
        <f>Reais6x6!AX179</f>
        <v>0.97522522522522537</v>
      </c>
      <c r="K454" s="32">
        <f>Reais6x6!AY179</f>
        <v>0.8970978235967928</v>
      </c>
      <c r="L454" s="33">
        <f>Reais6x6!AA179</f>
        <v>0.2435947068888874</v>
      </c>
      <c r="M454" s="52"/>
      <c r="N454" s="52" t="e">
        <f t="shared" ca="1" si="2"/>
        <v>#NAME?</v>
      </c>
      <c r="O454" s="52" t="e">
        <f t="shared" ca="1" si="3"/>
        <v>#NAME?</v>
      </c>
      <c r="P454" s="52" t="e">
        <f t="shared" ca="1" si="4"/>
        <v>#NAME?</v>
      </c>
      <c r="Q454" s="52" t="e">
        <f t="shared" ca="1" si="5"/>
        <v>#NAME?</v>
      </c>
      <c r="R454" s="52" t="e">
        <f t="shared" ca="1" si="6"/>
        <v>#NAME?</v>
      </c>
      <c r="S454" s="52" t="e">
        <f t="shared" ca="1" si="7"/>
        <v>#NAME?</v>
      </c>
      <c r="T454" s="53"/>
    </row>
    <row r="455" spans="2:20" ht="13.5" hidden="1" customHeight="1" outlineLevel="1">
      <c r="B455" s="31">
        <v>452</v>
      </c>
      <c r="C455" s="31">
        <f t="shared" si="0"/>
        <v>2</v>
      </c>
      <c r="D455" s="31">
        <v>6</v>
      </c>
      <c r="E455" s="32">
        <f t="shared" si="1"/>
        <v>0.45454545454545453</v>
      </c>
      <c r="F455" s="32">
        <f>Reais6x6!AT180</f>
        <v>2.9357798165137609E-2</v>
      </c>
      <c r="G455" s="32">
        <f>Reais6x6!AU180</f>
        <v>5.63063063063063E-2</v>
      </c>
      <c r="H455" s="32">
        <f>Reais6x6!AV180</f>
        <v>5.4982817869415812E-3</v>
      </c>
      <c r="I455" s="32">
        <f>Reais6x6!AW180</f>
        <v>0.99877675840978597</v>
      </c>
      <c r="J455" s="32">
        <f>Reais6x6!AX180</f>
        <v>0.99924924924924929</v>
      </c>
      <c r="K455" s="32">
        <f>Reais6x6!AY180</f>
        <v>0.99816723940435281</v>
      </c>
      <c r="L455" s="33">
        <f>Reais6x6!AA180</f>
        <v>0.14451345755693581</v>
      </c>
      <c r="M455" s="52"/>
      <c r="N455" s="52" t="e">
        <f t="shared" ca="1" si="2"/>
        <v>#NAME?</v>
      </c>
      <c r="O455" s="52" t="e">
        <f t="shared" ca="1" si="3"/>
        <v>#NAME?</v>
      </c>
      <c r="P455" s="52" t="e">
        <f t="shared" ca="1" si="4"/>
        <v>#NAME?</v>
      </c>
      <c r="Q455" s="52" t="e">
        <f t="shared" ca="1" si="5"/>
        <v>#NAME?</v>
      </c>
      <c r="R455" s="52" t="e">
        <f t="shared" ca="1" si="6"/>
        <v>#NAME?</v>
      </c>
      <c r="S455" s="52" t="e">
        <f t="shared" ca="1" si="7"/>
        <v>#NAME?</v>
      </c>
      <c r="T455" s="53"/>
    </row>
    <row r="456" spans="2:20" ht="13.5" hidden="1" customHeight="1" outlineLevel="1">
      <c r="B456" s="31">
        <v>453</v>
      </c>
      <c r="C456" s="31">
        <f t="shared" si="0"/>
        <v>2</v>
      </c>
      <c r="D456" s="31">
        <v>6</v>
      </c>
      <c r="E456" s="32">
        <f t="shared" si="1"/>
        <v>0.45454545454545453</v>
      </c>
      <c r="F456" s="32">
        <f>Reais6x6!AT181</f>
        <v>4.0978593272171251E-2</v>
      </c>
      <c r="G456" s="32">
        <f>Reais6x6!AU181</f>
        <v>7.4324324324324315E-2</v>
      </c>
      <c r="H456" s="32">
        <f>Reais6x6!AV181</f>
        <v>5.7697594501718219E-3</v>
      </c>
      <c r="I456" s="32">
        <f>Reais6x6!AW181</f>
        <v>0.99539245667686038</v>
      </c>
      <c r="J456" s="32">
        <f>Reais6x6!AX181</f>
        <v>0.99354354354354335</v>
      </c>
      <c r="K456" s="32">
        <f>Reais6x6!AY181</f>
        <v>0.9981129438717069</v>
      </c>
      <c r="L456" s="33">
        <f>Reais6x6!AA181</f>
        <v>0.14729092674698427</v>
      </c>
      <c r="M456" s="52"/>
      <c r="N456" s="52" t="e">
        <f t="shared" ca="1" si="2"/>
        <v>#NAME?</v>
      </c>
      <c r="O456" s="52" t="e">
        <f t="shared" ca="1" si="3"/>
        <v>#NAME?</v>
      </c>
      <c r="P456" s="52" t="e">
        <f t="shared" ca="1" si="4"/>
        <v>#NAME?</v>
      </c>
      <c r="Q456" s="52" t="e">
        <f t="shared" ca="1" si="5"/>
        <v>#NAME?</v>
      </c>
      <c r="R456" s="52" t="e">
        <f t="shared" ca="1" si="6"/>
        <v>#NAME?</v>
      </c>
      <c r="S456" s="52" t="e">
        <f t="shared" ca="1" si="7"/>
        <v>#NAME?</v>
      </c>
      <c r="T456" s="53"/>
    </row>
    <row r="457" spans="2:20" ht="13.5" hidden="1" customHeight="1" outlineLevel="1">
      <c r="B457" s="31">
        <v>454</v>
      </c>
      <c r="C457" s="31">
        <f t="shared" si="0"/>
        <v>2</v>
      </c>
      <c r="D457" s="31">
        <v>6</v>
      </c>
      <c r="E457" s="32">
        <f t="shared" si="1"/>
        <v>0.45454545454545453</v>
      </c>
      <c r="F457" s="32">
        <f>Reais6x6!AT182</f>
        <v>5.2599388379204887E-2</v>
      </c>
      <c r="G457" s="32">
        <f>Reais6x6!AU182</f>
        <v>9.2342342342342343E-2</v>
      </c>
      <c r="H457" s="32">
        <f>Reais6x6!AV182</f>
        <v>6.0412371134020626E-3</v>
      </c>
      <c r="I457" s="32">
        <f>Reais6x6!AW182</f>
        <v>0.99355759429153934</v>
      </c>
      <c r="J457" s="32">
        <f>Reais6x6!AX182</f>
        <v>0.99024024024024004</v>
      </c>
      <c r="K457" s="32">
        <f>Reais6x6!AY182</f>
        <v>0.99809484536082493</v>
      </c>
      <c r="L457" s="33">
        <f>Reais6x6!AA182</f>
        <v>0.14831682895617759</v>
      </c>
      <c r="M457" s="52"/>
      <c r="N457" s="52" t="e">
        <f t="shared" ca="1" si="2"/>
        <v>#NAME?</v>
      </c>
      <c r="O457" s="52" t="e">
        <f t="shared" ca="1" si="3"/>
        <v>#NAME?</v>
      </c>
      <c r="P457" s="52" t="e">
        <f t="shared" ca="1" si="4"/>
        <v>#NAME?</v>
      </c>
      <c r="Q457" s="52" t="e">
        <f t="shared" ca="1" si="5"/>
        <v>#NAME?</v>
      </c>
      <c r="R457" s="52" t="e">
        <f t="shared" ca="1" si="6"/>
        <v>#NAME?</v>
      </c>
      <c r="S457" s="52" t="e">
        <f t="shared" ca="1" si="7"/>
        <v>#NAME?</v>
      </c>
      <c r="T457" s="53"/>
    </row>
    <row r="458" spans="2:20" ht="13.5" hidden="1" customHeight="1" outlineLevel="1">
      <c r="B458" s="31">
        <v>455</v>
      </c>
      <c r="C458" s="31">
        <f t="shared" si="0"/>
        <v>2</v>
      </c>
      <c r="D458" s="31">
        <v>6</v>
      </c>
      <c r="E458" s="32">
        <f t="shared" si="1"/>
        <v>0.45454545454545453</v>
      </c>
      <c r="F458" s="32">
        <f>Reais6x6!AT183</f>
        <v>6.4220183486238522E-2</v>
      </c>
      <c r="G458" s="32">
        <f>Reais6x6!AU183</f>
        <v>0.11036036036036037</v>
      </c>
      <c r="H458" s="32">
        <f>Reais6x6!AV183</f>
        <v>6.3127147766323033E-3</v>
      </c>
      <c r="I458" s="32">
        <f>Reais6x6!AW183</f>
        <v>0.99327217125382272</v>
      </c>
      <c r="J458" s="32">
        <f>Reais6x6!AX183</f>
        <v>0.98933933933933926</v>
      </c>
      <c r="K458" s="32">
        <f>Reais6x6!AY183</f>
        <v>0.9981129438717069</v>
      </c>
      <c r="L458" s="33">
        <f>Reais6x6!AA183</f>
        <v>0.15501834116501356</v>
      </c>
      <c r="M458" s="52"/>
      <c r="N458" s="52" t="e">
        <f t="shared" ca="1" si="2"/>
        <v>#NAME?</v>
      </c>
      <c r="O458" s="52" t="e">
        <f t="shared" ca="1" si="3"/>
        <v>#NAME?</v>
      </c>
      <c r="P458" s="52" t="e">
        <f t="shared" ca="1" si="4"/>
        <v>#NAME?</v>
      </c>
      <c r="Q458" s="52" t="e">
        <f t="shared" ca="1" si="5"/>
        <v>#NAME?</v>
      </c>
      <c r="R458" s="52" t="e">
        <f t="shared" ca="1" si="6"/>
        <v>#NAME?</v>
      </c>
      <c r="S458" s="52" t="e">
        <f t="shared" ca="1" si="7"/>
        <v>#NAME?</v>
      </c>
      <c r="T458" s="53"/>
    </row>
    <row r="459" spans="2:20" ht="13.5" hidden="1" customHeight="1" outlineLevel="1">
      <c r="B459" s="31">
        <v>456</v>
      </c>
      <c r="C459" s="31">
        <f t="shared" si="0"/>
        <v>2</v>
      </c>
      <c r="D459" s="31">
        <v>6</v>
      </c>
      <c r="E459" s="32">
        <f t="shared" si="1"/>
        <v>0.45454545454545453</v>
      </c>
      <c r="F459" s="32">
        <f>Reais6x6!AT184</f>
        <v>7.5840978593272157E-2</v>
      </c>
      <c r="G459" s="32">
        <f>Reais6x6!AU184</f>
        <v>0.1283783783783784</v>
      </c>
      <c r="H459" s="32">
        <f>Reais6x6!AV184</f>
        <v>6.584192439862544E-3</v>
      </c>
      <c r="I459" s="32">
        <f>Reais6x6!AW184</f>
        <v>0.99453618756371054</v>
      </c>
      <c r="J459" s="32">
        <f>Reais6x6!AX184</f>
        <v>0.9908408408408409</v>
      </c>
      <c r="K459" s="32">
        <f>Reais6x6!AY184</f>
        <v>0.99816723940435281</v>
      </c>
      <c r="L459" s="33">
        <f>Reais6x6!AA184</f>
        <v>0.17880275882957006</v>
      </c>
      <c r="M459" s="52"/>
      <c r="N459" s="52" t="e">
        <f t="shared" ca="1" si="2"/>
        <v>#NAME?</v>
      </c>
      <c r="O459" s="52" t="e">
        <f t="shared" ca="1" si="3"/>
        <v>#NAME?</v>
      </c>
      <c r="P459" s="52" t="e">
        <f t="shared" ca="1" si="4"/>
        <v>#NAME?</v>
      </c>
      <c r="Q459" s="52" t="e">
        <f t="shared" ca="1" si="5"/>
        <v>#NAME?</v>
      </c>
      <c r="R459" s="52" t="e">
        <f t="shared" ca="1" si="6"/>
        <v>#NAME?</v>
      </c>
      <c r="S459" s="52" t="e">
        <f t="shared" ca="1" si="7"/>
        <v>#NAME?</v>
      </c>
      <c r="T459" s="53"/>
    </row>
    <row r="460" spans="2:20" ht="13.5" hidden="1" customHeight="1" outlineLevel="1">
      <c r="B460" s="31">
        <v>457</v>
      </c>
      <c r="C460" s="31">
        <f t="shared" si="0"/>
        <v>2</v>
      </c>
      <c r="D460" s="31">
        <v>6</v>
      </c>
      <c r="E460" s="32">
        <f t="shared" si="1"/>
        <v>0.45454545454545453</v>
      </c>
      <c r="F460" s="32">
        <f>Reais6x6!AT185</f>
        <v>8.7461773700305806E-2</v>
      </c>
      <c r="G460" s="32">
        <f>Reais6x6!AU185</f>
        <v>0.1463963963963964</v>
      </c>
      <c r="H460" s="32">
        <f>Reais6x6!AV185</f>
        <v>6.8556701030927846E-3</v>
      </c>
      <c r="I460" s="32">
        <f>Reais6x6!AW185</f>
        <v>0.99734964322120279</v>
      </c>
      <c r="J460" s="32">
        <f>Reais6x6!AX185</f>
        <v>0.99474474474474472</v>
      </c>
      <c r="K460" s="32">
        <f>Reais6x6!AY185</f>
        <v>0.99825773195876288</v>
      </c>
      <c r="L460" s="33">
        <f>Reais6x6!AA185</f>
        <v>0.20695980474410805</v>
      </c>
      <c r="M460" s="52"/>
      <c r="N460" s="52" t="e">
        <f t="shared" ca="1" si="2"/>
        <v>#NAME?</v>
      </c>
      <c r="O460" s="52" t="e">
        <f t="shared" ca="1" si="3"/>
        <v>#NAME?</v>
      </c>
      <c r="P460" s="52" t="e">
        <f t="shared" ca="1" si="4"/>
        <v>#NAME?</v>
      </c>
      <c r="Q460" s="52" t="e">
        <f t="shared" ca="1" si="5"/>
        <v>#NAME?</v>
      </c>
      <c r="R460" s="52" t="e">
        <f t="shared" ca="1" si="6"/>
        <v>#NAME?</v>
      </c>
      <c r="S460" s="52" t="e">
        <f t="shared" ca="1" si="7"/>
        <v>#NAME?</v>
      </c>
      <c r="T460" s="53"/>
    </row>
    <row r="461" spans="2:20" ht="13.5" hidden="1" customHeight="1" outlineLevel="1">
      <c r="B461" s="31">
        <v>458</v>
      </c>
      <c r="C461" s="31">
        <f t="shared" si="0"/>
        <v>2</v>
      </c>
      <c r="D461" s="31">
        <v>6</v>
      </c>
      <c r="E461" s="32">
        <f t="shared" si="1"/>
        <v>0.45454545454545453</v>
      </c>
      <c r="F461" s="32">
        <f>Reais6x6!AT186</f>
        <v>0.24587155963302748</v>
      </c>
      <c r="G461" s="32">
        <f>Reais6x6!AU186</f>
        <v>0.51351351351351349</v>
      </c>
      <c r="H461" s="32">
        <f>Reais6x6!AV186</f>
        <v>1.8350515463917527</v>
      </c>
      <c r="I461" s="32">
        <f>Reais6x6!AW186</f>
        <v>1</v>
      </c>
      <c r="J461" s="32">
        <f>Reais6x6!AX186</f>
        <v>1</v>
      </c>
      <c r="K461" s="32">
        <f>Reais6x6!AY186</f>
        <v>1</v>
      </c>
      <c r="L461" s="33">
        <f>Reais6x6!AA186</f>
        <v>0.59632034632034625</v>
      </c>
      <c r="M461" s="52"/>
      <c r="N461" s="52" t="e">
        <f t="shared" ca="1" si="2"/>
        <v>#NAME?</v>
      </c>
      <c r="O461" s="52" t="e">
        <f t="shared" ca="1" si="3"/>
        <v>#NAME?</v>
      </c>
      <c r="P461" s="52" t="e">
        <f t="shared" ca="1" si="4"/>
        <v>#NAME?</v>
      </c>
      <c r="Q461" s="52" t="e">
        <f t="shared" ca="1" si="5"/>
        <v>#NAME?</v>
      </c>
      <c r="R461" s="52" t="e">
        <f t="shared" ca="1" si="6"/>
        <v>#NAME?</v>
      </c>
      <c r="S461" s="52" t="e">
        <f t="shared" ca="1" si="7"/>
        <v>#NAME?</v>
      </c>
      <c r="T461" s="53"/>
    </row>
    <row r="462" spans="2:20" ht="13.5" hidden="1" customHeight="1" outlineLevel="1">
      <c r="B462" s="31">
        <v>459</v>
      </c>
      <c r="C462" s="31">
        <f t="shared" si="0"/>
        <v>2</v>
      </c>
      <c r="D462" s="31">
        <v>6</v>
      </c>
      <c r="E462" s="32">
        <f t="shared" si="1"/>
        <v>0.45454545454545453</v>
      </c>
      <c r="F462" s="32">
        <f>Reais6x6!AT187</f>
        <v>0.20917431192660549</v>
      </c>
      <c r="G462" s="32">
        <f>Reais6x6!AU187</f>
        <v>0.43693693693693697</v>
      </c>
      <c r="H462" s="32">
        <f>Reais6x6!AV187</f>
        <v>1.5292096219931273</v>
      </c>
      <c r="I462" s="32">
        <f>Reais6x6!AW187</f>
        <v>0.98776758409785925</v>
      </c>
      <c r="J462" s="32">
        <f>Reais6x6!AX187</f>
        <v>0.97447447447447455</v>
      </c>
      <c r="K462" s="32">
        <f>Reais6x6!AY187</f>
        <v>0.89805269186712477</v>
      </c>
      <c r="L462" s="33">
        <f>Reais6x6!AA187</f>
        <v>0.40050348202522112</v>
      </c>
      <c r="M462" s="52"/>
      <c r="N462" s="52" t="e">
        <f t="shared" ca="1" si="2"/>
        <v>#NAME?</v>
      </c>
      <c r="O462" s="52" t="e">
        <f t="shared" ca="1" si="3"/>
        <v>#NAME?</v>
      </c>
      <c r="P462" s="52" t="e">
        <f t="shared" ca="1" si="4"/>
        <v>#NAME?</v>
      </c>
      <c r="Q462" s="52" t="e">
        <f t="shared" ca="1" si="5"/>
        <v>#NAME?</v>
      </c>
      <c r="R462" s="52" t="e">
        <f t="shared" ca="1" si="6"/>
        <v>#NAME?</v>
      </c>
      <c r="S462" s="52" t="e">
        <f t="shared" ca="1" si="7"/>
        <v>#NAME?</v>
      </c>
      <c r="T462" s="53"/>
    </row>
    <row r="463" spans="2:20" ht="13.5" hidden="1" customHeight="1" outlineLevel="1">
      <c r="B463" s="31">
        <v>460</v>
      </c>
      <c r="C463" s="31">
        <f t="shared" si="0"/>
        <v>2</v>
      </c>
      <c r="D463" s="31">
        <v>6</v>
      </c>
      <c r="E463" s="32">
        <f t="shared" si="1"/>
        <v>0.45454545454545453</v>
      </c>
      <c r="F463" s="32">
        <f>Reais6x6!AT188</f>
        <v>0.22079510703363911</v>
      </c>
      <c r="G463" s="32">
        <f>Reais6x6!AU188</f>
        <v>0.45495495495495497</v>
      </c>
      <c r="H463" s="32">
        <f>Reais6x6!AV188</f>
        <v>1.5294810996563575</v>
      </c>
      <c r="I463" s="32">
        <f>Reais6x6!AW188</f>
        <v>0.99164118246687072</v>
      </c>
      <c r="J463" s="32">
        <f>Reais6x6!AX188</f>
        <v>0.98048048048048042</v>
      </c>
      <c r="K463" s="32">
        <f>Reais6x6!AY188</f>
        <v>0.89814318442153507</v>
      </c>
      <c r="L463" s="33">
        <f>Reais6x6!AA188</f>
        <v>0.463641063213941</v>
      </c>
      <c r="M463" s="52"/>
      <c r="N463" s="52" t="e">
        <f t="shared" ca="1" si="2"/>
        <v>#NAME?</v>
      </c>
      <c r="O463" s="52" t="e">
        <f t="shared" ca="1" si="3"/>
        <v>#NAME?</v>
      </c>
      <c r="P463" s="52" t="e">
        <f t="shared" ca="1" si="4"/>
        <v>#NAME?</v>
      </c>
      <c r="Q463" s="52" t="e">
        <f t="shared" ca="1" si="5"/>
        <v>#NAME?</v>
      </c>
      <c r="R463" s="52" t="e">
        <f t="shared" ca="1" si="6"/>
        <v>#NAME?</v>
      </c>
      <c r="S463" s="52" t="e">
        <f t="shared" ca="1" si="7"/>
        <v>#NAME?</v>
      </c>
      <c r="T463" s="53"/>
    </row>
    <row r="464" spans="2:20" ht="13.5" hidden="1" customHeight="1" outlineLevel="1">
      <c r="B464" s="31">
        <v>461</v>
      </c>
      <c r="C464" s="31">
        <f t="shared" si="0"/>
        <v>2</v>
      </c>
      <c r="D464" s="31">
        <v>6</v>
      </c>
      <c r="E464" s="32">
        <f t="shared" si="1"/>
        <v>0.45454545454545453</v>
      </c>
      <c r="F464" s="32">
        <f>Reais6x6!AT189</f>
        <v>0.1724770642201835</v>
      </c>
      <c r="G464" s="32">
        <f>Reais6x6!AU189</f>
        <v>0.3603603603603604</v>
      </c>
      <c r="H464" s="32">
        <f>Reais6x6!AV189</f>
        <v>1.2233676975945018</v>
      </c>
      <c r="I464" s="32">
        <f>Reais6x6!AW189</f>
        <v>0.98042813455657485</v>
      </c>
      <c r="J464" s="32">
        <f>Reais6x6!AX189</f>
        <v>0.95915915915915939</v>
      </c>
      <c r="K464" s="32">
        <f>Reais6x6!AY189</f>
        <v>0.83688430698739968</v>
      </c>
      <c r="L464" s="33">
        <f>Reais6x6!AA189</f>
        <v>0.30208921513269338</v>
      </c>
      <c r="M464" s="52"/>
      <c r="N464" s="52" t="e">
        <f t="shared" ca="1" si="2"/>
        <v>#NAME?</v>
      </c>
      <c r="O464" s="52" t="e">
        <f t="shared" ca="1" si="3"/>
        <v>#NAME?</v>
      </c>
      <c r="P464" s="52" t="e">
        <f t="shared" ca="1" si="4"/>
        <v>#NAME?</v>
      </c>
      <c r="Q464" s="52" t="e">
        <f t="shared" ca="1" si="5"/>
        <v>#NAME?</v>
      </c>
      <c r="R464" s="52" t="e">
        <f t="shared" ca="1" si="6"/>
        <v>#NAME?</v>
      </c>
      <c r="S464" s="52" t="e">
        <f t="shared" ca="1" si="7"/>
        <v>#NAME?</v>
      </c>
      <c r="T464" s="53"/>
    </row>
    <row r="465" spans="2:20" ht="13.5" hidden="1" customHeight="1" outlineLevel="1">
      <c r="B465" s="31">
        <v>462</v>
      </c>
      <c r="C465" s="31">
        <f t="shared" si="0"/>
        <v>2</v>
      </c>
      <c r="D465" s="31">
        <v>6</v>
      </c>
      <c r="E465" s="32">
        <f t="shared" si="1"/>
        <v>0.45454545454545453</v>
      </c>
      <c r="F465" s="32">
        <f>Reais6x6!AT190</f>
        <v>0.18409785932721712</v>
      </c>
      <c r="G465" s="32">
        <f>Reais6x6!AU190</f>
        <v>0.3783783783783784</v>
      </c>
      <c r="H465" s="32">
        <f>Reais6x6!AV190</f>
        <v>1.223639175257732</v>
      </c>
      <c r="I465" s="32">
        <f>Reais6x6!AW190</f>
        <v>0.98275229357798166</v>
      </c>
      <c r="J465" s="32">
        <f>Reais6x6!AX190</f>
        <v>0.96276276276276274</v>
      </c>
      <c r="K465" s="32">
        <f>Reais6x6!AY190</f>
        <v>0.83693860252004582</v>
      </c>
      <c r="L465" s="33">
        <f>Reais6x6!AA190</f>
        <v>0.34498490675224119</v>
      </c>
      <c r="M465" s="52"/>
      <c r="N465" s="52" t="e">
        <f t="shared" ca="1" si="2"/>
        <v>#NAME?</v>
      </c>
      <c r="O465" s="52" t="e">
        <f t="shared" ca="1" si="3"/>
        <v>#NAME?</v>
      </c>
      <c r="P465" s="52" t="e">
        <f t="shared" ca="1" si="4"/>
        <v>#NAME?</v>
      </c>
      <c r="Q465" s="52" t="e">
        <f t="shared" ca="1" si="5"/>
        <v>#NAME?</v>
      </c>
      <c r="R465" s="52" t="e">
        <f t="shared" ca="1" si="6"/>
        <v>#NAME?</v>
      </c>
      <c r="S465" s="52" t="e">
        <f t="shared" ca="1" si="7"/>
        <v>#NAME?</v>
      </c>
      <c r="T465" s="53"/>
    </row>
    <row r="466" spans="2:20" ht="13.5" hidden="1" customHeight="1" outlineLevel="1">
      <c r="B466" s="31">
        <v>463</v>
      </c>
      <c r="C466" s="31">
        <f t="shared" si="0"/>
        <v>2</v>
      </c>
      <c r="D466" s="31">
        <v>6</v>
      </c>
      <c r="E466" s="32">
        <f t="shared" si="1"/>
        <v>0.45454545454545453</v>
      </c>
      <c r="F466" s="32">
        <f>Reais6x6!AT191</f>
        <v>0.19571865443425074</v>
      </c>
      <c r="G466" s="32">
        <f>Reais6x6!AU191</f>
        <v>0.3963963963963964</v>
      </c>
      <c r="H466" s="32">
        <f>Reais6x6!AV191</f>
        <v>1.2239106529209622</v>
      </c>
      <c r="I466" s="32">
        <f>Reais6x6!AW191</f>
        <v>0.98662589194699302</v>
      </c>
      <c r="J466" s="32">
        <f>Reais6x6!AX191</f>
        <v>0.96876876876876861</v>
      </c>
      <c r="K466" s="32">
        <f>Reais6x6!AY191</f>
        <v>0.837029095074456</v>
      </c>
      <c r="L466" s="33">
        <f>Reais6x6!AA191</f>
        <v>0.39210925516317935</v>
      </c>
      <c r="M466" s="52"/>
      <c r="N466" s="52" t="e">
        <f t="shared" ca="1" si="2"/>
        <v>#NAME?</v>
      </c>
      <c r="O466" s="52" t="e">
        <f t="shared" ca="1" si="3"/>
        <v>#NAME?</v>
      </c>
      <c r="P466" s="52" t="e">
        <f t="shared" ca="1" si="4"/>
        <v>#NAME?</v>
      </c>
      <c r="Q466" s="52" t="e">
        <f t="shared" ca="1" si="5"/>
        <v>#NAME?</v>
      </c>
      <c r="R466" s="52" t="e">
        <f t="shared" ca="1" si="6"/>
        <v>#NAME?</v>
      </c>
      <c r="S466" s="52" t="e">
        <f t="shared" ca="1" si="7"/>
        <v>#NAME?</v>
      </c>
      <c r="T466" s="53"/>
    </row>
    <row r="467" spans="2:20" ht="13.5" hidden="1" customHeight="1" outlineLevel="1">
      <c r="B467" s="31">
        <v>464</v>
      </c>
      <c r="C467" s="31">
        <f t="shared" si="0"/>
        <v>2</v>
      </c>
      <c r="D467" s="31">
        <v>6</v>
      </c>
      <c r="E467" s="32">
        <f t="shared" si="1"/>
        <v>0.45454545454545453</v>
      </c>
      <c r="F467" s="32">
        <f>Reais6x6!AT192</f>
        <v>0.13577981651376148</v>
      </c>
      <c r="G467" s="32">
        <f>Reais6x6!AU192</f>
        <v>0.28378378378378383</v>
      </c>
      <c r="H467" s="32">
        <f>Reais6x6!AV192</f>
        <v>0.91752577319587636</v>
      </c>
      <c r="I467" s="32">
        <f>Reais6x6!AW192</f>
        <v>0.97798165137614679</v>
      </c>
      <c r="J467" s="32">
        <f>Reais6x6!AX192</f>
        <v>0.95405405405405419</v>
      </c>
      <c r="K467" s="32">
        <f>Reais6x6!AY192</f>
        <v>0.81649484536082484</v>
      </c>
      <c r="L467" s="33">
        <f>Reais6x6!AA192</f>
        <v>0.23166054959533219</v>
      </c>
      <c r="M467" s="52"/>
      <c r="N467" s="52" t="e">
        <f t="shared" ca="1" si="2"/>
        <v>#NAME?</v>
      </c>
      <c r="O467" s="52" t="e">
        <f t="shared" ca="1" si="3"/>
        <v>#NAME?</v>
      </c>
      <c r="P467" s="52" t="e">
        <f t="shared" ca="1" si="4"/>
        <v>#NAME?</v>
      </c>
      <c r="Q467" s="52" t="e">
        <f t="shared" ca="1" si="5"/>
        <v>#NAME?</v>
      </c>
      <c r="R467" s="52" t="e">
        <f t="shared" ca="1" si="6"/>
        <v>#NAME?</v>
      </c>
      <c r="S467" s="52" t="e">
        <f t="shared" ca="1" si="7"/>
        <v>#NAME?</v>
      </c>
      <c r="T467" s="53"/>
    </row>
    <row r="468" spans="2:20" ht="13.5" hidden="1" customHeight="1" outlineLevel="1">
      <c r="B468" s="31">
        <v>465</v>
      </c>
      <c r="C468" s="31">
        <f t="shared" si="0"/>
        <v>2</v>
      </c>
      <c r="D468" s="31">
        <v>6</v>
      </c>
      <c r="E468" s="32">
        <f t="shared" si="1"/>
        <v>0.45454545454545453</v>
      </c>
      <c r="F468" s="32">
        <f>Reais6x6!AT193</f>
        <v>0.1474006116207951</v>
      </c>
      <c r="G468" s="32">
        <f>Reais6x6!AU193</f>
        <v>0.30180180180180183</v>
      </c>
      <c r="H468" s="32">
        <f>Reais6x6!AV193</f>
        <v>0.91779725085910657</v>
      </c>
      <c r="I468" s="32">
        <f>Reais6x6!AW193</f>
        <v>0.97875637104994906</v>
      </c>
      <c r="J468" s="32">
        <f>Reais6x6!AX193</f>
        <v>0.95525525525525512</v>
      </c>
      <c r="K468" s="32">
        <f>Reais6x6!AY193</f>
        <v>0.81651294387170703</v>
      </c>
      <c r="L468" s="33">
        <f>Reais6x6!AA193</f>
        <v>0.25055509991760833</v>
      </c>
      <c r="M468" s="52"/>
      <c r="N468" s="52" t="e">
        <f t="shared" ca="1" si="2"/>
        <v>#NAME?</v>
      </c>
      <c r="O468" s="52" t="e">
        <f t="shared" ca="1" si="3"/>
        <v>#NAME?</v>
      </c>
      <c r="P468" s="52" t="e">
        <f t="shared" ca="1" si="4"/>
        <v>#NAME?</v>
      </c>
      <c r="Q468" s="52" t="e">
        <f t="shared" ca="1" si="5"/>
        <v>#NAME?</v>
      </c>
      <c r="R468" s="52" t="e">
        <f t="shared" ca="1" si="6"/>
        <v>#NAME?</v>
      </c>
      <c r="S468" s="52" t="e">
        <f t="shared" ca="1" si="7"/>
        <v>#NAME?</v>
      </c>
      <c r="T468" s="53"/>
    </row>
    <row r="469" spans="2:20" ht="13.5" hidden="1" customHeight="1" outlineLevel="1">
      <c r="B469" s="31">
        <v>466</v>
      </c>
      <c r="C469" s="31">
        <f t="shared" si="0"/>
        <v>2</v>
      </c>
      <c r="D469" s="31">
        <v>6</v>
      </c>
      <c r="E469" s="32">
        <f t="shared" si="1"/>
        <v>0.45454545454545453</v>
      </c>
      <c r="F469" s="32">
        <f>Reais6x6!AT194</f>
        <v>0.15902140672782872</v>
      </c>
      <c r="G469" s="32">
        <f>Reais6x6!AU194</f>
        <v>0.31981981981981983</v>
      </c>
      <c r="H469" s="32">
        <f>Reais6x6!AV194</f>
        <v>0.91806872852233679</v>
      </c>
      <c r="I469" s="32">
        <f>Reais6x6!AW194</f>
        <v>0.98108053007135587</v>
      </c>
      <c r="J469" s="32">
        <f>Reais6x6!AX194</f>
        <v>0.9588588588588588</v>
      </c>
      <c r="K469" s="32">
        <f>Reais6x6!AY194</f>
        <v>0.81656723940435294</v>
      </c>
      <c r="L469" s="33">
        <f>Reais6x6!AA194</f>
        <v>0.2942485913074831</v>
      </c>
      <c r="M469" s="52"/>
      <c r="N469" s="52" t="e">
        <f t="shared" ca="1" si="2"/>
        <v>#NAME?</v>
      </c>
      <c r="O469" s="52" t="e">
        <f t="shared" ca="1" si="3"/>
        <v>#NAME?</v>
      </c>
      <c r="P469" s="52" t="e">
        <f t="shared" ca="1" si="4"/>
        <v>#NAME?</v>
      </c>
      <c r="Q469" s="52" t="e">
        <f t="shared" ca="1" si="5"/>
        <v>#NAME?</v>
      </c>
      <c r="R469" s="52" t="e">
        <f t="shared" ca="1" si="6"/>
        <v>#NAME?</v>
      </c>
      <c r="S469" s="52" t="e">
        <f t="shared" ca="1" si="7"/>
        <v>#NAME?</v>
      </c>
      <c r="T469" s="53"/>
    </row>
    <row r="470" spans="2:20" ht="13.5" hidden="1" customHeight="1" outlineLevel="1">
      <c r="B470" s="31">
        <v>467</v>
      </c>
      <c r="C470" s="31">
        <f t="shared" si="0"/>
        <v>2</v>
      </c>
      <c r="D470" s="31">
        <v>6</v>
      </c>
      <c r="E470" s="32">
        <f t="shared" si="1"/>
        <v>0.45454545454545453</v>
      </c>
      <c r="F470" s="32">
        <f>Reais6x6!AT195</f>
        <v>0.17064220183486237</v>
      </c>
      <c r="G470" s="32">
        <f>Reais6x6!AU195</f>
        <v>0.33783783783783783</v>
      </c>
      <c r="H470" s="32">
        <f>Reais6x6!AV195</f>
        <v>0.918340206185567</v>
      </c>
      <c r="I470" s="32">
        <f>Reais6x6!AW195</f>
        <v>0.98495412844036712</v>
      </c>
      <c r="J470" s="32">
        <f>Reais6x6!AX195</f>
        <v>0.96486486486486478</v>
      </c>
      <c r="K470" s="32">
        <f>Reais6x6!AY195</f>
        <v>0.81665773195876301</v>
      </c>
      <c r="L470" s="33">
        <f>Reais6x6!AA195</f>
        <v>0.36015983186298195</v>
      </c>
      <c r="M470" s="52"/>
      <c r="N470" s="52" t="e">
        <f t="shared" ca="1" si="2"/>
        <v>#NAME?</v>
      </c>
      <c r="O470" s="52" t="e">
        <f t="shared" ca="1" si="3"/>
        <v>#NAME?</v>
      </c>
      <c r="P470" s="52" t="e">
        <f t="shared" ca="1" si="4"/>
        <v>#NAME?</v>
      </c>
      <c r="Q470" s="52" t="e">
        <f t="shared" ca="1" si="5"/>
        <v>#NAME?</v>
      </c>
      <c r="R470" s="52" t="e">
        <f t="shared" ca="1" si="6"/>
        <v>#NAME?</v>
      </c>
      <c r="S470" s="52" t="e">
        <f t="shared" ca="1" si="7"/>
        <v>#NAME?</v>
      </c>
      <c r="T470" s="53"/>
    </row>
    <row r="471" spans="2:20" ht="13.5" hidden="1" customHeight="1" outlineLevel="1">
      <c r="B471" s="31">
        <v>468</v>
      </c>
      <c r="C471" s="31">
        <f t="shared" si="0"/>
        <v>2</v>
      </c>
      <c r="D471" s="31">
        <v>6</v>
      </c>
      <c r="E471" s="32">
        <f t="shared" si="1"/>
        <v>0.45454545454545453</v>
      </c>
      <c r="F471" s="32">
        <f>Reais6x6!AT196</f>
        <v>9.9082568807339427E-2</v>
      </c>
      <c r="G471" s="32">
        <f>Reais6x6!AU196</f>
        <v>0.20720720720720717</v>
      </c>
      <c r="H471" s="32">
        <f>Reais6x6!AV196</f>
        <v>0.61168384879725091</v>
      </c>
      <c r="I471" s="32">
        <f>Reais6x6!AW196</f>
        <v>0.98042813455657496</v>
      </c>
      <c r="J471" s="32">
        <f>Reais6x6!AX196</f>
        <v>0.95915915915915906</v>
      </c>
      <c r="K471" s="32">
        <f>Reais6x6!AY196</f>
        <v>0.83688430698739991</v>
      </c>
      <c r="L471" s="33">
        <f>Reais6x6!AA196</f>
        <v>0.19372294372294374</v>
      </c>
      <c r="M471" s="52"/>
      <c r="N471" s="52" t="e">
        <f t="shared" ca="1" si="2"/>
        <v>#NAME?</v>
      </c>
      <c r="O471" s="52" t="e">
        <f t="shared" ca="1" si="3"/>
        <v>#NAME?</v>
      </c>
      <c r="P471" s="52" t="e">
        <f t="shared" ca="1" si="4"/>
        <v>#NAME?</v>
      </c>
      <c r="Q471" s="52" t="e">
        <f t="shared" ca="1" si="5"/>
        <v>#NAME?</v>
      </c>
      <c r="R471" s="52" t="e">
        <f t="shared" ca="1" si="6"/>
        <v>#NAME?</v>
      </c>
      <c r="S471" s="52" t="e">
        <f t="shared" ca="1" si="7"/>
        <v>#NAME?</v>
      </c>
      <c r="T471" s="53"/>
    </row>
    <row r="472" spans="2:20" ht="13.5" hidden="1" customHeight="1" outlineLevel="1">
      <c r="B472" s="31">
        <v>469</v>
      </c>
      <c r="C472" s="31">
        <f t="shared" si="0"/>
        <v>2</v>
      </c>
      <c r="D472" s="31">
        <v>6</v>
      </c>
      <c r="E472" s="32">
        <f t="shared" si="1"/>
        <v>0.45454545454545453</v>
      </c>
      <c r="F472" s="32">
        <f>Reais6x6!AT197</f>
        <v>0.11070336391437308</v>
      </c>
      <c r="G472" s="32">
        <f>Reais6x6!AU197</f>
        <v>0.2252252252252252</v>
      </c>
      <c r="H472" s="32">
        <f>Reais6x6!AV197</f>
        <v>0.61195532646048112</v>
      </c>
      <c r="I472" s="32">
        <f>Reais6x6!AW197</f>
        <v>0.9796534148827728</v>
      </c>
      <c r="J472" s="32">
        <f>Reais6x6!AX197</f>
        <v>0.95795795795795768</v>
      </c>
      <c r="K472" s="32">
        <f>Reais6x6!AY197</f>
        <v>0.83686620847651794</v>
      </c>
      <c r="L472" s="33">
        <f>Reais6x6!AA197</f>
        <v>0.20289778658270272</v>
      </c>
      <c r="M472" s="52"/>
      <c r="N472" s="52" t="e">
        <f t="shared" ca="1" si="2"/>
        <v>#NAME?</v>
      </c>
      <c r="O472" s="52" t="e">
        <f t="shared" ca="1" si="3"/>
        <v>#NAME?</v>
      </c>
      <c r="P472" s="52" t="e">
        <f t="shared" ca="1" si="4"/>
        <v>#NAME?</v>
      </c>
      <c r="Q472" s="52" t="e">
        <f t="shared" ca="1" si="5"/>
        <v>#NAME?</v>
      </c>
      <c r="R472" s="52" t="e">
        <f t="shared" ca="1" si="6"/>
        <v>#NAME?</v>
      </c>
      <c r="S472" s="52" t="e">
        <f t="shared" ca="1" si="7"/>
        <v>#NAME?</v>
      </c>
      <c r="T472" s="53"/>
    </row>
    <row r="473" spans="2:20" ht="13.5" hidden="1" customHeight="1" outlineLevel="1">
      <c r="B473" s="31">
        <v>470</v>
      </c>
      <c r="C473" s="31">
        <f t="shared" si="0"/>
        <v>2</v>
      </c>
      <c r="D473" s="31">
        <v>6</v>
      </c>
      <c r="E473" s="32">
        <f t="shared" si="1"/>
        <v>0.45454545454545453</v>
      </c>
      <c r="F473" s="32">
        <f>Reais6x6!AT198</f>
        <v>0.1223241590214067</v>
      </c>
      <c r="G473" s="32">
        <f>Reais6x6!AU198</f>
        <v>0.24324324324324323</v>
      </c>
      <c r="H473" s="32">
        <f>Reais6x6!AV198</f>
        <v>0.61222680412371133</v>
      </c>
      <c r="I473" s="32">
        <f>Reais6x6!AW198</f>
        <v>0.98042813455657507</v>
      </c>
      <c r="J473" s="32">
        <f>Reais6x6!AX198</f>
        <v>0.95915915915915895</v>
      </c>
      <c r="K473" s="32">
        <f>Reais6x6!AY198</f>
        <v>0.83688430698740002</v>
      </c>
      <c r="L473" s="33">
        <f>Reais6x6!AA198</f>
        <v>0.21750741205115728</v>
      </c>
      <c r="M473" s="52"/>
      <c r="N473" s="52" t="e">
        <f t="shared" ca="1" si="2"/>
        <v>#NAME?</v>
      </c>
      <c r="O473" s="52" t="e">
        <f t="shared" ca="1" si="3"/>
        <v>#NAME?</v>
      </c>
      <c r="P473" s="52" t="e">
        <f t="shared" ca="1" si="4"/>
        <v>#NAME?</v>
      </c>
      <c r="Q473" s="52" t="e">
        <f t="shared" ca="1" si="5"/>
        <v>#NAME?</v>
      </c>
      <c r="R473" s="52" t="e">
        <f t="shared" ca="1" si="6"/>
        <v>#NAME?</v>
      </c>
      <c r="S473" s="52" t="e">
        <f t="shared" ca="1" si="7"/>
        <v>#NAME?</v>
      </c>
      <c r="T473" s="53"/>
    </row>
    <row r="474" spans="2:20" ht="13.5" hidden="1" customHeight="1" outlineLevel="1">
      <c r="B474" s="31">
        <v>471</v>
      </c>
      <c r="C474" s="31">
        <f t="shared" si="0"/>
        <v>2</v>
      </c>
      <c r="D474" s="31">
        <v>6</v>
      </c>
      <c r="E474" s="32">
        <f t="shared" si="1"/>
        <v>0.45454545454545453</v>
      </c>
      <c r="F474" s="32">
        <f>Reais6x6!AT199</f>
        <v>0.13394495412844035</v>
      </c>
      <c r="G474" s="32">
        <f>Reais6x6!AU199</f>
        <v>0.26126126126126126</v>
      </c>
      <c r="H474" s="32">
        <f>Reais6x6!AV199</f>
        <v>0.61249828178694155</v>
      </c>
      <c r="I474" s="32">
        <f>Reais6x6!AW199</f>
        <v>0.98275229357798166</v>
      </c>
      <c r="J474" s="32">
        <f>Reais6x6!AX199</f>
        <v>0.96276276276276263</v>
      </c>
      <c r="K474" s="32">
        <f>Reais6x6!AY199</f>
        <v>0.83693860252004593</v>
      </c>
      <c r="L474" s="33">
        <f>Reais6x6!AA199</f>
        <v>0.24974485824174772</v>
      </c>
      <c r="M474" s="52"/>
      <c r="N474" s="52" t="e">
        <f t="shared" ca="1" si="2"/>
        <v>#NAME?</v>
      </c>
      <c r="O474" s="52" t="e">
        <f t="shared" ca="1" si="3"/>
        <v>#NAME?</v>
      </c>
      <c r="P474" s="52" t="e">
        <f t="shared" ca="1" si="4"/>
        <v>#NAME?</v>
      </c>
      <c r="Q474" s="52" t="e">
        <f t="shared" ca="1" si="5"/>
        <v>#NAME?</v>
      </c>
      <c r="R474" s="52" t="e">
        <f t="shared" ca="1" si="6"/>
        <v>#NAME?</v>
      </c>
      <c r="S474" s="52" t="e">
        <f t="shared" ca="1" si="7"/>
        <v>#NAME?</v>
      </c>
      <c r="T474" s="53"/>
    </row>
    <row r="475" spans="2:20" ht="13.5" hidden="1" customHeight="1" outlineLevel="1">
      <c r="B475" s="31">
        <v>472</v>
      </c>
      <c r="C475" s="31">
        <f t="shared" si="0"/>
        <v>2</v>
      </c>
      <c r="D475" s="31">
        <v>6</v>
      </c>
      <c r="E475" s="32">
        <f t="shared" si="1"/>
        <v>0.45454545454545453</v>
      </c>
      <c r="F475" s="32">
        <f>Reais6x6!AT200</f>
        <v>0.14556574923547397</v>
      </c>
      <c r="G475" s="32">
        <f>Reais6x6!AU200</f>
        <v>0.27927927927927926</v>
      </c>
      <c r="H475" s="32">
        <f>Reais6x6!AV200</f>
        <v>0.61276975945017176</v>
      </c>
      <c r="I475" s="32">
        <f>Reais6x6!AW200</f>
        <v>0.98662589194699279</v>
      </c>
      <c r="J475" s="32">
        <f>Reais6x6!AX200</f>
        <v>0.96876876876876883</v>
      </c>
      <c r="K475" s="32">
        <f>Reais6x6!AY200</f>
        <v>0.837029095074456</v>
      </c>
      <c r="L475" s="33">
        <f>Reais6x6!AA200</f>
        <v>0.30730691862565862</v>
      </c>
      <c r="M475" s="52"/>
      <c r="N475" s="52" t="e">
        <f t="shared" ca="1" si="2"/>
        <v>#NAME?</v>
      </c>
      <c r="O475" s="52" t="e">
        <f t="shared" ca="1" si="3"/>
        <v>#NAME?</v>
      </c>
      <c r="P475" s="52" t="e">
        <f t="shared" ca="1" si="4"/>
        <v>#NAME?</v>
      </c>
      <c r="Q475" s="52" t="e">
        <f t="shared" ca="1" si="5"/>
        <v>#NAME?</v>
      </c>
      <c r="R475" s="52" t="e">
        <f t="shared" ca="1" si="6"/>
        <v>#NAME?</v>
      </c>
      <c r="S475" s="52" t="e">
        <f t="shared" ca="1" si="7"/>
        <v>#NAME?</v>
      </c>
      <c r="T475" s="53"/>
    </row>
    <row r="476" spans="2:20" ht="13.5" hidden="1" customHeight="1" outlineLevel="1">
      <c r="B476" s="31">
        <v>473</v>
      </c>
      <c r="C476" s="31">
        <f t="shared" si="0"/>
        <v>2</v>
      </c>
      <c r="D476" s="31">
        <v>6</v>
      </c>
      <c r="E476" s="32">
        <f t="shared" si="1"/>
        <v>0.45454545454545453</v>
      </c>
      <c r="F476" s="32">
        <f>Reais6x6!AT201</f>
        <v>6.2385321100917442E-2</v>
      </c>
      <c r="G476" s="32">
        <f>Reais6x6!AU201</f>
        <v>0.13063063063063066</v>
      </c>
      <c r="H476" s="32">
        <f>Reais6x6!AV201</f>
        <v>0.30584192439862545</v>
      </c>
      <c r="I476" s="32">
        <f>Reais6x6!AW201</f>
        <v>0.98776758409785936</v>
      </c>
      <c r="J476" s="32">
        <f>Reais6x6!AX201</f>
        <v>0.97447447447447455</v>
      </c>
      <c r="K476" s="32">
        <f>Reais6x6!AY201</f>
        <v>0.89805269186712489</v>
      </c>
      <c r="L476" s="33">
        <f>Reais6x6!AA201</f>
        <v>0.15397374364765662</v>
      </c>
      <c r="M476" s="52"/>
      <c r="N476" s="52" t="e">
        <f t="shared" ca="1" si="2"/>
        <v>#NAME?</v>
      </c>
      <c r="O476" s="52" t="e">
        <f t="shared" ca="1" si="3"/>
        <v>#NAME?</v>
      </c>
      <c r="P476" s="52" t="e">
        <f t="shared" ca="1" si="4"/>
        <v>#NAME?</v>
      </c>
      <c r="Q476" s="52" t="e">
        <f t="shared" ca="1" si="5"/>
        <v>#NAME?</v>
      </c>
      <c r="R476" s="52" t="e">
        <f t="shared" ca="1" si="6"/>
        <v>#NAME?</v>
      </c>
      <c r="S476" s="52" t="e">
        <f t="shared" ca="1" si="7"/>
        <v>#NAME?</v>
      </c>
      <c r="T476" s="53"/>
    </row>
    <row r="477" spans="2:20" ht="13.5" hidden="1" customHeight="1" outlineLevel="1">
      <c r="B477" s="31">
        <v>474</v>
      </c>
      <c r="C477" s="31">
        <f t="shared" si="0"/>
        <v>2</v>
      </c>
      <c r="D477" s="31">
        <v>6</v>
      </c>
      <c r="E477" s="32">
        <f t="shared" si="1"/>
        <v>0.45454545454545453</v>
      </c>
      <c r="F477" s="32">
        <f>Reais6x6!AT202</f>
        <v>7.4006116207951084E-2</v>
      </c>
      <c r="G477" s="32">
        <f>Reais6x6!AU202</f>
        <v>0.14864864864864868</v>
      </c>
      <c r="H477" s="32">
        <f>Reais6x6!AV202</f>
        <v>0.30611340206185567</v>
      </c>
      <c r="I477" s="32">
        <f>Reais6x6!AW202</f>
        <v>0.98544342507645266</v>
      </c>
      <c r="J477" s="32">
        <f>Reais6x6!AX202</f>
        <v>0.97087087087087065</v>
      </c>
      <c r="K477" s="32">
        <f>Reais6x6!AY202</f>
        <v>0.89799839633447887</v>
      </c>
      <c r="L477" s="33">
        <f>Reais6x6!AA202</f>
        <v>0.15600553215313306</v>
      </c>
      <c r="M477" s="52"/>
      <c r="N477" s="52" t="e">
        <f t="shared" ca="1" si="2"/>
        <v>#NAME?</v>
      </c>
      <c r="O477" s="52" t="e">
        <f t="shared" ca="1" si="3"/>
        <v>#NAME?</v>
      </c>
      <c r="P477" s="52" t="e">
        <f t="shared" ca="1" si="4"/>
        <v>#NAME?</v>
      </c>
      <c r="Q477" s="52" t="e">
        <f t="shared" ca="1" si="5"/>
        <v>#NAME?</v>
      </c>
      <c r="R477" s="52" t="e">
        <f t="shared" ca="1" si="6"/>
        <v>#NAME?</v>
      </c>
      <c r="S477" s="52" t="e">
        <f t="shared" ca="1" si="7"/>
        <v>#NAME?</v>
      </c>
      <c r="T477" s="53"/>
    </row>
    <row r="478" spans="2:20" ht="13.5" hidden="1" customHeight="1" outlineLevel="1">
      <c r="B478" s="31">
        <v>475</v>
      </c>
      <c r="C478" s="31">
        <f t="shared" si="0"/>
        <v>2</v>
      </c>
      <c r="D478" s="31">
        <v>6</v>
      </c>
      <c r="E478" s="32">
        <f t="shared" si="1"/>
        <v>0.45454545454545453</v>
      </c>
      <c r="F478" s="32">
        <f>Reais6x6!AT203</f>
        <v>8.5626911314984705E-2</v>
      </c>
      <c r="G478" s="32">
        <f>Reais6x6!AU203</f>
        <v>0.16666666666666669</v>
      </c>
      <c r="H478" s="32">
        <f>Reais6x6!AV203</f>
        <v>0.30638487972508588</v>
      </c>
      <c r="I478" s="32">
        <f>Reais6x6!AW203</f>
        <v>0.9846687054026505</v>
      </c>
      <c r="J478" s="32">
        <f>Reais6x6!AX203</f>
        <v>0.96966966966966939</v>
      </c>
      <c r="K478" s="32">
        <f>Reais6x6!AY203</f>
        <v>0.8979802978235969</v>
      </c>
      <c r="L478" s="33">
        <f>Reais6x6!AA203</f>
        <v>0.17017862950335849</v>
      </c>
      <c r="M478" s="52"/>
      <c r="N478" s="52" t="e">
        <f t="shared" ca="1" si="2"/>
        <v>#NAME?</v>
      </c>
      <c r="O478" s="52" t="e">
        <f t="shared" ca="1" si="3"/>
        <v>#NAME?</v>
      </c>
      <c r="P478" s="52" t="e">
        <f t="shared" ca="1" si="4"/>
        <v>#NAME?</v>
      </c>
      <c r="Q478" s="52" t="e">
        <f t="shared" ca="1" si="5"/>
        <v>#NAME?</v>
      </c>
      <c r="R478" s="52" t="e">
        <f t="shared" ca="1" si="6"/>
        <v>#NAME?</v>
      </c>
      <c r="S478" s="52" t="e">
        <f t="shared" ca="1" si="7"/>
        <v>#NAME?</v>
      </c>
      <c r="T478" s="53"/>
    </row>
    <row r="479" spans="2:20" ht="13.5" hidden="1" customHeight="1" outlineLevel="1">
      <c r="B479" s="31">
        <v>476</v>
      </c>
      <c r="C479" s="31">
        <f t="shared" si="0"/>
        <v>2</v>
      </c>
      <c r="D479" s="31">
        <v>6</v>
      </c>
      <c r="E479" s="32">
        <f t="shared" si="1"/>
        <v>0.45454545454545453</v>
      </c>
      <c r="F479" s="32">
        <f>Reais6x6!AT204</f>
        <v>9.7247706422018326E-2</v>
      </c>
      <c r="G479" s="32">
        <f>Reais6x6!AU204</f>
        <v>0.18468468468468469</v>
      </c>
      <c r="H479" s="32">
        <f>Reais6x6!AV204</f>
        <v>0.30665635738831609</v>
      </c>
      <c r="I479" s="32">
        <f>Reais6x6!AW204</f>
        <v>0.98544342507645266</v>
      </c>
      <c r="J479" s="32">
        <f>Reais6x6!AX204</f>
        <v>0.97087087087087076</v>
      </c>
      <c r="K479" s="32">
        <f>Reais6x6!AY204</f>
        <v>0.89799839633447887</v>
      </c>
      <c r="L479" s="33">
        <f>Reais6x6!AA204</f>
        <v>0.19464870063044351</v>
      </c>
      <c r="M479" s="52"/>
      <c r="N479" s="52" t="e">
        <f t="shared" ca="1" si="2"/>
        <v>#NAME?</v>
      </c>
      <c r="O479" s="52" t="e">
        <f t="shared" ca="1" si="3"/>
        <v>#NAME?</v>
      </c>
      <c r="P479" s="52" t="e">
        <f t="shared" ca="1" si="4"/>
        <v>#NAME?</v>
      </c>
      <c r="Q479" s="52" t="e">
        <f t="shared" ca="1" si="5"/>
        <v>#NAME?</v>
      </c>
      <c r="R479" s="52" t="e">
        <f t="shared" ca="1" si="6"/>
        <v>#NAME?</v>
      </c>
      <c r="S479" s="52" t="e">
        <f t="shared" ca="1" si="7"/>
        <v>#NAME?</v>
      </c>
      <c r="T479" s="53"/>
    </row>
    <row r="480" spans="2:20" ht="13.5" hidden="1" customHeight="1" outlineLevel="1">
      <c r="B480" s="31">
        <v>477</v>
      </c>
      <c r="C480" s="31">
        <f t="shared" si="0"/>
        <v>2</v>
      </c>
      <c r="D480" s="31">
        <v>6</v>
      </c>
      <c r="E480" s="32">
        <f t="shared" si="1"/>
        <v>0.45454545454545453</v>
      </c>
      <c r="F480" s="32">
        <f>Reais6x6!AT205</f>
        <v>0.10886850152905198</v>
      </c>
      <c r="G480" s="32">
        <f>Reais6x6!AU205</f>
        <v>0.20270270270270271</v>
      </c>
      <c r="H480" s="32">
        <f>Reais6x6!AV205</f>
        <v>0.3069278350515463</v>
      </c>
      <c r="I480" s="32">
        <f>Reais6x6!AW205</f>
        <v>0.98776758409785936</v>
      </c>
      <c r="J480" s="32">
        <f>Reais6x6!AX205</f>
        <v>0.97447447447447455</v>
      </c>
      <c r="K480" s="32">
        <f>Reais6x6!AY205</f>
        <v>0.89805269186712477</v>
      </c>
      <c r="L480" s="33">
        <f>Reais6x6!AA205</f>
        <v>0.22999301184873047</v>
      </c>
      <c r="M480" s="52"/>
      <c r="N480" s="52" t="e">
        <f t="shared" ca="1" si="2"/>
        <v>#NAME?</v>
      </c>
      <c r="O480" s="52" t="e">
        <f t="shared" ca="1" si="3"/>
        <v>#NAME?</v>
      </c>
      <c r="P480" s="52" t="e">
        <f t="shared" ca="1" si="4"/>
        <v>#NAME?</v>
      </c>
      <c r="Q480" s="52" t="e">
        <f t="shared" ca="1" si="5"/>
        <v>#NAME?</v>
      </c>
      <c r="R480" s="52" t="e">
        <f t="shared" ca="1" si="6"/>
        <v>#NAME?</v>
      </c>
      <c r="S480" s="52" t="e">
        <f t="shared" ca="1" si="7"/>
        <v>#NAME?</v>
      </c>
      <c r="T480" s="53"/>
    </row>
    <row r="481" spans="2:20" ht="13.5" hidden="1" customHeight="1" outlineLevel="1">
      <c r="B481" s="31">
        <v>478</v>
      </c>
      <c r="C481" s="31">
        <f t="shared" si="0"/>
        <v>2</v>
      </c>
      <c r="D481" s="31">
        <v>6</v>
      </c>
      <c r="E481" s="32">
        <f t="shared" si="1"/>
        <v>0.45454545454545453</v>
      </c>
      <c r="F481" s="32">
        <f>Reais6x6!AT206</f>
        <v>0.1204892966360856</v>
      </c>
      <c r="G481" s="32">
        <f>Reais6x6!AU206</f>
        <v>0.22072072072072074</v>
      </c>
      <c r="H481" s="32">
        <f>Reais6x6!AV206</f>
        <v>0.30719931271477652</v>
      </c>
      <c r="I481" s="32">
        <f>Reais6x6!AW206</f>
        <v>0.99164118246687061</v>
      </c>
      <c r="J481" s="32">
        <f>Reais6x6!AX206</f>
        <v>0.98048048048048053</v>
      </c>
      <c r="K481" s="32">
        <f>Reais6x6!AY206</f>
        <v>0.89814318442153496</v>
      </c>
      <c r="L481" s="33">
        <f>Reais6x6!AA206</f>
        <v>0.26371352145511257</v>
      </c>
      <c r="M481" s="52"/>
      <c r="N481" s="52" t="e">
        <f t="shared" ca="1" si="2"/>
        <v>#NAME?</v>
      </c>
      <c r="O481" s="52" t="e">
        <f t="shared" ca="1" si="3"/>
        <v>#NAME?</v>
      </c>
      <c r="P481" s="52" t="e">
        <f t="shared" ca="1" si="4"/>
        <v>#NAME?</v>
      </c>
      <c r="Q481" s="52" t="e">
        <f t="shared" ca="1" si="5"/>
        <v>#NAME?</v>
      </c>
      <c r="R481" s="52" t="e">
        <f t="shared" ca="1" si="6"/>
        <v>#NAME?</v>
      </c>
      <c r="S481" s="52" t="e">
        <f t="shared" ca="1" si="7"/>
        <v>#NAME?</v>
      </c>
      <c r="T481" s="53"/>
    </row>
    <row r="482" spans="2:20" ht="13.5" hidden="1" customHeight="1" outlineLevel="1">
      <c r="B482" s="31">
        <v>479</v>
      </c>
      <c r="C482" s="31">
        <f t="shared" si="0"/>
        <v>2</v>
      </c>
      <c r="D482" s="31">
        <v>6</v>
      </c>
      <c r="E482" s="32">
        <f t="shared" si="1"/>
        <v>0.45454545454545453</v>
      </c>
      <c r="F482" s="32">
        <f>Reais6x6!AT207</f>
        <v>2.5688073394495411E-2</v>
      </c>
      <c r="G482" s="32">
        <f>Reais6x6!AU207</f>
        <v>5.405405405405405E-2</v>
      </c>
      <c r="H482" s="32">
        <f>Reais6x6!AV207</f>
        <v>0</v>
      </c>
      <c r="I482" s="32">
        <f>Reais6x6!AW207</f>
        <v>1</v>
      </c>
      <c r="J482" s="32">
        <f>Reais6x6!AX207</f>
        <v>1</v>
      </c>
      <c r="K482" s="32">
        <f>Reais6x6!AY207</f>
        <v>1</v>
      </c>
      <c r="L482" s="33">
        <f>Reais6x6!AA207</f>
        <v>0.14221014492753625</v>
      </c>
      <c r="M482" s="52"/>
      <c r="N482" s="52" t="e">
        <f t="shared" ca="1" si="2"/>
        <v>#NAME?</v>
      </c>
      <c r="O482" s="52" t="e">
        <f t="shared" ca="1" si="3"/>
        <v>#NAME?</v>
      </c>
      <c r="P482" s="52" t="e">
        <f t="shared" ca="1" si="4"/>
        <v>#NAME?</v>
      </c>
      <c r="Q482" s="52" t="e">
        <f t="shared" ca="1" si="5"/>
        <v>#NAME?</v>
      </c>
      <c r="R482" s="52" t="e">
        <f t="shared" ca="1" si="6"/>
        <v>#NAME?</v>
      </c>
      <c r="S482" s="52" t="e">
        <f t="shared" ca="1" si="7"/>
        <v>#NAME?</v>
      </c>
      <c r="T482" s="53"/>
    </row>
    <row r="483" spans="2:20" ht="13.5" hidden="1" customHeight="1" outlineLevel="1">
      <c r="B483" s="31">
        <v>480</v>
      </c>
      <c r="C483" s="31">
        <f t="shared" si="0"/>
        <v>2</v>
      </c>
      <c r="D483" s="31">
        <v>6</v>
      </c>
      <c r="E483" s="32">
        <f t="shared" si="1"/>
        <v>0.45454545454545453</v>
      </c>
      <c r="F483" s="32">
        <f>Reais6x6!AT208</f>
        <v>3.7308868501529049E-2</v>
      </c>
      <c r="G483" s="32">
        <f>Reais6x6!AU208</f>
        <v>7.2072072072072071E-2</v>
      </c>
      <c r="H483" s="32">
        <f>Reais6x6!AV208</f>
        <v>2.7147766323024059E-4</v>
      </c>
      <c r="I483" s="32">
        <f>Reais6x6!AW208</f>
        <v>0.99612640163098887</v>
      </c>
      <c r="J483" s="32">
        <f>Reais6x6!AX208</f>
        <v>0.99399399399399391</v>
      </c>
      <c r="K483" s="32">
        <f>Reais6x6!AY208</f>
        <v>0.99990950744559004</v>
      </c>
      <c r="L483" s="33">
        <f>Reais6x6!AA208</f>
        <v>0.13976921598819739</v>
      </c>
      <c r="M483" s="52"/>
      <c r="N483" s="52" t="e">
        <f t="shared" ca="1" si="2"/>
        <v>#NAME?</v>
      </c>
      <c r="O483" s="52" t="e">
        <f t="shared" ca="1" si="3"/>
        <v>#NAME?</v>
      </c>
      <c r="P483" s="52" t="e">
        <f t="shared" ca="1" si="4"/>
        <v>#NAME?</v>
      </c>
      <c r="Q483" s="52" t="e">
        <f t="shared" ca="1" si="5"/>
        <v>#NAME?</v>
      </c>
      <c r="R483" s="52" t="e">
        <f t="shared" ca="1" si="6"/>
        <v>#NAME?</v>
      </c>
      <c r="S483" s="52" t="e">
        <f t="shared" ca="1" si="7"/>
        <v>#NAME?</v>
      </c>
      <c r="T483" s="53"/>
    </row>
    <row r="484" spans="2:20" ht="13.5" hidden="1" customHeight="1" outlineLevel="1">
      <c r="B484" s="31">
        <v>481</v>
      </c>
      <c r="C484" s="31">
        <f t="shared" si="0"/>
        <v>2</v>
      </c>
      <c r="D484" s="31">
        <v>6</v>
      </c>
      <c r="E484" s="32">
        <f t="shared" si="1"/>
        <v>0.45454545454545453</v>
      </c>
      <c r="F484" s="32">
        <f>Reais6x6!AT209</f>
        <v>4.8929663608562692E-2</v>
      </c>
      <c r="G484" s="32">
        <f>Reais6x6!AU209</f>
        <v>9.0090090090090086E-2</v>
      </c>
      <c r="H484" s="32">
        <f>Reais6x6!AV209</f>
        <v>5.4295532646048117E-4</v>
      </c>
      <c r="I484" s="32">
        <f>Reais6x6!AW209</f>
        <v>0.99380224260958216</v>
      </c>
      <c r="J484" s="32">
        <f>Reais6x6!AX209</f>
        <v>0.99039039039039023</v>
      </c>
      <c r="K484" s="32">
        <f>Reais6x6!AY209</f>
        <v>0.99985521191294402</v>
      </c>
      <c r="L484" s="33">
        <f>Reais6x6!AA209</f>
        <v>0.14243453887044732</v>
      </c>
      <c r="M484" s="52"/>
      <c r="N484" s="52" t="e">
        <f t="shared" ca="1" si="2"/>
        <v>#NAME?</v>
      </c>
      <c r="O484" s="52" t="e">
        <f t="shared" ca="1" si="3"/>
        <v>#NAME?</v>
      </c>
      <c r="P484" s="52" t="e">
        <f t="shared" ca="1" si="4"/>
        <v>#NAME?</v>
      </c>
      <c r="Q484" s="52" t="e">
        <f t="shared" ca="1" si="5"/>
        <v>#NAME?</v>
      </c>
      <c r="R484" s="52" t="e">
        <f t="shared" ca="1" si="6"/>
        <v>#NAME?</v>
      </c>
      <c r="S484" s="52" t="e">
        <f t="shared" ca="1" si="7"/>
        <v>#NAME?</v>
      </c>
      <c r="T484" s="53"/>
    </row>
    <row r="485" spans="2:20" ht="13.5" hidden="1" customHeight="1" outlineLevel="1">
      <c r="B485" s="31">
        <v>482</v>
      </c>
      <c r="C485" s="31">
        <f t="shared" si="0"/>
        <v>2</v>
      </c>
      <c r="D485" s="31">
        <v>6</v>
      </c>
      <c r="E485" s="32">
        <f t="shared" si="1"/>
        <v>0.45454545454545453</v>
      </c>
      <c r="F485" s="32">
        <f>Reais6x6!AT210</f>
        <v>6.0550458715596327E-2</v>
      </c>
      <c r="G485" s="32">
        <f>Reais6x6!AU210</f>
        <v>0.10810810810810811</v>
      </c>
      <c r="H485" s="32">
        <f>Reais6x6!AV210</f>
        <v>8.1443298969072176E-4</v>
      </c>
      <c r="I485" s="32">
        <f>Reais6x6!AW210</f>
        <v>0.99302752293577989</v>
      </c>
      <c r="J485" s="32">
        <f>Reais6x6!AX210</f>
        <v>0.98918918918918908</v>
      </c>
      <c r="K485" s="32">
        <f>Reais6x6!AY210</f>
        <v>0.99983711340206194</v>
      </c>
      <c r="L485" s="33">
        <f>Reais6x6!AA210</f>
        <v>0.16709707746233668</v>
      </c>
      <c r="M485" s="52"/>
      <c r="N485" s="52" t="e">
        <f t="shared" ca="1" si="2"/>
        <v>#NAME?</v>
      </c>
      <c r="O485" s="52" t="e">
        <f t="shared" ca="1" si="3"/>
        <v>#NAME?</v>
      </c>
      <c r="P485" s="52" t="e">
        <f t="shared" ca="1" si="4"/>
        <v>#NAME?</v>
      </c>
      <c r="Q485" s="52" t="e">
        <f t="shared" ca="1" si="5"/>
        <v>#NAME?</v>
      </c>
      <c r="R485" s="52" t="e">
        <f t="shared" ca="1" si="6"/>
        <v>#NAME?</v>
      </c>
      <c r="S485" s="52" t="e">
        <f t="shared" ca="1" si="7"/>
        <v>#NAME?</v>
      </c>
      <c r="T485" s="53"/>
    </row>
    <row r="486" spans="2:20" ht="13.5" hidden="1" customHeight="1" outlineLevel="1">
      <c r="B486" s="31">
        <v>483</v>
      </c>
      <c r="C486" s="31">
        <f t="shared" si="0"/>
        <v>2</v>
      </c>
      <c r="D486" s="31">
        <v>6</v>
      </c>
      <c r="E486" s="32">
        <f t="shared" si="1"/>
        <v>0.45454545454545453</v>
      </c>
      <c r="F486" s="32">
        <f>Reais6x6!AT211</f>
        <v>7.2171253822629955E-2</v>
      </c>
      <c r="G486" s="32">
        <f>Reais6x6!AU211</f>
        <v>0.12612612612612611</v>
      </c>
      <c r="H486" s="32">
        <f>Reais6x6!AV211</f>
        <v>1.0859106529209623E-3</v>
      </c>
      <c r="I486" s="32">
        <f>Reais6x6!AW211</f>
        <v>0.99380224260958216</v>
      </c>
      <c r="J486" s="32">
        <f>Reais6x6!AX211</f>
        <v>0.99039039039039034</v>
      </c>
      <c r="K486" s="32">
        <f>Reais6x6!AY211</f>
        <v>0.99985521191294391</v>
      </c>
      <c r="L486" s="33">
        <f>Reais6x6!AA211</f>
        <v>0.17511738769341081</v>
      </c>
      <c r="M486" s="52"/>
      <c r="N486" s="52" t="e">
        <f t="shared" ca="1" si="2"/>
        <v>#NAME?</v>
      </c>
      <c r="O486" s="52" t="e">
        <f t="shared" ca="1" si="3"/>
        <v>#NAME?</v>
      </c>
      <c r="P486" s="52" t="e">
        <f t="shared" ca="1" si="4"/>
        <v>#NAME?</v>
      </c>
      <c r="Q486" s="52" t="e">
        <f t="shared" ca="1" si="5"/>
        <v>#NAME?</v>
      </c>
      <c r="R486" s="52" t="e">
        <f t="shared" ca="1" si="6"/>
        <v>#NAME?</v>
      </c>
      <c r="S486" s="52" t="e">
        <f t="shared" ca="1" si="7"/>
        <v>#NAME?</v>
      </c>
      <c r="T486" s="53"/>
    </row>
    <row r="487" spans="2:20" ht="13.5" hidden="1" customHeight="1" outlineLevel="1">
      <c r="B487" s="31">
        <v>484</v>
      </c>
      <c r="C487" s="31">
        <f t="shared" si="0"/>
        <v>2</v>
      </c>
      <c r="D487" s="31">
        <v>6</v>
      </c>
      <c r="E487" s="32">
        <f t="shared" si="1"/>
        <v>0.45454545454545453</v>
      </c>
      <c r="F487" s="32">
        <f>Reais6x6!AT212</f>
        <v>8.3792048929663604E-2</v>
      </c>
      <c r="G487" s="32">
        <f>Reais6x6!AU212</f>
        <v>0.14414414414414414</v>
      </c>
      <c r="H487" s="32">
        <f>Reais6x6!AV212</f>
        <v>1.357388316151203E-3</v>
      </c>
      <c r="I487" s="32">
        <f>Reais6x6!AW212</f>
        <v>0.99612640163098876</v>
      </c>
      <c r="J487" s="32">
        <f>Reais6x6!AX212</f>
        <v>0.99399399399399402</v>
      </c>
      <c r="K487" s="32">
        <f>Reais6x6!AY212</f>
        <v>0.99990950744558993</v>
      </c>
      <c r="L487" s="33">
        <f>Reais6x6!AA212</f>
        <v>0.19944672062438262</v>
      </c>
      <c r="M487" s="52"/>
      <c r="N487" s="52" t="e">
        <f t="shared" ca="1" si="2"/>
        <v>#NAME?</v>
      </c>
      <c r="O487" s="52" t="e">
        <f t="shared" ca="1" si="3"/>
        <v>#NAME?</v>
      </c>
      <c r="P487" s="52" t="e">
        <f t="shared" ca="1" si="4"/>
        <v>#NAME?</v>
      </c>
      <c r="Q487" s="52" t="e">
        <f t="shared" ca="1" si="5"/>
        <v>#NAME?</v>
      </c>
      <c r="R487" s="52" t="e">
        <f t="shared" ca="1" si="6"/>
        <v>#NAME?</v>
      </c>
      <c r="S487" s="52" t="e">
        <f t="shared" ca="1" si="7"/>
        <v>#NAME?</v>
      </c>
      <c r="T487" s="53"/>
    </row>
    <row r="488" spans="2:20" ht="13.5" hidden="1" customHeight="1" outlineLevel="1">
      <c r="B488" s="31">
        <v>485</v>
      </c>
      <c r="C488" s="31">
        <f t="shared" si="0"/>
        <v>2</v>
      </c>
      <c r="D488" s="31">
        <v>6</v>
      </c>
      <c r="E488" s="32">
        <f t="shared" si="1"/>
        <v>0.45454545454545453</v>
      </c>
      <c r="F488" s="32">
        <f>Reais6x6!AT213</f>
        <v>9.5412844036697225E-2</v>
      </c>
      <c r="G488" s="32">
        <f>Reais6x6!AU213</f>
        <v>0.16216216216216217</v>
      </c>
      <c r="H488" s="32">
        <f>Reais6x6!AV213</f>
        <v>1.6288659793814437E-3</v>
      </c>
      <c r="I488" s="32">
        <f>Reais6x6!AW213</f>
        <v>1</v>
      </c>
      <c r="J488" s="32">
        <f>Reais6x6!AX213</f>
        <v>1</v>
      </c>
      <c r="K488" s="32">
        <f>Reais6x6!AY213</f>
        <v>1</v>
      </c>
      <c r="L488" s="33">
        <f>Reais6x6!AA213</f>
        <v>0.22945957169128559</v>
      </c>
      <c r="M488" s="52"/>
      <c r="N488" s="52" t="e">
        <f t="shared" ca="1" si="2"/>
        <v>#NAME?</v>
      </c>
      <c r="O488" s="52" t="e">
        <f t="shared" ca="1" si="3"/>
        <v>#NAME?</v>
      </c>
      <c r="P488" s="52" t="e">
        <f t="shared" ca="1" si="4"/>
        <v>#NAME?</v>
      </c>
      <c r="Q488" s="52" t="e">
        <f t="shared" ca="1" si="5"/>
        <v>#NAME?</v>
      </c>
      <c r="R488" s="52" t="e">
        <f t="shared" ca="1" si="6"/>
        <v>#NAME?</v>
      </c>
      <c r="S488" s="52" t="e">
        <f t="shared" ca="1" si="7"/>
        <v>#NAME?</v>
      </c>
      <c r="T488" s="53"/>
    </row>
    <row r="489" spans="2:20" ht="13.5" customHeight="1" collapsed="1">
      <c r="B489" s="31">
        <v>486</v>
      </c>
      <c r="C489" s="31">
        <f t="shared" si="0"/>
        <v>1</v>
      </c>
      <c r="D489" s="31">
        <v>12</v>
      </c>
      <c r="E489" s="32">
        <f t="shared" si="1"/>
        <v>1</v>
      </c>
      <c r="F489" s="32">
        <f>Reais12x12!CJ4</f>
        <v>0.59449541284403673</v>
      </c>
      <c r="G489" s="32">
        <f>Reais12x12!CK4</f>
        <v>0.35135135135135132</v>
      </c>
      <c r="H489" s="32">
        <f>Reais12x12!CL4</f>
        <v>0</v>
      </c>
      <c r="I489" s="32">
        <f>Reais12x12!CM4</f>
        <v>1</v>
      </c>
      <c r="J489" s="32">
        <f>Reais12x12!CN4</f>
        <v>1</v>
      </c>
      <c r="K489" s="32">
        <f>Reais12x12!CO4</f>
        <v>1</v>
      </c>
      <c r="L489" s="33">
        <f>Reais12x12!AY4</f>
        <v>0.77036919159770856</v>
      </c>
      <c r="M489" s="52"/>
      <c r="N489" s="52" t="e">
        <f t="shared" ca="1" si="2"/>
        <v>#NAME?</v>
      </c>
      <c r="O489" s="52" t="e">
        <f t="shared" ca="1" si="3"/>
        <v>#NAME?</v>
      </c>
      <c r="P489" s="52" t="e">
        <f t="shared" ca="1" si="4"/>
        <v>#NAME?</v>
      </c>
      <c r="Q489" s="52" t="e">
        <f t="shared" ca="1" si="5"/>
        <v>#NAME?</v>
      </c>
      <c r="R489" s="52" t="e">
        <f t="shared" ca="1" si="6"/>
        <v>#NAME?</v>
      </c>
      <c r="S489" s="52" t="e">
        <f t="shared" ca="1" si="7"/>
        <v>#NAME?</v>
      </c>
      <c r="T489" s="53"/>
    </row>
    <row r="490" spans="2:20" ht="13.5" customHeight="1">
      <c r="B490" s="31">
        <v>487</v>
      </c>
      <c r="C490" s="31">
        <f t="shared" si="0"/>
        <v>1</v>
      </c>
      <c r="D490" s="31">
        <v>12</v>
      </c>
      <c r="E490" s="32">
        <f t="shared" si="1"/>
        <v>1</v>
      </c>
      <c r="F490" s="32">
        <f>Reais12x12!CJ5</f>
        <v>0.54801223241590213</v>
      </c>
      <c r="G490" s="32">
        <f>Reais12x12!CK5</f>
        <v>0.32657657657657657</v>
      </c>
      <c r="H490" s="32">
        <f>Reais12x12!CL5</f>
        <v>0</v>
      </c>
      <c r="I490" s="32">
        <f>Reais12x12!CM5</f>
        <v>0.99216669999999996</v>
      </c>
      <c r="J490" s="32">
        <f>Reais12x12!CN5</f>
        <v>0.99583330000000003</v>
      </c>
      <c r="K490" s="32">
        <f>Reais12x12!CO5</f>
        <v>1</v>
      </c>
      <c r="L490" s="33">
        <f>Reais12x12!AY5</f>
        <v>0.65892242133293288</v>
      </c>
      <c r="M490" s="52"/>
      <c r="N490" s="52" t="e">
        <f t="shared" ca="1" si="2"/>
        <v>#NAME?</v>
      </c>
      <c r="O490" s="52" t="e">
        <f t="shared" ca="1" si="3"/>
        <v>#NAME?</v>
      </c>
      <c r="P490" s="52" t="e">
        <f t="shared" ca="1" si="4"/>
        <v>#NAME?</v>
      </c>
      <c r="Q490" s="52" t="e">
        <f t="shared" ca="1" si="5"/>
        <v>#NAME?</v>
      </c>
      <c r="R490" s="52" t="e">
        <f t="shared" ca="1" si="6"/>
        <v>#NAME?</v>
      </c>
      <c r="S490" s="52" t="e">
        <f t="shared" ca="1" si="7"/>
        <v>#NAME?</v>
      </c>
      <c r="T490" s="53"/>
    </row>
    <row r="491" spans="2:20" ht="13.5" customHeight="1">
      <c r="B491" s="31">
        <v>488</v>
      </c>
      <c r="C491" s="31">
        <f t="shared" si="0"/>
        <v>1</v>
      </c>
      <c r="D491" s="31">
        <v>12</v>
      </c>
      <c r="E491" s="32">
        <f t="shared" si="1"/>
        <v>1</v>
      </c>
      <c r="F491" s="32">
        <f>Reais12x12!CJ6</f>
        <v>0.50152905198776765</v>
      </c>
      <c r="G491" s="32">
        <f>Reais12x12!CK6</f>
        <v>0.30180180180180183</v>
      </c>
      <c r="H491" s="32">
        <f>Reais12x12!CL6</f>
        <v>0</v>
      </c>
      <c r="I491" s="32">
        <f>Reais12x12!CM6</f>
        <v>0.98575760000000001</v>
      </c>
      <c r="J491" s="32">
        <f>Reais12x12!CN6</f>
        <v>0.99242419999999998</v>
      </c>
      <c r="K491" s="32">
        <f>Reais12x12!CO6</f>
        <v>1</v>
      </c>
      <c r="L491" s="33">
        <f>Reais12x12!AY6</f>
        <v>0.56736743973779447</v>
      </c>
      <c r="M491" s="52"/>
      <c r="N491" s="52" t="e">
        <f t="shared" ca="1" si="2"/>
        <v>#NAME?</v>
      </c>
      <c r="O491" s="52" t="e">
        <f t="shared" ca="1" si="3"/>
        <v>#NAME?</v>
      </c>
      <c r="P491" s="52" t="e">
        <f t="shared" ca="1" si="4"/>
        <v>#NAME?</v>
      </c>
      <c r="Q491" s="52" t="e">
        <f t="shared" ca="1" si="5"/>
        <v>#NAME?</v>
      </c>
      <c r="R491" s="52" t="e">
        <f t="shared" ca="1" si="6"/>
        <v>#NAME?</v>
      </c>
      <c r="S491" s="52" t="e">
        <f t="shared" ca="1" si="7"/>
        <v>#NAME?</v>
      </c>
      <c r="T491" s="53"/>
    </row>
    <row r="492" spans="2:20" ht="13.5" customHeight="1">
      <c r="B492" s="31">
        <v>489</v>
      </c>
      <c r="C492" s="31">
        <f t="shared" si="0"/>
        <v>1</v>
      </c>
      <c r="D492" s="31">
        <v>12</v>
      </c>
      <c r="E492" s="32">
        <f t="shared" si="1"/>
        <v>1</v>
      </c>
      <c r="F492" s="32">
        <f>Reais12x12!CJ7</f>
        <v>0.45504587155963311</v>
      </c>
      <c r="G492" s="32">
        <f>Reais12x12!CK7</f>
        <v>0.27702702702702708</v>
      </c>
      <c r="H492" s="32">
        <f>Reais12x12!CL7</f>
        <v>0</v>
      </c>
      <c r="I492" s="32">
        <f>Reais12x12!CM7</f>
        <v>0.98077270000000005</v>
      </c>
      <c r="J492" s="32">
        <f>Reais12x12!CN7</f>
        <v>0.98977269999999995</v>
      </c>
      <c r="K492" s="32">
        <f>Reais12x12!CO7</f>
        <v>1</v>
      </c>
      <c r="L492" s="33">
        <f>Reais12x12!AY7</f>
        <v>0.52355275094978515</v>
      </c>
      <c r="M492" s="52"/>
      <c r="N492" s="52" t="e">
        <f t="shared" ca="1" si="2"/>
        <v>#NAME?</v>
      </c>
      <c r="O492" s="52" t="e">
        <f t="shared" ca="1" si="3"/>
        <v>#NAME?</v>
      </c>
      <c r="P492" s="52" t="e">
        <f t="shared" ca="1" si="4"/>
        <v>#NAME?</v>
      </c>
      <c r="Q492" s="52" t="e">
        <f t="shared" ca="1" si="5"/>
        <v>#NAME?</v>
      </c>
      <c r="R492" s="52" t="e">
        <f t="shared" ca="1" si="6"/>
        <v>#NAME?</v>
      </c>
      <c r="S492" s="52" t="e">
        <f t="shared" ca="1" si="7"/>
        <v>#NAME?</v>
      </c>
      <c r="T492" s="53"/>
    </row>
    <row r="493" spans="2:20" ht="13.5" customHeight="1">
      <c r="B493" s="31">
        <v>490</v>
      </c>
      <c r="C493" s="31">
        <f t="shared" si="0"/>
        <v>1</v>
      </c>
      <c r="D493" s="31">
        <v>12</v>
      </c>
      <c r="E493" s="32">
        <f t="shared" si="1"/>
        <v>1</v>
      </c>
      <c r="F493" s="32">
        <f>Reais12x12!CJ8</f>
        <v>0.40856269113149857</v>
      </c>
      <c r="G493" s="32">
        <f>Reais12x12!CK8</f>
        <v>0.25225225225225228</v>
      </c>
      <c r="H493" s="32">
        <f>Reais12x12!CL8</f>
        <v>0</v>
      </c>
      <c r="I493" s="32">
        <f>Reais12x12!CM8</f>
        <v>0.97721210000000003</v>
      </c>
      <c r="J493" s="32">
        <f>Reais12x12!CN8</f>
        <v>0.98787879999999995</v>
      </c>
      <c r="K493" s="32">
        <f>Reais12x12!CO8</f>
        <v>1</v>
      </c>
      <c r="L493" s="33">
        <f>Reais12x12!AY8</f>
        <v>0.40547538446179709</v>
      </c>
      <c r="M493" s="52"/>
      <c r="N493" s="52" t="e">
        <f t="shared" ca="1" si="2"/>
        <v>#NAME?</v>
      </c>
      <c r="O493" s="52" t="e">
        <f t="shared" ca="1" si="3"/>
        <v>#NAME?</v>
      </c>
      <c r="P493" s="52" t="e">
        <f t="shared" ca="1" si="4"/>
        <v>#NAME?</v>
      </c>
      <c r="Q493" s="52" t="e">
        <f t="shared" ca="1" si="5"/>
        <v>#NAME?</v>
      </c>
      <c r="R493" s="52" t="e">
        <f t="shared" ca="1" si="6"/>
        <v>#NAME?</v>
      </c>
      <c r="S493" s="52" t="e">
        <f t="shared" ca="1" si="7"/>
        <v>#NAME?</v>
      </c>
      <c r="T493" s="53"/>
    </row>
    <row r="494" spans="2:20" ht="13.5" customHeight="1">
      <c r="B494" s="31">
        <v>491</v>
      </c>
      <c r="C494" s="31">
        <f t="shared" si="0"/>
        <v>1</v>
      </c>
      <c r="D494" s="31">
        <v>12</v>
      </c>
      <c r="E494" s="32">
        <f t="shared" si="1"/>
        <v>1</v>
      </c>
      <c r="F494" s="32">
        <f>Reais12x12!CJ9</f>
        <v>0.36207951070336403</v>
      </c>
      <c r="G494" s="32">
        <f>Reais12x12!CK9</f>
        <v>0.22747747747747754</v>
      </c>
      <c r="H494" s="32">
        <f>Reais12x12!CL9</f>
        <v>0</v>
      </c>
      <c r="I494" s="32">
        <f>Reais12x12!CM9</f>
        <v>0.97507580000000005</v>
      </c>
      <c r="J494" s="32">
        <f>Reais12x12!CN9</f>
        <v>0.98674240000000002</v>
      </c>
      <c r="K494" s="32">
        <f>Reais12x12!CO9</f>
        <v>1</v>
      </c>
      <c r="L494" s="33">
        <f>Reais12x12!AY9</f>
        <v>0.32850771455772593</v>
      </c>
      <c r="M494" s="52"/>
      <c r="N494" s="52" t="e">
        <f t="shared" ca="1" si="2"/>
        <v>#NAME?</v>
      </c>
      <c r="O494" s="52" t="e">
        <f t="shared" ca="1" si="3"/>
        <v>#NAME?</v>
      </c>
      <c r="P494" s="52" t="e">
        <f t="shared" ca="1" si="4"/>
        <v>#NAME?</v>
      </c>
      <c r="Q494" s="52" t="e">
        <f t="shared" ca="1" si="5"/>
        <v>#NAME?</v>
      </c>
      <c r="R494" s="52" t="e">
        <f t="shared" ca="1" si="6"/>
        <v>#NAME?</v>
      </c>
      <c r="S494" s="52" t="e">
        <f t="shared" ca="1" si="7"/>
        <v>#NAME?</v>
      </c>
      <c r="T494" s="53"/>
    </row>
    <row r="495" spans="2:20" ht="13.5" customHeight="1">
      <c r="B495" s="31">
        <v>492</v>
      </c>
      <c r="C495" s="31">
        <f t="shared" si="0"/>
        <v>1</v>
      </c>
      <c r="D495" s="31">
        <v>12</v>
      </c>
      <c r="E495" s="32">
        <f t="shared" si="1"/>
        <v>1</v>
      </c>
      <c r="F495" s="32">
        <f>Reais12x12!CJ10</f>
        <v>0.31559633027522949</v>
      </c>
      <c r="G495" s="32">
        <f>Reais12x12!CK10</f>
        <v>0.20270270270270277</v>
      </c>
      <c r="H495" s="32">
        <f>Reais12x12!CL10</f>
        <v>0</v>
      </c>
      <c r="I495" s="32">
        <f>Reais12x12!CM10</f>
        <v>0.9743636</v>
      </c>
      <c r="J495" s="32">
        <f>Reais12x12!CN10</f>
        <v>0.98636360000000001</v>
      </c>
      <c r="K495" s="32">
        <f>Reais12x12!CO10</f>
        <v>1</v>
      </c>
      <c r="L495" s="33">
        <f>Reais12x12!AY10</f>
        <v>0.27806242954650434</v>
      </c>
      <c r="M495" s="52"/>
      <c r="N495" s="52" t="e">
        <f t="shared" ca="1" si="2"/>
        <v>#NAME?</v>
      </c>
      <c r="O495" s="52" t="e">
        <f t="shared" ca="1" si="3"/>
        <v>#NAME?</v>
      </c>
      <c r="P495" s="52" t="e">
        <f t="shared" ca="1" si="4"/>
        <v>#NAME?</v>
      </c>
      <c r="Q495" s="52" t="e">
        <f t="shared" ca="1" si="5"/>
        <v>#NAME?</v>
      </c>
      <c r="R495" s="52" t="e">
        <f t="shared" ca="1" si="6"/>
        <v>#NAME?</v>
      </c>
      <c r="S495" s="52" t="e">
        <f t="shared" ca="1" si="7"/>
        <v>#NAME?</v>
      </c>
      <c r="T495" s="53"/>
    </row>
    <row r="496" spans="2:20" ht="13.5" customHeight="1">
      <c r="B496" s="31">
        <v>493</v>
      </c>
      <c r="C496" s="31">
        <f t="shared" si="0"/>
        <v>1</v>
      </c>
      <c r="D496" s="31">
        <v>12</v>
      </c>
      <c r="E496" s="32">
        <f t="shared" si="1"/>
        <v>1</v>
      </c>
      <c r="F496" s="32">
        <f>Reais12x12!CJ11</f>
        <v>0.26911314984709495</v>
      </c>
      <c r="G496" s="32">
        <f>Reais12x12!CK11</f>
        <v>0.177927927927928</v>
      </c>
      <c r="H496" s="32">
        <f>Reais12x12!CL11</f>
        <v>0</v>
      </c>
      <c r="I496" s="32">
        <f>Reais12x12!CM11</f>
        <v>0.97507580000000005</v>
      </c>
      <c r="J496" s="32">
        <f>Reais12x12!CN11</f>
        <v>0.98674240000000002</v>
      </c>
      <c r="K496" s="32">
        <f>Reais12x12!CO11</f>
        <v>1</v>
      </c>
      <c r="L496" s="33">
        <f>Reais12x12!AY11</f>
        <v>0.24866708947253172</v>
      </c>
      <c r="M496" s="52"/>
      <c r="N496" s="52" t="e">
        <f t="shared" ca="1" si="2"/>
        <v>#NAME?</v>
      </c>
      <c r="O496" s="52" t="e">
        <f t="shared" ca="1" si="3"/>
        <v>#NAME?</v>
      </c>
      <c r="P496" s="52" t="e">
        <f t="shared" ca="1" si="4"/>
        <v>#NAME?</v>
      </c>
      <c r="Q496" s="52" t="e">
        <f t="shared" ca="1" si="5"/>
        <v>#NAME?</v>
      </c>
      <c r="R496" s="52" t="e">
        <f t="shared" ca="1" si="6"/>
        <v>#NAME?</v>
      </c>
      <c r="S496" s="52" t="e">
        <f t="shared" ca="1" si="7"/>
        <v>#NAME?</v>
      </c>
      <c r="T496" s="53"/>
    </row>
    <row r="497" spans="2:20" ht="13.5" customHeight="1">
      <c r="B497" s="31">
        <v>494</v>
      </c>
      <c r="C497" s="31">
        <f t="shared" si="0"/>
        <v>1</v>
      </c>
      <c r="D497" s="31">
        <v>12</v>
      </c>
      <c r="E497" s="32">
        <f t="shared" si="1"/>
        <v>1</v>
      </c>
      <c r="F497" s="32">
        <f>Reais12x12!CJ12</f>
        <v>0.22262996941896018</v>
      </c>
      <c r="G497" s="32">
        <f>Reais12x12!CK12</f>
        <v>0.1531531531531532</v>
      </c>
      <c r="H497" s="32">
        <f>Reais12x12!CL12</f>
        <v>0</v>
      </c>
      <c r="I497" s="32">
        <f>Reais12x12!CM12</f>
        <v>0.97721210000000003</v>
      </c>
      <c r="J497" s="32">
        <f>Reais12x12!CN12</f>
        <v>0.98787879999999995</v>
      </c>
      <c r="K497" s="32">
        <f>Reais12x12!CO12</f>
        <v>1</v>
      </c>
      <c r="L497" s="33">
        <f>Reais12x12!AY12</f>
        <v>0.24596209726843932</v>
      </c>
      <c r="M497" s="52"/>
      <c r="N497" s="52" t="e">
        <f t="shared" ca="1" si="2"/>
        <v>#NAME?</v>
      </c>
      <c r="O497" s="52" t="e">
        <f t="shared" ca="1" si="3"/>
        <v>#NAME?</v>
      </c>
      <c r="P497" s="52" t="e">
        <f t="shared" ca="1" si="4"/>
        <v>#NAME?</v>
      </c>
      <c r="Q497" s="52" t="e">
        <f t="shared" ca="1" si="5"/>
        <v>#NAME?</v>
      </c>
      <c r="R497" s="52" t="e">
        <f t="shared" ca="1" si="6"/>
        <v>#NAME?</v>
      </c>
      <c r="S497" s="52" t="e">
        <f t="shared" ca="1" si="7"/>
        <v>#NAME?</v>
      </c>
      <c r="T497" s="53"/>
    </row>
    <row r="498" spans="2:20" ht="13.5" customHeight="1">
      <c r="B498" s="31">
        <v>495</v>
      </c>
      <c r="C498" s="31">
        <f t="shared" si="0"/>
        <v>1</v>
      </c>
      <c r="D498" s="31">
        <v>12</v>
      </c>
      <c r="E498" s="32">
        <f t="shared" si="1"/>
        <v>1</v>
      </c>
      <c r="F498" s="32">
        <f>Reais12x12!CJ13</f>
        <v>0.17614678899082561</v>
      </c>
      <c r="G498" s="32">
        <f>Reais12x12!CK13</f>
        <v>0.12837837837837834</v>
      </c>
      <c r="H498" s="32">
        <f>Reais12x12!CL13</f>
        <v>0</v>
      </c>
      <c r="I498" s="32">
        <f>Reais12x12!CM13</f>
        <v>0.98077270000000005</v>
      </c>
      <c r="J498" s="32">
        <f>Reais12x12!CN13</f>
        <v>0.98977269999999995</v>
      </c>
      <c r="K498" s="32">
        <f>Reais12x12!CO13</f>
        <v>1</v>
      </c>
      <c r="L498" s="33">
        <f>Reais12x12!AY13</f>
        <v>0.21225247350647805</v>
      </c>
      <c r="M498" s="52"/>
      <c r="N498" s="52" t="e">
        <f t="shared" ca="1" si="2"/>
        <v>#NAME?</v>
      </c>
      <c r="O498" s="52" t="e">
        <f t="shared" ca="1" si="3"/>
        <v>#NAME?</v>
      </c>
      <c r="P498" s="52" t="e">
        <f t="shared" ca="1" si="4"/>
        <v>#NAME?</v>
      </c>
      <c r="Q498" s="52" t="e">
        <f t="shared" ca="1" si="5"/>
        <v>#NAME?</v>
      </c>
      <c r="R498" s="52" t="e">
        <f t="shared" ca="1" si="6"/>
        <v>#NAME?</v>
      </c>
      <c r="S498" s="52" t="e">
        <f t="shared" ca="1" si="7"/>
        <v>#NAME?</v>
      </c>
      <c r="T498" s="53"/>
    </row>
    <row r="499" spans="2:20" ht="13.5" customHeight="1">
      <c r="B499" s="31">
        <v>496</v>
      </c>
      <c r="C499" s="31">
        <f t="shared" si="0"/>
        <v>1</v>
      </c>
      <c r="D499" s="31">
        <v>12</v>
      </c>
      <c r="E499" s="32">
        <f t="shared" si="1"/>
        <v>1</v>
      </c>
      <c r="F499" s="32">
        <f>Reais12x12!CJ14</f>
        <v>0.12966360856269116</v>
      </c>
      <c r="G499" s="32">
        <f>Reais12x12!CK14</f>
        <v>0.10360360360360356</v>
      </c>
      <c r="H499" s="32">
        <f>Reais12x12!CL14</f>
        <v>0</v>
      </c>
      <c r="I499" s="32">
        <f>Reais12x12!CM14</f>
        <v>0.98575760000000001</v>
      </c>
      <c r="J499" s="32">
        <f>Reais12x12!CN14</f>
        <v>0.99242419999999998</v>
      </c>
      <c r="K499" s="32">
        <f>Reais12x12!CO14</f>
        <v>1</v>
      </c>
      <c r="L499" s="33">
        <f>Reais12x12!AY14</f>
        <v>0.16677573951976501</v>
      </c>
      <c r="M499" s="52"/>
      <c r="N499" s="52" t="e">
        <f t="shared" ca="1" si="2"/>
        <v>#NAME?</v>
      </c>
      <c r="O499" s="52" t="e">
        <f t="shared" ca="1" si="3"/>
        <v>#NAME?</v>
      </c>
      <c r="P499" s="52" t="e">
        <f t="shared" ca="1" si="4"/>
        <v>#NAME?</v>
      </c>
      <c r="Q499" s="52" t="e">
        <f t="shared" ca="1" si="5"/>
        <v>#NAME?</v>
      </c>
      <c r="R499" s="52" t="e">
        <f t="shared" ca="1" si="6"/>
        <v>#NAME?</v>
      </c>
      <c r="S499" s="52" t="e">
        <f t="shared" ca="1" si="7"/>
        <v>#NAME?</v>
      </c>
      <c r="T499" s="53"/>
    </row>
    <row r="500" spans="2:20" ht="13.5" customHeight="1">
      <c r="B500" s="31">
        <v>497</v>
      </c>
      <c r="C500" s="31">
        <f t="shared" si="0"/>
        <v>1</v>
      </c>
      <c r="D500" s="31">
        <v>12</v>
      </c>
      <c r="E500" s="32">
        <f t="shared" si="1"/>
        <v>1</v>
      </c>
      <c r="F500" s="32">
        <f>Reais12x12!CJ15</f>
        <v>8.3180428134556603E-2</v>
      </c>
      <c r="G500" s="32">
        <f>Reais12x12!CK15</f>
        <v>7.8828828828828829E-2</v>
      </c>
      <c r="H500" s="32">
        <f>Reais12x12!CL15</f>
        <v>0</v>
      </c>
      <c r="I500" s="32">
        <f>Reais12x12!CM15</f>
        <v>0.99216669999999996</v>
      </c>
      <c r="J500" s="32">
        <f>Reais12x12!CN15</f>
        <v>0.99583330000000003</v>
      </c>
      <c r="K500" s="32">
        <f>Reais12x12!CO15</f>
        <v>1</v>
      </c>
      <c r="L500" s="33">
        <f>Reais12x12!AY15</f>
        <v>0.13704447349173118</v>
      </c>
      <c r="M500" s="52"/>
      <c r="N500" s="52" t="e">
        <f t="shared" ca="1" si="2"/>
        <v>#NAME?</v>
      </c>
      <c r="O500" s="52" t="e">
        <f t="shared" ca="1" si="3"/>
        <v>#NAME?</v>
      </c>
      <c r="P500" s="52" t="e">
        <f t="shared" ca="1" si="4"/>
        <v>#NAME?</v>
      </c>
      <c r="Q500" s="52" t="e">
        <f t="shared" ca="1" si="5"/>
        <v>#NAME?</v>
      </c>
      <c r="R500" s="52" t="e">
        <f t="shared" ca="1" si="6"/>
        <v>#NAME?</v>
      </c>
      <c r="S500" s="52" t="e">
        <f t="shared" ca="1" si="7"/>
        <v>#NAME?</v>
      </c>
      <c r="T500" s="53"/>
    </row>
    <row r="501" spans="2:20" ht="13.5" customHeight="1">
      <c r="B501" s="31">
        <v>498</v>
      </c>
      <c r="C501" s="31">
        <f t="shared" si="0"/>
        <v>1</v>
      </c>
      <c r="D501" s="31">
        <v>12</v>
      </c>
      <c r="E501" s="32">
        <f t="shared" si="1"/>
        <v>1</v>
      </c>
      <c r="F501" s="32">
        <f>Reais12x12!CJ16</f>
        <v>3.669724770642202E-2</v>
      </c>
      <c r="G501" s="32">
        <f>Reais12x12!CK16</f>
        <v>5.4054054054054064E-2</v>
      </c>
      <c r="H501" s="32">
        <f>Reais12x12!CL16</f>
        <v>0</v>
      </c>
      <c r="I501" s="32">
        <f>Reais12x12!CM16</f>
        <v>1</v>
      </c>
      <c r="J501" s="32">
        <f>Reais12x12!CN16</f>
        <v>1</v>
      </c>
      <c r="K501" s="32">
        <f>Reais12x12!CO16</f>
        <v>1</v>
      </c>
      <c r="L501" s="33">
        <f>Reais12x12!AY16</f>
        <v>0.14311842706904424</v>
      </c>
      <c r="M501" s="52"/>
      <c r="N501" s="52" t="e">
        <f t="shared" ca="1" si="2"/>
        <v>#NAME?</v>
      </c>
      <c r="O501" s="52" t="e">
        <f t="shared" ca="1" si="3"/>
        <v>#NAME?</v>
      </c>
      <c r="P501" s="52" t="e">
        <f t="shared" ca="1" si="4"/>
        <v>#NAME?</v>
      </c>
      <c r="Q501" s="52" t="e">
        <f t="shared" ca="1" si="5"/>
        <v>#NAME?</v>
      </c>
      <c r="R501" s="52" t="e">
        <f t="shared" ca="1" si="6"/>
        <v>#NAME?</v>
      </c>
      <c r="S501" s="52" t="e">
        <f t="shared" ca="1" si="7"/>
        <v>#NAME?</v>
      </c>
      <c r="T501" s="53"/>
    </row>
    <row r="502" spans="2:20" ht="13.5" customHeight="1"/>
    <row r="503" spans="2:20" ht="13.5" customHeight="1"/>
    <row r="504" spans="2:20" ht="13.5" customHeight="1"/>
    <row r="505" spans="2:20" ht="13.5" customHeight="1"/>
    <row r="506" spans="2:20" ht="13.5" customHeight="1"/>
    <row r="507" spans="2:20" ht="13.5" customHeight="1"/>
    <row r="508" spans="2:20" ht="13.5" customHeight="1"/>
    <row r="509" spans="2:20" ht="13.5" customHeight="1"/>
    <row r="510" spans="2:20" ht="13.5" customHeight="1"/>
    <row r="511" spans="2:20" ht="13.5" customHeight="1"/>
    <row r="512" spans="2:20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mergeCells count="10">
    <mergeCell ref="N2:O3"/>
    <mergeCell ref="P2:Q3"/>
    <mergeCell ref="R2:S3"/>
    <mergeCell ref="B2:B3"/>
    <mergeCell ref="C2:C3"/>
    <mergeCell ref="D2:D3"/>
    <mergeCell ref="E2:E3"/>
    <mergeCell ref="F2:H2"/>
    <mergeCell ref="I2:K2"/>
    <mergeCell ref="L2:L3"/>
  </mergeCells>
  <pageMargins left="0.78749999999999998" right="0.78749999999999998" top="1.0249999999999999" bottom="1.0249999999999999" header="0" footer="0"/>
  <pageSetup paperSize="9" orientation="portrait"/>
  <headerFooter>
    <oddHeader>&amp;C&amp;A</oddHeader>
    <oddFooter>&amp;CPágina &amp;P</oddFooter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1000"/>
  <sheetViews>
    <sheetView workbookViewId="0"/>
  </sheetViews>
  <sheetFormatPr defaultColWidth="14.42578125" defaultRowHeight="15" customHeight="1"/>
  <cols>
    <col min="1" max="1" width="1.140625" customWidth="1"/>
    <col min="2" max="2" width="4.28515625" customWidth="1"/>
    <col min="3" max="4" width="11.7109375" customWidth="1"/>
    <col min="5" max="6" width="6.85546875" customWidth="1"/>
    <col min="7" max="8" width="9.140625" customWidth="1"/>
    <col min="9" max="10" width="4.7109375" customWidth="1"/>
    <col min="11" max="11" width="9.7109375" customWidth="1"/>
    <col min="12" max="17" width="4.7109375" customWidth="1"/>
    <col min="18" max="23" width="11.5703125" customWidth="1"/>
    <col min="24" max="24" width="11" customWidth="1"/>
    <col min="25" max="25" width="16" customWidth="1"/>
    <col min="26" max="26" width="8.7109375" customWidth="1"/>
  </cols>
  <sheetData>
    <row r="1" spans="2:25" ht="13.5" customHeight="1">
      <c r="D1" s="34"/>
      <c r="E1" s="35"/>
      <c r="F1" s="35"/>
      <c r="K1" s="56"/>
      <c r="R1" s="35"/>
    </row>
    <row r="2" spans="2:25" ht="13.5" customHeight="1">
      <c r="D2" s="34"/>
      <c r="E2" s="35"/>
      <c r="F2" s="35"/>
      <c r="K2" s="56"/>
      <c r="R2" s="35"/>
    </row>
    <row r="3" spans="2:25" ht="13.5" customHeight="1">
      <c r="D3" s="34"/>
      <c r="E3" s="35"/>
      <c r="F3" s="35"/>
      <c r="R3" s="109" t="s">
        <v>20</v>
      </c>
      <c r="S3" s="97"/>
      <c r="T3" s="98"/>
      <c r="U3" s="109" t="s">
        <v>21</v>
      </c>
      <c r="V3" s="97"/>
      <c r="W3" s="98"/>
      <c r="X3" s="115" t="s">
        <v>76</v>
      </c>
      <c r="Y3" s="98"/>
    </row>
    <row r="4" spans="2:25" ht="13.5" customHeight="1">
      <c r="C4" s="109" t="s">
        <v>23</v>
      </c>
      <c r="D4" s="98"/>
      <c r="E4" s="109" t="s">
        <v>24</v>
      </c>
      <c r="F4" s="98"/>
      <c r="G4" s="108" t="s">
        <v>25</v>
      </c>
      <c r="H4" s="98"/>
      <c r="I4" s="108" t="s">
        <v>26</v>
      </c>
      <c r="J4" s="98"/>
      <c r="K4" s="38" t="s">
        <v>26</v>
      </c>
      <c r="L4" s="108" t="s">
        <v>4</v>
      </c>
      <c r="M4" s="98"/>
      <c r="N4" s="108" t="s">
        <v>5</v>
      </c>
      <c r="O4" s="98"/>
      <c r="P4" s="108" t="s">
        <v>27</v>
      </c>
      <c r="Q4" s="98"/>
      <c r="R4" s="57" t="s">
        <v>4</v>
      </c>
      <c r="S4" s="57" t="s">
        <v>5</v>
      </c>
      <c r="T4" s="57" t="s">
        <v>6</v>
      </c>
      <c r="U4" s="58" t="s">
        <v>4</v>
      </c>
      <c r="V4" s="58" t="s">
        <v>5</v>
      </c>
      <c r="W4" s="58" t="s">
        <v>6</v>
      </c>
      <c r="X4" s="59" t="s">
        <v>77</v>
      </c>
      <c r="Y4" s="59" t="s">
        <v>78</v>
      </c>
    </row>
    <row r="5" spans="2:25" ht="13.5" customHeight="1">
      <c r="B5" s="39">
        <v>1</v>
      </c>
      <c r="C5" s="38" t="s">
        <v>79</v>
      </c>
      <c r="D5" s="38" t="s">
        <v>79</v>
      </c>
      <c r="E5" s="40">
        <f>VLOOKUP(Reais2x2!C5,Aplicações!$B$10:$J$67,9,0)</f>
        <v>29.52</v>
      </c>
      <c r="F5" s="40">
        <f>VLOOKUP(Reais2x2!D5,Aplicações!$B$10:$J$67,9,0)</f>
        <v>29.52</v>
      </c>
      <c r="G5" s="38">
        <v>42.87</v>
      </c>
      <c r="H5" s="38">
        <v>42.44</v>
      </c>
      <c r="I5" s="41">
        <f t="shared" ref="I5:J5" si="0">G5/E5-1</f>
        <v>0.4522357723577235</v>
      </c>
      <c r="J5" s="41">
        <f t="shared" si="0"/>
        <v>0.43766937669376693</v>
      </c>
      <c r="K5" s="37">
        <f t="shared" ref="K5:K59" si="1">(I5+J5)/2</f>
        <v>0.44495257452574521</v>
      </c>
      <c r="L5" s="40">
        <f>VLOOKUP(Reais2x2!C5,Aplicações!$B$10:$J$67,6,0)</f>
        <v>0.1828256880733945</v>
      </c>
      <c r="M5" s="40">
        <f>VLOOKUP(Reais2x2!D5,Aplicações!$B$10:$J$67,6,0)</f>
        <v>0.1828256880733945</v>
      </c>
      <c r="N5" s="40">
        <f>VLOOKUP(Reais2x2!C5,Aplicações!$B$10:$J$67,7,0)</f>
        <v>0.2135135135135135</v>
      </c>
      <c r="O5" s="40">
        <f>VLOOKUP(Reais2x2!D5,Aplicações!$B$10:$J$67,7,0)</f>
        <v>0.2135135135135135</v>
      </c>
      <c r="P5" s="40">
        <f>VLOOKUP(Reais2x2!C5,Aplicações!$B$10:$J$67,8,0)</f>
        <v>0.3216494845360825</v>
      </c>
      <c r="Q5" s="40">
        <f>VLOOKUP(Reais2x2!D5,Aplicações!$B$10:$J$67,8,0)</f>
        <v>0.3216494845360825</v>
      </c>
      <c r="R5" s="60">
        <f t="shared" ref="R5:R59" si="2">(L5+M5)</f>
        <v>0.365651376146789</v>
      </c>
      <c r="S5" s="60">
        <f t="shared" ref="S5:S59" si="3">(N5+O5)</f>
        <v>0.427027027027027</v>
      </c>
      <c r="T5" s="60">
        <f t="shared" ref="T5:T59" si="4">(P5+Q5)</f>
        <v>0.64329896907216499</v>
      </c>
      <c r="U5" s="61">
        <f t="shared" ref="U5:U59" si="5">1-ABS(L5-M5)</f>
        <v>1</v>
      </c>
      <c r="V5" s="61">
        <f t="shared" ref="V5:V59" si="6">1-ABS(N5-O5)</f>
        <v>1</v>
      </c>
      <c r="W5" s="61">
        <f t="shared" ref="W5:W59" si="7">1-ABS(P5-Q5)</f>
        <v>1</v>
      </c>
      <c r="X5" s="62" t="e">
        <f t="shared" ref="X5:X59" ca="1" si="8">modelo03(R5,S5,T5,U5,V5,W5)</f>
        <v>#NAME?</v>
      </c>
      <c r="Y5" s="62" t="e">
        <f t="shared" ref="Y5:Y59" ca="1" si="9">ABS(X5-K5)</f>
        <v>#NAME?</v>
      </c>
    </row>
    <row r="6" spans="2:25" ht="13.5" customHeight="1">
      <c r="B6" s="39">
        <v>2</v>
      </c>
      <c r="C6" s="38" t="s">
        <v>80</v>
      </c>
      <c r="D6" s="38" t="s">
        <v>80</v>
      </c>
      <c r="E6" s="40">
        <f>VLOOKUP(Reais2x2!C6,Aplicações!$B$10:$J$67,9,0)</f>
        <v>24.76</v>
      </c>
      <c r="F6" s="40">
        <f>VLOOKUP(Reais2x2!D6,Aplicações!$B$10:$J$67,9,0)</f>
        <v>24.76</v>
      </c>
      <c r="G6" s="38">
        <v>27.06</v>
      </c>
      <c r="H6" s="38">
        <v>25.09</v>
      </c>
      <c r="I6" s="41">
        <f t="shared" ref="I6:J6" si="10">G6/E6-1</f>
        <v>9.2891760904684872E-2</v>
      </c>
      <c r="J6" s="41">
        <f t="shared" si="10"/>
        <v>1.3327948303715642E-2</v>
      </c>
      <c r="K6" s="37">
        <f t="shared" si="1"/>
        <v>5.3109854604200257E-2</v>
      </c>
      <c r="L6" s="40">
        <f>VLOOKUP(Reais2x2!C6,Aplicações!$B$10:$J$67,6,0)</f>
        <v>1.7737003058103974E-2</v>
      </c>
      <c r="M6" s="40">
        <f>VLOOKUP(Reais2x2!D6,Aplicações!$B$10:$J$67,6,0)</f>
        <v>1.7737003058103974E-2</v>
      </c>
      <c r="N6" s="40">
        <f>VLOOKUP(Reais2x2!C6,Aplicações!$B$10:$J$67,7,0)</f>
        <v>1.5765765765765767E-4</v>
      </c>
      <c r="O6" s="40">
        <f>VLOOKUP(Reais2x2!D6,Aplicações!$B$10:$J$67,7,0)</f>
        <v>1.5765765765765767E-4</v>
      </c>
      <c r="P6" s="40">
        <f>VLOOKUP(Reais2x2!C6,Aplicações!$B$10:$J$67,8,0)</f>
        <v>0.11134020618556702</v>
      </c>
      <c r="Q6" s="40">
        <f>VLOOKUP(Reais2x2!D6,Aplicações!$B$10:$J$67,8,0)</f>
        <v>0.11134020618556702</v>
      </c>
      <c r="R6" s="60">
        <f t="shared" si="2"/>
        <v>3.5474006116207948E-2</v>
      </c>
      <c r="S6" s="60">
        <f t="shared" si="3"/>
        <v>3.1531531531531535E-4</v>
      </c>
      <c r="T6" s="60">
        <f t="shared" si="4"/>
        <v>0.22268041237113403</v>
      </c>
      <c r="U6" s="61">
        <f t="shared" si="5"/>
        <v>1</v>
      </c>
      <c r="V6" s="61">
        <f t="shared" si="6"/>
        <v>1</v>
      </c>
      <c r="W6" s="61">
        <f t="shared" si="7"/>
        <v>1</v>
      </c>
      <c r="X6" s="62" t="e">
        <f t="shared" ca="1" si="8"/>
        <v>#NAME?</v>
      </c>
      <c r="Y6" s="62" t="e">
        <f t="shared" ca="1" si="9"/>
        <v>#NAME?</v>
      </c>
    </row>
    <row r="7" spans="2:25" ht="13.5" customHeight="1">
      <c r="B7" s="39">
        <v>3</v>
      </c>
      <c r="C7" s="38" t="s">
        <v>81</v>
      </c>
      <c r="D7" s="38" t="s">
        <v>81</v>
      </c>
      <c r="E7" s="40">
        <f>VLOOKUP(Reais2x2!C7,Aplicações!$B$10:$J$67,9,0)</f>
        <v>15.52</v>
      </c>
      <c r="F7" s="40">
        <f>VLOOKUP(Reais2x2!D7,Aplicações!$B$10:$J$67,9,0)</f>
        <v>15.52</v>
      </c>
      <c r="G7" s="38">
        <v>16.66</v>
      </c>
      <c r="H7" s="38">
        <v>16.77</v>
      </c>
      <c r="I7" s="41">
        <f t="shared" ref="I7:J7" si="11">G7/E7-1</f>
        <v>7.3453608247422641E-2</v>
      </c>
      <c r="J7" s="41">
        <f t="shared" si="11"/>
        <v>8.0541237113401998E-2</v>
      </c>
      <c r="K7" s="37">
        <f t="shared" si="1"/>
        <v>7.699742268041232E-2</v>
      </c>
      <c r="L7" s="40">
        <f>VLOOKUP(Reais2x2!C7,Aplicações!$B$10:$J$67,6,0)</f>
        <v>1.0134556574923547E-2</v>
      </c>
      <c r="M7" s="40">
        <f>VLOOKUP(Reais2x2!D7,Aplicações!$B$10:$J$67,6,0)</f>
        <v>1.0134556574923547E-2</v>
      </c>
      <c r="N7" s="40">
        <f>VLOOKUP(Reais2x2!C7,Aplicações!$B$10:$J$67,7,0)</f>
        <v>2.364864864864865E-2</v>
      </c>
      <c r="O7" s="40">
        <f>VLOOKUP(Reais2x2!D7,Aplicações!$B$10:$J$67,7,0)</f>
        <v>2.364864864864865E-2</v>
      </c>
      <c r="P7" s="40">
        <f>VLOOKUP(Reais2x2!C7,Aplicações!$B$10:$J$67,8,0)</f>
        <v>0</v>
      </c>
      <c r="Q7" s="40">
        <f>VLOOKUP(Reais2x2!D7,Aplicações!$B$10:$J$67,8,0)</f>
        <v>0</v>
      </c>
      <c r="R7" s="60">
        <f t="shared" si="2"/>
        <v>2.0269113149847095E-2</v>
      </c>
      <c r="S7" s="60">
        <f t="shared" si="3"/>
        <v>4.72972972972973E-2</v>
      </c>
      <c r="T7" s="60">
        <f t="shared" si="4"/>
        <v>0</v>
      </c>
      <c r="U7" s="61">
        <f t="shared" si="5"/>
        <v>1</v>
      </c>
      <c r="V7" s="61">
        <f t="shared" si="6"/>
        <v>1</v>
      </c>
      <c r="W7" s="61">
        <f t="shared" si="7"/>
        <v>1</v>
      </c>
      <c r="X7" s="62" t="e">
        <f t="shared" ca="1" si="8"/>
        <v>#NAME?</v>
      </c>
      <c r="Y7" s="62" t="e">
        <f t="shared" ca="1" si="9"/>
        <v>#NAME?</v>
      </c>
    </row>
    <row r="8" spans="2:25" ht="13.5" customHeight="1">
      <c r="B8" s="39">
        <v>4</v>
      </c>
      <c r="C8" s="38" t="s">
        <v>82</v>
      </c>
      <c r="D8" s="38" t="s">
        <v>82</v>
      </c>
      <c r="E8" s="40">
        <f>VLOOKUP(Reais2x2!C8,Aplicações!$B$10:$J$67,9,0)</f>
        <v>42.49</v>
      </c>
      <c r="F8" s="40">
        <f>VLOOKUP(Reais2x2!D8,Aplicações!$B$10:$J$67,9,0)</f>
        <v>42.49</v>
      </c>
      <c r="G8" s="38">
        <v>45.8</v>
      </c>
      <c r="H8" s="38">
        <v>45.8</v>
      </c>
      <c r="I8" s="41">
        <f t="shared" ref="I8:J8" si="12">G8/E8-1</f>
        <v>7.7900682513532438E-2</v>
      </c>
      <c r="J8" s="41">
        <f t="shared" si="12"/>
        <v>7.7900682513532438E-2</v>
      </c>
      <c r="K8" s="37">
        <f t="shared" si="1"/>
        <v>7.7900682513532438E-2</v>
      </c>
      <c r="L8" s="40">
        <f>VLOOKUP(Reais2x2!C8,Aplicações!$B$10:$J$67,6,0)</f>
        <v>1.6550458715596329E-2</v>
      </c>
      <c r="M8" s="40">
        <f>VLOOKUP(Reais2x2!D8,Aplicações!$B$10:$J$67,6,0)</f>
        <v>1.6550458715596329E-2</v>
      </c>
      <c r="N8" s="40">
        <f>VLOOKUP(Reais2x2!C8,Aplicações!$B$10:$J$67,7,0)</f>
        <v>2.1351351351351352E-2</v>
      </c>
      <c r="O8" s="40">
        <f>VLOOKUP(Reais2x2!D8,Aplicações!$B$10:$J$67,7,0)</f>
        <v>2.1351351351351352E-2</v>
      </c>
      <c r="P8" s="40">
        <f>VLOOKUP(Reais2x2!C8,Aplicações!$B$10:$J$67,8,0)</f>
        <v>0</v>
      </c>
      <c r="Q8" s="40">
        <f>VLOOKUP(Reais2x2!D8,Aplicações!$B$10:$J$67,8,0)</f>
        <v>0</v>
      </c>
      <c r="R8" s="60">
        <f t="shared" si="2"/>
        <v>3.3100917431192659E-2</v>
      </c>
      <c r="S8" s="60">
        <f t="shared" si="3"/>
        <v>4.2702702702702704E-2</v>
      </c>
      <c r="T8" s="60">
        <f t="shared" si="4"/>
        <v>0</v>
      </c>
      <c r="U8" s="61">
        <f t="shared" si="5"/>
        <v>1</v>
      </c>
      <c r="V8" s="61">
        <f t="shared" si="6"/>
        <v>1</v>
      </c>
      <c r="W8" s="61">
        <f t="shared" si="7"/>
        <v>1</v>
      </c>
      <c r="X8" s="62" t="e">
        <f t="shared" ca="1" si="8"/>
        <v>#NAME?</v>
      </c>
      <c r="Y8" s="62" t="e">
        <f t="shared" ca="1" si="9"/>
        <v>#NAME?</v>
      </c>
    </row>
    <row r="9" spans="2:25" ht="13.5" customHeight="1">
      <c r="B9" s="39">
        <v>5</v>
      </c>
      <c r="C9" s="38" t="s">
        <v>83</v>
      </c>
      <c r="D9" s="38" t="s">
        <v>83</v>
      </c>
      <c r="E9" s="40">
        <f>VLOOKUP(Reais2x2!C9,Aplicações!$B$10:$J$67,9,0)</f>
        <v>49.31</v>
      </c>
      <c r="F9" s="40">
        <f>VLOOKUP(Reais2x2!D9,Aplicações!$B$10:$J$67,9,0)</f>
        <v>49.31</v>
      </c>
      <c r="G9" s="38">
        <v>54.78</v>
      </c>
      <c r="H9" s="38">
        <v>55.08</v>
      </c>
      <c r="I9" s="41">
        <f t="shared" ref="I9:J9" si="13">G9/E9-1</f>
        <v>0.11093084567024936</v>
      </c>
      <c r="J9" s="41">
        <f t="shared" si="13"/>
        <v>0.11701480429933064</v>
      </c>
      <c r="K9" s="37">
        <f t="shared" si="1"/>
        <v>0.11397282498479</v>
      </c>
      <c r="L9" s="40">
        <f>VLOOKUP(Reais2x2!C9,Aplicações!$B$10:$J$67,6,0)</f>
        <v>2.7730886850152906E-2</v>
      </c>
      <c r="M9" s="40">
        <f>VLOOKUP(Reais2x2!D9,Aplicações!$B$10:$J$67,6,0)</f>
        <v>2.7730886850152906E-2</v>
      </c>
      <c r="N9" s="40">
        <f>VLOOKUP(Reais2x2!C9,Aplicações!$B$10:$J$67,7,0)</f>
        <v>5.6554054054054052E-2</v>
      </c>
      <c r="O9" s="40">
        <f>VLOOKUP(Reais2x2!D9,Aplicações!$B$10:$J$67,7,0)</f>
        <v>5.6554054054054052E-2</v>
      </c>
      <c r="P9" s="40">
        <f>VLOOKUP(Reais2x2!C9,Aplicações!$B$10:$J$67,8,0)</f>
        <v>1.9209621993127146E-2</v>
      </c>
      <c r="Q9" s="40">
        <f>VLOOKUP(Reais2x2!D9,Aplicações!$B$10:$J$67,8,0)</f>
        <v>1.9209621993127146E-2</v>
      </c>
      <c r="R9" s="60">
        <f t="shared" si="2"/>
        <v>5.5461773700305812E-2</v>
      </c>
      <c r="S9" s="60">
        <f t="shared" si="3"/>
        <v>0.1131081081081081</v>
      </c>
      <c r="T9" s="60">
        <f t="shared" si="4"/>
        <v>3.8419243986254292E-2</v>
      </c>
      <c r="U9" s="61">
        <f t="shared" si="5"/>
        <v>1</v>
      </c>
      <c r="V9" s="61">
        <f t="shared" si="6"/>
        <v>1</v>
      </c>
      <c r="W9" s="61">
        <f t="shared" si="7"/>
        <v>1</v>
      </c>
      <c r="X9" s="62" t="e">
        <f t="shared" ca="1" si="8"/>
        <v>#NAME?</v>
      </c>
      <c r="Y9" s="62" t="e">
        <f t="shared" ca="1" si="9"/>
        <v>#NAME?</v>
      </c>
    </row>
    <row r="10" spans="2:25" ht="13.5" customHeight="1">
      <c r="B10" s="39">
        <v>6</v>
      </c>
      <c r="C10" s="38" t="s">
        <v>84</v>
      </c>
      <c r="D10" s="38" t="s">
        <v>84</v>
      </c>
      <c r="E10" s="40">
        <f>VLOOKUP(Reais2x2!C10,Aplicações!$B$10:$J$67,9,0)</f>
        <v>82.88</v>
      </c>
      <c r="F10" s="40">
        <f>VLOOKUP(Reais2x2!D10,Aplicações!$B$10:$J$67,9,0)</f>
        <v>82.88</v>
      </c>
      <c r="G10" s="38">
        <v>91.32</v>
      </c>
      <c r="H10" s="38">
        <v>92.26</v>
      </c>
      <c r="I10" s="41">
        <f t="shared" ref="I10:J10" si="14">G10/E10-1</f>
        <v>0.10183397683397688</v>
      </c>
      <c r="J10" s="41">
        <f t="shared" si="14"/>
        <v>0.11317567567567588</v>
      </c>
      <c r="K10" s="37">
        <f t="shared" si="1"/>
        <v>0.10750482625482638</v>
      </c>
      <c r="L10" s="40">
        <f>VLOOKUP(Reais2x2!C10,Aplicações!$B$10:$J$67,6,0)</f>
        <v>2.5822629969418958E-2</v>
      </c>
      <c r="M10" s="40">
        <f>VLOOKUP(Reais2x2!D10,Aplicações!$B$10:$J$67,6,0)</f>
        <v>2.5822629969418958E-2</v>
      </c>
      <c r="N10" s="40">
        <f>VLOOKUP(Reais2x2!C10,Aplicações!$B$10:$J$67,7,0)</f>
        <v>6.2432432432432433E-2</v>
      </c>
      <c r="O10" s="40">
        <f>VLOOKUP(Reais2x2!D10,Aplicações!$B$10:$J$67,7,0)</f>
        <v>6.2432432432432433E-2</v>
      </c>
      <c r="P10" s="40">
        <f>VLOOKUP(Reais2x2!C10,Aplicações!$B$10:$J$67,8,0)</f>
        <v>1.5463917525773196E-2</v>
      </c>
      <c r="Q10" s="40">
        <f>VLOOKUP(Reais2x2!D10,Aplicações!$B$10:$J$67,8,0)</f>
        <v>1.5463917525773196E-2</v>
      </c>
      <c r="R10" s="60">
        <f t="shared" si="2"/>
        <v>5.1645259938837916E-2</v>
      </c>
      <c r="S10" s="60">
        <f t="shared" si="3"/>
        <v>0.12486486486486487</v>
      </c>
      <c r="T10" s="60">
        <f t="shared" si="4"/>
        <v>3.0927835051546393E-2</v>
      </c>
      <c r="U10" s="61">
        <f t="shared" si="5"/>
        <v>1</v>
      </c>
      <c r="V10" s="61">
        <f t="shared" si="6"/>
        <v>1</v>
      </c>
      <c r="W10" s="61">
        <f t="shared" si="7"/>
        <v>1</v>
      </c>
      <c r="X10" s="62" t="e">
        <f t="shared" ca="1" si="8"/>
        <v>#NAME?</v>
      </c>
      <c r="Y10" s="62" t="e">
        <f t="shared" ca="1" si="9"/>
        <v>#NAME?</v>
      </c>
    </row>
    <row r="11" spans="2:25" ht="13.5" customHeight="1">
      <c r="B11" s="39">
        <v>7</v>
      </c>
      <c r="C11" s="38" t="s">
        <v>79</v>
      </c>
      <c r="D11" s="38" t="s">
        <v>80</v>
      </c>
      <c r="E11" s="40">
        <f>VLOOKUP(Reais2x2!C11,Aplicações!$B$10:$J$67,9,0)</f>
        <v>29.52</v>
      </c>
      <c r="F11" s="40">
        <f>VLOOKUP(Reais2x2!D11,Aplicações!$B$10:$J$67,9,0)</f>
        <v>24.76</v>
      </c>
      <c r="G11" s="38">
        <v>34.770000000000003</v>
      </c>
      <c r="H11" s="38">
        <v>31.53</v>
      </c>
      <c r="I11" s="41">
        <f t="shared" ref="I11:J11" si="15">G11/E11-1</f>
        <v>0.17784552845528467</v>
      </c>
      <c r="J11" s="41">
        <f t="shared" si="15"/>
        <v>0.27342487883683364</v>
      </c>
      <c r="K11" s="37">
        <f t="shared" si="1"/>
        <v>0.22563520364605916</v>
      </c>
      <c r="L11" s="40">
        <f>VLOOKUP(Reais2x2!C11,Aplicações!$B$10:$J$67,6,0)</f>
        <v>0.1828256880733945</v>
      </c>
      <c r="M11" s="40">
        <f>VLOOKUP(Reais2x2!D11,Aplicações!$B$10:$J$67,6,0)</f>
        <v>1.7737003058103974E-2</v>
      </c>
      <c r="N11" s="40">
        <f>VLOOKUP(Reais2x2!C11,Aplicações!$B$10:$J$67,7,0)</f>
        <v>0.2135135135135135</v>
      </c>
      <c r="O11" s="40">
        <f>VLOOKUP(Reais2x2!D11,Aplicações!$B$10:$J$67,7,0)</f>
        <v>1.5765765765765767E-4</v>
      </c>
      <c r="P11" s="40">
        <f>VLOOKUP(Reais2x2!C11,Aplicações!$B$10:$J$67,8,0)</f>
        <v>0.3216494845360825</v>
      </c>
      <c r="Q11" s="40">
        <f>VLOOKUP(Reais2x2!D11,Aplicações!$B$10:$J$67,8,0)</f>
        <v>0.11134020618556702</v>
      </c>
      <c r="R11" s="60">
        <f t="shared" si="2"/>
        <v>0.20056269113149847</v>
      </c>
      <c r="S11" s="60">
        <f t="shared" si="3"/>
        <v>0.21367117117117115</v>
      </c>
      <c r="T11" s="60">
        <f t="shared" si="4"/>
        <v>0.4329896907216495</v>
      </c>
      <c r="U11" s="61">
        <f t="shared" si="5"/>
        <v>0.8349113149847095</v>
      </c>
      <c r="V11" s="61">
        <f t="shared" si="6"/>
        <v>0.78664414414414419</v>
      </c>
      <c r="W11" s="61">
        <f t="shared" si="7"/>
        <v>0.78969072164948451</v>
      </c>
      <c r="X11" s="62" t="e">
        <f t="shared" ca="1" si="8"/>
        <v>#NAME?</v>
      </c>
      <c r="Y11" s="62" t="e">
        <f t="shared" ca="1" si="9"/>
        <v>#NAME?</v>
      </c>
    </row>
    <row r="12" spans="2:25" ht="13.5" customHeight="1">
      <c r="B12" s="39">
        <v>8</v>
      </c>
      <c r="C12" s="38" t="s">
        <v>81</v>
      </c>
      <c r="D12" s="38" t="s">
        <v>82</v>
      </c>
      <c r="E12" s="40">
        <f>VLOOKUP(Reais2x2!C12,Aplicações!$B$10:$J$67,9,0)</f>
        <v>15.52</v>
      </c>
      <c r="F12" s="40">
        <f>VLOOKUP(Reais2x2!D12,Aplicações!$B$10:$J$67,9,0)</f>
        <v>42.49</v>
      </c>
      <c r="G12" s="38">
        <v>16.62</v>
      </c>
      <c r="H12" s="38">
        <v>45.64</v>
      </c>
      <c r="I12" s="41">
        <f t="shared" ref="I12:J12" si="16">G12/E12-1</f>
        <v>7.0876288659794007E-2</v>
      </c>
      <c r="J12" s="41">
        <f t="shared" si="16"/>
        <v>7.4135090609555254E-2</v>
      </c>
      <c r="K12" s="37">
        <f t="shared" si="1"/>
        <v>7.250568963467463E-2</v>
      </c>
      <c r="L12" s="40">
        <f>VLOOKUP(Reais2x2!C12,Aplicações!$B$10:$J$67,6,0)</f>
        <v>1.0134556574923547E-2</v>
      </c>
      <c r="M12" s="40">
        <f>VLOOKUP(Reais2x2!D12,Aplicações!$B$10:$J$67,6,0)</f>
        <v>1.6550458715596329E-2</v>
      </c>
      <c r="N12" s="40">
        <f>VLOOKUP(Reais2x2!C12,Aplicações!$B$10:$J$67,7,0)</f>
        <v>2.364864864864865E-2</v>
      </c>
      <c r="O12" s="40">
        <f>VLOOKUP(Reais2x2!D12,Aplicações!$B$10:$J$67,7,0)</f>
        <v>2.1351351351351352E-2</v>
      </c>
      <c r="P12" s="40">
        <f>VLOOKUP(Reais2x2!C12,Aplicações!$B$10:$J$67,8,0)</f>
        <v>0</v>
      </c>
      <c r="Q12" s="40">
        <f>VLOOKUP(Reais2x2!D12,Aplicações!$B$10:$J$67,8,0)</f>
        <v>0</v>
      </c>
      <c r="R12" s="60">
        <f t="shared" si="2"/>
        <v>2.6685015290519878E-2</v>
      </c>
      <c r="S12" s="60">
        <f t="shared" si="3"/>
        <v>4.4999999999999998E-2</v>
      </c>
      <c r="T12" s="60">
        <f t="shared" si="4"/>
        <v>0</v>
      </c>
      <c r="U12" s="61">
        <f t="shared" si="5"/>
        <v>0.99358409785932722</v>
      </c>
      <c r="V12" s="61">
        <f t="shared" si="6"/>
        <v>0.99770270270270267</v>
      </c>
      <c r="W12" s="61">
        <f t="shared" si="7"/>
        <v>1</v>
      </c>
      <c r="X12" s="62" t="e">
        <f t="shared" ca="1" si="8"/>
        <v>#NAME?</v>
      </c>
      <c r="Y12" s="62" t="e">
        <f t="shared" ca="1" si="9"/>
        <v>#NAME?</v>
      </c>
    </row>
    <row r="13" spans="2:25" ht="13.5" customHeight="1">
      <c r="B13" s="39">
        <v>9</v>
      </c>
      <c r="C13" s="38" t="s">
        <v>83</v>
      </c>
      <c r="D13" s="38" t="s">
        <v>84</v>
      </c>
      <c r="E13" s="40">
        <f>VLOOKUP(Reais2x2!C13,Aplicações!$B$10:$J$67,9,0)</f>
        <v>49.31</v>
      </c>
      <c r="F13" s="40">
        <f>VLOOKUP(Reais2x2!D13,Aplicações!$B$10:$J$67,9,0)</f>
        <v>82.88</v>
      </c>
      <c r="G13" s="38">
        <v>54.75</v>
      </c>
      <c r="H13" s="38">
        <v>91.41</v>
      </c>
      <c r="I13" s="41">
        <f t="shared" ref="I13:J13" si="17">G13/E13-1</f>
        <v>0.11032244980734118</v>
      </c>
      <c r="J13" s="41">
        <f t="shared" si="17"/>
        <v>0.10291988416988418</v>
      </c>
      <c r="K13" s="37">
        <f t="shared" si="1"/>
        <v>0.10662116698861268</v>
      </c>
      <c r="L13" s="40">
        <f>VLOOKUP(Reais2x2!C13,Aplicações!$B$10:$J$67,6,0)</f>
        <v>2.7730886850152906E-2</v>
      </c>
      <c r="M13" s="40">
        <f>VLOOKUP(Reais2x2!D13,Aplicações!$B$10:$J$67,6,0)</f>
        <v>2.5822629969418958E-2</v>
      </c>
      <c r="N13" s="40">
        <f>VLOOKUP(Reais2x2!C13,Aplicações!$B$10:$J$67,7,0)</f>
        <v>5.6554054054054052E-2</v>
      </c>
      <c r="O13" s="40">
        <f>VLOOKUP(Reais2x2!D13,Aplicações!$B$10:$J$67,7,0)</f>
        <v>6.2432432432432433E-2</v>
      </c>
      <c r="P13" s="40">
        <f>VLOOKUP(Reais2x2!C13,Aplicações!$B$10:$J$67,8,0)</f>
        <v>1.9209621993127146E-2</v>
      </c>
      <c r="Q13" s="40">
        <f>VLOOKUP(Reais2x2!D13,Aplicações!$B$10:$J$67,8,0)</f>
        <v>1.5463917525773196E-2</v>
      </c>
      <c r="R13" s="60">
        <f t="shared" si="2"/>
        <v>5.3553516819571864E-2</v>
      </c>
      <c r="S13" s="60">
        <f t="shared" si="3"/>
        <v>0.11898648648648649</v>
      </c>
      <c r="T13" s="60">
        <f t="shared" si="4"/>
        <v>3.4673539518900343E-2</v>
      </c>
      <c r="U13" s="61">
        <f t="shared" si="5"/>
        <v>0.99809174311926607</v>
      </c>
      <c r="V13" s="61">
        <f t="shared" si="6"/>
        <v>0.99412162162162165</v>
      </c>
      <c r="W13" s="61">
        <f t="shared" si="7"/>
        <v>0.99625429553264611</v>
      </c>
      <c r="X13" s="62" t="e">
        <f t="shared" ca="1" si="8"/>
        <v>#NAME?</v>
      </c>
      <c r="Y13" s="62" t="e">
        <f t="shared" ca="1" si="9"/>
        <v>#NAME?</v>
      </c>
    </row>
    <row r="14" spans="2:25" ht="13.5" customHeight="1">
      <c r="B14" s="39">
        <v>10</v>
      </c>
      <c r="C14" s="38" t="s">
        <v>79</v>
      </c>
      <c r="D14" s="38" t="s">
        <v>83</v>
      </c>
      <c r="E14" s="40">
        <f>VLOOKUP(Reais2x2!C14,Aplicações!$B$10:$J$67,9,0)</f>
        <v>29.52</v>
      </c>
      <c r="F14" s="40">
        <f>VLOOKUP(Reais2x2!D14,Aplicações!$B$10:$J$67,9,0)</f>
        <v>49.31</v>
      </c>
      <c r="G14" s="38">
        <v>36.729999999999997</v>
      </c>
      <c r="H14" s="38">
        <v>55.38</v>
      </c>
      <c r="I14" s="41">
        <f t="shared" ref="I14:J14" si="18">G14/E14-1</f>
        <v>0.2442411924119241</v>
      </c>
      <c r="J14" s="41">
        <f t="shared" si="18"/>
        <v>0.12309876292841215</v>
      </c>
      <c r="K14" s="37">
        <f t="shared" si="1"/>
        <v>0.18366997767016813</v>
      </c>
      <c r="L14" s="40">
        <f>VLOOKUP(Reais2x2!C14,Aplicações!$B$10:$J$67,6,0)</f>
        <v>0.1828256880733945</v>
      </c>
      <c r="M14" s="40">
        <f>VLOOKUP(Reais2x2!D14,Aplicações!$B$10:$J$67,6,0)</f>
        <v>2.7730886850152906E-2</v>
      </c>
      <c r="N14" s="40">
        <f>VLOOKUP(Reais2x2!C14,Aplicações!$B$10:$J$67,7,0)</f>
        <v>0.2135135135135135</v>
      </c>
      <c r="O14" s="40">
        <f>VLOOKUP(Reais2x2!D14,Aplicações!$B$10:$J$67,7,0)</f>
        <v>5.6554054054054052E-2</v>
      </c>
      <c r="P14" s="40">
        <f>VLOOKUP(Reais2x2!C14,Aplicações!$B$10:$J$67,8,0)</f>
        <v>0.3216494845360825</v>
      </c>
      <c r="Q14" s="40">
        <f>VLOOKUP(Reais2x2!D14,Aplicações!$B$10:$J$67,8,0)</f>
        <v>1.9209621993127146E-2</v>
      </c>
      <c r="R14" s="60">
        <f t="shared" si="2"/>
        <v>0.2105565749235474</v>
      </c>
      <c r="S14" s="60">
        <f t="shared" si="3"/>
        <v>0.27006756756756756</v>
      </c>
      <c r="T14" s="60">
        <f t="shared" si="4"/>
        <v>0.34085910652920964</v>
      </c>
      <c r="U14" s="61">
        <f t="shared" si="5"/>
        <v>0.8449051987767584</v>
      </c>
      <c r="V14" s="61">
        <f t="shared" si="6"/>
        <v>0.84304054054054056</v>
      </c>
      <c r="W14" s="61">
        <f t="shared" si="7"/>
        <v>0.69756013745704459</v>
      </c>
      <c r="X14" s="62" t="e">
        <f t="shared" ca="1" si="8"/>
        <v>#NAME?</v>
      </c>
      <c r="Y14" s="62" t="e">
        <f t="shared" ca="1" si="9"/>
        <v>#NAME?</v>
      </c>
    </row>
    <row r="15" spans="2:25" ht="13.5" customHeight="1">
      <c r="B15" s="39">
        <v>11</v>
      </c>
      <c r="C15" s="38" t="s">
        <v>79</v>
      </c>
      <c r="D15" s="38" t="s">
        <v>84</v>
      </c>
      <c r="E15" s="40">
        <f>VLOOKUP(Reais2x2!C15,Aplicações!$B$10:$J$67,9,0)</f>
        <v>29.52</v>
      </c>
      <c r="F15" s="40">
        <f>VLOOKUP(Reais2x2!D15,Aplicações!$B$10:$J$67,9,0)</f>
        <v>82.88</v>
      </c>
      <c r="G15" s="38">
        <v>37.020000000000003</v>
      </c>
      <c r="H15" s="38">
        <v>92.15</v>
      </c>
      <c r="I15" s="41">
        <f t="shared" ref="I15:J15" si="19">G15/E15-1</f>
        <v>0.25406504065040658</v>
      </c>
      <c r="J15" s="41">
        <f t="shared" si="19"/>
        <v>0.1118484555984558</v>
      </c>
      <c r="K15" s="37">
        <f t="shared" si="1"/>
        <v>0.18295674812443119</v>
      </c>
      <c r="L15" s="40">
        <f>VLOOKUP(Reais2x2!C15,Aplicações!$B$10:$J$67,6,0)</f>
        <v>0.1828256880733945</v>
      </c>
      <c r="M15" s="40">
        <f>VLOOKUP(Reais2x2!D15,Aplicações!$B$10:$J$67,6,0)</f>
        <v>2.5822629969418958E-2</v>
      </c>
      <c r="N15" s="40">
        <f>VLOOKUP(Reais2x2!C15,Aplicações!$B$10:$J$67,7,0)</f>
        <v>0.2135135135135135</v>
      </c>
      <c r="O15" s="40">
        <f>VLOOKUP(Reais2x2!D15,Aplicações!$B$10:$J$67,7,0)</f>
        <v>6.2432432432432433E-2</v>
      </c>
      <c r="P15" s="40">
        <f>VLOOKUP(Reais2x2!C15,Aplicações!$B$10:$J$67,8,0)</f>
        <v>0.3216494845360825</v>
      </c>
      <c r="Q15" s="40">
        <f>VLOOKUP(Reais2x2!D15,Aplicações!$B$10:$J$67,8,0)</f>
        <v>1.5463917525773196E-2</v>
      </c>
      <c r="R15" s="60">
        <f t="shared" si="2"/>
        <v>0.20864831804281345</v>
      </c>
      <c r="S15" s="60">
        <f t="shared" si="3"/>
        <v>0.2759459459459459</v>
      </c>
      <c r="T15" s="60">
        <f t="shared" si="4"/>
        <v>0.33711340206185569</v>
      </c>
      <c r="U15" s="61">
        <f t="shared" si="5"/>
        <v>0.84299694189602448</v>
      </c>
      <c r="V15" s="61">
        <f t="shared" si="6"/>
        <v>0.84891891891891891</v>
      </c>
      <c r="W15" s="61">
        <f t="shared" si="7"/>
        <v>0.6938144329896907</v>
      </c>
      <c r="X15" s="62" t="e">
        <f t="shared" ca="1" si="8"/>
        <v>#NAME?</v>
      </c>
      <c r="Y15" s="62" t="e">
        <f t="shared" ca="1" si="9"/>
        <v>#NAME?</v>
      </c>
    </row>
    <row r="16" spans="2:25" ht="13.5" customHeight="1">
      <c r="B16" s="39">
        <v>12</v>
      </c>
      <c r="C16" s="38" t="s">
        <v>79</v>
      </c>
      <c r="D16" s="38" t="s">
        <v>81</v>
      </c>
      <c r="E16" s="40">
        <f>VLOOKUP(Reais2x2!C16,Aplicações!$B$10:$J$67,9,0)</f>
        <v>29.52</v>
      </c>
      <c r="F16" s="40">
        <f>VLOOKUP(Reais2x2!D16,Aplicações!$B$10:$J$67,9,0)</f>
        <v>15.52</v>
      </c>
      <c r="G16" s="38">
        <v>35.17</v>
      </c>
      <c r="H16" s="38">
        <v>16.489999999999998</v>
      </c>
      <c r="I16" s="41">
        <f t="shared" ref="I16:J16" si="20">G16/E16-1</f>
        <v>0.19139566395663965</v>
      </c>
      <c r="J16" s="41">
        <f t="shared" si="20"/>
        <v>6.25E-2</v>
      </c>
      <c r="K16" s="37">
        <f t="shared" si="1"/>
        <v>0.12694783197831983</v>
      </c>
      <c r="L16" s="40">
        <f>VLOOKUP(Reais2x2!C16,Aplicações!$B$10:$J$67,6,0)</f>
        <v>0.1828256880733945</v>
      </c>
      <c r="M16" s="40">
        <f>VLOOKUP(Reais2x2!D16,Aplicações!$B$10:$J$67,6,0)</f>
        <v>1.0134556574923547E-2</v>
      </c>
      <c r="N16" s="40">
        <f>VLOOKUP(Reais2x2!C16,Aplicações!$B$10:$J$67,7,0)</f>
        <v>0.2135135135135135</v>
      </c>
      <c r="O16" s="40">
        <f>VLOOKUP(Reais2x2!D16,Aplicações!$B$10:$J$67,7,0)</f>
        <v>2.364864864864865E-2</v>
      </c>
      <c r="P16" s="40">
        <f>VLOOKUP(Reais2x2!C16,Aplicações!$B$10:$J$67,8,0)</f>
        <v>0.3216494845360825</v>
      </c>
      <c r="Q16" s="40">
        <f>VLOOKUP(Reais2x2!D16,Aplicações!$B$10:$J$67,8,0)</f>
        <v>0</v>
      </c>
      <c r="R16" s="60">
        <f t="shared" si="2"/>
        <v>0.19296024464831804</v>
      </c>
      <c r="S16" s="60">
        <f t="shared" si="3"/>
        <v>0.23716216216216215</v>
      </c>
      <c r="T16" s="60">
        <f t="shared" si="4"/>
        <v>0.3216494845360825</v>
      </c>
      <c r="U16" s="61">
        <f t="shared" si="5"/>
        <v>0.82730886850152907</v>
      </c>
      <c r="V16" s="61">
        <f t="shared" si="6"/>
        <v>0.81013513513513513</v>
      </c>
      <c r="W16" s="61">
        <f t="shared" si="7"/>
        <v>0.67835051546391756</v>
      </c>
      <c r="X16" s="62" t="e">
        <f t="shared" ca="1" si="8"/>
        <v>#NAME?</v>
      </c>
      <c r="Y16" s="62" t="e">
        <f t="shared" ca="1" si="9"/>
        <v>#NAME?</v>
      </c>
    </row>
    <row r="17" spans="2:25" ht="13.5" customHeight="1">
      <c r="B17" s="39">
        <v>13</v>
      </c>
      <c r="C17" s="38" t="s">
        <v>79</v>
      </c>
      <c r="D17" s="38" t="s">
        <v>82</v>
      </c>
      <c r="E17" s="40">
        <f>VLOOKUP(Reais2x2!C17,Aplicações!$B$10:$J$67,9,0)</f>
        <v>29.52</v>
      </c>
      <c r="F17" s="40">
        <f>VLOOKUP(Reais2x2!D17,Aplicações!$B$10:$J$67,9,0)</f>
        <v>42.49</v>
      </c>
      <c r="G17" s="38">
        <v>35.89</v>
      </c>
      <c r="H17" s="38">
        <v>44.12</v>
      </c>
      <c r="I17" s="41">
        <f t="shared" ref="I17:J17" si="21">G17/E17-1</f>
        <v>0.2157859078590787</v>
      </c>
      <c r="J17" s="41">
        <f t="shared" si="21"/>
        <v>3.836196752176968E-2</v>
      </c>
      <c r="K17" s="37">
        <f t="shared" si="1"/>
        <v>0.12707393769042419</v>
      </c>
      <c r="L17" s="40">
        <f>VLOOKUP(Reais2x2!C17,Aplicações!$B$10:$J$67,6,0)</f>
        <v>0.1828256880733945</v>
      </c>
      <c r="M17" s="40">
        <f>VLOOKUP(Reais2x2!D17,Aplicações!$B$10:$J$67,6,0)</f>
        <v>1.6550458715596329E-2</v>
      </c>
      <c r="N17" s="40">
        <f>VLOOKUP(Reais2x2!C17,Aplicações!$B$10:$J$67,7,0)</f>
        <v>0.2135135135135135</v>
      </c>
      <c r="O17" s="40">
        <f>VLOOKUP(Reais2x2!D17,Aplicações!$B$10:$J$67,7,0)</f>
        <v>2.1351351351351352E-2</v>
      </c>
      <c r="P17" s="40">
        <f>VLOOKUP(Reais2x2!C17,Aplicações!$B$10:$J$67,8,0)</f>
        <v>0.3216494845360825</v>
      </c>
      <c r="Q17" s="40">
        <f>VLOOKUP(Reais2x2!D17,Aplicações!$B$10:$J$67,8,0)</f>
        <v>0</v>
      </c>
      <c r="R17" s="60">
        <f t="shared" si="2"/>
        <v>0.19937614678899082</v>
      </c>
      <c r="S17" s="60">
        <f t="shared" si="3"/>
        <v>0.23486486486486485</v>
      </c>
      <c r="T17" s="60">
        <f t="shared" si="4"/>
        <v>0.3216494845360825</v>
      </c>
      <c r="U17" s="61">
        <f t="shared" si="5"/>
        <v>0.83372477064220185</v>
      </c>
      <c r="V17" s="61">
        <f t="shared" si="6"/>
        <v>0.80783783783783791</v>
      </c>
      <c r="W17" s="61">
        <f t="shared" si="7"/>
        <v>0.67835051546391756</v>
      </c>
      <c r="X17" s="62" t="e">
        <f t="shared" ca="1" si="8"/>
        <v>#NAME?</v>
      </c>
      <c r="Y17" s="62" t="e">
        <f t="shared" ca="1" si="9"/>
        <v>#NAME?</v>
      </c>
    </row>
    <row r="18" spans="2:25" ht="13.5" customHeight="1">
      <c r="B18" s="39">
        <v>14</v>
      </c>
      <c r="C18" s="38" t="s">
        <v>83</v>
      </c>
      <c r="D18" s="38" t="s">
        <v>81</v>
      </c>
      <c r="E18" s="40">
        <f>VLOOKUP(Reais2x2!C18,Aplicações!$B$10:$J$67,9,0)</f>
        <v>49.31</v>
      </c>
      <c r="F18" s="40">
        <f>VLOOKUP(Reais2x2!D18,Aplicações!$B$10:$J$67,9,0)</f>
        <v>15.52</v>
      </c>
      <c r="G18" s="38">
        <v>53.64</v>
      </c>
      <c r="H18" s="38">
        <v>16.47</v>
      </c>
      <c r="I18" s="41">
        <f t="shared" ref="I18:J18" si="22">G18/E18-1</f>
        <v>8.781180287974033E-2</v>
      </c>
      <c r="J18" s="41">
        <f t="shared" si="22"/>
        <v>6.1211340206185572E-2</v>
      </c>
      <c r="K18" s="37">
        <f t="shared" si="1"/>
        <v>7.4511571542962951E-2</v>
      </c>
      <c r="L18" s="40">
        <f>VLOOKUP(Reais2x2!C18,Aplicações!$B$10:$J$67,6,0)</f>
        <v>2.7730886850152906E-2</v>
      </c>
      <c r="M18" s="40">
        <f>VLOOKUP(Reais2x2!D18,Aplicações!$B$10:$J$67,6,0)</f>
        <v>1.0134556574923547E-2</v>
      </c>
      <c r="N18" s="40">
        <f>VLOOKUP(Reais2x2!C18,Aplicações!$B$10:$J$67,7,0)</f>
        <v>5.6554054054054052E-2</v>
      </c>
      <c r="O18" s="40">
        <f>VLOOKUP(Reais2x2!D18,Aplicações!$B$10:$J$67,7,0)</f>
        <v>2.364864864864865E-2</v>
      </c>
      <c r="P18" s="40">
        <f>VLOOKUP(Reais2x2!C18,Aplicações!$B$10:$J$67,8,0)</f>
        <v>1.9209621993127146E-2</v>
      </c>
      <c r="Q18" s="40">
        <f>VLOOKUP(Reais2x2!D18,Aplicações!$B$10:$J$67,8,0)</f>
        <v>0</v>
      </c>
      <c r="R18" s="60">
        <f t="shared" si="2"/>
        <v>3.7865443425076452E-2</v>
      </c>
      <c r="S18" s="60">
        <f t="shared" si="3"/>
        <v>8.0202702702702702E-2</v>
      </c>
      <c r="T18" s="60">
        <f t="shared" si="4"/>
        <v>1.9209621993127146E-2</v>
      </c>
      <c r="U18" s="61">
        <f t="shared" si="5"/>
        <v>0.98240366972477067</v>
      </c>
      <c r="V18" s="61">
        <f t="shared" si="6"/>
        <v>0.96709459459459457</v>
      </c>
      <c r="W18" s="61">
        <f t="shared" si="7"/>
        <v>0.98079037800687285</v>
      </c>
      <c r="X18" s="62" t="e">
        <f t="shared" ca="1" si="8"/>
        <v>#NAME?</v>
      </c>
      <c r="Y18" s="62" t="e">
        <f t="shared" ca="1" si="9"/>
        <v>#NAME?</v>
      </c>
    </row>
    <row r="19" spans="2:25" ht="13.5" customHeight="1">
      <c r="B19" s="39">
        <v>15</v>
      </c>
      <c r="C19" s="38" t="s">
        <v>84</v>
      </c>
      <c r="D19" s="38" t="s">
        <v>82</v>
      </c>
      <c r="E19" s="40">
        <f>VLOOKUP(Reais2x2!C19,Aplicações!$B$10:$J$67,9,0)</f>
        <v>82.88</v>
      </c>
      <c r="F19" s="40">
        <f>VLOOKUP(Reais2x2!D19,Aplicações!$B$10:$J$67,9,0)</f>
        <v>42.49</v>
      </c>
      <c r="G19" s="38">
        <v>91.36</v>
      </c>
      <c r="H19" s="38">
        <v>44.48</v>
      </c>
      <c r="I19" s="41">
        <f t="shared" ref="I19:J19" si="23">G19/E19-1</f>
        <v>0.10231660231660245</v>
      </c>
      <c r="J19" s="41">
        <f t="shared" si="23"/>
        <v>4.6834549305718953E-2</v>
      </c>
      <c r="K19" s="37">
        <f t="shared" si="1"/>
        <v>7.4575575811160699E-2</v>
      </c>
      <c r="L19" s="40">
        <f>VLOOKUP(Reais2x2!C19,Aplicações!$B$10:$J$67,6,0)</f>
        <v>2.5822629969418958E-2</v>
      </c>
      <c r="M19" s="40">
        <f>VLOOKUP(Reais2x2!D19,Aplicações!$B$10:$J$67,6,0)</f>
        <v>1.6550458715596329E-2</v>
      </c>
      <c r="N19" s="40">
        <f>VLOOKUP(Reais2x2!C19,Aplicações!$B$10:$J$67,7,0)</f>
        <v>6.2432432432432433E-2</v>
      </c>
      <c r="O19" s="40">
        <f>VLOOKUP(Reais2x2!D19,Aplicações!$B$10:$J$67,7,0)</f>
        <v>2.1351351351351352E-2</v>
      </c>
      <c r="P19" s="40">
        <f>VLOOKUP(Reais2x2!C19,Aplicações!$B$10:$J$67,8,0)</f>
        <v>1.5463917525773196E-2</v>
      </c>
      <c r="Q19" s="40">
        <f>VLOOKUP(Reais2x2!D19,Aplicações!$B$10:$J$67,8,0)</f>
        <v>0</v>
      </c>
      <c r="R19" s="60">
        <f t="shared" si="2"/>
        <v>4.2373088685015284E-2</v>
      </c>
      <c r="S19" s="60">
        <f t="shared" si="3"/>
        <v>8.3783783783783788E-2</v>
      </c>
      <c r="T19" s="60">
        <f t="shared" si="4"/>
        <v>1.5463917525773196E-2</v>
      </c>
      <c r="U19" s="61">
        <f t="shared" si="5"/>
        <v>0.99072782874617737</v>
      </c>
      <c r="V19" s="61">
        <f t="shared" si="6"/>
        <v>0.95891891891891889</v>
      </c>
      <c r="W19" s="61">
        <f t="shared" si="7"/>
        <v>0.98453608247422686</v>
      </c>
      <c r="X19" s="62" t="e">
        <f t="shared" ca="1" si="8"/>
        <v>#NAME?</v>
      </c>
      <c r="Y19" s="62" t="e">
        <f t="shared" ca="1" si="9"/>
        <v>#NAME?</v>
      </c>
    </row>
    <row r="20" spans="2:25" ht="13.5" customHeight="1">
      <c r="B20" s="39">
        <v>16</v>
      </c>
      <c r="C20" s="38" t="s">
        <v>83</v>
      </c>
      <c r="D20" s="38" t="s">
        <v>82</v>
      </c>
      <c r="E20" s="40">
        <f>VLOOKUP(Reais2x2!C20,Aplicações!$B$10:$J$67,9,0)</f>
        <v>49.31</v>
      </c>
      <c r="F20" s="40">
        <f>VLOOKUP(Reais2x2!D20,Aplicações!$B$10:$J$67,9,0)</f>
        <v>42.49</v>
      </c>
      <c r="G20" s="38">
        <v>53.88</v>
      </c>
      <c r="H20" s="38">
        <v>45.27</v>
      </c>
      <c r="I20" s="41">
        <f t="shared" ref="I20:J20" si="24">G20/E20-1</f>
        <v>9.2678969783005494E-2</v>
      </c>
      <c r="J20" s="41">
        <f t="shared" si="24"/>
        <v>6.5427159331607365E-2</v>
      </c>
      <c r="K20" s="37">
        <f t="shared" si="1"/>
        <v>7.9053064557306429E-2</v>
      </c>
      <c r="L20" s="40">
        <f>VLOOKUP(Reais2x2!C20,Aplicações!$B$10:$J$67,6,0)</f>
        <v>2.7730886850152906E-2</v>
      </c>
      <c r="M20" s="40">
        <f>VLOOKUP(Reais2x2!D20,Aplicações!$B$10:$J$67,6,0)</f>
        <v>1.6550458715596329E-2</v>
      </c>
      <c r="N20" s="40">
        <f>VLOOKUP(Reais2x2!C20,Aplicações!$B$10:$J$67,7,0)</f>
        <v>5.6554054054054052E-2</v>
      </c>
      <c r="O20" s="40">
        <f>VLOOKUP(Reais2x2!D20,Aplicações!$B$10:$J$67,7,0)</f>
        <v>2.1351351351351352E-2</v>
      </c>
      <c r="P20" s="40">
        <f>VLOOKUP(Reais2x2!C20,Aplicações!$B$10:$J$67,8,0)</f>
        <v>1.9209621993127146E-2</v>
      </c>
      <c r="Q20" s="40">
        <f>VLOOKUP(Reais2x2!D20,Aplicações!$B$10:$J$67,8,0)</f>
        <v>0</v>
      </c>
      <c r="R20" s="60">
        <f t="shared" si="2"/>
        <v>4.4281345565749239E-2</v>
      </c>
      <c r="S20" s="60">
        <f t="shared" si="3"/>
        <v>7.7905405405405401E-2</v>
      </c>
      <c r="T20" s="60">
        <f t="shared" si="4"/>
        <v>1.9209621993127146E-2</v>
      </c>
      <c r="U20" s="61">
        <f t="shared" si="5"/>
        <v>0.98881957186544345</v>
      </c>
      <c r="V20" s="61">
        <f t="shared" si="6"/>
        <v>0.96479729729729735</v>
      </c>
      <c r="W20" s="61">
        <f t="shared" si="7"/>
        <v>0.98079037800687285</v>
      </c>
      <c r="X20" s="62" t="e">
        <f t="shared" ca="1" si="8"/>
        <v>#NAME?</v>
      </c>
      <c r="Y20" s="62" t="e">
        <f t="shared" ca="1" si="9"/>
        <v>#NAME?</v>
      </c>
    </row>
    <row r="21" spans="2:25" ht="13.5" customHeight="1">
      <c r="B21" s="39">
        <v>17</v>
      </c>
      <c r="C21" s="38" t="s">
        <v>84</v>
      </c>
      <c r="D21" s="38" t="s">
        <v>81</v>
      </c>
      <c r="E21" s="40">
        <f>VLOOKUP(Reais2x2!C21,Aplicações!$B$10:$J$67,9,0)</f>
        <v>82.88</v>
      </c>
      <c r="F21" s="40">
        <f>VLOOKUP(Reais2x2!D21,Aplicações!$B$10:$J$67,9,0)</f>
        <v>15.52</v>
      </c>
      <c r="G21" s="38">
        <v>90.25</v>
      </c>
      <c r="H21" s="38">
        <v>16.559999999999999</v>
      </c>
      <c r="I21" s="41">
        <f t="shared" ref="I21:J21" si="25">G21/E21-1</f>
        <v>8.8923745173745239E-2</v>
      </c>
      <c r="J21" s="41">
        <f t="shared" si="25"/>
        <v>6.7010309278350499E-2</v>
      </c>
      <c r="K21" s="37">
        <f t="shared" si="1"/>
        <v>7.7967027226047869E-2</v>
      </c>
      <c r="L21" s="40">
        <f>VLOOKUP(Reais2x2!C21,Aplicações!$B$10:$J$67,6,0)</f>
        <v>2.5822629969418958E-2</v>
      </c>
      <c r="M21" s="40">
        <f>VLOOKUP(Reais2x2!D21,Aplicações!$B$10:$J$67,6,0)</f>
        <v>1.0134556574923547E-2</v>
      </c>
      <c r="N21" s="40">
        <f>VLOOKUP(Reais2x2!C21,Aplicações!$B$10:$J$67,7,0)</f>
        <v>6.2432432432432433E-2</v>
      </c>
      <c r="O21" s="40">
        <f>VLOOKUP(Reais2x2!D21,Aplicações!$B$10:$J$67,7,0)</f>
        <v>2.364864864864865E-2</v>
      </c>
      <c r="P21" s="40">
        <f>VLOOKUP(Reais2x2!C21,Aplicações!$B$10:$J$67,8,0)</f>
        <v>1.5463917525773196E-2</v>
      </c>
      <c r="Q21" s="40">
        <f>VLOOKUP(Reais2x2!D21,Aplicações!$B$10:$J$67,8,0)</f>
        <v>0</v>
      </c>
      <c r="R21" s="60">
        <f t="shared" si="2"/>
        <v>3.5957186544342504E-2</v>
      </c>
      <c r="S21" s="60">
        <f t="shared" si="3"/>
        <v>8.608108108108109E-2</v>
      </c>
      <c r="T21" s="60">
        <f t="shared" si="4"/>
        <v>1.5463917525773196E-2</v>
      </c>
      <c r="U21" s="61">
        <f t="shared" si="5"/>
        <v>0.98431192660550459</v>
      </c>
      <c r="V21" s="61">
        <f t="shared" si="6"/>
        <v>0.96121621621621622</v>
      </c>
      <c r="W21" s="61">
        <f t="shared" si="7"/>
        <v>0.98453608247422686</v>
      </c>
      <c r="X21" s="62" t="e">
        <f t="shared" ca="1" si="8"/>
        <v>#NAME?</v>
      </c>
      <c r="Y21" s="62" t="e">
        <f t="shared" ca="1" si="9"/>
        <v>#NAME?</v>
      </c>
    </row>
    <row r="22" spans="2:25" ht="13.5" customHeight="1">
      <c r="B22" s="39">
        <v>18</v>
      </c>
      <c r="C22" s="38" t="s">
        <v>80</v>
      </c>
      <c r="D22" s="38" t="s">
        <v>83</v>
      </c>
      <c r="E22" s="40">
        <f>VLOOKUP(Reais2x2!C22,Aplicações!$B$10:$J$67,9,0)</f>
        <v>24.76</v>
      </c>
      <c r="F22" s="40">
        <f>VLOOKUP(Reais2x2!D22,Aplicações!$B$10:$J$67,9,0)</f>
        <v>49.31</v>
      </c>
      <c r="G22" s="38">
        <v>28.08</v>
      </c>
      <c r="H22" s="38">
        <v>52.52</v>
      </c>
      <c r="I22" s="41">
        <f t="shared" ref="I22:J22" si="26">G22/E22-1</f>
        <v>0.13408723747980589</v>
      </c>
      <c r="J22" s="41">
        <f t="shared" si="26"/>
        <v>6.5098357331170087E-2</v>
      </c>
      <c r="K22" s="37">
        <f t="shared" si="1"/>
        <v>9.9592797405487987E-2</v>
      </c>
      <c r="L22" s="40">
        <f>VLOOKUP(Reais2x2!C22,Aplicações!$B$10:$J$67,6,0)</f>
        <v>1.7737003058103974E-2</v>
      </c>
      <c r="M22" s="40">
        <f>VLOOKUP(Reais2x2!D22,Aplicações!$B$10:$J$67,6,0)</f>
        <v>2.7730886850152906E-2</v>
      </c>
      <c r="N22" s="40">
        <f>VLOOKUP(Reais2x2!C22,Aplicações!$B$10:$J$67,7,0)</f>
        <v>1.5765765765765767E-4</v>
      </c>
      <c r="O22" s="40">
        <f>VLOOKUP(Reais2x2!D22,Aplicações!$B$10:$J$67,7,0)</f>
        <v>5.6554054054054052E-2</v>
      </c>
      <c r="P22" s="40">
        <f>VLOOKUP(Reais2x2!C22,Aplicações!$B$10:$J$67,8,0)</f>
        <v>0.11134020618556702</v>
      </c>
      <c r="Q22" s="40">
        <f>VLOOKUP(Reais2x2!D22,Aplicações!$B$10:$J$67,8,0)</f>
        <v>1.9209621993127146E-2</v>
      </c>
      <c r="R22" s="60">
        <f t="shared" si="2"/>
        <v>4.5467889908256884E-2</v>
      </c>
      <c r="S22" s="60">
        <f t="shared" si="3"/>
        <v>5.6711711711711708E-2</v>
      </c>
      <c r="T22" s="60">
        <f t="shared" si="4"/>
        <v>0.13054982817869415</v>
      </c>
      <c r="U22" s="61">
        <f t="shared" si="5"/>
        <v>0.99000611620795109</v>
      </c>
      <c r="V22" s="61">
        <f t="shared" si="6"/>
        <v>0.94360360360360362</v>
      </c>
      <c r="W22" s="61">
        <f t="shared" si="7"/>
        <v>0.90786941580756009</v>
      </c>
      <c r="X22" s="62" t="e">
        <f t="shared" ca="1" si="8"/>
        <v>#NAME?</v>
      </c>
      <c r="Y22" s="62" t="e">
        <f t="shared" ca="1" si="9"/>
        <v>#NAME?</v>
      </c>
    </row>
    <row r="23" spans="2:25" ht="13.5" customHeight="1">
      <c r="B23" s="39">
        <v>19</v>
      </c>
      <c r="C23" s="38" t="s">
        <v>80</v>
      </c>
      <c r="D23" s="38" t="s">
        <v>84</v>
      </c>
      <c r="E23" s="40">
        <f>VLOOKUP(Reais2x2!C23,Aplicações!$B$10:$J$67,9,0)</f>
        <v>24.76</v>
      </c>
      <c r="F23" s="40">
        <f>VLOOKUP(Reais2x2!D23,Aplicações!$B$10:$J$67,9,0)</f>
        <v>82.88</v>
      </c>
      <c r="G23" s="38">
        <v>28.93</v>
      </c>
      <c r="H23" s="38">
        <v>86.28</v>
      </c>
      <c r="I23" s="41">
        <f t="shared" ref="I23:J23" si="27">G23/E23-1</f>
        <v>0.16841680129240699</v>
      </c>
      <c r="J23" s="41">
        <f t="shared" si="27"/>
        <v>4.1023166023166135E-2</v>
      </c>
      <c r="K23" s="37">
        <f t="shared" si="1"/>
        <v>0.10471998365778656</v>
      </c>
      <c r="L23" s="40">
        <f>VLOOKUP(Reais2x2!C23,Aplicações!$B$10:$J$67,6,0)</f>
        <v>1.7737003058103974E-2</v>
      </c>
      <c r="M23" s="40">
        <f>VLOOKUP(Reais2x2!D23,Aplicações!$B$10:$J$67,6,0)</f>
        <v>2.5822629969418958E-2</v>
      </c>
      <c r="N23" s="40">
        <f>VLOOKUP(Reais2x2!C23,Aplicações!$B$10:$J$67,7,0)</f>
        <v>1.5765765765765767E-4</v>
      </c>
      <c r="O23" s="40">
        <f>VLOOKUP(Reais2x2!D23,Aplicações!$B$10:$J$67,7,0)</f>
        <v>6.2432432432432433E-2</v>
      </c>
      <c r="P23" s="40">
        <f>VLOOKUP(Reais2x2!C23,Aplicações!$B$10:$J$67,8,0)</f>
        <v>0.11134020618556702</v>
      </c>
      <c r="Q23" s="40">
        <f>VLOOKUP(Reais2x2!D23,Aplicações!$B$10:$J$67,8,0)</f>
        <v>1.5463917525773196E-2</v>
      </c>
      <c r="R23" s="60">
        <f t="shared" si="2"/>
        <v>4.3559633027522929E-2</v>
      </c>
      <c r="S23" s="60">
        <f t="shared" si="3"/>
        <v>6.2590090090090089E-2</v>
      </c>
      <c r="T23" s="60">
        <f t="shared" si="4"/>
        <v>0.1268041237113402</v>
      </c>
      <c r="U23" s="61">
        <f t="shared" si="5"/>
        <v>0.99191437308868502</v>
      </c>
      <c r="V23" s="61">
        <f t="shared" si="6"/>
        <v>0.93772522522522528</v>
      </c>
      <c r="W23" s="61">
        <f t="shared" si="7"/>
        <v>0.90412371134020619</v>
      </c>
      <c r="X23" s="62" t="e">
        <f t="shared" ca="1" si="8"/>
        <v>#NAME?</v>
      </c>
      <c r="Y23" s="62" t="e">
        <f t="shared" ca="1" si="9"/>
        <v>#NAME?</v>
      </c>
    </row>
    <row r="24" spans="2:25" ht="13.5" customHeight="1">
      <c r="B24" s="39">
        <v>20</v>
      </c>
      <c r="C24" s="38" t="s">
        <v>80</v>
      </c>
      <c r="D24" s="38" t="s">
        <v>81</v>
      </c>
      <c r="E24" s="40">
        <f>VLOOKUP(Reais2x2!C24,Aplicações!$B$10:$J$67,9,0)</f>
        <v>24.76</v>
      </c>
      <c r="F24" s="40">
        <f>VLOOKUP(Reais2x2!D24,Aplicações!$B$10:$J$67,9,0)</f>
        <v>15.52</v>
      </c>
      <c r="G24" s="38">
        <v>28.41</v>
      </c>
      <c r="H24" s="38">
        <v>16.11</v>
      </c>
      <c r="I24" s="41">
        <f t="shared" ref="I24:J24" si="28">G24/E24-1</f>
        <v>0.14741518578352175</v>
      </c>
      <c r="J24" s="41">
        <f t="shared" si="28"/>
        <v>3.801546391752586E-2</v>
      </c>
      <c r="K24" s="37">
        <f t="shared" si="1"/>
        <v>9.2715324850523806E-2</v>
      </c>
      <c r="L24" s="40">
        <f>VLOOKUP(Reais2x2!C24,Aplicações!$B$10:$J$67,6,0)</f>
        <v>1.7737003058103974E-2</v>
      </c>
      <c r="M24" s="40">
        <f>VLOOKUP(Reais2x2!D24,Aplicações!$B$10:$J$67,6,0)</f>
        <v>1.0134556574923547E-2</v>
      </c>
      <c r="N24" s="40">
        <f>VLOOKUP(Reais2x2!C24,Aplicações!$B$10:$J$67,7,0)</f>
        <v>1.5765765765765767E-4</v>
      </c>
      <c r="O24" s="40">
        <f>VLOOKUP(Reais2x2!D24,Aplicações!$B$10:$J$67,7,0)</f>
        <v>2.364864864864865E-2</v>
      </c>
      <c r="P24" s="40">
        <f>VLOOKUP(Reais2x2!C24,Aplicações!$B$10:$J$67,8,0)</f>
        <v>0.11134020618556702</v>
      </c>
      <c r="Q24" s="40">
        <f>VLOOKUP(Reais2x2!D24,Aplicações!$B$10:$J$67,8,0)</f>
        <v>0</v>
      </c>
      <c r="R24" s="60">
        <f t="shared" si="2"/>
        <v>2.7871559633027523E-2</v>
      </c>
      <c r="S24" s="60">
        <f t="shared" si="3"/>
        <v>2.3806306306306306E-2</v>
      </c>
      <c r="T24" s="60">
        <f t="shared" si="4"/>
        <v>0.11134020618556702</v>
      </c>
      <c r="U24" s="61">
        <f t="shared" si="5"/>
        <v>0.99239755351681957</v>
      </c>
      <c r="V24" s="61">
        <f t="shared" si="6"/>
        <v>0.97650900900900905</v>
      </c>
      <c r="W24" s="61">
        <f t="shared" si="7"/>
        <v>0.88865979381443294</v>
      </c>
      <c r="X24" s="62" t="e">
        <f t="shared" ca="1" si="8"/>
        <v>#NAME?</v>
      </c>
      <c r="Y24" s="62" t="e">
        <f t="shared" ca="1" si="9"/>
        <v>#NAME?</v>
      </c>
    </row>
    <row r="25" spans="2:25" ht="13.5" customHeight="1">
      <c r="B25" s="39">
        <v>21</v>
      </c>
      <c r="C25" s="38" t="s">
        <v>80</v>
      </c>
      <c r="D25" s="38" t="s">
        <v>82</v>
      </c>
      <c r="E25" s="40">
        <f>VLOOKUP(Reais2x2!C25,Aplicações!$B$10:$J$67,9,0)</f>
        <v>24.76</v>
      </c>
      <c r="F25" s="40">
        <f>VLOOKUP(Reais2x2!D25,Aplicações!$B$10:$J$67,9,0)</f>
        <v>42.49</v>
      </c>
      <c r="G25" s="38">
        <v>28.4</v>
      </c>
      <c r="H25" s="38">
        <v>43.59</v>
      </c>
      <c r="I25" s="41">
        <f t="shared" ref="I25:J25" si="29">G25/E25-1</f>
        <v>0.14701130856219691</v>
      </c>
      <c r="J25" s="41">
        <f t="shared" si="29"/>
        <v>2.5888444339844607E-2</v>
      </c>
      <c r="K25" s="37">
        <f t="shared" si="1"/>
        <v>8.6449876451020757E-2</v>
      </c>
      <c r="L25" s="40">
        <f>VLOOKUP(Reais2x2!C25,Aplicações!$B$10:$J$67,6,0)</f>
        <v>1.7737003058103974E-2</v>
      </c>
      <c r="M25" s="40">
        <f>VLOOKUP(Reais2x2!D25,Aplicações!$B$10:$J$67,6,0)</f>
        <v>1.6550458715596329E-2</v>
      </c>
      <c r="N25" s="40">
        <f>VLOOKUP(Reais2x2!C25,Aplicações!$B$10:$J$67,7,0)</f>
        <v>1.5765765765765767E-4</v>
      </c>
      <c r="O25" s="40">
        <f>VLOOKUP(Reais2x2!D25,Aplicações!$B$10:$J$67,7,0)</f>
        <v>2.1351351351351352E-2</v>
      </c>
      <c r="P25" s="40">
        <f>VLOOKUP(Reais2x2!C25,Aplicações!$B$10:$J$67,8,0)</f>
        <v>0.11134020618556702</v>
      </c>
      <c r="Q25" s="40">
        <f>VLOOKUP(Reais2x2!D25,Aplicações!$B$10:$J$67,8,0)</f>
        <v>0</v>
      </c>
      <c r="R25" s="60">
        <f t="shared" si="2"/>
        <v>3.4287461773700303E-2</v>
      </c>
      <c r="S25" s="60">
        <f t="shared" si="3"/>
        <v>2.1509009009009008E-2</v>
      </c>
      <c r="T25" s="60">
        <f t="shared" si="4"/>
        <v>0.11134020618556702</v>
      </c>
      <c r="U25" s="61">
        <f t="shared" si="5"/>
        <v>0.99881345565749236</v>
      </c>
      <c r="V25" s="61">
        <f t="shared" si="6"/>
        <v>0.97880630630630627</v>
      </c>
      <c r="W25" s="61">
        <f t="shared" si="7"/>
        <v>0.88865979381443294</v>
      </c>
      <c r="X25" s="62" t="e">
        <f t="shared" ca="1" si="8"/>
        <v>#NAME?</v>
      </c>
      <c r="Y25" s="62" t="e">
        <f t="shared" ca="1" si="9"/>
        <v>#NAME?</v>
      </c>
    </row>
    <row r="26" spans="2:25" ht="13.5" customHeight="1">
      <c r="B26" s="39">
        <v>22</v>
      </c>
      <c r="C26" s="38" t="s">
        <v>89</v>
      </c>
      <c r="D26" s="38" t="s">
        <v>89</v>
      </c>
      <c r="E26" s="40">
        <f>VLOOKUP(Reais2x2!C26,Aplicações!$B$10:$J$67,9,0)</f>
        <v>39.200000000000003</v>
      </c>
      <c r="F26" s="40">
        <f>VLOOKUP(Reais2x2!D26,Aplicações!$B$10:$J$67,9,0)</f>
        <v>39.200000000000003</v>
      </c>
      <c r="G26" s="38">
        <v>46.86</v>
      </c>
      <c r="H26" s="38">
        <v>47.76</v>
      </c>
      <c r="I26" s="41">
        <f t="shared" ref="I26:J26" si="30">G26/E26-1</f>
        <v>0.19540816326530597</v>
      </c>
      <c r="J26" s="41">
        <f t="shared" si="30"/>
        <v>0.21836734693877546</v>
      </c>
      <c r="K26" s="37">
        <f t="shared" si="1"/>
        <v>0.20688775510204072</v>
      </c>
      <c r="L26" s="40">
        <f>VLOOKUP(Reais2x2!C26,Aplicações!$B$10:$J$67,6,0)</f>
        <v>6.8000000000000005E-2</v>
      </c>
      <c r="M26" s="40">
        <f>VLOOKUP(Reais2x2!D26,Aplicações!$B$10:$J$67,6,0)</f>
        <v>6.8000000000000005E-2</v>
      </c>
      <c r="N26" s="40">
        <f>VLOOKUP(Reais2x2!C26,Aplicações!$B$10:$J$67,7,0)</f>
        <v>0.16936936936936939</v>
      </c>
      <c r="O26" s="40">
        <f>VLOOKUP(Reais2x2!D26,Aplicações!$B$10:$J$67,7,0)</f>
        <v>0.16936936936936939</v>
      </c>
      <c r="P26" s="40">
        <f>VLOOKUP(Reais2x2!C26,Aplicações!$B$10:$J$67,8,0)</f>
        <v>0.49312714776632305</v>
      </c>
      <c r="Q26" s="40">
        <f>VLOOKUP(Reais2x2!D26,Aplicações!$B$10:$J$67,8,0)</f>
        <v>0.49312714776632305</v>
      </c>
      <c r="R26" s="60">
        <f t="shared" si="2"/>
        <v>0.13600000000000001</v>
      </c>
      <c r="S26" s="60">
        <f t="shared" si="3"/>
        <v>0.33873873873873878</v>
      </c>
      <c r="T26" s="60">
        <f t="shared" si="4"/>
        <v>0.9862542955326461</v>
      </c>
      <c r="U26" s="61">
        <f t="shared" si="5"/>
        <v>1</v>
      </c>
      <c r="V26" s="61">
        <f t="shared" si="6"/>
        <v>1</v>
      </c>
      <c r="W26" s="61">
        <f t="shared" si="7"/>
        <v>1</v>
      </c>
      <c r="X26" s="62" t="e">
        <f t="shared" ca="1" si="8"/>
        <v>#NAME?</v>
      </c>
      <c r="Y26" s="62" t="e">
        <f t="shared" ca="1" si="9"/>
        <v>#NAME?</v>
      </c>
    </row>
    <row r="27" spans="2:25" ht="13.5" customHeight="1">
      <c r="B27" s="39">
        <v>23</v>
      </c>
      <c r="C27" s="38" t="s">
        <v>89</v>
      </c>
      <c r="D27" s="38" t="s">
        <v>79</v>
      </c>
      <c r="E27" s="40">
        <f>VLOOKUP(Reais2x2!C27,Aplicações!$B$10:$J$67,9,0)</f>
        <v>39.200000000000003</v>
      </c>
      <c r="F27" s="40">
        <f>VLOOKUP(Reais2x2!D27,Aplicações!$B$10:$J$67,9,0)</f>
        <v>29.52</v>
      </c>
      <c r="G27" s="38">
        <v>51.06</v>
      </c>
      <c r="H27" s="38">
        <v>36.17</v>
      </c>
      <c r="I27" s="41">
        <f t="shared" ref="I27:J27" si="31">G27/E27-1</f>
        <v>0.30255102040816317</v>
      </c>
      <c r="J27" s="41">
        <f t="shared" si="31"/>
        <v>0.22527100271002709</v>
      </c>
      <c r="K27" s="37">
        <f t="shared" si="1"/>
        <v>0.26391101155909513</v>
      </c>
      <c r="L27" s="40">
        <f>VLOOKUP(Reais2x2!C27,Aplicações!$B$10:$J$67,6,0)</f>
        <v>6.8000000000000005E-2</v>
      </c>
      <c r="M27" s="40">
        <f>VLOOKUP(Reais2x2!D27,Aplicações!$B$10:$J$67,6,0)</f>
        <v>0.1828256880733945</v>
      </c>
      <c r="N27" s="40">
        <f>VLOOKUP(Reais2x2!C27,Aplicações!$B$10:$J$67,7,0)</f>
        <v>0.16936936936936939</v>
      </c>
      <c r="O27" s="40">
        <f>VLOOKUP(Reais2x2!D27,Aplicações!$B$10:$J$67,7,0)</f>
        <v>0.2135135135135135</v>
      </c>
      <c r="P27" s="40">
        <f>VLOOKUP(Reais2x2!C27,Aplicações!$B$10:$J$67,8,0)</f>
        <v>0.49312714776632305</v>
      </c>
      <c r="Q27" s="40">
        <f>VLOOKUP(Reais2x2!D27,Aplicações!$B$10:$J$67,8,0)</f>
        <v>0.3216494845360825</v>
      </c>
      <c r="R27" s="60">
        <f t="shared" si="2"/>
        <v>0.2508256880733945</v>
      </c>
      <c r="S27" s="60">
        <f t="shared" si="3"/>
        <v>0.38288288288288286</v>
      </c>
      <c r="T27" s="60">
        <f t="shared" si="4"/>
        <v>0.81477663230240549</v>
      </c>
      <c r="U27" s="61">
        <f t="shared" si="5"/>
        <v>0.88517431192660556</v>
      </c>
      <c r="V27" s="61">
        <f t="shared" si="6"/>
        <v>0.95585585585585586</v>
      </c>
      <c r="W27" s="61">
        <f t="shared" si="7"/>
        <v>0.82852233676975939</v>
      </c>
      <c r="X27" s="62" t="e">
        <f t="shared" ca="1" si="8"/>
        <v>#NAME?</v>
      </c>
      <c r="Y27" s="62" t="e">
        <f t="shared" ca="1" si="9"/>
        <v>#NAME?</v>
      </c>
    </row>
    <row r="28" spans="2:25" ht="13.5" customHeight="1">
      <c r="B28" s="39">
        <v>24</v>
      </c>
      <c r="C28" s="38" t="s">
        <v>89</v>
      </c>
      <c r="D28" s="38" t="s">
        <v>83</v>
      </c>
      <c r="E28" s="40">
        <f>VLOOKUP(Reais2x2!C28,Aplicações!$B$10:$J$67,9,0)</f>
        <v>39.200000000000003</v>
      </c>
      <c r="F28" s="40">
        <f>VLOOKUP(Reais2x2!D28,Aplicações!$B$10:$J$67,9,0)</f>
        <v>49.31</v>
      </c>
      <c r="G28" s="38">
        <v>45.46</v>
      </c>
      <c r="H28" s="38">
        <v>51.9</v>
      </c>
      <c r="I28" s="41">
        <f t="shared" ref="I28:J28" si="32">G28/E28-1</f>
        <v>0.15969387755102038</v>
      </c>
      <c r="J28" s="41">
        <f t="shared" si="32"/>
        <v>5.252484283106873E-2</v>
      </c>
      <c r="K28" s="37">
        <f t="shared" si="1"/>
        <v>0.10610936019104455</v>
      </c>
      <c r="L28" s="40">
        <f>VLOOKUP(Reais2x2!C28,Aplicações!$B$10:$J$67,6,0)</f>
        <v>6.8000000000000005E-2</v>
      </c>
      <c r="M28" s="40">
        <f>VLOOKUP(Reais2x2!D28,Aplicações!$B$10:$J$67,6,0)</f>
        <v>2.7730886850152906E-2</v>
      </c>
      <c r="N28" s="40">
        <f>VLOOKUP(Reais2x2!C28,Aplicações!$B$10:$J$67,7,0)</f>
        <v>0.16936936936936939</v>
      </c>
      <c r="O28" s="40">
        <f>VLOOKUP(Reais2x2!D28,Aplicações!$B$10:$J$67,7,0)</f>
        <v>5.6554054054054052E-2</v>
      </c>
      <c r="P28" s="40">
        <f>VLOOKUP(Reais2x2!C28,Aplicações!$B$10:$J$67,8,0)</f>
        <v>0.49312714776632305</v>
      </c>
      <c r="Q28" s="40">
        <f>VLOOKUP(Reais2x2!D28,Aplicações!$B$10:$J$67,8,0)</f>
        <v>1.9209621993127146E-2</v>
      </c>
      <c r="R28" s="60">
        <f t="shared" si="2"/>
        <v>9.5730886850152908E-2</v>
      </c>
      <c r="S28" s="60">
        <f t="shared" si="3"/>
        <v>0.22592342342342345</v>
      </c>
      <c r="T28" s="60">
        <f t="shared" si="4"/>
        <v>0.51233676975945019</v>
      </c>
      <c r="U28" s="61">
        <f t="shared" si="5"/>
        <v>0.95973088685015284</v>
      </c>
      <c r="V28" s="61">
        <f t="shared" si="6"/>
        <v>0.8871846846846847</v>
      </c>
      <c r="W28" s="61">
        <f t="shared" si="7"/>
        <v>0.5260824742268041</v>
      </c>
      <c r="X28" s="62" t="e">
        <f t="shared" ca="1" si="8"/>
        <v>#NAME?</v>
      </c>
      <c r="Y28" s="62" t="e">
        <f t="shared" ca="1" si="9"/>
        <v>#NAME?</v>
      </c>
    </row>
    <row r="29" spans="2:25" ht="13.5" customHeight="1">
      <c r="B29" s="39">
        <v>25</v>
      </c>
      <c r="C29" s="38" t="s">
        <v>89</v>
      </c>
      <c r="D29" s="38" t="s">
        <v>81</v>
      </c>
      <c r="E29" s="40">
        <f>VLOOKUP(Reais2x2!C29,Aplicações!$B$10:$J$67,9,0)</f>
        <v>39.200000000000003</v>
      </c>
      <c r="F29" s="40">
        <f>VLOOKUP(Reais2x2!D29,Aplicações!$B$10:$J$67,9,0)</f>
        <v>15.52</v>
      </c>
      <c r="G29" s="38">
        <v>43.42</v>
      </c>
      <c r="H29" s="38">
        <v>16.149999999999999</v>
      </c>
      <c r="I29" s="41">
        <f t="shared" ref="I29:J29" si="33">G29/E29-1</f>
        <v>0.1076530612244897</v>
      </c>
      <c r="J29" s="41">
        <f t="shared" si="33"/>
        <v>4.0592783505154495E-2</v>
      </c>
      <c r="K29" s="37">
        <f t="shared" si="1"/>
        <v>7.4122922364822097E-2</v>
      </c>
      <c r="L29" s="40">
        <f>VLOOKUP(Reais2x2!C29,Aplicações!$B$10:$J$67,6,0)</f>
        <v>6.8000000000000005E-2</v>
      </c>
      <c r="M29" s="40">
        <f>VLOOKUP(Reais2x2!D29,Aplicações!$B$10:$J$67,6,0)</f>
        <v>1.0134556574923547E-2</v>
      </c>
      <c r="N29" s="40">
        <f>VLOOKUP(Reais2x2!C29,Aplicações!$B$10:$J$67,7,0)</f>
        <v>0.16936936936936939</v>
      </c>
      <c r="O29" s="40">
        <f>VLOOKUP(Reais2x2!D29,Aplicações!$B$10:$J$67,7,0)</f>
        <v>2.364864864864865E-2</v>
      </c>
      <c r="P29" s="40">
        <f>VLOOKUP(Reais2x2!C29,Aplicações!$B$10:$J$67,8,0)</f>
        <v>0.49312714776632305</v>
      </c>
      <c r="Q29" s="40">
        <f>VLOOKUP(Reais2x2!D29,Aplicações!$B$10:$J$67,8,0)</f>
        <v>0</v>
      </c>
      <c r="R29" s="60">
        <f t="shared" si="2"/>
        <v>7.8134556574923547E-2</v>
      </c>
      <c r="S29" s="60">
        <f t="shared" si="3"/>
        <v>0.19301801801801804</v>
      </c>
      <c r="T29" s="60">
        <f t="shared" si="4"/>
        <v>0.49312714776632305</v>
      </c>
      <c r="U29" s="61">
        <f t="shared" si="5"/>
        <v>0.94213455657492351</v>
      </c>
      <c r="V29" s="61">
        <f t="shared" si="6"/>
        <v>0.85427927927927927</v>
      </c>
      <c r="W29" s="61">
        <f t="shared" si="7"/>
        <v>0.50687285223367695</v>
      </c>
      <c r="X29" s="62" t="e">
        <f t="shared" ca="1" si="8"/>
        <v>#NAME?</v>
      </c>
      <c r="Y29" s="62" t="e">
        <f t="shared" ca="1" si="9"/>
        <v>#NAME?</v>
      </c>
    </row>
    <row r="30" spans="2:25" ht="13.5" customHeight="1">
      <c r="B30" s="39">
        <v>26</v>
      </c>
      <c r="C30" s="38" t="s">
        <v>89</v>
      </c>
      <c r="D30" s="38" t="s">
        <v>80</v>
      </c>
      <c r="E30" s="40">
        <f>VLOOKUP(Reais2x2!C30,Aplicações!$B$10:$J$67,9,0)</f>
        <v>39.200000000000003</v>
      </c>
      <c r="F30" s="40">
        <f>VLOOKUP(Reais2x2!D30,Aplicações!$B$10:$J$67,9,0)</f>
        <v>24.76</v>
      </c>
      <c r="G30" s="38">
        <v>42.47</v>
      </c>
      <c r="H30" s="38">
        <v>26.78</v>
      </c>
      <c r="I30" s="41">
        <f t="shared" ref="I30:J30" si="34">G30/E30-1</f>
        <v>8.3418367346938638E-2</v>
      </c>
      <c r="J30" s="41">
        <f t="shared" si="34"/>
        <v>8.1583198707592786E-2</v>
      </c>
      <c r="K30" s="37">
        <f t="shared" si="1"/>
        <v>8.2500783027265712E-2</v>
      </c>
      <c r="L30" s="40">
        <f>VLOOKUP(Reais2x2!C30,Aplicações!$B$10:$J$67,6,0)</f>
        <v>6.8000000000000005E-2</v>
      </c>
      <c r="M30" s="40">
        <f>VLOOKUP(Reais2x2!D30,Aplicações!$B$10:$J$67,6,0)</f>
        <v>1.7737003058103974E-2</v>
      </c>
      <c r="N30" s="40">
        <f>VLOOKUP(Reais2x2!C30,Aplicações!$B$10:$J$67,7,0)</f>
        <v>0.16936936936936939</v>
      </c>
      <c r="O30" s="40">
        <f>VLOOKUP(Reais2x2!D30,Aplicações!$B$10:$J$67,7,0)</f>
        <v>1.5765765765765767E-4</v>
      </c>
      <c r="P30" s="40">
        <f>VLOOKUP(Reais2x2!C30,Aplicações!$B$10:$J$67,8,0)</f>
        <v>0.49312714776632305</v>
      </c>
      <c r="Q30" s="40">
        <f>VLOOKUP(Reais2x2!D30,Aplicações!$B$10:$J$67,8,0)</f>
        <v>0.11134020618556702</v>
      </c>
      <c r="R30" s="60">
        <f t="shared" si="2"/>
        <v>8.5737003058103972E-2</v>
      </c>
      <c r="S30" s="60">
        <f t="shared" si="3"/>
        <v>0.16952702702702704</v>
      </c>
      <c r="T30" s="60">
        <f t="shared" si="4"/>
        <v>0.60446735395189011</v>
      </c>
      <c r="U30" s="61">
        <f t="shared" si="5"/>
        <v>0.94973700305810393</v>
      </c>
      <c r="V30" s="61">
        <f t="shared" si="6"/>
        <v>0.83078828828828821</v>
      </c>
      <c r="W30" s="61">
        <f t="shared" si="7"/>
        <v>0.61821305841924401</v>
      </c>
      <c r="X30" s="62" t="e">
        <f t="shared" ca="1" si="8"/>
        <v>#NAME?</v>
      </c>
      <c r="Y30" s="62" t="e">
        <f t="shared" ca="1" si="9"/>
        <v>#NAME?</v>
      </c>
    </row>
    <row r="31" spans="2:25" ht="13.5" customHeight="1">
      <c r="B31" s="39">
        <v>27</v>
      </c>
      <c r="C31" s="38" t="s">
        <v>89</v>
      </c>
      <c r="D31" s="38" t="s">
        <v>84</v>
      </c>
      <c r="E31" s="40">
        <f>VLOOKUP(Reais2x2!C31,Aplicações!$B$10:$J$67,9,0)</f>
        <v>39.200000000000003</v>
      </c>
      <c r="F31" s="40">
        <f>VLOOKUP(Reais2x2!D31,Aplicações!$B$10:$J$67,9,0)</f>
        <v>82.88</v>
      </c>
      <c r="G31" s="38">
        <v>45.51</v>
      </c>
      <c r="H31" s="38">
        <v>87.94</v>
      </c>
      <c r="I31" s="41">
        <f t="shared" ref="I31:J31" si="35">G31/E31-1</f>
        <v>0.16096938775510194</v>
      </c>
      <c r="J31" s="41">
        <f t="shared" si="35"/>
        <v>6.1052123552123527E-2</v>
      </c>
      <c r="K31" s="37">
        <f t="shared" si="1"/>
        <v>0.11101075565361274</v>
      </c>
      <c r="L31" s="40">
        <f>VLOOKUP(Reais2x2!C31,Aplicações!$B$10:$J$67,6,0)</f>
        <v>6.8000000000000005E-2</v>
      </c>
      <c r="M31" s="40">
        <f>VLOOKUP(Reais2x2!D31,Aplicações!$B$10:$J$67,6,0)</f>
        <v>2.5822629969418958E-2</v>
      </c>
      <c r="N31" s="40">
        <f>VLOOKUP(Reais2x2!C31,Aplicações!$B$10:$J$67,7,0)</f>
        <v>0.16936936936936939</v>
      </c>
      <c r="O31" s="40">
        <f>VLOOKUP(Reais2x2!D31,Aplicações!$B$10:$J$67,7,0)</f>
        <v>6.2432432432432433E-2</v>
      </c>
      <c r="P31" s="40">
        <f>VLOOKUP(Reais2x2!C31,Aplicações!$B$10:$J$67,8,0)</f>
        <v>0.49312714776632305</v>
      </c>
      <c r="Q31" s="40">
        <f>VLOOKUP(Reais2x2!D31,Aplicações!$B$10:$J$67,8,0)</f>
        <v>1.5463917525773196E-2</v>
      </c>
      <c r="R31" s="60">
        <f t="shared" si="2"/>
        <v>9.3822629969418966E-2</v>
      </c>
      <c r="S31" s="60">
        <f t="shared" si="3"/>
        <v>0.23180180180180182</v>
      </c>
      <c r="T31" s="60">
        <f t="shared" si="4"/>
        <v>0.50859106529209619</v>
      </c>
      <c r="U31" s="61">
        <f t="shared" si="5"/>
        <v>0.95782262996941891</v>
      </c>
      <c r="V31" s="61">
        <f t="shared" si="6"/>
        <v>0.89306306306306305</v>
      </c>
      <c r="W31" s="61">
        <f t="shared" si="7"/>
        <v>0.52233676975945009</v>
      </c>
      <c r="X31" s="62" t="e">
        <f t="shared" ca="1" si="8"/>
        <v>#NAME?</v>
      </c>
      <c r="Y31" s="62" t="e">
        <f t="shared" ca="1" si="9"/>
        <v>#NAME?</v>
      </c>
    </row>
    <row r="32" spans="2:25" ht="13.5" customHeight="1">
      <c r="B32" s="39">
        <v>28</v>
      </c>
      <c r="C32" s="38" t="s">
        <v>89</v>
      </c>
      <c r="D32" s="38" t="s">
        <v>82</v>
      </c>
      <c r="E32" s="40">
        <f>VLOOKUP(Reais2x2!C32,Aplicações!$B$10:$J$67,9,0)</f>
        <v>39.200000000000003</v>
      </c>
      <c r="F32" s="40">
        <f>VLOOKUP(Reais2x2!D32,Aplicações!$B$10:$J$67,9,0)</f>
        <v>42.49</v>
      </c>
      <c r="G32" s="38">
        <v>44.15</v>
      </c>
      <c r="H32" s="38">
        <v>42.51</v>
      </c>
      <c r="I32" s="41">
        <f t="shared" ref="I32:J32" si="36">G32/E32-1</f>
        <v>0.12627551020408156</v>
      </c>
      <c r="J32" s="41">
        <f t="shared" si="36"/>
        <v>4.7069898799700916E-4</v>
      </c>
      <c r="K32" s="37">
        <f t="shared" si="1"/>
        <v>6.3373104596039287E-2</v>
      </c>
      <c r="L32" s="40">
        <f>VLOOKUP(Reais2x2!C32,Aplicações!$B$10:$J$67,6,0)</f>
        <v>6.8000000000000005E-2</v>
      </c>
      <c r="M32" s="40">
        <f>VLOOKUP(Reais2x2!D32,Aplicações!$B$10:$J$67,6,0)</f>
        <v>1.6550458715596329E-2</v>
      </c>
      <c r="N32" s="40">
        <f>VLOOKUP(Reais2x2!C32,Aplicações!$B$10:$J$67,7,0)</f>
        <v>0.16936936936936939</v>
      </c>
      <c r="O32" s="40">
        <f>VLOOKUP(Reais2x2!D32,Aplicações!$B$10:$J$67,7,0)</f>
        <v>2.1351351351351352E-2</v>
      </c>
      <c r="P32" s="40">
        <f>VLOOKUP(Reais2x2!C32,Aplicações!$B$10:$J$67,8,0)</f>
        <v>0.49312714776632305</v>
      </c>
      <c r="Q32" s="40">
        <f>VLOOKUP(Reais2x2!D32,Aplicações!$B$10:$J$67,8,0)</f>
        <v>0</v>
      </c>
      <c r="R32" s="60">
        <f t="shared" si="2"/>
        <v>8.4550458715596327E-2</v>
      </c>
      <c r="S32" s="60">
        <f t="shared" si="3"/>
        <v>0.19072072072072074</v>
      </c>
      <c r="T32" s="60">
        <f t="shared" si="4"/>
        <v>0.49312714776632305</v>
      </c>
      <c r="U32" s="61">
        <f t="shared" si="5"/>
        <v>0.94855045871559629</v>
      </c>
      <c r="V32" s="61">
        <f t="shared" si="6"/>
        <v>0.85198198198198194</v>
      </c>
      <c r="W32" s="61">
        <f t="shared" si="7"/>
        <v>0.50687285223367695</v>
      </c>
      <c r="X32" s="62" t="e">
        <f t="shared" ca="1" si="8"/>
        <v>#NAME?</v>
      </c>
      <c r="Y32" s="62" t="e">
        <f t="shared" ca="1" si="9"/>
        <v>#NAME?</v>
      </c>
    </row>
    <row r="33" spans="2:25" ht="13.5" customHeight="1">
      <c r="B33" s="39">
        <v>29</v>
      </c>
      <c r="C33" s="38" t="s">
        <v>90</v>
      </c>
      <c r="D33" s="38" t="s">
        <v>90</v>
      </c>
      <c r="E33" s="40">
        <f>VLOOKUP(Reais2x2!C33,Aplicações!$B$10:$J$67,9,0)</f>
        <v>19.46</v>
      </c>
      <c r="F33" s="40">
        <f>VLOOKUP(Reais2x2!D33,Aplicações!$B$10:$J$67,9,0)</f>
        <v>19.46</v>
      </c>
      <c r="G33" s="38">
        <v>24.09</v>
      </c>
      <c r="H33" s="38">
        <v>23.69</v>
      </c>
      <c r="I33" s="41">
        <f t="shared" ref="I33:J33" si="37">G33/E33-1</f>
        <v>0.23792394655703997</v>
      </c>
      <c r="J33" s="41">
        <f t="shared" si="37"/>
        <v>0.2173689619732786</v>
      </c>
      <c r="K33" s="37">
        <f t="shared" si="1"/>
        <v>0.22764645426515928</v>
      </c>
      <c r="L33" s="40">
        <f>VLOOKUP(Reais2x2!C33,Aplicações!$B$10:$J$67,6,0)</f>
        <v>7.0336391437308868E-2</v>
      </c>
      <c r="M33" s="40">
        <f>VLOOKUP(Reais2x2!D33,Aplicações!$B$10:$J$67,6,0)</f>
        <v>7.0336391437308868E-2</v>
      </c>
      <c r="N33" s="40">
        <f>VLOOKUP(Reais2x2!C33,Aplicações!$B$10:$J$67,7,0)</f>
        <v>0.16434684684684683</v>
      </c>
      <c r="O33" s="40">
        <f>VLOOKUP(Reais2x2!D33,Aplicações!$B$10:$J$67,7,0)</f>
        <v>0.16434684684684683</v>
      </c>
      <c r="P33" s="40">
        <f>VLOOKUP(Reais2x2!C33,Aplicações!$B$10:$J$67,8,0)</f>
        <v>0.51683848797250864</v>
      </c>
      <c r="Q33" s="40">
        <f>VLOOKUP(Reais2x2!D33,Aplicações!$B$10:$J$67,8,0)</f>
        <v>0.51683848797250864</v>
      </c>
      <c r="R33" s="60">
        <f t="shared" si="2"/>
        <v>0.14067278287461774</v>
      </c>
      <c r="S33" s="60">
        <f t="shared" si="3"/>
        <v>0.32869369369369367</v>
      </c>
      <c r="T33" s="60">
        <f t="shared" si="4"/>
        <v>1.0336769759450173</v>
      </c>
      <c r="U33" s="61">
        <f t="shared" si="5"/>
        <v>1</v>
      </c>
      <c r="V33" s="61">
        <f t="shared" si="6"/>
        <v>1</v>
      </c>
      <c r="W33" s="61">
        <f t="shared" si="7"/>
        <v>1</v>
      </c>
      <c r="X33" s="62" t="e">
        <f t="shared" ca="1" si="8"/>
        <v>#NAME?</v>
      </c>
      <c r="Y33" s="62" t="e">
        <f t="shared" ca="1" si="9"/>
        <v>#NAME?</v>
      </c>
    </row>
    <row r="34" spans="2:25" ht="13.5" customHeight="1">
      <c r="B34" s="39">
        <v>30</v>
      </c>
      <c r="C34" s="38" t="s">
        <v>90</v>
      </c>
      <c r="D34" s="38" t="s">
        <v>79</v>
      </c>
      <c r="E34" s="40">
        <f>VLOOKUP(Reais2x2!C34,Aplicações!$B$10:$J$67,9,0)</f>
        <v>19.46</v>
      </c>
      <c r="F34" s="40">
        <f>VLOOKUP(Reais2x2!D34,Aplicações!$B$10:$J$67,9,0)</f>
        <v>29.52</v>
      </c>
      <c r="G34" s="38">
        <v>25.25</v>
      </c>
      <c r="H34" s="38">
        <v>36.39</v>
      </c>
      <c r="I34" s="41">
        <f t="shared" ref="I34:J34" si="38">G34/E34-1</f>
        <v>0.29753340184994848</v>
      </c>
      <c r="J34" s="41">
        <f t="shared" si="38"/>
        <v>0.23272357723577231</v>
      </c>
      <c r="K34" s="37">
        <f t="shared" si="1"/>
        <v>0.26512848954286039</v>
      </c>
      <c r="L34" s="40">
        <f>VLOOKUP(Reais2x2!C34,Aplicações!$B$10:$J$67,6,0)</f>
        <v>7.0336391437308868E-2</v>
      </c>
      <c r="M34" s="40">
        <f>VLOOKUP(Reais2x2!D34,Aplicações!$B$10:$J$67,6,0)</f>
        <v>0.1828256880733945</v>
      </c>
      <c r="N34" s="40">
        <f>VLOOKUP(Reais2x2!C34,Aplicações!$B$10:$J$67,7,0)</f>
        <v>0.16434684684684683</v>
      </c>
      <c r="O34" s="40">
        <f>VLOOKUP(Reais2x2!D34,Aplicações!$B$10:$J$67,7,0)</f>
        <v>0.2135135135135135</v>
      </c>
      <c r="P34" s="40">
        <f>VLOOKUP(Reais2x2!C34,Aplicações!$B$10:$J$67,8,0)</f>
        <v>0.51683848797250864</v>
      </c>
      <c r="Q34" s="40">
        <f>VLOOKUP(Reais2x2!D34,Aplicações!$B$10:$J$67,8,0)</f>
        <v>0.3216494845360825</v>
      </c>
      <c r="R34" s="60">
        <f t="shared" si="2"/>
        <v>0.25316207951070335</v>
      </c>
      <c r="S34" s="60">
        <f t="shared" si="3"/>
        <v>0.3778603603603603</v>
      </c>
      <c r="T34" s="60">
        <f t="shared" si="4"/>
        <v>0.8384879725085912</v>
      </c>
      <c r="U34" s="61">
        <f t="shared" si="5"/>
        <v>0.88751070336391436</v>
      </c>
      <c r="V34" s="61">
        <f t="shared" si="6"/>
        <v>0.95083333333333331</v>
      </c>
      <c r="W34" s="61">
        <f t="shared" si="7"/>
        <v>0.80481099656357391</v>
      </c>
      <c r="X34" s="62" t="e">
        <f t="shared" ca="1" si="8"/>
        <v>#NAME?</v>
      </c>
      <c r="Y34" s="62" t="e">
        <f t="shared" ca="1" si="9"/>
        <v>#NAME?</v>
      </c>
    </row>
    <row r="35" spans="2:25" ht="13.5" customHeight="1">
      <c r="B35" s="39">
        <v>31</v>
      </c>
      <c r="C35" s="38" t="s">
        <v>90</v>
      </c>
      <c r="D35" s="38" t="s">
        <v>83</v>
      </c>
      <c r="E35" s="40">
        <f>VLOOKUP(Reais2x2!C35,Aplicações!$B$10:$J$67,9,0)</f>
        <v>19.46</v>
      </c>
      <c r="F35" s="40">
        <f>VLOOKUP(Reais2x2!D35,Aplicações!$B$10:$J$67,9,0)</f>
        <v>49.31</v>
      </c>
      <c r="G35" s="38">
        <v>22.8</v>
      </c>
      <c r="H35" s="38">
        <v>51.9</v>
      </c>
      <c r="I35" s="41">
        <f t="shared" ref="I35:J35" si="39">G35/E35-1</f>
        <v>0.17163412127440902</v>
      </c>
      <c r="J35" s="41">
        <f t="shared" si="39"/>
        <v>5.252484283106873E-2</v>
      </c>
      <c r="K35" s="37">
        <f t="shared" si="1"/>
        <v>0.11207948205273888</v>
      </c>
      <c r="L35" s="40">
        <f>VLOOKUP(Reais2x2!C35,Aplicações!$B$10:$J$67,6,0)</f>
        <v>7.0336391437308868E-2</v>
      </c>
      <c r="M35" s="40">
        <f>VLOOKUP(Reais2x2!D35,Aplicações!$B$10:$J$67,6,0)</f>
        <v>2.7730886850152906E-2</v>
      </c>
      <c r="N35" s="40">
        <f>VLOOKUP(Reais2x2!C35,Aplicações!$B$10:$J$67,7,0)</f>
        <v>0.16434684684684683</v>
      </c>
      <c r="O35" s="40">
        <f>VLOOKUP(Reais2x2!D35,Aplicações!$B$10:$J$67,7,0)</f>
        <v>5.6554054054054052E-2</v>
      </c>
      <c r="P35" s="40">
        <f>VLOOKUP(Reais2x2!C35,Aplicações!$B$10:$J$67,8,0)</f>
        <v>0.51683848797250864</v>
      </c>
      <c r="Q35" s="40">
        <f>VLOOKUP(Reais2x2!D35,Aplicações!$B$10:$J$67,8,0)</f>
        <v>1.9209621993127146E-2</v>
      </c>
      <c r="R35" s="60">
        <f t="shared" si="2"/>
        <v>9.806727828746177E-2</v>
      </c>
      <c r="S35" s="60">
        <f t="shared" si="3"/>
        <v>0.22090090090090089</v>
      </c>
      <c r="T35" s="60">
        <f t="shared" si="4"/>
        <v>0.53604810996563579</v>
      </c>
      <c r="U35" s="61">
        <f t="shared" si="5"/>
        <v>0.95739449541284405</v>
      </c>
      <c r="V35" s="61">
        <f t="shared" si="6"/>
        <v>0.89220720720720725</v>
      </c>
      <c r="W35" s="61">
        <f t="shared" si="7"/>
        <v>0.5023711340206185</v>
      </c>
      <c r="X35" s="62" t="e">
        <f t="shared" ca="1" si="8"/>
        <v>#NAME?</v>
      </c>
      <c r="Y35" s="62" t="e">
        <f t="shared" ca="1" si="9"/>
        <v>#NAME?</v>
      </c>
    </row>
    <row r="36" spans="2:25" ht="13.5" customHeight="1">
      <c r="B36" s="39">
        <v>32</v>
      </c>
      <c r="C36" s="38" t="s">
        <v>90</v>
      </c>
      <c r="D36" s="38" t="s">
        <v>81</v>
      </c>
      <c r="E36" s="40">
        <f>VLOOKUP(Reais2x2!C36,Aplicações!$B$10:$J$67,9,0)</f>
        <v>19.46</v>
      </c>
      <c r="F36" s="40">
        <f>VLOOKUP(Reais2x2!D36,Aplicações!$B$10:$J$67,9,0)</f>
        <v>15.52</v>
      </c>
      <c r="G36" s="38">
        <v>21.86</v>
      </c>
      <c r="H36" s="38">
        <v>15.67</v>
      </c>
      <c r="I36" s="41">
        <f t="shared" ref="I36:J36" si="40">G36/E36-1</f>
        <v>0.12332990750256934</v>
      </c>
      <c r="J36" s="41">
        <f t="shared" si="40"/>
        <v>9.6649484536082131E-3</v>
      </c>
      <c r="K36" s="37">
        <f t="shared" si="1"/>
        <v>6.6497427978088774E-2</v>
      </c>
      <c r="L36" s="40">
        <f>VLOOKUP(Reais2x2!C36,Aplicações!$B$10:$J$67,6,0)</f>
        <v>7.0336391437308868E-2</v>
      </c>
      <c r="M36" s="40">
        <f>VLOOKUP(Reais2x2!D36,Aplicações!$B$10:$J$67,6,0)</f>
        <v>1.0134556574923547E-2</v>
      </c>
      <c r="N36" s="40">
        <f>VLOOKUP(Reais2x2!C36,Aplicações!$B$10:$J$67,7,0)</f>
        <v>0.16434684684684683</v>
      </c>
      <c r="O36" s="40">
        <f>VLOOKUP(Reais2x2!D36,Aplicações!$B$10:$J$67,7,0)</f>
        <v>2.364864864864865E-2</v>
      </c>
      <c r="P36" s="40">
        <f>VLOOKUP(Reais2x2!C36,Aplicações!$B$10:$J$67,8,0)</f>
        <v>0.51683848797250864</v>
      </c>
      <c r="Q36" s="40">
        <f>VLOOKUP(Reais2x2!D36,Aplicações!$B$10:$J$67,8,0)</f>
        <v>0</v>
      </c>
      <c r="R36" s="60">
        <f t="shared" si="2"/>
        <v>8.047094801223241E-2</v>
      </c>
      <c r="S36" s="60">
        <f t="shared" si="3"/>
        <v>0.18799549549549549</v>
      </c>
      <c r="T36" s="60">
        <f t="shared" si="4"/>
        <v>0.51683848797250864</v>
      </c>
      <c r="U36" s="61">
        <f t="shared" si="5"/>
        <v>0.93979816513761472</v>
      </c>
      <c r="V36" s="61">
        <f t="shared" si="6"/>
        <v>0.85930180180180182</v>
      </c>
      <c r="W36" s="61">
        <f t="shared" si="7"/>
        <v>0.48316151202749136</v>
      </c>
      <c r="X36" s="62" t="e">
        <f t="shared" ca="1" si="8"/>
        <v>#NAME?</v>
      </c>
      <c r="Y36" s="62" t="e">
        <f t="shared" ca="1" si="9"/>
        <v>#NAME?</v>
      </c>
    </row>
    <row r="37" spans="2:25" ht="13.5" customHeight="1">
      <c r="B37" s="39">
        <v>33</v>
      </c>
      <c r="C37" s="38" t="s">
        <v>90</v>
      </c>
      <c r="D37" s="38" t="s">
        <v>80</v>
      </c>
      <c r="E37" s="40">
        <f>VLOOKUP(Reais2x2!C37,Aplicações!$B$10:$J$67,9,0)</f>
        <v>19.46</v>
      </c>
      <c r="F37" s="40">
        <f>VLOOKUP(Reais2x2!D37,Aplicações!$B$10:$J$67,9,0)</f>
        <v>24.76</v>
      </c>
      <c r="G37" s="38">
        <v>21.28</v>
      </c>
      <c r="H37" s="38">
        <v>26.56</v>
      </c>
      <c r="I37" s="41">
        <f t="shared" ref="I37:J37" si="41">G37/E37-1</f>
        <v>9.3525179856115193E-2</v>
      </c>
      <c r="J37" s="41">
        <f t="shared" si="41"/>
        <v>7.2697899838449098E-2</v>
      </c>
      <c r="K37" s="37">
        <f t="shared" si="1"/>
        <v>8.3111539847282145E-2</v>
      </c>
      <c r="L37" s="40">
        <f>VLOOKUP(Reais2x2!C37,Aplicações!$B$10:$J$67,6,0)</f>
        <v>7.0336391437308868E-2</v>
      </c>
      <c r="M37" s="40">
        <f>VLOOKUP(Reais2x2!D37,Aplicações!$B$10:$J$67,6,0)</f>
        <v>1.7737003058103974E-2</v>
      </c>
      <c r="N37" s="40">
        <f>VLOOKUP(Reais2x2!C37,Aplicações!$B$10:$J$67,7,0)</f>
        <v>0.16434684684684683</v>
      </c>
      <c r="O37" s="40">
        <f>VLOOKUP(Reais2x2!D37,Aplicações!$B$10:$J$67,7,0)</f>
        <v>1.5765765765765767E-4</v>
      </c>
      <c r="P37" s="40">
        <f>VLOOKUP(Reais2x2!C37,Aplicações!$B$10:$J$67,8,0)</f>
        <v>0.51683848797250864</v>
      </c>
      <c r="Q37" s="40">
        <f>VLOOKUP(Reais2x2!D37,Aplicações!$B$10:$J$67,8,0)</f>
        <v>0.11134020618556702</v>
      </c>
      <c r="R37" s="60">
        <f t="shared" si="2"/>
        <v>8.8073394495412849E-2</v>
      </c>
      <c r="S37" s="60">
        <f t="shared" si="3"/>
        <v>0.16450450450450449</v>
      </c>
      <c r="T37" s="60">
        <f t="shared" si="4"/>
        <v>0.6281786941580757</v>
      </c>
      <c r="U37" s="61">
        <f t="shared" si="5"/>
        <v>0.94740061162079514</v>
      </c>
      <c r="V37" s="61">
        <f t="shared" si="6"/>
        <v>0.83581081081081088</v>
      </c>
      <c r="W37" s="61">
        <f t="shared" si="7"/>
        <v>0.59450171821305831</v>
      </c>
      <c r="X37" s="62" t="e">
        <f t="shared" ca="1" si="8"/>
        <v>#NAME?</v>
      </c>
      <c r="Y37" s="62" t="e">
        <f t="shared" ca="1" si="9"/>
        <v>#NAME?</v>
      </c>
    </row>
    <row r="38" spans="2:25" ht="13.5" customHeight="1">
      <c r="B38" s="39">
        <v>34</v>
      </c>
      <c r="C38" s="38" t="s">
        <v>90</v>
      </c>
      <c r="D38" s="38" t="s">
        <v>84</v>
      </c>
      <c r="E38" s="40">
        <f>VLOOKUP(Reais2x2!C38,Aplicações!$B$10:$J$67,9,0)</f>
        <v>19.46</v>
      </c>
      <c r="F38" s="40">
        <f>VLOOKUP(Reais2x2!D38,Aplicações!$B$10:$J$67,9,0)</f>
        <v>82.88</v>
      </c>
      <c r="G38" s="38">
        <v>22.71</v>
      </c>
      <c r="H38" s="38">
        <v>87.29</v>
      </c>
      <c r="I38" s="41">
        <f t="shared" ref="I38:J38" si="42">G38/E38-1</f>
        <v>0.16700924974306264</v>
      </c>
      <c r="J38" s="41">
        <f t="shared" si="42"/>
        <v>5.3209459459459651E-2</v>
      </c>
      <c r="K38" s="37">
        <f t="shared" si="1"/>
        <v>0.11010935460126114</v>
      </c>
      <c r="L38" s="40">
        <f>VLOOKUP(Reais2x2!C38,Aplicações!$B$10:$J$67,6,0)</f>
        <v>7.0336391437308868E-2</v>
      </c>
      <c r="M38" s="40">
        <f>VLOOKUP(Reais2x2!D38,Aplicações!$B$10:$J$67,6,0)</f>
        <v>2.5822629969418958E-2</v>
      </c>
      <c r="N38" s="40">
        <f>VLOOKUP(Reais2x2!C38,Aplicações!$B$10:$J$67,7,0)</f>
        <v>0.16434684684684683</v>
      </c>
      <c r="O38" s="40">
        <f>VLOOKUP(Reais2x2!D38,Aplicações!$B$10:$J$67,7,0)</f>
        <v>6.2432432432432433E-2</v>
      </c>
      <c r="P38" s="40">
        <f>VLOOKUP(Reais2x2!C38,Aplicações!$B$10:$J$67,8,0)</f>
        <v>0.51683848797250864</v>
      </c>
      <c r="Q38" s="40">
        <f>VLOOKUP(Reais2x2!D38,Aplicações!$B$10:$J$67,8,0)</f>
        <v>1.5463917525773196E-2</v>
      </c>
      <c r="R38" s="60">
        <f t="shared" si="2"/>
        <v>9.6159021406727829E-2</v>
      </c>
      <c r="S38" s="60">
        <f t="shared" si="3"/>
        <v>0.22677927927927927</v>
      </c>
      <c r="T38" s="60">
        <f t="shared" si="4"/>
        <v>0.53230240549828189</v>
      </c>
      <c r="U38" s="61">
        <f t="shared" si="5"/>
        <v>0.95548623853211012</v>
      </c>
      <c r="V38" s="61">
        <f t="shared" si="6"/>
        <v>0.8980855855855856</v>
      </c>
      <c r="W38" s="61">
        <f t="shared" si="7"/>
        <v>0.49862542955326461</v>
      </c>
      <c r="X38" s="62" t="e">
        <f t="shared" ca="1" si="8"/>
        <v>#NAME?</v>
      </c>
      <c r="Y38" s="62" t="e">
        <f t="shared" ca="1" si="9"/>
        <v>#NAME?</v>
      </c>
    </row>
    <row r="39" spans="2:25" ht="13.5" customHeight="1">
      <c r="B39" s="39">
        <v>35</v>
      </c>
      <c r="C39" s="38" t="s">
        <v>90</v>
      </c>
      <c r="D39" s="38" t="s">
        <v>82</v>
      </c>
      <c r="E39" s="40">
        <f>VLOOKUP(Reais2x2!C39,Aplicações!$B$10:$J$67,9,0)</f>
        <v>19.46</v>
      </c>
      <c r="F39" s="40">
        <f>VLOOKUP(Reais2x2!D39,Aplicações!$B$10:$J$67,9,0)</f>
        <v>42.49</v>
      </c>
      <c r="G39" s="38">
        <v>22.16</v>
      </c>
      <c r="H39" s="38">
        <v>42.51</v>
      </c>
      <c r="I39" s="41">
        <f t="shared" ref="I39:J39" si="43">G39/E39-1</f>
        <v>0.13874614594039048</v>
      </c>
      <c r="J39" s="41">
        <f t="shared" si="43"/>
        <v>4.7069898799700916E-4</v>
      </c>
      <c r="K39" s="37">
        <f t="shared" si="1"/>
        <v>6.9608422464193742E-2</v>
      </c>
      <c r="L39" s="40">
        <f>VLOOKUP(Reais2x2!C39,Aplicações!$B$10:$J$67,6,0)</f>
        <v>7.0336391437308868E-2</v>
      </c>
      <c r="M39" s="40">
        <f>VLOOKUP(Reais2x2!D39,Aplicações!$B$10:$J$67,6,0)</f>
        <v>1.6550458715596329E-2</v>
      </c>
      <c r="N39" s="40">
        <f>VLOOKUP(Reais2x2!C39,Aplicações!$B$10:$J$67,7,0)</f>
        <v>0.16434684684684683</v>
      </c>
      <c r="O39" s="40">
        <f>VLOOKUP(Reais2x2!D39,Aplicações!$B$10:$J$67,7,0)</f>
        <v>2.1351351351351352E-2</v>
      </c>
      <c r="P39" s="40">
        <f>VLOOKUP(Reais2x2!C39,Aplicações!$B$10:$J$67,8,0)</f>
        <v>0.51683848797250864</v>
      </c>
      <c r="Q39" s="40">
        <f>VLOOKUP(Reais2x2!D39,Aplicações!$B$10:$J$67,8,0)</f>
        <v>0</v>
      </c>
      <c r="R39" s="60">
        <f t="shared" si="2"/>
        <v>8.6886850152905204E-2</v>
      </c>
      <c r="S39" s="60">
        <f t="shared" si="3"/>
        <v>0.18569819819819819</v>
      </c>
      <c r="T39" s="60">
        <f t="shared" si="4"/>
        <v>0.51683848797250864</v>
      </c>
      <c r="U39" s="61">
        <f t="shared" si="5"/>
        <v>0.9462140672782875</v>
      </c>
      <c r="V39" s="61">
        <f t="shared" si="6"/>
        <v>0.85700450450450449</v>
      </c>
      <c r="W39" s="61">
        <f t="shared" si="7"/>
        <v>0.48316151202749136</v>
      </c>
      <c r="X39" s="62" t="e">
        <f t="shared" ca="1" si="8"/>
        <v>#NAME?</v>
      </c>
      <c r="Y39" s="62" t="e">
        <f t="shared" ca="1" si="9"/>
        <v>#NAME?</v>
      </c>
    </row>
    <row r="40" spans="2:25" ht="13.5" customHeight="1">
      <c r="B40" s="39">
        <v>36</v>
      </c>
      <c r="C40" s="38" t="s">
        <v>89</v>
      </c>
      <c r="D40" s="38" t="s">
        <v>90</v>
      </c>
      <c r="E40" s="40">
        <f>VLOOKUP(Reais2x2!C40,Aplicações!$B$10:$J$67,9,0)</f>
        <v>39.200000000000003</v>
      </c>
      <c r="F40" s="40">
        <f>VLOOKUP(Reais2x2!D40,Aplicações!$B$10:$J$67,9,0)</f>
        <v>19.46</v>
      </c>
      <c r="G40" s="38">
        <v>51.9</v>
      </c>
      <c r="H40" s="38">
        <v>23</v>
      </c>
      <c r="I40" s="41">
        <f t="shared" ref="I40:J40" si="44">G40/E40-1</f>
        <v>0.32397959183673453</v>
      </c>
      <c r="J40" s="41">
        <f t="shared" si="44"/>
        <v>0.18191161356628971</v>
      </c>
      <c r="K40" s="37">
        <f t="shared" si="1"/>
        <v>0.25294560270151212</v>
      </c>
      <c r="L40" s="40">
        <f>VLOOKUP(Reais2x2!C40,Aplicações!$B$10:$J$67,6,0)</f>
        <v>6.8000000000000005E-2</v>
      </c>
      <c r="M40" s="40">
        <f>VLOOKUP(Reais2x2!D40,Aplicações!$B$10:$J$67,6,0)</f>
        <v>7.0336391437308868E-2</v>
      </c>
      <c r="N40" s="40">
        <f>VLOOKUP(Reais2x2!C40,Aplicações!$B$10:$J$67,7,0)</f>
        <v>0.16936936936936939</v>
      </c>
      <c r="O40" s="40">
        <f>VLOOKUP(Reais2x2!D40,Aplicações!$B$10:$J$67,7,0)</f>
        <v>0.16434684684684683</v>
      </c>
      <c r="P40" s="40">
        <f>VLOOKUP(Reais2x2!C40,Aplicações!$B$10:$J$67,8,0)</f>
        <v>0.49312714776632305</v>
      </c>
      <c r="Q40" s="40">
        <f>VLOOKUP(Reais2x2!D40,Aplicações!$B$10:$J$67,8,0)</f>
        <v>0.51683848797250864</v>
      </c>
      <c r="R40" s="60">
        <f t="shared" si="2"/>
        <v>0.13833639143730886</v>
      </c>
      <c r="S40" s="60">
        <f t="shared" si="3"/>
        <v>0.33371621621621622</v>
      </c>
      <c r="T40" s="60">
        <f t="shared" si="4"/>
        <v>1.0099656357388316</v>
      </c>
      <c r="U40" s="61">
        <f t="shared" si="5"/>
        <v>0.9976636085626911</v>
      </c>
      <c r="V40" s="61">
        <f t="shared" si="6"/>
        <v>0.99497747747747745</v>
      </c>
      <c r="W40" s="61">
        <f t="shared" si="7"/>
        <v>0.97628865979381441</v>
      </c>
      <c r="X40" s="62" t="e">
        <f t="shared" ca="1" si="8"/>
        <v>#NAME?</v>
      </c>
      <c r="Y40" s="62" t="e">
        <f t="shared" ca="1" si="9"/>
        <v>#NAME?</v>
      </c>
    </row>
    <row r="41" spans="2:25" ht="13.5" customHeight="1">
      <c r="B41" s="39">
        <v>37</v>
      </c>
      <c r="C41" s="38" t="s">
        <v>91</v>
      </c>
      <c r="D41" s="38" t="s">
        <v>91</v>
      </c>
      <c r="E41" s="40">
        <f>VLOOKUP(Reais2x2!C41,Aplicações!$B$10:$J$67,9,0)</f>
        <v>117.38</v>
      </c>
      <c r="F41" s="40">
        <f>VLOOKUP(Reais2x2!D41,Aplicações!$B$10:$J$67,9,0)</f>
        <v>117.38</v>
      </c>
      <c r="G41" s="38">
        <v>129.96</v>
      </c>
      <c r="H41" s="38">
        <v>129.96</v>
      </c>
      <c r="I41" s="41">
        <f t="shared" ref="I41:J41" si="45">G41/E41-1</f>
        <v>0.10717328335321197</v>
      </c>
      <c r="J41" s="41">
        <f t="shared" si="45"/>
        <v>0.10717328335321197</v>
      </c>
      <c r="K41" s="37">
        <f t="shared" si="1"/>
        <v>0.10717328335321197</v>
      </c>
      <c r="L41" s="40">
        <f>VLOOKUP(Reais2x2!C41,Aplicações!$B$10:$J$67,6,0)</f>
        <v>5.3058103975535169E-2</v>
      </c>
      <c r="M41" s="40">
        <f>VLOOKUP(Reais2x2!D41,Aplicações!$B$10:$J$67,6,0)</f>
        <v>5.3058103975535169E-2</v>
      </c>
      <c r="N41" s="40">
        <f>VLOOKUP(Reais2x2!C41,Aplicações!$B$10:$J$67,7,0)</f>
        <v>0.12720720720720721</v>
      </c>
      <c r="O41" s="40">
        <f>VLOOKUP(Reais2x2!D41,Aplicações!$B$10:$J$67,7,0)</f>
        <v>0.12720720720720721</v>
      </c>
      <c r="P41" s="40">
        <f>VLOOKUP(Reais2x2!C41,Aplicações!$B$10:$J$67,8,0)</f>
        <v>3.7800687285223368E-3</v>
      </c>
      <c r="Q41" s="40">
        <f>VLOOKUP(Reais2x2!D41,Aplicações!$B$10:$J$67,8,0)</f>
        <v>3.7800687285223368E-3</v>
      </c>
      <c r="R41" s="60">
        <f t="shared" si="2"/>
        <v>0.10611620795107034</v>
      </c>
      <c r="S41" s="60">
        <f t="shared" si="3"/>
        <v>0.25441441441441442</v>
      </c>
      <c r="T41" s="60">
        <f t="shared" si="4"/>
        <v>7.5601374570446736E-3</v>
      </c>
      <c r="U41" s="61">
        <f t="shared" si="5"/>
        <v>1</v>
      </c>
      <c r="V41" s="61">
        <f t="shared" si="6"/>
        <v>1</v>
      </c>
      <c r="W41" s="61">
        <f t="shared" si="7"/>
        <v>1</v>
      </c>
      <c r="X41" s="62" t="e">
        <f t="shared" ca="1" si="8"/>
        <v>#NAME?</v>
      </c>
      <c r="Y41" s="62" t="e">
        <f t="shared" ca="1" si="9"/>
        <v>#NAME?</v>
      </c>
    </row>
    <row r="42" spans="2:25" ht="13.5" customHeight="1">
      <c r="B42" s="39">
        <v>38</v>
      </c>
      <c r="C42" s="38" t="s">
        <v>91</v>
      </c>
      <c r="D42" s="38" t="s">
        <v>79</v>
      </c>
      <c r="E42" s="40">
        <f>VLOOKUP(Reais2x2!C42,Aplicações!$B$10:$J$67,9,0)</f>
        <v>117.38</v>
      </c>
      <c r="F42" s="40">
        <f>VLOOKUP(Reais2x2!D42,Aplicações!$B$10:$J$67,9,0)</f>
        <v>29.52</v>
      </c>
      <c r="G42" s="38">
        <v>141.12</v>
      </c>
      <c r="H42" s="38">
        <v>36.44</v>
      </c>
      <c r="I42" s="41">
        <f t="shared" ref="I42:J42" si="46">G42/E42-1</f>
        <v>0.20224910546941577</v>
      </c>
      <c r="J42" s="41">
        <f t="shared" si="46"/>
        <v>0.23441734417344162</v>
      </c>
      <c r="K42" s="37">
        <f t="shared" si="1"/>
        <v>0.2183332248214287</v>
      </c>
      <c r="L42" s="40">
        <f>VLOOKUP(Reais2x2!C42,Aplicações!$B$10:$J$67,6,0)</f>
        <v>5.3058103975535169E-2</v>
      </c>
      <c r="M42" s="40">
        <f>VLOOKUP(Reais2x2!D42,Aplicações!$B$10:$J$67,6,0)</f>
        <v>0.1828256880733945</v>
      </c>
      <c r="N42" s="40">
        <f>VLOOKUP(Reais2x2!C42,Aplicações!$B$10:$J$67,7,0)</f>
        <v>0.12720720720720721</v>
      </c>
      <c r="O42" s="40">
        <f>VLOOKUP(Reais2x2!D42,Aplicações!$B$10:$J$67,7,0)</f>
        <v>0.2135135135135135</v>
      </c>
      <c r="P42" s="40">
        <f>VLOOKUP(Reais2x2!C42,Aplicações!$B$10:$J$67,8,0)</f>
        <v>3.7800687285223368E-3</v>
      </c>
      <c r="Q42" s="40">
        <f>VLOOKUP(Reais2x2!D42,Aplicações!$B$10:$J$67,8,0)</f>
        <v>0.3216494845360825</v>
      </c>
      <c r="R42" s="60">
        <f t="shared" si="2"/>
        <v>0.23588379204892967</v>
      </c>
      <c r="S42" s="60">
        <f t="shared" si="3"/>
        <v>0.34072072072072068</v>
      </c>
      <c r="T42" s="60">
        <f t="shared" si="4"/>
        <v>0.32542955326460482</v>
      </c>
      <c r="U42" s="61">
        <f t="shared" si="5"/>
        <v>0.87023241590214062</v>
      </c>
      <c r="V42" s="61">
        <f t="shared" si="6"/>
        <v>0.91369369369369369</v>
      </c>
      <c r="W42" s="61">
        <f t="shared" si="7"/>
        <v>0.68213058419243988</v>
      </c>
      <c r="X42" s="62" t="e">
        <f t="shared" ca="1" si="8"/>
        <v>#NAME?</v>
      </c>
      <c r="Y42" s="62" t="e">
        <f t="shared" ca="1" si="9"/>
        <v>#NAME?</v>
      </c>
    </row>
    <row r="43" spans="2:25" ht="13.5" customHeight="1">
      <c r="B43" s="39">
        <v>39</v>
      </c>
      <c r="C43" s="38" t="s">
        <v>91</v>
      </c>
      <c r="D43" s="38" t="s">
        <v>80</v>
      </c>
      <c r="E43" s="40">
        <f>VLOOKUP(Reais2x2!C43,Aplicações!$B$10:$J$67,9,0)</f>
        <v>117.38</v>
      </c>
      <c r="F43" s="40">
        <f>VLOOKUP(Reais2x2!D43,Aplicações!$B$10:$J$67,9,0)</f>
        <v>24.76</v>
      </c>
      <c r="G43" s="38">
        <v>121.99</v>
      </c>
      <c r="H43" s="38">
        <v>27.41</v>
      </c>
      <c r="I43" s="41">
        <f t="shared" ref="I43:J43" si="47">G43/E43-1</f>
        <v>3.9274152325779577E-2</v>
      </c>
      <c r="J43" s="41">
        <f t="shared" si="47"/>
        <v>0.10702746365104998</v>
      </c>
      <c r="K43" s="37">
        <f t="shared" si="1"/>
        <v>7.3150807988414779E-2</v>
      </c>
      <c r="L43" s="40">
        <f>VLOOKUP(Reais2x2!C43,Aplicações!$B$10:$J$67,6,0)</f>
        <v>5.3058103975535169E-2</v>
      </c>
      <c r="M43" s="40">
        <f>VLOOKUP(Reais2x2!D43,Aplicações!$B$10:$J$67,6,0)</f>
        <v>1.7737003058103974E-2</v>
      </c>
      <c r="N43" s="40">
        <f>VLOOKUP(Reais2x2!C43,Aplicações!$B$10:$J$67,7,0)</f>
        <v>0.12720720720720721</v>
      </c>
      <c r="O43" s="40">
        <f>VLOOKUP(Reais2x2!D43,Aplicações!$B$10:$J$67,7,0)</f>
        <v>1.5765765765765767E-4</v>
      </c>
      <c r="P43" s="40">
        <f>VLOOKUP(Reais2x2!C43,Aplicações!$B$10:$J$67,8,0)</f>
        <v>3.7800687285223368E-3</v>
      </c>
      <c r="Q43" s="40">
        <f>VLOOKUP(Reais2x2!D43,Aplicações!$B$10:$J$67,8,0)</f>
        <v>0.11134020618556702</v>
      </c>
      <c r="R43" s="60">
        <f t="shared" si="2"/>
        <v>7.0795107033639143E-2</v>
      </c>
      <c r="S43" s="60">
        <f t="shared" si="3"/>
        <v>0.12736486486486487</v>
      </c>
      <c r="T43" s="60">
        <f t="shared" si="4"/>
        <v>0.11512027491408935</v>
      </c>
      <c r="U43" s="61">
        <f t="shared" si="5"/>
        <v>0.96467889908256876</v>
      </c>
      <c r="V43" s="61">
        <f t="shared" si="6"/>
        <v>0.87295045045045039</v>
      </c>
      <c r="W43" s="61">
        <f t="shared" si="7"/>
        <v>0.89243986254295526</v>
      </c>
      <c r="X43" s="62" t="e">
        <f t="shared" ca="1" si="8"/>
        <v>#NAME?</v>
      </c>
      <c r="Y43" s="62" t="e">
        <f t="shared" ca="1" si="9"/>
        <v>#NAME?</v>
      </c>
    </row>
    <row r="44" spans="2:25" ht="13.5" customHeight="1">
      <c r="B44" s="39">
        <v>40</v>
      </c>
      <c r="C44" s="38" t="s">
        <v>91</v>
      </c>
      <c r="D44" s="38" t="s">
        <v>83</v>
      </c>
      <c r="E44" s="40">
        <f>VLOOKUP(Reais2x2!C44,Aplicações!$B$10:$J$67,9,0)</f>
        <v>117.38</v>
      </c>
      <c r="F44" s="40">
        <f>VLOOKUP(Reais2x2!D44,Aplicações!$B$10:$J$67,9,0)</f>
        <v>49.31</v>
      </c>
      <c r="G44" s="38">
        <v>131.66999999999999</v>
      </c>
      <c r="H44" s="38">
        <v>53</v>
      </c>
      <c r="I44" s="41">
        <f t="shared" ref="I44:J44" si="48">G44/E44-1</f>
        <v>0.12174135287101717</v>
      </c>
      <c r="J44" s="41">
        <f t="shared" si="48"/>
        <v>7.4832691137700191E-2</v>
      </c>
      <c r="K44" s="37">
        <f t="shared" si="1"/>
        <v>9.8287022004358682E-2</v>
      </c>
      <c r="L44" s="40">
        <f>VLOOKUP(Reais2x2!C44,Aplicações!$B$10:$J$67,6,0)</f>
        <v>5.3058103975535169E-2</v>
      </c>
      <c r="M44" s="40">
        <f>VLOOKUP(Reais2x2!D44,Aplicações!$B$10:$J$67,6,0)</f>
        <v>2.7730886850152906E-2</v>
      </c>
      <c r="N44" s="40">
        <f>VLOOKUP(Reais2x2!C44,Aplicações!$B$10:$J$67,7,0)</f>
        <v>0.12720720720720721</v>
      </c>
      <c r="O44" s="40">
        <f>VLOOKUP(Reais2x2!D44,Aplicações!$B$10:$J$67,7,0)</f>
        <v>5.6554054054054052E-2</v>
      </c>
      <c r="P44" s="40">
        <f>VLOOKUP(Reais2x2!C44,Aplicações!$B$10:$J$67,8,0)</f>
        <v>3.7800687285223368E-3</v>
      </c>
      <c r="Q44" s="40">
        <f>VLOOKUP(Reais2x2!D44,Aplicações!$B$10:$J$67,8,0)</f>
        <v>1.9209621993127146E-2</v>
      </c>
      <c r="R44" s="60">
        <f t="shared" si="2"/>
        <v>8.0788990825688078E-2</v>
      </c>
      <c r="S44" s="60">
        <f t="shared" si="3"/>
        <v>0.18376126126126127</v>
      </c>
      <c r="T44" s="60">
        <f t="shared" si="4"/>
        <v>2.2989690721649483E-2</v>
      </c>
      <c r="U44" s="61">
        <f t="shared" si="5"/>
        <v>0.97467278287461778</v>
      </c>
      <c r="V44" s="61">
        <f t="shared" si="6"/>
        <v>0.92934684684684687</v>
      </c>
      <c r="W44" s="61">
        <f t="shared" si="7"/>
        <v>0.98457044673539518</v>
      </c>
      <c r="X44" s="62" t="e">
        <f t="shared" ca="1" si="8"/>
        <v>#NAME?</v>
      </c>
      <c r="Y44" s="62" t="e">
        <f t="shared" ca="1" si="9"/>
        <v>#NAME?</v>
      </c>
    </row>
    <row r="45" spans="2:25" ht="13.5" customHeight="1">
      <c r="B45" s="39">
        <v>41</v>
      </c>
      <c r="C45" s="38" t="s">
        <v>91</v>
      </c>
      <c r="D45" s="38" t="s">
        <v>84</v>
      </c>
      <c r="E45" s="40">
        <f>VLOOKUP(Reais2x2!C45,Aplicações!$B$10:$J$67,9,0)</f>
        <v>117.38</v>
      </c>
      <c r="F45" s="40">
        <f>VLOOKUP(Reais2x2!D45,Aplicações!$B$10:$J$67,9,0)</f>
        <v>82.88</v>
      </c>
      <c r="G45" s="38">
        <v>131.88</v>
      </c>
      <c r="H45" s="38">
        <v>88.79</v>
      </c>
      <c r="I45" s="41">
        <f t="shared" ref="I45:J45" si="49">G45/E45-1</f>
        <v>0.12353041403987053</v>
      </c>
      <c r="J45" s="41">
        <f t="shared" si="49"/>
        <v>7.1307915057915228E-2</v>
      </c>
      <c r="K45" s="37">
        <f t="shared" si="1"/>
        <v>9.7419164548892878E-2</v>
      </c>
      <c r="L45" s="40">
        <f>VLOOKUP(Reais2x2!C45,Aplicações!$B$10:$J$67,6,0)</f>
        <v>5.3058103975535169E-2</v>
      </c>
      <c r="M45" s="40">
        <f>VLOOKUP(Reais2x2!D45,Aplicações!$B$10:$J$67,6,0)</f>
        <v>2.5822629969418958E-2</v>
      </c>
      <c r="N45" s="40">
        <f>VLOOKUP(Reais2x2!C45,Aplicações!$B$10:$J$67,7,0)</f>
        <v>0.12720720720720721</v>
      </c>
      <c r="O45" s="40">
        <f>VLOOKUP(Reais2x2!D45,Aplicações!$B$10:$J$67,7,0)</f>
        <v>6.2432432432432433E-2</v>
      </c>
      <c r="P45" s="40">
        <f>VLOOKUP(Reais2x2!C45,Aplicações!$B$10:$J$67,8,0)</f>
        <v>3.7800687285223368E-3</v>
      </c>
      <c r="Q45" s="40">
        <f>VLOOKUP(Reais2x2!D45,Aplicações!$B$10:$J$67,8,0)</f>
        <v>1.5463917525773196E-2</v>
      </c>
      <c r="R45" s="60">
        <f t="shared" si="2"/>
        <v>7.8880733944954123E-2</v>
      </c>
      <c r="S45" s="60">
        <f t="shared" si="3"/>
        <v>0.18963963963963965</v>
      </c>
      <c r="T45" s="60">
        <f t="shared" si="4"/>
        <v>1.9243986254295534E-2</v>
      </c>
      <c r="U45" s="61">
        <f t="shared" si="5"/>
        <v>0.97276452599388374</v>
      </c>
      <c r="V45" s="61">
        <f t="shared" si="6"/>
        <v>0.93522522522522522</v>
      </c>
      <c r="W45" s="61">
        <f t="shared" si="7"/>
        <v>0.98831615120274918</v>
      </c>
      <c r="X45" s="62" t="e">
        <f t="shared" ca="1" si="8"/>
        <v>#NAME?</v>
      </c>
      <c r="Y45" s="62" t="e">
        <f t="shared" ca="1" si="9"/>
        <v>#NAME?</v>
      </c>
    </row>
    <row r="46" spans="2:25" ht="13.5" customHeight="1">
      <c r="B46" s="39">
        <v>42</v>
      </c>
      <c r="C46" s="38" t="s">
        <v>91</v>
      </c>
      <c r="D46" s="38" t="s">
        <v>81</v>
      </c>
      <c r="E46" s="40">
        <f>VLOOKUP(Reais2x2!C46,Aplicações!$B$10:$J$67,9,0)</f>
        <v>117.38</v>
      </c>
      <c r="F46" s="40">
        <f>VLOOKUP(Reais2x2!D46,Aplicações!$B$10:$J$67,9,0)</f>
        <v>15.52</v>
      </c>
      <c r="G46" s="38">
        <v>127.25</v>
      </c>
      <c r="H46" s="38">
        <v>16.07</v>
      </c>
      <c r="I46" s="41">
        <f t="shared" ref="I46:J46" si="50">G46/E46-1</f>
        <v>8.4085874936105087E-2</v>
      </c>
      <c r="J46" s="41">
        <f t="shared" si="50"/>
        <v>3.5438144329897003E-2</v>
      </c>
      <c r="K46" s="37">
        <f t="shared" si="1"/>
        <v>5.9762009633001045E-2</v>
      </c>
      <c r="L46" s="40">
        <f>VLOOKUP(Reais2x2!C46,Aplicações!$B$10:$J$67,6,0)</f>
        <v>5.3058103975535169E-2</v>
      </c>
      <c r="M46" s="40">
        <f>VLOOKUP(Reais2x2!D46,Aplicações!$B$10:$J$67,6,0)</f>
        <v>1.0134556574923547E-2</v>
      </c>
      <c r="N46" s="40">
        <f>VLOOKUP(Reais2x2!C46,Aplicações!$B$10:$J$67,7,0)</f>
        <v>0.12720720720720721</v>
      </c>
      <c r="O46" s="40">
        <f>VLOOKUP(Reais2x2!D46,Aplicações!$B$10:$J$67,7,0)</f>
        <v>2.364864864864865E-2</v>
      </c>
      <c r="P46" s="40">
        <f>VLOOKUP(Reais2x2!C46,Aplicações!$B$10:$J$67,8,0)</f>
        <v>3.7800687285223368E-3</v>
      </c>
      <c r="Q46" s="40">
        <f>VLOOKUP(Reais2x2!D46,Aplicações!$B$10:$J$67,8,0)</f>
        <v>0</v>
      </c>
      <c r="R46" s="60">
        <f t="shared" si="2"/>
        <v>6.3192660550458718E-2</v>
      </c>
      <c r="S46" s="60">
        <f t="shared" si="3"/>
        <v>0.15085585585585587</v>
      </c>
      <c r="T46" s="60">
        <f t="shared" si="4"/>
        <v>3.7800687285223368E-3</v>
      </c>
      <c r="U46" s="61">
        <f t="shared" si="5"/>
        <v>0.95707645259938834</v>
      </c>
      <c r="V46" s="61">
        <f t="shared" si="6"/>
        <v>0.89644144144144144</v>
      </c>
      <c r="W46" s="61">
        <f t="shared" si="7"/>
        <v>0.99621993127147768</v>
      </c>
      <c r="X46" s="62" t="e">
        <f t="shared" ca="1" si="8"/>
        <v>#NAME?</v>
      </c>
      <c r="Y46" s="62" t="e">
        <f t="shared" ca="1" si="9"/>
        <v>#NAME?</v>
      </c>
    </row>
    <row r="47" spans="2:25" ht="13.5" customHeight="1">
      <c r="B47" s="39">
        <v>43</v>
      </c>
      <c r="C47" s="38" t="s">
        <v>91</v>
      </c>
      <c r="D47" s="38" t="s">
        <v>82</v>
      </c>
      <c r="E47" s="40">
        <f>VLOOKUP(Reais2x2!C47,Aplicações!$B$10:$J$67,9,0)</f>
        <v>117.38</v>
      </c>
      <c r="F47" s="40">
        <f>VLOOKUP(Reais2x2!D47,Aplicações!$B$10:$J$67,9,0)</f>
        <v>42.49</v>
      </c>
      <c r="G47" s="38">
        <v>129.28</v>
      </c>
      <c r="H47" s="38">
        <v>43.97</v>
      </c>
      <c r="I47" s="41">
        <f t="shared" ref="I47:J47" si="51">G47/E47-1</f>
        <v>0.10138013290168679</v>
      </c>
      <c r="J47" s="41">
        <f t="shared" si="51"/>
        <v>3.483172511179089E-2</v>
      </c>
      <c r="K47" s="37">
        <f t="shared" si="1"/>
        <v>6.8105929006738841E-2</v>
      </c>
      <c r="L47" s="40">
        <f>VLOOKUP(Reais2x2!C47,Aplicações!$B$10:$J$67,6,0)</f>
        <v>5.3058103975535169E-2</v>
      </c>
      <c r="M47" s="40">
        <f>VLOOKUP(Reais2x2!D47,Aplicações!$B$10:$J$67,6,0)</f>
        <v>1.6550458715596329E-2</v>
      </c>
      <c r="N47" s="40">
        <f>VLOOKUP(Reais2x2!C47,Aplicações!$B$10:$J$67,7,0)</f>
        <v>0.12720720720720721</v>
      </c>
      <c r="O47" s="40">
        <f>VLOOKUP(Reais2x2!D47,Aplicações!$B$10:$J$67,7,0)</f>
        <v>2.1351351351351352E-2</v>
      </c>
      <c r="P47" s="40">
        <f>VLOOKUP(Reais2x2!C47,Aplicações!$B$10:$J$67,8,0)</f>
        <v>3.7800687285223368E-3</v>
      </c>
      <c r="Q47" s="40">
        <f>VLOOKUP(Reais2x2!D47,Aplicações!$B$10:$J$67,8,0)</f>
        <v>0</v>
      </c>
      <c r="R47" s="60">
        <f t="shared" si="2"/>
        <v>6.9608562691131498E-2</v>
      </c>
      <c r="S47" s="60">
        <f t="shared" si="3"/>
        <v>0.14855855855855857</v>
      </c>
      <c r="T47" s="60">
        <f t="shared" si="4"/>
        <v>3.7800687285223368E-3</v>
      </c>
      <c r="U47" s="61">
        <f t="shared" si="5"/>
        <v>0.96349235474006112</v>
      </c>
      <c r="V47" s="61">
        <f t="shared" si="6"/>
        <v>0.89414414414414412</v>
      </c>
      <c r="W47" s="61">
        <f t="shared" si="7"/>
        <v>0.99621993127147768</v>
      </c>
      <c r="X47" s="62" t="e">
        <f t="shared" ca="1" si="8"/>
        <v>#NAME?</v>
      </c>
      <c r="Y47" s="62" t="e">
        <f t="shared" ca="1" si="9"/>
        <v>#NAME?</v>
      </c>
    </row>
    <row r="48" spans="2:25" ht="13.5" customHeight="1">
      <c r="B48" s="39">
        <v>44</v>
      </c>
      <c r="C48" s="38" t="s">
        <v>91</v>
      </c>
      <c r="D48" s="38" t="s">
        <v>89</v>
      </c>
      <c r="E48" s="40">
        <f>VLOOKUP(Reais2x2!C48,Aplicações!$B$10:$J$67,9,0)</f>
        <v>117.38</v>
      </c>
      <c r="F48" s="40">
        <f>VLOOKUP(Reais2x2!D48,Aplicações!$B$10:$J$67,9,0)</f>
        <v>39.200000000000003</v>
      </c>
      <c r="G48" s="38">
        <v>128.59</v>
      </c>
      <c r="H48" s="38">
        <v>44.26</v>
      </c>
      <c r="I48" s="41">
        <f t="shared" ref="I48:J48" si="52">G48/E48-1</f>
        <v>9.5501789061168907E-2</v>
      </c>
      <c r="J48" s="41">
        <f t="shared" si="52"/>
        <v>0.12908163265306105</v>
      </c>
      <c r="K48" s="37">
        <f t="shared" si="1"/>
        <v>0.11229171085711498</v>
      </c>
      <c r="L48" s="40">
        <f>VLOOKUP(Reais2x2!C48,Aplicações!$B$10:$J$67,6,0)</f>
        <v>5.3058103975535169E-2</v>
      </c>
      <c r="M48" s="40">
        <f>VLOOKUP(Reais2x2!D48,Aplicações!$B$10:$J$67,6,0)</f>
        <v>6.8000000000000005E-2</v>
      </c>
      <c r="N48" s="40">
        <f>VLOOKUP(Reais2x2!C48,Aplicações!$B$10:$J$67,7,0)</f>
        <v>0.12720720720720721</v>
      </c>
      <c r="O48" s="40">
        <f>VLOOKUP(Reais2x2!D48,Aplicações!$B$10:$J$67,7,0)</f>
        <v>0.16936936936936939</v>
      </c>
      <c r="P48" s="40">
        <f>VLOOKUP(Reais2x2!C48,Aplicações!$B$10:$J$67,8,0)</f>
        <v>3.7800687285223368E-3</v>
      </c>
      <c r="Q48" s="40">
        <f>VLOOKUP(Reais2x2!D48,Aplicações!$B$10:$J$67,8,0)</f>
        <v>0.49312714776632305</v>
      </c>
      <c r="R48" s="60">
        <f t="shared" si="2"/>
        <v>0.12105810397553518</v>
      </c>
      <c r="S48" s="60">
        <f t="shared" si="3"/>
        <v>0.2965765765765766</v>
      </c>
      <c r="T48" s="60">
        <f t="shared" si="4"/>
        <v>0.49690721649484537</v>
      </c>
      <c r="U48" s="61">
        <f t="shared" si="5"/>
        <v>0.98505810397553517</v>
      </c>
      <c r="V48" s="61">
        <f t="shared" si="6"/>
        <v>0.95783783783783782</v>
      </c>
      <c r="W48" s="61">
        <f t="shared" si="7"/>
        <v>0.51065292096219927</v>
      </c>
      <c r="X48" s="62" t="e">
        <f t="shared" ca="1" si="8"/>
        <v>#NAME?</v>
      </c>
      <c r="Y48" s="62" t="e">
        <f t="shared" ca="1" si="9"/>
        <v>#NAME?</v>
      </c>
    </row>
    <row r="49" spans="2:25" ht="13.5" customHeight="1">
      <c r="B49" s="39">
        <v>45</v>
      </c>
      <c r="C49" s="38" t="s">
        <v>91</v>
      </c>
      <c r="D49" s="38" t="s">
        <v>90</v>
      </c>
      <c r="E49" s="40">
        <f>VLOOKUP(Reais2x2!C49,Aplicações!$B$10:$J$67,9,0)</f>
        <v>117.38</v>
      </c>
      <c r="F49" s="40">
        <f>VLOOKUP(Reais2x2!D49,Aplicações!$B$10:$J$67,9,0)</f>
        <v>19.46</v>
      </c>
      <c r="G49" s="38">
        <v>123.31</v>
      </c>
      <c r="H49" s="38">
        <v>22.01</v>
      </c>
      <c r="I49" s="41">
        <f t="shared" ref="I49:J49" si="53">G49/E49-1</f>
        <v>5.0519679672857531E-2</v>
      </c>
      <c r="J49" s="41">
        <f t="shared" si="53"/>
        <v>0.13103802672147991</v>
      </c>
      <c r="K49" s="37">
        <f t="shared" si="1"/>
        <v>9.0778853197168718E-2</v>
      </c>
      <c r="L49" s="40">
        <f>VLOOKUP(Reais2x2!C49,Aplicações!$B$10:$J$67,6,0)</f>
        <v>5.3058103975535169E-2</v>
      </c>
      <c r="M49" s="40">
        <f>VLOOKUP(Reais2x2!D49,Aplicações!$B$10:$J$67,6,0)</f>
        <v>7.0336391437308868E-2</v>
      </c>
      <c r="N49" s="40">
        <f>VLOOKUP(Reais2x2!C49,Aplicações!$B$10:$J$67,7,0)</f>
        <v>0.12720720720720721</v>
      </c>
      <c r="O49" s="40">
        <f>VLOOKUP(Reais2x2!D49,Aplicações!$B$10:$J$67,7,0)</f>
        <v>0.16434684684684683</v>
      </c>
      <c r="P49" s="40">
        <f>VLOOKUP(Reais2x2!C49,Aplicações!$B$10:$J$67,8,0)</f>
        <v>3.7800687285223368E-3</v>
      </c>
      <c r="Q49" s="40">
        <f>VLOOKUP(Reais2x2!D49,Aplicações!$B$10:$J$67,8,0)</f>
        <v>0.51683848797250864</v>
      </c>
      <c r="R49" s="60">
        <f t="shared" si="2"/>
        <v>0.12339449541284403</v>
      </c>
      <c r="S49" s="60">
        <f t="shared" si="3"/>
        <v>0.29155405405405405</v>
      </c>
      <c r="T49" s="60">
        <f t="shared" si="4"/>
        <v>0.52061855670103097</v>
      </c>
      <c r="U49" s="61">
        <f t="shared" si="5"/>
        <v>0.98272171253822627</v>
      </c>
      <c r="V49" s="61">
        <f t="shared" si="6"/>
        <v>0.96286036036036038</v>
      </c>
      <c r="W49" s="61">
        <f t="shared" si="7"/>
        <v>0.48694158075601368</v>
      </c>
      <c r="X49" s="62" t="e">
        <f t="shared" ca="1" si="8"/>
        <v>#NAME?</v>
      </c>
      <c r="Y49" s="62" t="e">
        <f t="shared" ca="1" si="9"/>
        <v>#NAME?</v>
      </c>
    </row>
    <row r="50" spans="2:25" ht="13.5" customHeight="1">
      <c r="B50" s="39">
        <v>46</v>
      </c>
      <c r="C50" s="38" t="s">
        <v>92</v>
      </c>
      <c r="D50" s="38" t="s">
        <v>92</v>
      </c>
      <c r="E50" s="40">
        <f>VLOOKUP(Reais2x2!C50,Aplicações!$B$10:$J$67,9,0)</f>
        <v>87.73</v>
      </c>
      <c r="F50" s="40">
        <f>VLOOKUP(Reais2x2!D50,Aplicações!$B$10:$J$67,9,0)</f>
        <v>87.73</v>
      </c>
      <c r="G50" s="38">
        <v>91.26</v>
      </c>
      <c r="H50" s="38">
        <v>91.26</v>
      </c>
      <c r="I50" s="41">
        <f t="shared" ref="I50:J50" si="54">G50/E50-1</f>
        <v>4.023709107488882E-2</v>
      </c>
      <c r="J50" s="41">
        <f t="shared" si="54"/>
        <v>4.023709107488882E-2</v>
      </c>
      <c r="K50" s="37">
        <f t="shared" si="1"/>
        <v>4.023709107488882E-2</v>
      </c>
      <c r="L50" s="40">
        <f>VLOOKUP(Reais2x2!C50,Aplicações!$B$10:$J$67,6,0)</f>
        <v>3.0207951070336393E-2</v>
      </c>
      <c r="M50" s="40">
        <f>VLOOKUP(Reais2x2!D50,Aplicações!$B$10:$J$67,6,0)</f>
        <v>3.0207951070336393E-2</v>
      </c>
      <c r="N50" s="40">
        <f>VLOOKUP(Reais2x2!C50,Aplicações!$B$10:$J$67,7,0)</f>
        <v>4.0540540540540538E-4</v>
      </c>
      <c r="O50" s="40">
        <f>VLOOKUP(Reais2x2!D50,Aplicações!$B$10:$J$67,7,0)</f>
        <v>4.0540540540540538E-4</v>
      </c>
      <c r="P50" s="40">
        <f>VLOOKUP(Reais2x2!C50,Aplicações!$B$10:$J$67,8,0)</f>
        <v>7.903780068728522E-3</v>
      </c>
      <c r="Q50" s="40">
        <f>VLOOKUP(Reais2x2!D50,Aplicações!$B$10:$J$67,8,0)</f>
        <v>7.903780068728522E-3</v>
      </c>
      <c r="R50" s="60">
        <f t="shared" si="2"/>
        <v>6.0415902140672786E-2</v>
      </c>
      <c r="S50" s="60">
        <f t="shared" si="3"/>
        <v>8.1081081081081077E-4</v>
      </c>
      <c r="T50" s="60">
        <f t="shared" si="4"/>
        <v>1.5807560137457044E-2</v>
      </c>
      <c r="U50" s="61">
        <f t="shared" si="5"/>
        <v>1</v>
      </c>
      <c r="V50" s="61">
        <f t="shared" si="6"/>
        <v>1</v>
      </c>
      <c r="W50" s="61">
        <f t="shared" si="7"/>
        <v>1</v>
      </c>
      <c r="X50" s="62" t="e">
        <f t="shared" ca="1" si="8"/>
        <v>#NAME?</v>
      </c>
      <c r="Y50" s="62" t="e">
        <f t="shared" ca="1" si="9"/>
        <v>#NAME?</v>
      </c>
    </row>
    <row r="51" spans="2:25" ht="13.5" customHeight="1">
      <c r="B51" s="39">
        <v>47</v>
      </c>
      <c r="C51" s="38" t="s">
        <v>92</v>
      </c>
      <c r="D51" s="38" t="s">
        <v>79</v>
      </c>
      <c r="E51" s="40">
        <f>VLOOKUP(Reais2x2!C51,Aplicações!$B$10:$J$67,9,0)</f>
        <v>87.73</v>
      </c>
      <c r="F51" s="40">
        <f>VLOOKUP(Reais2x2!D51,Aplicações!$B$10:$J$67,9,0)</f>
        <v>29.52</v>
      </c>
      <c r="G51" s="38">
        <v>110.49</v>
      </c>
      <c r="H51" s="38">
        <v>35.479999999999997</v>
      </c>
      <c r="I51" s="41">
        <f t="shared" ref="I51:J51" si="55">G51/E51-1</f>
        <v>0.25943234925339098</v>
      </c>
      <c r="J51" s="41">
        <f t="shared" si="55"/>
        <v>0.20189701897018963</v>
      </c>
      <c r="K51" s="37">
        <f t="shared" si="1"/>
        <v>0.23066468411179031</v>
      </c>
      <c r="L51" s="40">
        <f>VLOOKUP(Reais2x2!C51,Aplicações!$B$10:$J$67,6,0)</f>
        <v>3.0207951070336393E-2</v>
      </c>
      <c r="M51" s="40">
        <f>VLOOKUP(Reais2x2!D51,Aplicações!$B$10:$J$67,6,0)</f>
        <v>0.1828256880733945</v>
      </c>
      <c r="N51" s="40">
        <f>VLOOKUP(Reais2x2!C51,Aplicações!$B$10:$J$67,7,0)</f>
        <v>4.0540540540540538E-4</v>
      </c>
      <c r="O51" s="40">
        <f>VLOOKUP(Reais2x2!D51,Aplicações!$B$10:$J$67,7,0)</f>
        <v>0.2135135135135135</v>
      </c>
      <c r="P51" s="40">
        <f>VLOOKUP(Reais2x2!C51,Aplicações!$B$10:$J$67,8,0)</f>
        <v>7.903780068728522E-3</v>
      </c>
      <c r="Q51" s="40">
        <f>VLOOKUP(Reais2x2!D51,Aplicações!$B$10:$J$67,8,0)</f>
        <v>0.3216494845360825</v>
      </c>
      <c r="R51" s="60">
        <f t="shared" si="2"/>
        <v>0.21303363914373089</v>
      </c>
      <c r="S51" s="60">
        <f t="shared" si="3"/>
        <v>0.2139189189189189</v>
      </c>
      <c r="T51" s="60">
        <f t="shared" si="4"/>
        <v>0.32955326460481105</v>
      </c>
      <c r="U51" s="61">
        <f t="shared" si="5"/>
        <v>0.84738226299694186</v>
      </c>
      <c r="V51" s="61">
        <f t="shared" si="6"/>
        <v>0.7868918918918919</v>
      </c>
      <c r="W51" s="61">
        <f t="shared" si="7"/>
        <v>0.68625429553264605</v>
      </c>
      <c r="X51" s="62" t="e">
        <f t="shared" ca="1" si="8"/>
        <v>#NAME?</v>
      </c>
      <c r="Y51" s="62" t="e">
        <f t="shared" ca="1" si="9"/>
        <v>#NAME?</v>
      </c>
    </row>
    <row r="52" spans="2:25" ht="13.5" customHeight="1">
      <c r="B52" s="39">
        <v>48</v>
      </c>
      <c r="C52" s="38" t="s">
        <v>92</v>
      </c>
      <c r="D52" s="38" t="s">
        <v>80</v>
      </c>
      <c r="E52" s="40">
        <f>VLOOKUP(Reais2x2!C52,Aplicações!$B$10:$J$67,9,0)</f>
        <v>87.73</v>
      </c>
      <c r="F52" s="40">
        <f>VLOOKUP(Reais2x2!D52,Aplicações!$B$10:$J$67,9,0)</f>
        <v>24.76</v>
      </c>
      <c r="G52" s="38">
        <v>96.71</v>
      </c>
      <c r="H52" s="38">
        <v>24.84</v>
      </c>
      <c r="I52" s="41">
        <f t="shared" ref="I52:J52" si="56">G52/E52-1</f>
        <v>0.10235951213951888</v>
      </c>
      <c r="J52" s="41">
        <f t="shared" si="56"/>
        <v>3.2310177705976439E-3</v>
      </c>
      <c r="K52" s="37">
        <f t="shared" si="1"/>
        <v>5.2795264955058263E-2</v>
      </c>
      <c r="L52" s="40">
        <f>VLOOKUP(Reais2x2!C52,Aplicações!$B$10:$J$67,6,0)</f>
        <v>3.0207951070336393E-2</v>
      </c>
      <c r="M52" s="40">
        <f>VLOOKUP(Reais2x2!D52,Aplicações!$B$10:$J$67,6,0)</f>
        <v>1.7737003058103974E-2</v>
      </c>
      <c r="N52" s="40">
        <f>VLOOKUP(Reais2x2!C52,Aplicações!$B$10:$J$67,7,0)</f>
        <v>4.0540540540540538E-4</v>
      </c>
      <c r="O52" s="40">
        <f>VLOOKUP(Reais2x2!D52,Aplicações!$B$10:$J$67,7,0)</f>
        <v>1.5765765765765767E-4</v>
      </c>
      <c r="P52" s="40">
        <f>VLOOKUP(Reais2x2!C52,Aplicações!$B$10:$J$67,8,0)</f>
        <v>7.903780068728522E-3</v>
      </c>
      <c r="Q52" s="40">
        <f>VLOOKUP(Reais2x2!D52,Aplicações!$B$10:$J$67,8,0)</f>
        <v>0.11134020618556702</v>
      </c>
      <c r="R52" s="60">
        <f t="shared" si="2"/>
        <v>4.7944954128440367E-2</v>
      </c>
      <c r="S52" s="60">
        <f t="shared" si="3"/>
        <v>5.6306306306306306E-4</v>
      </c>
      <c r="T52" s="60">
        <f t="shared" si="4"/>
        <v>0.11924398625429554</v>
      </c>
      <c r="U52" s="61">
        <f t="shared" si="5"/>
        <v>0.98752905198776753</v>
      </c>
      <c r="V52" s="61">
        <f t="shared" si="6"/>
        <v>0.99975225225225228</v>
      </c>
      <c r="W52" s="61">
        <f t="shared" si="7"/>
        <v>0.89656357388316155</v>
      </c>
      <c r="X52" s="62" t="e">
        <f t="shared" ca="1" si="8"/>
        <v>#NAME?</v>
      </c>
      <c r="Y52" s="62" t="e">
        <f t="shared" ca="1" si="9"/>
        <v>#NAME?</v>
      </c>
    </row>
    <row r="53" spans="2:25" ht="13.5" customHeight="1">
      <c r="B53" s="39">
        <v>49</v>
      </c>
      <c r="C53" s="38" t="s">
        <v>92</v>
      </c>
      <c r="D53" s="38" t="s">
        <v>83</v>
      </c>
      <c r="E53" s="40">
        <f>VLOOKUP(Reais2x2!C53,Aplicações!$B$10:$J$67,9,0)</f>
        <v>87.73</v>
      </c>
      <c r="F53" s="40">
        <f>VLOOKUP(Reais2x2!D53,Aplicações!$B$10:$J$67,9,0)</f>
        <v>49.31</v>
      </c>
      <c r="G53" s="38">
        <v>99.67</v>
      </c>
      <c r="H53" s="38">
        <v>50.76</v>
      </c>
      <c r="I53" s="41">
        <f t="shared" ref="I53:J53" si="57">G53/E53-1</f>
        <v>0.13609939587370334</v>
      </c>
      <c r="J53" s="41">
        <f t="shared" si="57"/>
        <v>2.9405800040559704E-2</v>
      </c>
      <c r="K53" s="37">
        <f t="shared" si="1"/>
        <v>8.2752597957131524E-2</v>
      </c>
      <c r="L53" s="40">
        <f>VLOOKUP(Reais2x2!C53,Aplicações!$B$10:$J$67,6,0)</f>
        <v>3.0207951070336393E-2</v>
      </c>
      <c r="M53" s="40">
        <f>VLOOKUP(Reais2x2!D53,Aplicações!$B$10:$J$67,6,0)</f>
        <v>2.7730886850152906E-2</v>
      </c>
      <c r="N53" s="40">
        <f>VLOOKUP(Reais2x2!C53,Aplicações!$B$10:$J$67,7,0)</f>
        <v>4.0540540540540538E-4</v>
      </c>
      <c r="O53" s="40">
        <f>VLOOKUP(Reais2x2!D53,Aplicações!$B$10:$J$67,7,0)</f>
        <v>5.6554054054054052E-2</v>
      </c>
      <c r="P53" s="40">
        <f>VLOOKUP(Reais2x2!C53,Aplicações!$B$10:$J$67,8,0)</f>
        <v>7.903780068728522E-3</v>
      </c>
      <c r="Q53" s="40">
        <f>VLOOKUP(Reais2x2!D53,Aplicações!$B$10:$J$67,8,0)</f>
        <v>1.9209621993127146E-2</v>
      </c>
      <c r="R53" s="60">
        <f t="shared" si="2"/>
        <v>5.7938837920489303E-2</v>
      </c>
      <c r="S53" s="60">
        <f t="shared" si="3"/>
        <v>5.6959459459459461E-2</v>
      </c>
      <c r="T53" s="60">
        <f t="shared" si="4"/>
        <v>2.7113402061855668E-2</v>
      </c>
      <c r="U53" s="61">
        <f t="shared" si="5"/>
        <v>0.99752293577981654</v>
      </c>
      <c r="V53" s="61">
        <f t="shared" si="6"/>
        <v>0.94385135135135134</v>
      </c>
      <c r="W53" s="61">
        <f t="shared" si="7"/>
        <v>0.98869415807560135</v>
      </c>
      <c r="X53" s="62" t="e">
        <f t="shared" ca="1" si="8"/>
        <v>#NAME?</v>
      </c>
      <c r="Y53" s="62" t="e">
        <f t="shared" ca="1" si="9"/>
        <v>#NAME?</v>
      </c>
    </row>
    <row r="54" spans="2:25" ht="13.5" customHeight="1">
      <c r="B54" s="39">
        <v>50</v>
      </c>
      <c r="C54" s="38" t="s">
        <v>92</v>
      </c>
      <c r="D54" s="38" t="s">
        <v>84</v>
      </c>
      <c r="E54" s="40">
        <f>VLOOKUP(Reais2x2!C54,Aplicações!$B$10:$J$67,9,0)</f>
        <v>87.73</v>
      </c>
      <c r="F54" s="40">
        <f>VLOOKUP(Reais2x2!D54,Aplicações!$B$10:$J$67,9,0)</f>
        <v>82.88</v>
      </c>
      <c r="G54" s="38">
        <v>100.27</v>
      </c>
      <c r="H54" s="38">
        <v>85.9</v>
      </c>
      <c r="I54" s="41">
        <f t="shared" ref="I54:J54" si="58">G54/E54-1</f>
        <v>0.14293856149549744</v>
      </c>
      <c r="J54" s="41">
        <f t="shared" si="58"/>
        <v>3.6438223938224157E-2</v>
      </c>
      <c r="K54" s="37">
        <f t="shared" si="1"/>
        <v>8.9688392716860799E-2</v>
      </c>
      <c r="L54" s="40">
        <f>VLOOKUP(Reais2x2!C54,Aplicações!$B$10:$J$67,6,0)</f>
        <v>3.0207951070336393E-2</v>
      </c>
      <c r="M54" s="40">
        <f>VLOOKUP(Reais2x2!D54,Aplicações!$B$10:$J$67,6,0)</f>
        <v>2.5822629969418958E-2</v>
      </c>
      <c r="N54" s="40">
        <f>VLOOKUP(Reais2x2!C54,Aplicações!$B$10:$J$67,7,0)</f>
        <v>4.0540540540540538E-4</v>
      </c>
      <c r="O54" s="40">
        <f>VLOOKUP(Reais2x2!D54,Aplicações!$B$10:$J$67,7,0)</f>
        <v>6.2432432432432433E-2</v>
      </c>
      <c r="P54" s="40">
        <f>VLOOKUP(Reais2x2!C54,Aplicações!$B$10:$J$67,8,0)</f>
        <v>7.903780068728522E-3</v>
      </c>
      <c r="Q54" s="40">
        <f>VLOOKUP(Reais2x2!D54,Aplicações!$B$10:$J$67,8,0)</f>
        <v>1.5463917525773196E-2</v>
      </c>
      <c r="R54" s="60">
        <f t="shared" si="2"/>
        <v>5.6030581039755348E-2</v>
      </c>
      <c r="S54" s="60">
        <f t="shared" si="3"/>
        <v>6.2837837837837834E-2</v>
      </c>
      <c r="T54" s="60">
        <f t="shared" si="4"/>
        <v>2.3367697594501718E-2</v>
      </c>
      <c r="U54" s="61">
        <f t="shared" si="5"/>
        <v>0.99561467889908262</v>
      </c>
      <c r="V54" s="61">
        <f t="shared" si="6"/>
        <v>0.937972972972973</v>
      </c>
      <c r="W54" s="61">
        <f t="shared" si="7"/>
        <v>0.99243986254295535</v>
      </c>
      <c r="X54" s="62" t="e">
        <f t="shared" ca="1" si="8"/>
        <v>#NAME?</v>
      </c>
      <c r="Y54" s="62" t="e">
        <f t="shared" ca="1" si="9"/>
        <v>#NAME?</v>
      </c>
    </row>
    <row r="55" spans="2:25" ht="13.5" customHeight="1">
      <c r="B55" s="39">
        <v>51</v>
      </c>
      <c r="C55" s="38" t="s">
        <v>92</v>
      </c>
      <c r="D55" s="38" t="s">
        <v>81</v>
      </c>
      <c r="E55" s="40">
        <f>VLOOKUP(Reais2x2!C55,Aplicações!$B$10:$J$67,9,0)</f>
        <v>87.73</v>
      </c>
      <c r="F55" s="40">
        <f>VLOOKUP(Reais2x2!D55,Aplicações!$B$10:$J$67,9,0)</f>
        <v>15.52</v>
      </c>
      <c r="G55" s="38">
        <v>100.49</v>
      </c>
      <c r="H55" s="38">
        <v>16.100000000000001</v>
      </c>
      <c r="I55" s="41">
        <f t="shared" ref="I55:J55" si="59">G55/E55-1</f>
        <v>0.14544625555682189</v>
      </c>
      <c r="J55" s="41">
        <f t="shared" si="59"/>
        <v>3.7371134020618646E-2</v>
      </c>
      <c r="K55" s="37">
        <f t="shared" si="1"/>
        <v>9.1408694788720268E-2</v>
      </c>
      <c r="L55" s="40">
        <f>VLOOKUP(Reais2x2!C55,Aplicações!$B$10:$J$67,6,0)</f>
        <v>3.0207951070336393E-2</v>
      </c>
      <c r="M55" s="40">
        <f>VLOOKUP(Reais2x2!D55,Aplicações!$B$10:$J$67,6,0)</f>
        <v>1.0134556574923547E-2</v>
      </c>
      <c r="N55" s="40">
        <f>VLOOKUP(Reais2x2!C55,Aplicações!$B$10:$J$67,7,0)</f>
        <v>4.0540540540540538E-4</v>
      </c>
      <c r="O55" s="40">
        <f>VLOOKUP(Reais2x2!D55,Aplicações!$B$10:$J$67,7,0)</f>
        <v>2.364864864864865E-2</v>
      </c>
      <c r="P55" s="40">
        <f>VLOOKUP(Reais2x2!C55,Aplicações!$B$10:$J$67,8,0)</f>
        <v>7.903780068728522E-3</v>
      </c>
      <c r="Q55" s="40">
        <f>VLOOKUP(Reais2x2!D55,Aplicações!$B$10:$J$67,8,0)</f>
        <v>0</v>
      </c>
      <c r="R55" s="60">
        <f t="shared" si="2"/>
        <v>4.0342507645259942E-2</v>
      </c>
      <c r="S55" s="60">
        <f t="shared" si="3"/>
        <v>2.4054054054054055E-2</v>
      </c>
      <c r="T55" s="60">
        <f t="shared" si="4"/>
        <v>7.903780068728522E-3</v>
      </c>
      <c r="U55" s="61">
        <f t="shared" si="5"/>
        <v>0.97992660550458721</v>
      </c>
      <c r="V55" s="61">
        <f t="shared" si="6"/>
        <v>0.97675675675675677</v>
      </c>
      <c r="W55" s="61">
        <f t="shared" si="7"/>
        <v>0.99209621993127151</v>
      </c>
      <c r="X55" s="62" t="e">
        <f t="shared" ca="1" si="8"/>
        <v>#NAME?</v>
      </c>
      <c r="Y55" s="62" t="e">
        <f t="shared" ca="1" si="9"/>
        <v>#NAME?</v>
      </c>
    </row>
    <row r="56" spans="2:25" ht="13.5" customHeight="1">
      <c r="B56" s="39">
        <v>52</v>
      </c>
      <c r="C56" s="38" t="s">
        <v>92</v>
      </c>
      <c r="D56" s="38" t="s">
        <v>82</v>
      </c>
      <c r="E56" s="40">
        <f>VLOOKUP(Reais2x2!C56,Aplicações!$B$10:$J$67,9,0)</f>
        <v>87.73</v>
      </c>
      <c r="F56" s="40">
        <f>VLOOKUP(Reais2x2!D56,Aplicações!$B$10:$J$67,9,0)</f>
        <v>42.49</v>
      </c>
      <c r="G56" s="38">
        <v>98.65</v>
      </c>
      <c r="H56" s="38">
        <v>43.71</v>
      </c>
      <c r="I56" s="41">
        <f t="shared" ref="I56:J56" si="60">G56/E56-1</f>
        <v>0.12447281431665336</v>
      </c>
      <c r="J56" s="41">
        <f t="shared" si="60"/>
        <v>2.8712638267827773E-2</v>
      </c>
      <c r="K56" s="37">
        <f t="shared" si="1"/>
        <v>7.6592726292240565E-2</v>
      </c>
      <c r="L56" s="40">
        <f>VLOOKUP(Reais2x2!C56,Aplicações!$B$10:$J$67,6,0)</f>
        <v>3.0207951070336393E-2</v>
      </c>
      <c r="M56" s="40">
        <f>VLOOKUP(Reais2x2!D56,Aplicações!$B$10:$J$67,6,0)</f>
        <v>1.6550458715596329E-2</v>
      </c>
      <c r="N56" s="40">
        <f>VLOOKUP(Reais2x2!C56,Aplicações!$B$10:$J$67,7,0)</f>
        <v>4.0540540540540538E-4</v>
      </c>
      <c r="O56" s="40">
        <f>VLOOKUP(Reais2x2!D56,Aplicações!$B$10:$J$67,7,0)</f>
        <v>2.1351351351351352E-2</v>
      </c>
      <c r="P56" s="40">
        <f>VLOOKUP(Reais2x2!C56,Aplicações!$B$10:$J$67,8,0)</f>
        <v>7.903780068728522E-3</v>
      </c>
      <c r="Q56" s="40">
        <f>VLOOKUP(Reais2x2!D56,Aplicações!$B$10:$J$67,8,0)</f>
        <v>0</v>
      </c>
      <c r="R56" s="60">
        <f t="shared" si="2"/>
        <v>4.6758409785932722E-2</v>
      </c>
      <c r="S56" s="60">
        <f t="shared" si="3"/>
        <v>2.1756756756756757E-2</v>
      </c>
      <c r="T56" s="60">
        <f t="shared" si="4"/>
        <v>7.903780068728522E-3</v>
      </c>
      <c r="U56" s="61">
        <f t="shared" si="5"/>
        <v>0.98634250764525988</v>
      </c>
      <c r="V56" s="61">
        <f t="shared" si="6"/>
        <v>0.9790540540540541</v>
      </c>
      <c r="W56" s="61">
        <f t="shared" si="7"/>
        <v>0.99209621993127151</v>
      </c>
      <c r="X56" s="62" t="e">
        <f t="shared" ca="1" si="8"/>
        <v>#NAME?</v>
      </c>
      <c r="Y56" s="62" t="e">
        <f t="shared" ca="1" si="9"/>
        <v>#NAME?</v>
      </c>
    </row>
    <row r="57" spans="2:25" ht="13.5" customHeight="1">
      <c r="B57" s="39">
        <v>53</v>
      </c>
      <c r="C57" s="38" t="s">
        <v>92</v>
      </c>
      <c r="D57" s="38" t="s">
        <v>89</v>
      </c>
      <c r="E57" s="40">
        <f>VLOOKUP(Reais2x2!C57,Aplicações!$B$10:$J$67,9,0)</f>
        <v>87.73</v>
      </c>
      <c r="F57" s="40">
        <f>VLOOKUP(Reais2x2!D57,Aplicações!$B$10:$J$67,9,0)</f>
        <v>39.200000000000003</v>
      </c>
      <c r="G57" s="38">
        <v>99.53</v>
      </c>
      <c r="H57" s="38">
        <v>41.82</v>
      </c>
      <c r="I57" s="41">
        <f t="shared" ref="I57:J57" si="61">G57/E57-1</f>
        <v>0.13450359056195138</v>
      </c>
      <c r="J57" s="41">
        <f t="shared" si="61"/>
        <v>6.6836734693877409E-2</v>
      </c>
      <c r="K57" s="37">
        <f t="shared" si="1"/>
        <v>0.10067016262791439</v>
      </c>
      <c r="L57" s="40">
        <f>VLOOKUP(Reais2x2!C57,Aplicações!$B$10:$J$67,6,0)</f>
        <v>3.0207951070336393E-2</v>
      </c>
      <c r="M57" s="40">
        <f>VLOOKUP(Reais2x2!D57,Aplicações!$B$10:$J$67,6,0)</f>
        <v>6.8000000000000005E-2</v>
      </c>
      <c r="N57" s="40">
        <f>VLOOKUP(Reais2x2!C57,Aplicações!$B$10:$J$67,7,0)</f>
        <v>4.0540540540540538E-4</v>
      </c>
      <c r="O57" s="40">
        <f>VLOOKUP(Reais2x2!D57,Aplicações!$B$10:$J$67,7,0)</f>
        <v>0.16936936936936939</v>
      </c>
      <c r="P57" s="40">
        <f>VLOOKUP(Reais2x2!C57,Aplicações!$B$10:$J$67,8,0)</f>
        <v>7.903780068728522E-3</v>
      </c>
      <c r="Q57" s="40">
        <f>VLOOKUP(Reais2x2!D57,Aplicações!$B$10:$J$67,8,0)</f>
        <v>0.49312714776632305</v>
      </c>
      <c r="R57" s="60">
        <f t="shared" si="2"/>
        <v>9.8207951070336391E-2</v>
      </c>
      <c r="S57" s="60">
        <f t="shared" si="3"/>
        <v>0.16977477477477479</v>
      </c>
      <c r="T57" s="60">
        <f t="shared" si="4"/>
        <v>0.50103092783505154</v>
      </c>
      <c r="U57" s="61">
        <f t="shared" si="5"/>
        <v>0.96220795107033641</v>
      </c>
      <c r="V57" s="61">
        <f t="shared" si="6"/>
        <v>0.83103603603603604</v>
      </c>
      <c r="W57" s="61">
        <f t="shared" si="7"/>
        <v>0.51477663230240545</v>
      </c>
      <c r="X57" s="62" t="e">
        <f t="shared" ca="1" si="8"/>
        <v>#NAME?</v>
      </c>
      <c r="Y57" s="62" t="e">
        <f t="shared" ca="1" si="9"/>
        <v>#NAME?</v>
      </c>
    </row>
    <row r="58" spans="2:25" ht="13.5" customHeight="1">
      <c r="B58" s="39">
        <v>54</v>
      </c>
      <c r="C58" s="38" t="s">
        <v>92</v>
      </c>
      <c r="D58" s="38" t="s">
        <v>90</v>
      </c>
      <c r="E58" s="40">
        <f>VLOOKUP(Reais2x2!C58,Aplicações!$B$10:$J$67,9,0)</f>
        <v>87.73</v>
      </c>
      <c r="F58" s="40">
        <f>VLOOKUP(Reais2x2!D58,Aplicações!$B$10:$J$67,9,0)</f>
        <v>19.46</v>
      </c>
      <c r="G58" s="38">
        <v>100.08</v>
      </c>
      <c r="H58" s="38">
        <v>20.53</v>
      </c>
      <c r="I58" s="41">
        <f t="shared" ref="I58:J58" si="62">G58/E58-1</f>
        <v>0.14077282571526273</v>
      </c>
      <c r="J58" s="41">
        <f t="shared" si="62"/>
        <v>5.4984583761562122E-2</v>
      </c>
      <c r="K58" s="37">
        <f t="shared" si="1"/>
        <v>9.7878704738412425E-2</v>
      </c>
      <c r="L58" s="40">
        <f>VLOOKUP(Reais2x2!C58,Aplicações!$B$10:$J$67,6,0)</f>
        <v>3.0207951070336393E-2</v>
      </c>
      <c r="M58" s="40">
        <f>VLOOKUP(Reais2x2!D58,Aplicações!$B$10:$J$67,6,0)</f>
        <v>7.0336391437308868E-2</v>
      </c>
      <c r="N58" s="40">
        <f>VLOOKUP(Reais2x2!C58,Aplicações!$B$10:$J$67,7,0)</f>
        <v>4.0540540540540538E-4</v>
      </c>
      <c r="O58" s="40">
        <f>VLOOKUP(Reais2x2!D58,Aplicações!$B$10:$J$67,7,0)</f>
        <v>0.16434684684684683</v>
      </c>
      <c r="P58" s="40">
        <f>VLOOKUP(Reais2x2!C58,Aplicações!$B$10:$J$67,8,0)</f>
        <v>7.903780068728522E-3</v>
      </c>
      <c r="Q58" s="40">
        <f>VLOOKUP(Reais2x2!D58,Aplicações!$B$10:$J$67,8,0)</f>
        <v>0.51683848797250864</v>
      </c>
      <c r="R58" s="60">
        <f t="shared" si="2"/>
        <v>0.10054434250764527</v>
      </c>
      <c r="S58" s="60">
        <f t="shared" si="3"/>
        <v>0.16475225225225223</v>
      </c>
      <c r="T58" s="60">
        <f t="shared" si="4"/>
        <v>0.52474226804123714</v>
      </c>
      <c r="U58" s="61">
        <f t="shared" si="5"/>
        <v>0.9598715596330275</v>
      </c>
      <c r="V58" s="61">
        <f t="shared" si="6"/>
        <v>0.8360585585585586</v>
      </c>
      <c r="W58" s="61">
        <f t="shared" si="7"/>
        <v>0.49106529209621985</v>
      </c>
      <c r="X58" s="62" t="e">
        <f t="shared" ca="1" si="8"/>
        <v>#NAME?</v>
      </c>
      <c r="Y58" s="62" t="e">
        <f t="shared" ca="1" si="9"/>
        <v>#NAME?</v>
      </c>
    </row>
    <row r="59" spans="2:25" ht="13.5" customHeight="1">
      <c r="B59" s="39">
        <v>55</v>
      </c>
      <c r="C59" s="38" t="s">
        <v>92</v>
      </c>
      <c r="D59" s="38" t="s">
        <v>91</v>
      </c>
      <c r="E59" s="40">
        <f>VLOOKUP(Reais2x2!C59,Aplicações!$B$10:$J$67,9,0)</f>
        <v>87.73</v>
      </c>
      <c r="F59" s="40">
        <f>VLOOKUP(Reais2x2!D59,Aplicações!$B$10:$J$67,9,0)</f>
        <v>117.38</v>
      </c>
      <c r="G59" s="38">
        <v>99.41</v>
      </c>
      <c r="H59" s="38">
        <v>122.51</v>
      </c>
      <c r="I59" s="41">
        <f t="shared" ref="I59:J59" si="63">G59/E59-1</f>
        <v>0.13313575743759243</v>
      </c>
      <c r="J59" s="41">
        <f t="shared" si="63"/>
        <v>4.3704208553416279E-2</v>
      </c>
      <c r="K59" s="37">
        <f t="shared" si="1"/>
        <v>8.8419982995504354E-2</v>
      </c>
      <c r="L59" s="40">
        <f>VLOOKUP(Reais2x2!C59,Aplicações!$B$10:$J$67,6,0)</f>
        <v>3.0207951070336393E-2</v>
      </c>
      <c r="M59" s="40">
        <f>VLOOKUP(Reais2x2!D59,Aplicações!$B$10:$J$67,6,0)</f>
        <v>5.3058103975535169E-2</v>
      </c>
      <c r="N59" s="40">
        <f>VLOOKUP(Reais2x2!C59,Aplicações!$B$10:$J$67,7,0)</f>
        <v>4.0540540540540538E-4</v>
      </c>
      <c r="O59" s="40">
        <f>VLOOKUP(Reais2x2!D59,Aplicações!$B$10:$J$67,7,0)</f>
        <v>0.12720720720720721</v>
      </c>
      <c r="P59" s="40">
        <f>VLOOKUP(Reais2x2!C59,Aplicações!$B$10:$J$67,8,0)</f>
        <v>7.903780068728522E-3</v>
      </c>
      <c r="Q59" s="40">
        <f>VLOOKUP(Reais2x2!D59,Aplicações!$B$10:$J$67,8,0)</f>
        <v>3.7800687285223368E-3</v>
      </c>
      <c r="R59" s="60">
        <f t="shared" si="2"/>
        <v>8.3266055045871562E-2</v>
      </c>
      <c r="S59" s="60">
        <f t="shared" si="3"/>
        <v>0.12761261261261261</v>
      </c>
      <c r="T59" s="60">
        <f t="shared" si="4"/>
        <v>1.1683848797250859E-2</v>
      </c>
      <c r="U59" s="61">
        <f t="shared" si="5"/>
        <v>0.97714984709480124</v>
      </c>
      <c r="V59" s="61">
        <f t="shared" si="6"/>
        <v>0.87319819819819822</v>
      </c>
      <c r="W59" s="61">
        <f t="shared" si="7"/>
        <v>0.99587628865979383</v>
      </c>
      <c r="X59" s="62" t="e">
        <f t="shared" ca="1" si="8"/>
        <v>#NAME?</v>
      </c>
      <c r="Y59" s="62" t="e">
        <f t="shared" ca="1" si="9"/>
        <v>#NAME?</v>
      </c>
    </row>
    <row r="60" spans="2:25" ht="13.5" customHeight="1">
      <c r="B60" s="39">
        <v>56</v>
      </c>
      <c r="C60" s="38"/>
      <c r="D60" s="38"/>
      <c r="E60" s="40"/>
      <c r="F60" s="40"/>
      <c r="G60" s="38"/>
      <c r="H60" s="38"/>
      <c r="I60" s="44"/>
      <c r="J60" s="41"/>
      <c r="K60" s="37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62"/>
      <c r="Y60" s="62"/>
    </row>
    <row r="61" spans="2:25" ht="13.5" customHeight="1">
      <c r="B61" s="39">
        <v>57</v>
      </c>
      <c r="C61" s="38"/>
      <c r="D61" s="38"/>
      <c r="E61" s="40"/>
      <c r="F61" s="40"/>
      <c r="G61" s="38"/>
      <c r="H61" s="38"/>
      <c r="I61" s="44"/>
      <c r="J61" s="41"/>
      <c r="K61" s="37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62"/>
      <c r="Y61" s="62"/>
    </row>
    <row r="62" spans="2:25" ht="13.5" customHeight="1">
      <c r="B62" s="39">
        <v>58</v>
      </c>
      <c r="C62" s="38"/>
      <c r="D62" s="38"/>
      <c r="E62" s="40"/>
      <c r="F62" s="40"/>
      <c r="G62" s="38"/>
      <c r="H62" s="38"/>
      <c r="I62" s="44"/>
      <c r="J62" s="41"/>
      <c r="K62" s="37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62"/>
      <c r="Y62" s="62"/>
    </row>
    <row r="63" spans="2:25" ht="13.5" customHeight="1">
      <c r="B63" s="39">
        <v>59</v>
      </c>
      <c r="C63" s="38"/>
      <c r="D63" s="38"/>
      <c r="E63" s="40"/>
      <c r="F63" s="40"/>
      <c r="G63" s="38"/>
      <c r="H63" s="38"/>
      <c r="I63" s="44"/>
      <c r="J63" s="41"/>
      <c r="K63" s="37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62"/>
      <c r="Y63" s="62"/>
    </row>
    <row r="64" spans="2:25" ht="13.5" customHeight="1">
      <c r="B64" s="39">
        <v>60</v>
      </c>
      <c r="C64" s="38"/>
      <c r="D64" s="42"/>
      <c r="E64" s="40"/>
      <c r="F64" s="40"/>
      <c r="G64" s="38"/>
      <c r="H64" s="38"/>
      <c r="I64" s="44"/>
      <c r="J64" s="41"/>
      <c r="K64" s="37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62"/>
      <c r="Y64" s="62"/>
    </row>
    <row r="65" spans="2:25" ht="13.5" customHeight="1">
      <c r="B65" s="39">
        <v>61</v>
      </c>
      <c r="C65" s="38"/>
      <c r="D65" s="38"/>
      <c r="E65" s="40"/>
      <c r="F65" s="40"/>
      <c r="G65" s="38"/>
      <c r="H65" s="38"/>
      <c r="I65" s="44"/>
      <c r="J65" s="41"/>
      <c r="K65" s="37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62"/>
      <c r="Y65" s="62"/>
    </row>
    <row r="66" spans="2:25" ht="13.5" customHeight="1">
      <c r="B66" s="39">
        <v>62</v>
      </c>
      <c r="C66" s="38"/>
      <c r="D66" s="38"/>
      <c r="E66" s="40"/>
      <c r="F66" s="40"/>
      <c r="G66" s="38"/>
      <c r="H66" s="38"/>
      <c r="I66" s="44"/>
      <c r="J66" s="41"/>
      <c r="K66" s="37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62"/>
      <c r="Y66" s="62"/>
    </row>
    <row r="67" spans="2:25" ht="13.5" customHeight="1">
      <c r="B67" s="39">
        <v>63</v>
      </c>
      <c r="C67" s="38"/>
      <c r="D67" s="38"/>
      <c r="E67" s="40"/>
      <c r="F67" s="40"/>
      <c r="G67" s="38"/>
      <c r="H67" s="38"/>
      <c r="I67" s="44"/>
      <c r="J67" s="41"/>
      <c r="K67" s="37"/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62"/>
      <c r="Y67" s="62"/>
    </row>
    <row r="68" spans="2:25" ht="13.5" customHeight="1">
      <c r="B68" s="39">
        <v>64</v>
      </c>
      <c r="C68" s="38"/>
      <c r="D68" s="38"/>
      <c r="E68" s="40"/>
      <c r="F68" s="40"/>
      <c r="G68" s="38"/>
      <c r="H68" s="38"/>
      <c r="I68" s="44"/>
      <c r="J68" s="41"/>
      <c r="K68" s="37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62"/>
      <c r="Y68" s="62"/>
    </row>
    <row r="69" spans="2:25" ht="13.5" customHeight="1">
      <c r="B69" s="39">
        <v>65</v>
      </c>
      <c r="C69" s="38"/>
      <c r="D69" s="38"/>
      <c r="E69" s="40"/>
      <c r="F69" s="40"/>
      <c r="G69" s="38"/>
      <c r="H69" s="38"/>
      <c r="I69" s="44"/>
      <c r="J69" s="41"/>
      <c r="K69" s="37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62"/>
      <c r="Y69" s="62"/>
    </row>
    <row r="70" spans="2:25" ht="13.5" customHeight="1">
      <c r="B70" s="39">
        <v>66</v>
      </c>
      <c r="C70" s="38"/>
      <c r="D70" s="38"/>
      <c r="E70" s="40"/>
      <c r="F70" s="40"/>
      <c r="G70" s="38"/>
      <c r="H70" s="38"/>
      <c r="I70" s="44"/>
      <c r="J70" s="41"/>
      <c r="K70" s="37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62"/>
      <c r="Y70" s="62"/>
    </row>
    <row r="71" spans="2:25" ht="13.5" customHeight="1">
      <c r="B71" s="39">
        <v>67</v>
      </c>
      <c r="C71" s="38"/>
      <c r="D71" s="38"/>
      <c r="E71" s="40"/>
      <c r="F71" s="40"/>
      <c r="G71" s="38"/>
      <c r="H71" s="38"/>
      <c r="I71" s="44"/>
      <c r="J71" s="41"/>
      <c r="K71" s="37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62"/>
      <c r="Y71" s="62"/>
    </row>
    <row r="72" spans="2:25" ht="13.5" customHeight="1">
      <c r="B72" s="39">
        <v>68</v>
      </c>
      <c r="C72" s="38"/>
      <c r="D72" s="38"/>
      <c r="E72" s="40"/>
      <c r="F72" s="40"/>
      <c r="G72" s="38"/>
      <c r="H72" s="38"/>
      <c r="I72" s="44"/>
      <c r="J72" s="41"/>
      <c r="K72" s="37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62"/>
      <c r="Y72" s="62"/>
    </row>
    <row r="73" spans="2:25" ht="13.5" customHeight="1">
      <c r="B73" s="39">
        <v>69</v>
      </c>
      <c r="C73" s="38"/>
      <c r="D73" s="38"/>
      <c r="E73" s="40"/>
      <c r="F73" s="40"/>
      <c r="G73" s="38"/>
      <c r="H73" s="38"/>
      <c r="I73" s="44"/>
      <c r="J73" s="41"/>
      <c r="K73" s="37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62"/>
      <c r="Y73" s="62"/>
    </row>
    <row r="74" spans="2:25" ht="13.5" customHeight="1">
      <c r="B74" s="39">
        <v>70</v>
      </c>
      <c r="C74" s="38"/>
      <c r="D74" s="38"/>
      <c r="E74" s="40"/>
      <c r="F74" s="40"/>
      <c r="G74" s="38"/>
      <c r="H74" s="38"/>
      <c r="I74" s="44"/>
      <c r="J74" s="41"/>
      <c r="K74" s="37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62"/>
      <c r="Y74" s="62"/>
    </row>
    <row r="75" spans="2:25" ht="13.5" customHeight="1">
      <c r="B75" s="39">
        <v>71</v>
      </c>
      <c r="C75" s="38"/>
      <c r="D75" s="38"/>
      <c r="E75" s="40"/>
      <c r="F75" s="40"/>
      <c r="G75" s="38"/>
      <c r="H75" s="38"/>
      <c r="I75" s="44"/>
      <c r="J75" s="41"/>
      <c r="K75" s="37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62"/>
      <c r="Y75" s="62"/>
    </row>
    <row r="76" spans="2:25" ht="13.5" customHeight="1">
      <c r="B76" s="39">
        <v>72</v>
      </c>
      <c r="C76" s="38"/>
      <c r="D76" s="38"/>
      <c r="E76" s="40"/>
      <c r="F76" s="40"/>
      <c r="G76" s="38"/>
      <c r="H76" s="38"/>
      <c r="I76" s="44"/>
      <c r="J76" s="41"/>
      <c r="K76" s="37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62"/>
      <c r="Y76" s="62"/>
    </row>
    <row r="77" spans="2:25" ht="13.5" customHeight="1">
      <c r="B77" s="39">
        <v>73</v>
      </c>
      <c r="C77" s="38"/>
      <c r="D77" s="38"/>
      <c r="E77" s="40"/>
      <c r="F77" s="40"/>
      <c r="G77" s="38"/>
      <c r="H77" s="38"/>
      <c r="I77" s="44"/>
      <c r="J77" s="41"/>
      <c r="K77" s="37"/>
      <c r="L77" s="40"/>
      <c r="M77" s="40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62"/>
      <c r="Y77" s="62"/>
    </row>
    <row r="78" spans="2:25" ht="13.5" customHeight="1">
      <c r="B78" s="39">
        <v>74</v>
      </c>
      <c r="C78" s="38"/>
      <c r="D78" s="38"/>
      <c r="E78" s="40"/>
      <c r="F78" s="40"/>
      <c r="G78" s="38"/>
      <c r="H78" s="38"/>
      <c r="I78" s="44"/>
      <c r="J78" s="41"/>
      <c r="K78" s="37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62"/>
      <c r="Y78" s="62"/>
    </row>
    <row r="79" spans="2:25" ht="13.5" customHeight="1">
      <c r="B79" s="39">
        <v>75</v>
      </c>
      <c r="C79" s="38"/>
      <c r="D79" s="38"/>
      <c r="E79" s="40"/>
      <c r="F79" s="40"/>
      <c r="G79" s="38"/>
      <c r="H79" s="38"/>
      <c r="I79" s="44"/>
      <c r="J79" s="41"/>
      <c r="K79" s="37"/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62"/>
      <c r="Y79" s="62"/>
    </row>
    <row r="80" spans="2:25" ht="13.5" customHeight="1">
      <c r="B80" s="39">
        <v>76</v>
      </c>
      <c r="C80" s="38"/>
      <c r="D80" s="42"/>
      <c r="E80" s="40"/>
      <c r="F80" s="40"/>
      <c r="G80" s="38"/>
      <c r="H80" s="38"/>
      <c r="I80" s="44"/>
      <c r="J80" s="41"/>
      <c r="K80" s="37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62"/>
      <c r="Y80" s="62"/>
    </row>
    <row r="81" spans="2:25" ht="13.5" customHeight="1">
      <c r="B81" s="39">
        <v>77</v>
      </c>
      <c r="C81" s="38"/>
      <c r="D81" s="38"/>
      <c r="E81" s="40"/>
      <c r="F81" s="40"/>
      <c r="G81" s="38"/>
      <c r="H81" s="38"/>
      <c r="I81" s="44"/>
      <c r="J81" s="41"/>
      <c r="K81" s="37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62"/>
      <c r="Y81" s="62"/>
    </row>
    <row r="82" spans="2:25" ht="13.5" customHeight="1">
      <c r="B82" s="39">
        <v>78</v>
      </c>
      <c r="C82" s="38"/>
      <c r="D82" s="38"/>
      <c r="E82" s="40"/>
      <c r="F82" s="40"/>
      <c r="G82" s="38"/>
      <c r="H82" s="38"/>
      <c r="I82" s="44"/>
      <c r="J82" s="41"/>
      <c r="K82" s="37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62"/>
      <c r="Y82" s="62"/>
    </row>
    <row r="83" spans="2:25" ht="13.5" customHeight="1">
      <c r="B83" s="39">
        <v>79</v>
      </c>
      <c r="C83" s="38"/>
      <c r="D83" s="38"/>
      <c r="E83" s="40"/>
      <c r="F83" s="40"/>
      <c r="G83" s="38"/>
      <c r="H83" s="38"/>
      <c r="I83" s="44"/>
      <c r="J83" s="41"/>
      <c r="K83" s="37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62"/>
      <c r="Y83" s="62"/>
    </row>
    <row r="84" spans="2:25" ht="13.5" customHeight="1">
      <c r="B84" s="39">
        <v>80</v>
      </c>
      <c r="C84" s="38"/>
      <c r="D84" s="38"/>
      <c r="E84" s="40"/>
      <c r="F84" s="40"/>
      <c r="G84" s="38"/>
      <c r="H84" s="38"/>
      <c r="I84" s="44"/>
      <c r="J84" s="41"/>
      <c r="K84" s="37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62"/>
      <c r="Y84" s="62"/>
    </row>
    <row r="85" spans="2:25" ht="13.5" customHeight="1">
      <c r="B85" s="39">
        <v>81</v>
      </c>
      <c r="C85" s="38"/>
      <c r="D85" s="38"/>
      <c r="E85" s="40"/>
      <c r="F85" s="40"/>
      <c r="G85" s="38"/>
      <c r="H85" s="38"/>
      <c r="I85" s="44"/>
      <c r="J85" s="41"/>
      <c r="K85" s="37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62"/>
      <c r="Y85" s="62"/>
    </row>
    <row r="86" spans="2:25" ht="13.5" customHeight="1">
      <c r="B86" s="39">
        <v>82</v>
      </c>
      <c r="C86" s="38"/>
      <c r="D86" s="38"/>
      <c r="E86" s="40"/>
      <c r="F86" s="40"/>
      <c r="G86" s="38"/>
      <c r="H86" s="38"/>
      <c r="I86" s="44"/>
      <c r="J86" s="41"/>
      <c r="K86" s="37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62"/>
      <c r="Y86" s="62"/>
    </row>
    <row r="87" spans="2:25" ht="13.5" customHeight="1">
      <c r="B87" s="39">
        <v>83</v>
      </c>
      <c r="C87" s="38"/>
      <c r="D87" s="38"/>
      <c r="E87" s="40"/>
      <c r="F87" s="40"/>
      <c r="G87" s="38"/>
      <c r="H87" s="38"/>
      <c r="I87" s="44"/>
      <c r="J87" s="41"/>
      <c r="K87" s="37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62"/>
      <c r="Y87" s="62"/>
    </row>
    <row r="88" spans="2:25" ht="13.5" customHeight="1">
      <c r="B88" s="39">
        <v>84</v>
      </c>
      <c r="C88" s="38"/>
      <c r="D88" s="38"/>
      <c r="E88" s="40"/>
      <c r="F88" s="40"/>
      <c r="G88" s="38"/>
      <c r="H88" s="38"/>
      <c r="I88" s="44"/>
      <c r="J88" s="41"/>
      <c r="K88" s="37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62"/>
      <c r="Y88" s="62"/>
    </row>
    <row r="89" spans="2:25" ht="13.5" customHeight="1">
      <c r="B89" s="39">
        <v>85</v>
      </c>
      <c r="C89" s="38"/>
      <c r="D89" s="38"/>
      <c r="E89" s="40"/>
      <c r="F89" s="40"/>
      <c r="G89" s="38"/>
      <c r="H89" s="38"/>
      <c r="I89" s="44"/>
      <c r="J89" s="41"/>
      <c r="K89" s="37"/>
      <c r="L89" s="40"/>
      <c r="M89" s="40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62"/>
      <c r="Y89" s="62"/>
    </row>
    <row r="90" spans="2:25" ht="13.5" customHeight="1">
      <c r="B90" s="39">
        <v>86</v>
      </c>
      <c r="C90" s="38"/>
      <c r="D90" s="38"/>
      <c r="E90" s="40"/>
      <c r="F90" s="40"/>
      <c r="G90" s="38"/>
      <c r="H90" s="38"/>
      <c r="I90" s="44"/>
      <c r="J90" s="41"/>
      <c r="K90" s="37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62"/>
      <c r="Y90" s="62"/>
    </row>
    <row r="91" spans="2:25" ht="13.5" customHeight="1">
      <c r="B91" s="39">
        <v>87</v>
      </c>
      <c r="C91" s="38"/>
      <c r="D91" s="38"/>
      <c r="E91" s="40"/>
      <c r="F91" s="40"/>
      <c r="G91" s="38"/>
      <c r="H91" s="38"/>
      <c r="I91" s="44"/>
      <c r="J91" s="41"/>
      <c r="K91" s="37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62"/>
      <c r="Y91" s="62"/>
    </row>
    <row r="92" spans="2:25" ht="13.5" customHeight="1">
      <c r="B92" s="39">
        <v>88</v>
      </c>
      <c r="C92" s="38"/>
      <c r="D92" s="38"/>
      <c r="E92" s="40"/>
      <c r="F92" s="40"/>
      <c r="G92" s="38"/>
      <c r="H92" s="38"/>
      <c r="I92" s="44"/>
      <c r="J92" s="41"/>
      <c r="K92" s="37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62"/>
      <c r="Y92" s="62"/>
    </row>
    <row r="93" spans="2:25" ht="13.5" customHeight="1">
      <c r="B93" s="39">
        <v>89</v>
      </c>
      <c r="C93" s="38"/>
      <c r="D93" s="38"/>
      <c r="E93" s="40"/>
      <c r="F93" s="40"/>
      <c r="G93" s="38"/>
      <c r="H93" s="38"/>
      <c r="I93" s="44"/>
      <c r="J93" s="41"/>
      <c r="K93" s="37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62"/>
      <c r="Y93" s="62"/>
    </row>
    <row r="94" spans="2:25" ht="13.5" customHeight="1">
      <c r="B94" s="39">
        <v>90</v>
      </c>
      <c r="C94" s="38"/>
      <c r="D94" s="38"/>
      <c r="E94" s="40"/>
      <c r="F94" s="40"/>
      <c r="G94" s="38"/>
      <c r="H94" s="38"/>
      <c r="I94" s="44"/>
      <c r="J94" s="41"/>
      <c r="K94" s="37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62"/>
      <c r="Y94" s="62"/>
    </row>
    <row r="95" spans="2:25" ht="13.5" customHeight="1">
      <c r="B95" s="39">
        <v>139</v>
      </c>
      <c r="C95" s="38"/>
      <c r="D95" s="42"/>
      <c r="E95" s="40"/>
      <c r="F95" s="40"/>
      <c r="G95" s="38"/>
      <c r="H95" s="38"/>
      <c r="I95" s="44"/>
      <c r="J95" s="41"/>
      <c r="K95" s="41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</row>
    <row r="96" spans="2:25" ht="13.5" customHeight="1">
      <c r="B96" s="39">
        <v>140</v>
      </c>
      <c r="C96" s="38"/>
      <c r="D96" s="38"/>
      <c r="E96" s="40"/>
      <c r="F96" s="40"/>
      <c r="G96" s="38"/>
      <c r="H96" s="38"/>
      <c r="I96" s="44"/>
      <c r="J96" s="41"/>
      <c r="K96" s="41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</row>
    <row r="97" spans="2:23" ht="13.5" customHeight="1">
      <c r="B97" s="39">
        <v>141</v>
      </c>
      <c r="C97" s="38"/>
      <c r="D97" s="38"/>
      <c r="E97" s="40"/>
      <c r="F97" s="40"/>
      <c r="G97" s="38"/>
      <c r="H97" s="38"/>
      <c r="I97" s="44"/>
      <c r="J97" s="41"/>
      <c r="K97" s="41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</row>
    <row r="98" spans="2:23" ht="13.5" customHeight="1">
      <c r="B98" s="39">
        <v>142</v>
      </c>
      <c r="C98" s="38"/>
      <c r="D98" s="38"/>
      <c r="E98" s="40"/>
      <c r="F98" s="40"/>
      <c r="G98" s="38"/>
      <c r="H98" s="38"/>
      <c r="I98" s="44"/>
      <c r="J98" s="41"/>
      <c r="K98" s="41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</row>
    <row r="99" spans="2:23" ht="13.5" customHeight="1">
      <c r="B99" s="39">
        <v>143</v>
      </c>
      <c r="C99" s="38"/>
      <c r="D99" s="38"/>
      <c r="E99" s="40"/>
      <c r="F99" s="40"/>
      <c r="G99" s="38"/>
      <c r="H99" s="38"/>
      <c r="I99" s="44"/>
      <c r="J99" s="41"/>
      <c r="K99" s="41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</row>
    <row r="100" spans="2:23" ht="13.5" customHeight="1">
      <c r="B100" s="39">
        <v>144</v>
      </c>
      <c r="C100" s="38"/>
      <c r="D100" s="38"/>
      <c r="E100" s="40"/>
      <c r="F100" s="40"/>
      <c r="G100" s="38"/>
      <c r="H100" s="38"/>
      <c r="I100" s="44"/>
      <c r="J100" s="41"/>
      <c r="K100" s="41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</row>
    <row r="101" spans="2:23" ht="13.5" customHeight="1">
      <c r="B101" s="39">
        <v>145</v>
      </c>
      <c r="C101" s="38"/>
      <c r="D101" s="38"/>
      <c r="E101" s="40"/>
      <c r="F101" s="40"/>
      <c r="G101" s="38"/>
      <c r="H101" s="38"/>
      <c r="I101" s="44"/>
      <c r="J101" s="41"/>
      <c r="K101" s="41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</row>
    <row r="102" spans="2:23" ht="13.5" customHeight="1">
      <c r="B102" s="39">
        <v>146</v>
      </c>
      <c r="C102" s="38"/>
      <c r="D102" s="38"/>
      <c r="E102" s="40"/>
      <c r="F102" s="40"/>
      <c r="G102" s="38"/>
      <c r="H102" s="38"/>
      <c r="I102" s="44"/>
      <c r="J102" s="41"/>
      <c r="K102" s="41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</row>
    <row r="103" spans="2:23" ht="13.5" customHeight="1">
      <c r="B103" s="39">
        <v>147</v>
      </c>
      <c r="C103" s="38"/>
      <c r="D103" s="38"/>
      <c r="E103" s="40"/>
      <c r="F103" s="40"/>
      <c r="G103" s="38"/>
      <c r="H103" s="38"/>
      <c r="I103" s="44"/>
      <c r="J103" s="41"/>
      <c r="K103" s="41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</row>
    <row r="104" spans="2:23" ht="13.5" customHeight="1">
      <c r="B104" s="39">
        <v>148</v>
      </c>
      <c r="C104" s="38"/>
      <c r="D104" s="38"/>
      <c r="E104" s="40"/>
      <c r="F104" s="40"/>
      <c r="G104" s="38"/>
      <c r="H104" s="38"/>
      <c r="I104" s="44"/>
      <c r="J104" s="41"/>
      <c r="K104" s="41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</row>
    <row r="105" spans="2:23" ht="13.5" customHeight="1">
      <c r="B105" s="39">
        <v>149</v>
      </c>
      <c r="C105" s="38"/>
      <c r="D105" s="38"/>
      <c r="E105" s="40"/>
      <c r="F105" s="40"/>
      <c r="G105" s="38"/>
      <c r="H105" s="38"/>
      <c r="I105" s="44"/>
      <c r="J105" s="41"/>
      <c r="K105" s="41"/>
      <c r="L105" s="40"/>
      <c r="M105" s="40"/>
      <c r="N105" s="40"/>
      <c r="O105" s="40"/>
      <c r="P105" s="40"/>
      <c r="Q105" s="40"/>
      <c r="R105" s="40"/>
      <c r="S105" s="40"/>
      <c r="T105" s="40"/>
      <c r="U105" s="40"/>
      <c r="V105" s="40"/>
      <c r="W105" s="40"/>
    </row>
    <row r="106" spans="2:23" ht="13.5" customHeight="1">
      <c r="B106" s="39">
        <v>150</v>
      </c>
      <c r="C106" s="38"/>
      <c r="D106" s="38"/>
      <c r="E106" s="40"/>
      <c r="F106" s="40"/>
      <c r="G106" s="38"/>
      <c r="H106" s="38"/>
      <c r="I106" s="44"/>
      <c r="J106" s="41"/>
      <c r="K106" s="41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</row>
    <row r="107" spans="2:23" ht="13.5" customHeight="1">
      <c r="B107" s="39">
        <v>151</v>
      </c>
      <c r="C107" s="38"/>
      <c r="D107" s="38"/>
      <c r="E107" s="40"/>
      <c r="F107" s="40"/>
      <c r="G107" s="38"/>
      <c r="H107" s="38"/>
      <c r="I107" s="44"/>
      <c r="J107" s="41"/>
      <c r="K107" s="41"/>
      <c r="L107" s="40"/>
      <c r="M107" s="40"/>
      <c r="N107" s="40"/>
      <c r="O107" s="40"/>
      <c r="P107" s="40"/>
      <c r="Q107" s="40"/>
      <c r="R107" s="40"/>
      <c r="S107" s="40"/>
      <c r="T107" s="40"/>
      <c r="U107" s="40"/>
      <c r="V107" s="40"/>
      <c r="W107" s="40"/>
    </row>
    <row r="108" spans="2:23" ht="13.5" customHeight="1">
      <c r="B108" s="39">
        <v>152</v>
      </c>
      <c r="C108" s="38"/>
      <c r="D108" s="38"/>
      <c r="E108" s="40"/>
      <c r="F108" s="40"/>
      <c r="G108" s="38"/>
      <c r="H108" s="38"/>
      <c r="I108" s="44"/>
      <c r="J108" s="41"/>
      <c r="K108" s="41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</row>
    <row r="109" spans="2:23" ht="13.5" customHeight="1">
      <c r="B109" s="39">
        <v>153</v>
      </c>
      <c r="C109" s="38"/>
      <c r="D109" s="38"/>
      <c r="E109" s="40"/>
      <c r="F109" s="40"/>
      <c r="G109" s="38"/>
      <c r="H109" s="38"/>
      <c r="I109" s="44"/>
      <c r="J109" s="41"/>
      <c r="K109" s="41"/>
      <c r="L109" s="40"/>
      <c r="M109" s="40"/>
      <c r="N109" s="40"/>
      <c r="O109" s="40"/>
      <c r="P109" s="40"/>
      <c r="Q109" s="40"/>
      <c r="R109" s="40"/>
      <c r="S109" s="40"/>
      <c r="T109" s="40"/>
      <c r="U109" s="40"/>
      <c r="V109" s="40"/>
      <c r="W109" s="40"/>
    </row>
    <row r="110" spans="2:23" ht="13.5" customHeight="1">
      <c r="B110" s="39">
        <v>154</v>
      </c>
      <c r="C110" s="38"/>
      <c r="D110" s="38"/>
      <c r="E110" s="40"/>
      <c r="F110" s="40"/>
      <c r="G110" s="38"/>
      <c r="H110" s="38"/>
      <c r="I110" s="44"/>
      <c r="J110" s="41"/>
      <c r="K110" s="41"/>
      <c r="L110" s="40"/>
      <c r="M110" s="40"/>
      <c r="N110" s="40"/>
      <c r="O110" s="40"/>
      <c r="P110" s="40"/>
      <c r="Q110" s="40"/>
      <c r="R110" s="40"/>
      <c r="S110" s="40"/>
      <c r="T110" s="40"/>
      <c r="U110" s="40"/>
      <c r="V110" s="40"/>
      <c r="W110" s="40"/>
    </row>
    <row r="111" spans="2:23" ht="13.5" customHeight="1">
      <c r="B111" s="39">
        <v>155</v>
      </c>
      <c r="C111" s="38"/>
      <c r="D111" s="38"/>
      <c r="E111" s="40"/>
      <c r="F111" s="40"/>
      <c r="G111" s="38"/>
      <c r="H111" s="38"/>
      <c r="I111" s="44"/>
      <c r="J111" s="41"/>
      <c r="K111" s="41"/>
      <c r="L111" s="40"/>
      <c r="M111" s="40"/>
      <c r="N111" s="40"/>
      <c r="O111" s="40"/>
      <c r="P111" s="40"/>
      <c r="Q111" s="40"/>
      <c r="R111" s="40"/>
      <c r="S111" s="40"/>
      <c r="T111" s="40"/>
      <c r="U111" s="40"/>
      <c r="V111" s="40"/>
      <c r="W111" s="40"/>
    </row>
    <row r="112" spans="2:23" ht="13.5" customHeight="1">
      <c r="B112" s="39">
        <v>156</v>
      </c>
      <c r="C112" s="38"/>
      <c r="D112" s="38"/>
      <c r="E112" s="40"/>
      <c r="F112" s="40"/>
      <c r="G112" s="38"/>
      <c r="H112" s="38"/>
      <c r="I112" s="44"/>
      <c r="J112" s="41"/>
      <c r="K112" s="41"/>
      <c r="L112" s="40"/>
      <c r="M112" s="40"/>
      <c r="N112" s="40"/>
      <c r="O112" s="40"/>
      <c r="P112" s="40"/>
      <c r="Q112" s="40"/>
      <c r="R112" s="40"/>
      <c r="S112" s="40"/>
      <c r="T112" s="40"/>
      <c r="U112" s="40"/>
      <c r="V112" s="40"/>
      <c r="W112" s="40"/>
    </row>
    <row r="113" spans="2:23" ht="13.5" customHeight="1">
      <c r="B113" s="39">
        <v>157</v>
      </c>
      <c r="C113" s="38"/>
      <c r="D113" s="38"/>
      <c r="E113" s="40"/>
      <c r="F113" s="40"/>
      <c r="G113" s="38"/>
      <c r="H113" s="38"/>
      <c r="I113" s="44"/>
      <c r="J113" s="41"/>
      <c r="K113" s="41"/>
      <c r="L113" s="40"/>
      <c r="M113" s="40"/>
      <c r="N113" s="40"/>
      <c r="O113" s="40"/>
      <c r="P113" s="40"/>
      <c r="Q113" s="40"/>
      <c r="R113" s="40"/>
      <c r="S113" s="40"/>
      <c r="T113" s="40"/>
      <c r="U113" s="40"/>
      <c r="V113" s="40"/>
      <c r="W113" s="40"/>
    </row>
    <row r="114" spans="2:23" ht="13.5" customHeight="1">
      <c r="B114" s="39">
        <v>158</v>
      </c>
      <c r="C114" s="38"/>
      <c r="D114" s="38"/>
      <c r="E114" s="40"/>
      <c r="F114" s="40"/>
      <c r="G114" s="38"/>
      <c r="H114" s="38"/>
      <c r="I114" s="44"/>
      <c r="J114" s="41"/>
      <c r="K114" s="41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</row>
    <row r="115" spans="2:23" ht="13.5" customHeight="1">
      <c r="B115" s="39">
        <v>159</v>
      </c>
      <c r="C115" s="38"/>
      <c r="D115" s="38"/>
      <c r="E115" s="40"/>
      <c r="F115" s="40"/>
      <c r="G115" s="38"/>
      <c r="H115" s="38"/>
      <c r="I115" s="44"/>
      <c r="J115" s="41"/>
      <c r="K115" s="41"/>
      <c r="L115" s="40"/>
      <c r="M115" s="40"/>
      <c r="N115" s="40"/>
      <c r="O115" s="40"/>
      <c r="P115" s="40"/>
      <c r="Q115" s="40"/>
      <c r="R115" s="40"/>
      <c r="S115" s="40"/>
      <c r="T115" s="40"/>
      <c r="U115" s="40"/>
      <c r="V115" s="40"/>
      <c r="W115" s="40"/>
    </row>
    <row r="116" spans="2:23" ht="13.5" customHeight="1">
      <c r="B116" s="39">
        <v>160</v>
      </c>
      <c r="C116" s="38"/>
      <c r="D116" s="38"/>
      <c r="E116" s="40"/>
      <c r="F116" s="40"/>
      <c r="G116" s="38"/>
      <c r="H116" s="38"/>
      <c r="I116" s="44"/>
      <c r="J116" s="41"/>
      <c r="K116" s="41"/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</row>
    <row r="117" spans="2:23" ht="13.5" customHeight="1">
      <c r="B117" s="39">
        <v>161</v>
      </c>
      <c r="C117" s="38"/>
      <c r="D117" s="38"/>
      <c r="E117" s="40"/>
      <c r="F117" s="40"/>
      <c r="G117" s="38"/>
      <c r="H117" s="38"/>
      <c r="I117" s="44"/>
      <c r="J117" s="41"/>
      <c r="K117" s="41"/>
      <c r="L117" s="40"/>
      <c r="M117" s="40"/>
      <c r="N117" s="40"/>
      <c r="O117" s="40"/>
      <c r="P117" s="40"/>
      <c r="Q117" s="40"/>
      <c r="R117" s="40"/>
      <c r="S117" s="40"/>
      <c r="T117" s="40"/>
      <c r="U117" s="40"/>
      <c r="V117" s="40"/>
      <c r="W117" s="40"/>
    </row>
    <row r="118" spans="2:23" ht="13.5" customHeight="1">
      <c r="B118" s="39">
        <v>162</v>
      </c>
      <c r="C118" s="38"/>
      <c r="D118" s="38"/>
      <c r="E118" s="40"/>
      <c r="F118" s="40"/>
      <c r="G118" s="38"/>
      <c r="H118" s="38"/>
      <c r="I118" s="44"/>
      <c r="J118" s="41"/>
      <c r="K118" s="41"/>
      <c r="L118" s="40"/>
      <c r="M118" s="40"/>
      <c r="N118" s="40"/>
      <c r="O118" s="40"/>
      <c r="P118" s="40"/>
      <c r="Q118" s="40"/>
      <c r="R118" s="40"/>
      <c r="S118" s="40"/>
      <c r="T118" s="40"/>
      <c r="U118" s="40"/>
      <c r="V118" s="40"/>
      <c r="W118" s="40"/>
    </row>
    <row r="119" spans="2:23" ht="13.5" customHeight="1">
      <c r="B119" s="39">
        <v>163</v>
      </c>
      <c r="C119" s="38"/>
      <c r="D119" s="38"/>
      <c r="E119" s="40"/>
      <c r="F119" s="40"/>
      <c r="G119" s="38"/>
      <c r="H119" s="38"/>
      <c r="I119" s="44"/>
      <c r="J119" s="41"/>
      <c r="K119" s="41"/>
      <c r="L119" s="40"/>
      <c r="M119" s="40"/>
      <c r="N119" s="40"/>
      <c r="O119" s="40"/>
      <c r="P119" s="40"/>
      <c r="Q119" s="40"/>
      <c r="R119" s="40"/>
      <c r="S119" s="40"/>
      <c r="T119" s="40"/>
      <c r="U119" s="40"/>
      <c r="V119" s="40"/>
      <c r="W119" s="40"/>
    </row>
    <row r="120" spans="2:23" ht="13.5" customHeight="1">
      <c r="B120" s="39">
        <v>164</v>
      </c>
      <c r="C120" s="38"/>
      <c r="D120" s="38"/>
      <c r="E120" s="40"/>
      <c r="F120" s="40"/>
      <c r="G120" s="38"/>
      <c r="H120" s="38"/>
      <c r="I120" s="44"/>
      <c r="J120" s="41"/>
      <c r="K120" s="41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</row>
    <row r="121" spans="2:23" ht="13.5" customHeight="1">
      <c r="B121" s="39">
        <v>165</v>
      </c>
      <c r="C121" s="38"/>
      <c r="D121" s="38"/>
      <c r="E121" s="40"/>
      <c r="F121" s="40"/>
      <c r="G121" s="38"/>
      <c r="H121" s="38"/>
      <c r="I121" s="44"/>
      <c r="J121" s="41"/>
      <c r="K121" s="41"/>
      <c r="L121" s="40"/>
      <c r="M121" s="40"/>
      <c r="N121" s="40"/>
      <c r="O121" s="40"/>
      <c r="P121" s="40"/>
      <c r="Q121" s="40"/>
      <c r="R121" s="40"/>
      <c r="S121" s="40"/>
      <c r="T121" s="40"/>
      <c r="U121" s="40"/>
      <c r="V121" s="40"/>
      <c r="W121" s="40"/>
    </row>
    <row r="122" spans="2:23" ht="13.5" customHeight="1">
      <c r="B122" s="39">
        <v>166</v>
      </c>
      <c r="C122" s="38"/>
      <c r="D122" s="38"/>
      <c r="E122" s="40"/>
      <c r="F122" s="40"/>
      <c r="G122" s="38"/>
      <c r="H122" s="38"/>
      <c r="I122" s="44"/>
      <c r="J122" s="41"/>
      <c r="K122" s="41"/>
      <c r="L122" s="40"/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40"/>
    </row>
    <row r="123" spans="2:23" ht="13.5" customHeight="1">
      <c r="B123" s="39">
        <v>167</v>
      </c>
      <c r="C123" s="38"/>
      <c r="D123" s="38"/>
      <c r="E123" s="40"/>
      <c r="F123" s="40"/>
      <c r="G123" s="38"/>
      <c r="H123" s="38"/>
      <c r="I123" s="44"/>
      <c r="J123" s="41"/>
      <c r="K123" s="41"/>
      <c r="L123" s="40"/>
      <c r="M123" s="40"/>
      <c r="N123" s="40"/>
      <c r="O123" s="40"/>
      <c r="P123" s="40"/>
      <c r="Q123" s="40"/>
      <c r="R123" s="40"/>
      <c r="S123" s="40"/>
      <c r="T123" s="40"/>
      <c r="U123" s="40"/>
      <c r="V123" s="40"/>
      <c r="W123" s="40"/>
    </row>
    <row r="124" spans="2:23" ht="13.5" customHeight="1">
      <c r="B124" s="39">
        <v>168</v>
      </c>
      <c r="C124" s="38"/>
      <c r="D124" s="38"/>
      <c r="E124" s="40"/>
      <c r="F124" s="40"/>
      <c r="G124" s="38"/>
      <c r="H124" s="38"/>
      <c r="I124" s="44"/>
      <c r="J124" s="41"/>
      <c r="K124" s="41"/>
      <c r="L124" s="40"/>
      <c r="M124" s="40"/>
      <c r="N124" s="40"/>
      <c r="O124" s="40"/>
      <c r="P124" s="40"/>
      <c r="Q124" s="40"/>
      <c r="R124" s="40"/>
      <c r="S124" s="40"/>
      <c r="T124" s="40"/>
      <c r="U124" s="40"/>
      <c r="V124" s="40"/>
      <c r="W124" s="40"/>
    </row>
    <row r="125" spans="2:23" ht="13.5" customHeight="1">
      <c r="B125" s="39">
        <v>169</v>
      </c>
      <c r="C125" s="38"/>
      <c r="D125" s="38"/>
      <c r="E125" s="40"/>
      <c r="F125" s="40"/>
      <c r="G125" s="38"/>
      <c r="H125" s="38"/>
      <c r="I125" s="44"/>
      <c r="J125" s="41"/>
      <c r="K125" s="41"/>
      <c r="L125" s="40"/>
      <c r="M125" s="40"/>
      <c r="N125" s="40"/>
      <c r="O125" s="40"/>
      <c r="P125" s="40"/>
      <c r="Q125" s="40"/>
      <c r="R125" s="40"/>
      <c r="S125" s="40"/>
      <c r="T125" s="40"/>
      <c r="U125" s="40"/>
      <c r="V125" s="40"/>
      <c r="W125" s="40"/>
    </row>
    <row r="126" spans="2:23" ht="13.5" customHeight="1">
      <c r="B126" s="39">
        <v>170</v>
      </c>
      <c r="C126" s="38"/>
      <c r="D126" s="38"/>
      <c r="E126" s="40"/>
      <c r="F126" s="40"/>
      <c r="G126" s="38"/>
      <c r="H126" s="38"/>
      <c r="I126" s="44"/>
      <c r="J126" s="41"/>
      <c r="K126" s="41"/>
      <c r="L126" s="40"/>
      <c r="M126" s="40"/>
      <c r="N126" s="40"/>
      <c r="O126" s="40"/>
      <c r="P126" s="40"/>
      <c r="Q126" s="40"/>
      <c r="R126" s="40"/>
      <c r="S126" s="40"/>
      <c r="T126" s="40"/>
      <c r="U126" s="40"/>
      <c r="V126" s="40"/>
      <c r="W126" s="40"/>
    </row>
    <row r="127" spans="2:23" ht="13.5" customHeight="1">
      <c r="B127" s="39">
        <v>171</v>
      </c>
      <c r="C127" s="38"/>
      <c r="D127" s="38"/>
      <c r="E127" s="40"/>
      <c r="F127" s="40"/>
      <c r="G127" s="38"/>
      <c r="H127" s="38"/>
      <c r="I127" s="44"/>
      <c r="J127" s="41"/>
      <c r="K127" s="41"/>
      <c r="L127" s="40"/>
      <c r="M127" s="40"/>
      <c r="N127" s="40"/>
      <c r="O127" s="40"/>
      <c r="P127" s="40"/>
      <c r="Q127" s="40"/>
      <c r="R127" s="40"/>
      <c r="S127" s="40"/>
      <c r="T127" s="40"/>
      <c r="U127" s="40"/>
      <c r="V127" s="40"/>
      <c r="W127" s="40"/>
    </row>
    <row r="128" spans="2:23" ht="13.5" customHeight="1">
      <c r="B128" s="39">
        <v>172</v>
      </c>
      <c r="C128" s="38"/>
      <c r="D128" s="38"/>
      <c r="E128" s="40"/>
      <c r="F128" s="40"/>
      <c r="G128" s="38"/>
      <c r="H128" s="38"/>
      <c r="I128" s="44"/>
      <c r="J128" s="41"/>
      <c r="K128" s="41"/>
      <c r="L128" s="40"/>
      <c r="M128" s="40"/>
      <c r="N128" s="40"/>
      <c r="O128" s="40"/>
      <c r="P128" s="40"/>
      <c r="Q128" s="40"/>
      <c r="R128" s="40"/>
      <c r="S128" s="40"/>
      <c r="T128" s="40"/>
      <c r="U128" s="40"/>
      <c r="V128" s="40"/>
      <c r="W128" s="40"/>
    </row>
    <row r="129" spans="2:23" ht="13.5" customHeight="1">
      <c r="B129" s="39">
        <v>173</v>
      </c>
      <c r="C129" s="38"/>
      <c r="D129" s="38"/>
      <c r="E129" s="40"/>
      <c r="F129" s="40"/>
      <c r="G129" s="38"/>
      <c r="H129" s="38"/>
      <c r="I129" s="44"/>
      <c r="J129" s="41"/>
      <c r="K129" s="41"/>
      <c r="L129" s="40"/>
      <c r="M129" s="40"/>
      <c r="N129" s="40"/>
      <c r="O129" s="40"/>
      <c r="P129" s="40"/>
      <c r="Q129" s="40"/>
      <c r="R129" s="40"/>
      <c r="S129" s="40"/>
      <c r="T129" s="40"/>
      <c r="U129" s="40"/>
      <c r="V129" s="40"/>
      <c r="W129" s="40"/>
    </row>
    <row r="130" spans="2:23" ht="13.5" customHeight="1">
      <c r="B130" s="39">
        <v>174</v>
      </c>
      <c r="C130" s="38"/>
      <c r="D130" s="38"/>
      <c r="E130" s="40"/>
      <c r="F130" s="40"/>
      <c r="G130" s="38"/>
      <c r="H130" s="38"/>
      <c r="I130" s="44"/>
      <c r="J130" s="41"/>
      <c r="K130" s="41"/>
      <c r="L130" s="40"/>
      <c r="M130" s="40"/>
      <c r="N130" s="40"/>
      <c r="O130" s="40"/>
      <c r="P130" s="40"/>
      <c r="Q130" s="40"/>
      <c r="R130" s="40"/>
      <c r="S130" s="40"/>
      <c r="T130" s="40"/>
      <c r="U130" s="40"/>
      <c r="V130" s="40"/>
      <c r="W130" s="40"/>
    </row>
    <row r="131" spans="2:23" ht="13.5" customHeight="1">
      <c r="B131" s="39">
        <v>175</v>
      </c>
      <c r="C131" s="38"/>
      <c r="D131" s="38"/>
      <c r="E131" s="40"/>
      <c r="F131" s="40"/>
      <c r="G131" s="38"/>
      <c r="H131" s="38"/>
      <c r="I131" s="44"/>
      <c r="J131" s="41"/>
      <c r="K131" s="41"/>
      <c r="L131" s="40"/>
      <c r="M131" s="40"/>
      <c r="N131" s="40"/>
      <c r="O131" s="40"/>
      <c r="P131" s="40"/>
      <c r="Q131" s="40"/>
      <c r="R131" s="40"/>
      <c r="S131" s="40"/>
      <c r="T131" s="40"/>
      <c r="U131" s="40"/>
      <c r="V131" s="40"/>
      <c r="W131" s="40"/>
    </row>
    <row r="132" spans="2:23" ht="13.5" customHeight="1">
      <c r="B132" s="39">
        <v>176</v>
      </c>
      <c r="C132" s="38"/>
      <c r="D132" s="38"/>
      <c r="E132" s="40"/>
      <c r="F132" s="40"/>
      <c r="G132" s="38"/>
      <c r="H132" s="38"/>
      <c r="I132" s="44"/>
      <c r="J132" s="41"/>
      <c r="K132" s="41"/>
      <c r="L132" s="40"/>
      <c r="M132" s="40"/>
      <c r="N132" s="40"/>
      <c r="O132" s="40"/>
      <c r="P132" s="40"/>
      <c r="Q132" s="40"/>
      <c r="R132" s="40"/>
      <c r="S132" s="40"/>
      <c r="T132" s="40"/>
      <c r="U132" s="40"/>
      <c r="V132" s="40"/>
      <c r="W132" s="40"/>
    </row>
    <row r="133" spans="2:23" ht="13.5" customHeight="1">
      <c r="B133" s="39">
        <v>177</v>
      </c>
      <c r="C133" s="38"/>
      <c r="D133" s="38"/>
      <c r="E133" s="40"/>
      <c r="F133" s="40"/>
      <c r="G133" s="38"/>
      <c r="H133" s="38"/>
      <c r="I133" s="44"/>
      <c r="J133" s="41"/>
      <c r="K133" s="41"/>
      <c r="L133" s="40"/>
      <c r="M133" s="40"/>
      <c r="N133" s="40"/>
      <c r="O133" s="40"/>
      <c r="P133" s="40"/>
      <c r="Q133" s="40"/>
      <c r="R133" s="40"/>
      <c r="S133" s="40"/>
      <c r="T133" s="40"/>
      <c r="U133" s="40"/>
      <c r="V133" s="40"/>
      <c r="W133" s="40"/>
    </row>
    <row r="134" spans="2:23" ht="13.5" customHeight="1">
      <c r="B134" s="39">
        <v>178</v>
      </c>
      <c r="C134" s="38"/>
      <c r="D134" s="38"/>
      <c r="E134" s="40"/>
      <c r="F134" s="40"/>
      <c r="G134" s="38"/>
      <c r="H134" s="38"/>
      <c r="I134" s="44"/>
      <c r="J134" s="41"/>
      <c r="K134" s="40"/>
      <c r="L134" s="40"/>
      <c r="M134" s="40"/>
      <c r="N134" s="40"/>
      <c r="O134" s="40"/>
      <c r="P134" s="40"/>
      <c r="Q134" s="40"/>
      <c r="R134" s="40"/>
      <c r="S134" s="40"/>
      <c r="T134" s="40"/>
      <c r="U134" s="40"/>
      <c r="V134" s="40"/>
      <c r="W134" s="40"/>
    </row>
    <row r="135" spans="2:23" ht="13.5" customHeight="1">
      <c r="B135" s="39">
        <v>179</v>
      </c>
      <c r="C135" s="38"/>
      <c r="D135" s="38"/>
      <c r="E135" s="40"/>
      <c r="F135" s="40"/>
      <c r="G135" s="38"/>
      <c r="H135" s="38"/>
      <c r="I135" s="44"/>
      <c r="J135" s="41"/>
      <c r="K135" s="40"/>
      <c r="L135" s="40"/>
      <c r="M135" s="40"/>
      <c r="N135" s="40"/>
      <c r="O135" s="40"/>
      <c r="P135" s="40"/>
      <c r="Q135" s="40"/>
      <c r="R135" s="40"/>
      <c r="S135" s="40"/>
      <c r="T135" s="40"/>
      <c r="U135" s="40"/>
      <c r="V135" s="40"/>
      <c r="W135" s="40"/>
    </row>
    <row r="136" spans="2:23" ht="13.5" customHeight="1">
      <c r="B136" s="39">
        <v>180</v>
      </c>
      <c r="C136" s="38"/>
      <c r="D136" s="38"/>
      <c r="E136" s="40"/>
      <c r="F136" s="40"/>
      <c r="G136" s="38"/>
      <c r="H136" s="38"/>
      <c r="I136" s="44"/>
      <c r="J136" s="41"/>
      <c r="K136" s="40"/>
      <c r="L136" s="40"/>
      <c r="M136" s="40"/>
      <c r="N136" s="40"/>
      <c r="O136" s="40"/>
      <c r="P136" s="40"/>
      <c r="Q136" s="40"/>
      <c r="R136" s="40"/>
      <c r="S136" s="40"/>
      <c r="T136" s="40"/>
      <c r="U136" s="40"/>
      <c r="V136" s="40"/>
      <c r="W136" s="40"/>
    </row>
    <row r="137" spans="2:23" ht="13.5" customHeight="1">
      <c r="B137" s="39">
        <v>181</v>
      </c>
      <c r="C137" s="38"/>
      <c r="D137" s="38"/>
      <c r="E137" s="40"/>
      <c r="F137" s="40"/>
      <c r="G137" s="38"/>
      <c r="H137" s="38"/>
      <c r="I137" s="44"/>
      <c r="J137" s="41"/>
      <c r="K137" s="40"/>
      <c r="L137" s="40"/>
      <c r="M137" s="40"/>
      <c r="N137" s="40"/>
      <c r="O137" s="40"/>
      <c r="P137" s="40"/>
      <c r="Q137" s="40"/>
      <c r="R137" s="40"/>
      <c r="S137" s="40"/>
      <c r="T137" s="40"/>
      <c r="U137" s="40"/>
      <c r="V137" s="40"/>
      <c r="W137" s="40"/>
    </row>
    <row r="138" spans="2:23" ht="13.5" customHeight="1">
      <c r="B138" s="39">
        <v>182</v>
      </c>
      <c r="C138" s="38"/>
      <c r="D138" s="38"/>
      <c r="E138" s="40"/>
      <c r="F138" s="40"/>
      <c r="G138" s="38"/>
      <c r="H138" s="38"/>
      <c r="I138" s="44"/>
      <c r="J138" s="41"/>
      <c r="K138" s="40"/>
      <c r="L138" s="40"/>
      <c r="M138" s="40"/>
      <c r="N138" s="40"/>
      <c r="O138" s="40"/>
      <c r="P138" s="40"/>
      <c r="Q138" s="40"/>
      <c r="R138" s="40"/>
      <c r="S138" s="40"/>
      <c r="T138" s="40"/>
      <c r="U138" s="40"/>
      <c r="V138" s="40"/>
      <c r="W138" s="40"/>
    </row>
    <row r="139" spans="2:23" ht="13.5" customHeight="1">
      <c r="B139" s="39">
        <v>183</v>
      </c>
      <c r="C139" s="38"/>
      <c r="D139" s="38"/>
      <c r="E139" s="40"/>
      <c r="F139" s="40"/>
      <c r="G139" s="38"/>
      <c r="H139" s="38"/>
      <c r="I139" s="44"/>
      <c r="J139" s="41"/>
      <c r="K139" s="40"/>
      <c r="L139" s="40"/>
      <c r="M139" s="40"/>
      <c r="N139" s="40"/>
      <c r="O139" s="40"/>
      <c r="P139" s="40"/>
      <c r="Q139" s="40"/>
      <c r="R139" s="40"/>
      <c r="S139" s="40"/>
      <c r="T139" s="40"/>
      <c r="U139" s="40"/>
      <c r="V139" s="40"/>
      <c r="W139" s="40"/>
    </row>
    <row r="140" spans="2:23" ht="13.5" customHeight="1">
      <c r="B140" s="39">
        <v>184</v>
      </c>
      <c r="C140" s="38"/>
      <c r="D140" s="38"/>
      <c r="E140" s="40"/>
      <c r="F140" s="40"/>
      <c r="G140" s="38"/>
      <c r="H140" s="38"/>
      <c r="I140" s="44"/>
      <c r="J140" s="41"/>
      <c r="K140" s="40"/>
      <c r="L140" s="40"/>
      <c r="M140" s="40"/>
      <c r="N140" s="40"/>
      <c r="O140" s="40"/>
      <c r="P140" s="40"/>
      <c r="Q140" s="40"/>
      <c r="R140" s="40"/>
      <c r="S140" s="40"/>
      <c r="T140" s="40"/>
      <c r="U140" s="40"/>
      <c r="V140" s="40"/>
      <c r="W140" s="40"/>
    </row>
    <row r="141" spans="2:23" ht="13.5" customHeight="1">
      <c r="B141" s="39">
        <v>185</v>
      </c>
      <c r="C141" s="38"/>
      <c r="D141" s="38"/>
      <c r="E141" s="40"/>
      <c r="F141" s="40"/>
      <c r="G141" s="38"/>
      <c r="H141" s="38"/>
      <c r="I141" s="44"/>
      <c r="J141" s="41"/>
      <c r="K141" s="40"/>
      <c r="L141" s="40"/>
      <c r="M141" s="40"/>
      <c r="N141" s="40"/>
      <c r="O141" s="40"/>
      <c r="P141" s="40"/>
      <c r="Q141" s="40"/>
      <c r="R141" s="40"/>
      <c r="S141" s="40"/>
      <c r="T141" s="40"/>
      <c r="U141" s="40"/>
      <c r="V141" s="40"/>
      <c r="W141" s="40"/>
    </row>
    <row r="142" spans="2:23" ht="13.5" customHeight="1">
      <c r="B142" s="39">
        <v>186</v>
      </c>
      <c r="C142" s="38"/>
      <c r="D142" s="38"/>
      <c r="E142" s="40"/>
      <c r="F142" s="40"/>
      <c r="G142" s="38"/>
      <c r="H142" s="38"/>
      <c r="I142" s="44"/>
      <c r="J142" s="41"/>
      <c r="K142" s="40"/>
      <c r="L142" s="40"/>
      <c r="M142" s="40"/>
      <c r="N142" s="40"/>
      <c r="O142" s="40"/>
      <c r="P142" s="40"/>
      <c r="Q142" s="40"/>
      <c r="R142" s="40"/>
      <c r="S142" s="40"/>
      <c r="T142" s="40"/>
      <c r="U142" s="40"/>
      <c r="V142" s="40"/>
      <c r="W142" s="40"/>
    </row>
    <row r="143" spans="2:23" ht="13.5" customHeight="1">
      <c r="B143" s="39">
        <v>187</v>
      </c>
      <c r="C143" s="38"/>
      <c r="D143" s="38"/>
      <c r="E143" s="40"/>
      <c r="F143" s="40"/>
      <c r="G143" s="38"/>
      <c r="H143" s="38"/>
      <c r="I143" s="44"/>
      <c r="J143" s="41"/>
      <c r="K143" s="41"/>
      <c r="L143" s="40"/>
      <c r="M143" s="40"/>
      <c r="N143" s="40"/>
      <c r="O143" s="40"/>
      <c r="P143" s="40"/>
      <c r="Q143" s="40"/>
      <c r="R143" s="40"/>
      <c r="S143" s="40"/>
      <c r="T143" s="40"/>
      <c r="U143" s="40"/>
      <c r="V143" s="40"/>
      <c r="W143" s="40"/>
    </row>
    <row r="144" spans="2:23" ht="13.5" customHeight="1">
      <c r="B144" s="39">
        <v>188</v>
      </c>
      <c r="E144" s="47"/>
      <c r="F144" s="47"/>
      <c r="G144" s="47"/>
      <c r="H144" s="47"/>
      <c r="K144" s="31"/>
      <c r="L144" s="31"/>
      <c r="M144" s="31"/>
      <c r="N144" s="31"/>
      <c r="O144" s="31"/>
      <c r="P144" s="31"/>
      <c r="Q144" s="31"/>
      <c r="R144" s="31"/>
      <c r="S144" s="31"/>
      <c r="T144" s="31"/>
      <c r="U144" s="31"/>
      <c r="V144" s="31"/>
      <c r="W144" s="31"/>
    </row>
    <row r="145" spans="2:23" ht="13.5" customHeight="1">
      <c r="B145" s="39">
        <v>189</v>
      </c>
      <c r="E145" s="47"/>
      <c r="F145" s="47"/>
      <c r="G145" s="47"/>
      <c r="H145" s="47"/>
      <c r="K145" s="31"/>
      <c r="L145" s="31"/>
      <c r="M145" s="31"/>
      <c r="N145" s="31"/>
      <c r="O145" s="31"/>
      <c r="P145" s="31"/>
      <c r="Q145" s="31"/>
      <c r="R145" s="31"/>
      <c r="S145" s="31"/>
      <c r="T145" s="31"/>
      <c r="U145" s="31"/>
      <c r="V145" s="31"/>
      <c r="W145" s="31"/>
    </row>
    <row r="146" spans="2:23" ht="13.5" customHeight="1"/>
    <row r="147" spans="2:23" ht="13.5" customHeight="1"/>
    <row r="148" spans="2:23" ht="13.5" customHeight="1"/>
    <row r="149" spans="2:23" ht="13.5" customHeight="1"/>
    <row r="150" spans="2:23" ht="13.5" customHeight="1"/>
    <row r="151" spans="2:23" ht="13.5" customHeight="1"/>
    <row r="152" spans="2:23" ht="13.5" customHeight="1"/>
    <row r="153" spans="2:23" ht="13.5" customHeight="1"/>
    <row r="154" spans="2:23" ht="13.5" customHeight="1"/>
    <row r="155" spans="2:23" ht="13.5" customHeight="1"/>
    <row r="156" spans="2:23" ht="13.5" customHeight="1"/>
    <row r="157" spans="2:23" ht="13.5" customHeight="1"/>
    <row r="158" spans="2:23" ht="13.5" customHeight="1"/>
    <row r="159" spans="2:23" ht="13.5" customHeight="1"/>
    <row r="160" spans="2:23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mergeCells count="10">
    <mergeCell ref="R3:T3"/>
    <mergeCell ref="U3:W3"/>
    <mergeCell ref="X3:Y3"/>
    <mergeCell ref="C4:D4"/>
    <mergeCell ref="E4:F4"/>
    <mergeCell ref="G4:H4"/>
    <mergeCell ref="I4:J4"/>
    <mergeCell ref="P4:Q4"/>
    <mergeCell ref="L4:M4"/>
    <mergeCell ref="N4:O4"/>
  </mergeCells>
  <pageMargins left="0.25" right="0.25" top="0.75" bottom="0.75" header="0" footer="0"/>
  <pageSetup paperSize="8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1000"/>
  <sheetViews>
    <sheetView topLeftCell="A97" workbookViewId="0"/>
  </sheetViews>
  <sheetFormatPr defaultColWidth="14.42578125" defaultRowHeight="15" customHeight="1"/>
  <cols>
    <col min="1" max="1" width="1.140625" customWidth="1"/>
    <col min="2" max="2" width="4.28515625" customWidth="1"/>
    <col min="3" max="3" width="12.42578125" customWidth="1"/>
    <col min="4" max="4" width="11.140625" customWidth="1"/>
    <col min="5" max="5" width="12.42578125" customWidth="1"/>
    <col min="6" max="11" width="6.85546875" customWidth="1"/>
    <col min="12" max="14" width="4.7109375" customWidth="1"/>
    <col min="15" max="15" width="9.7109375" customWidth="1"/>
    <col min="16" max="24" width="4.7109375" customWidth="1"/>
    <col min="25" max="35" width="11.5703125" customWidth="1"/>
    <col min="36" max="36" width="10.42578125" customWidth="1"/>
  </cols>
  <sheetData>
    <row r="1" spans="2:36" ht="13.5" customHeight="1">
      <c r="E1" s="34"/>
      <c r="F1" s="35"/>
      <c r="G1" s="35"/>
      <c r="H1" s="35"/>
      <c r="I1" s="35"/>
      <c r="O1" s="63"/>
      <c r="Y1" s="35"/>
    </row>
    <row r="2" spans="2:36" ht="13.5" customHeight="1">
      <c r="E2" s="34"/>
      <c r="F2" s="35"/>
      <c r="G2" s="35"/>
      <c r="H2" s="35"/>
      <c r="I2" s="35"/>
      <c r="O2" s="63"/>
      <c r="Y2" s="35"/>
    </row>
    <row r="3" spans="2:36" ht="13.5" customHeight="1">
      <c r="E3" s="34"/>
      <c r="F3" s="35"/>
      <c r="G3" s="35"/>
      <c r="H3" s="35"/>
      <c r="I3" s="35"/>
      <c r="Y3" s="109" t="s">
        <v>46</v>
      </c>
      <c r="Z3" s="97"/>
      <c r="AA3" s="98"/>
      <c r="AB3" s="109" t="s">
        <v>47</v>
      </c>
      <c r="AC3" s="97"/>
      <c r="AD3" s="98"/>
      <c r="AE3" s="64"/>
      <c r="AF3" s="64"/>
      <c r="AG3" s="64"/>
      <c r="AH3" s="115" t="s">
        <v>85</v>
      </c>
      <c r="AI3" s="98"/>
    </row>
    <row r="4" spans="2:36" ht="13.5" customHeight="1">
      <c r="C4" s="109" t="s">
        <v>23</v>
      </c>
      <c r="D4" s="97"/>
      <c r="E4" s="98"/>
      <c r="F4" s="109" t="s">
        <v>24</v>
      </c>
      <c r="G4" s="97"/>
      <c r="H4" s="98"/>
      <c r="I4" s="109" t="s">
        <v>25</v>
      </c>
      <c r="J4" s="97"/>
      <c r="K4" s="98"/>
      <c r="L4" s="108" t="s">
        <v>26</v>
      </c>
      <c r="M4" s="97"/>
      <c r="N4" s="98"/>
      <c r="O4" s="38" t="s">
        <v>26</v>
      </c>
      <c r="P4" s="108" t="s">
        <v>4</v>
      </c>
      <c r="Q4" s="97"/>
      <c r="R4" s="98"/>
      <c r="S4" s="108" t="s">
        <v>5</v>
      </c>
      <c r="T4" s="97"/>
      <c r="U4" s="98"/>
      <c r="V4" s="108" t="s">
        <v>27</v>
      </c>
      <c r="W4" s="97"/>
      <c r="X4" s="98"/>
      <c r="Y4" s="57" t="s">
        <v>4</v>
      </c>
      <c r="Z4" s="57" t="s">
        <v>5</v>
      </c>
      <c r="AA4" s="57" t="s">
        <v>6</v>
      </c>
      <c r="AB4" s="58" t="s">
        <v>4</v>
      </c>
      <c r="AC4" s="58" t="s">
        <v>5</v>
      </c>
      <c r="AD4" s="58" t="s">
        <v>6</v>
      </c>
      <c r="AE4" s="58"/>
      <c r="AF4" s="58"/>
      <c r="AG4" s="58"/>
      <c r="AH4" s="59" t="s">
        <v>77</v>
      </c>
      <c r="AI4" s="59" t="s">
        <v>78</v>
      </c>
    </row>
    <row r="5" spans="2:36" ht="13.5" customHeight="1">
      <c r="B5" s="39">
        <v>1</v>
      </c>
      <c r="C5" s="38" t="s">
        <v>86</v>
      </c>
      <c r="D5" s="38" t="s">
        <v>87</v>
      </c>
      <c r="E5" s="38" t="s">
        <v>88</v>
      </c>
      <c r="F5" s="40">
        <f>VLOOKUP(Reais3x3!C5,Aplicações!$B$10:$J$67,9,0)</f>
        <v>113.02</v>
      </c>
      <c r="G5" s="40">
        <f>VLOOKUP(Reais3x3!D5,Aplicações!$B$10:$J$67,9,0)</f>
        <v>46.42</v>
      </c>
      <c r="H5" s="40">
        <f>VLOOKUP(Reais3x3!E5,Aplicações!$B$10:$J$67,9,0)</f>
        <v>74.05</v>
      </c>
      <c r="I5" s="40">
        <v>124.87</v>
      </c>
      <c r="J5" s="38">
        <v>53.69</v>
      </c>
      <c r="K5" s="38">
        <v>80.260000000000005</v>
      </c>
      <c r="L5" s="41">
        <f t="shared" ref="L5:N5" si="0">I5/F5-1</f>
        <v>0.10484869934524865</v>
      </c>
      <c r="M5" s="41">
        <f t="shared" si="0"/>
        <v>0.15661352865144318</v>
      </c>
      <c r="N5" s="41">
        <f t="shared" si="0"/>
        <v>8.3862255232950877E-2</v>
      </c>
      <c r="O5" s="37">
        <f t="shared" ref="O5:O224" si="1">AVERAGE(L5:N5)</f>
        <v>0.11510816107654757</v>
      </c>
      <c r="P5" s="40">
        <f>VLOOKUP(Reais3x3!C5,Aplicações!$B$10:$J$67,6,0)</f>
        <v>1.8006116207951072E-2</v>
      </c>
      <c r="Q5" s="40">
        <f>VLOOKUP(Reais3x3!D5,Aplicações!$B$10:$J$67,6,0)</f>
        <v>0.13616513761467888</v>
      </c>
      <c r="R5" s="40">
        <f>VLOOKUP(Reais3x3!E5,Aplicações!$B$10:$J$67,6,0)</f>
        <v>1.0966360856269113E-2</v>
      </c>
      <c r="S5" s="40">
        <f>VLOOKUP(Reais3x3!C5,Aplicações!$B$10:$J$67,7,0)</f>
        <v>4.1396396396396397E-2</v>
      </c>
      <c r="T5" s="40">
        <f>VLOOKUP(Reais3x3!D5,Aplicações!$B$10:$J$67,7,0)</f>
        <v>9.0788288288288291E-2</v>
      </c>
      <c r="U5" s="40">
        <f>VLOOKUP(Reais3x3!E5,Aplicações!$B$10:$J$67,7,0)</f>
        <v>2.3468468468468468E-2</v>
      </c>
      <c r="V5" s="40">
        <f>VLOOKUP(Reais3x3!C5,Aplicações!$B$10:$J$67,8,0)</f>
        <v>1.3745704467353952E-2</v>
      </c>
      <c r="W5" s="40">
        <f>VLOOKUP(Reais3x3!D5,Aplicações!$B$10:$J$67,8,0)</f>
        <v>0.19381443298969073</v>
      </c>
      <c r="X5" s="40">
        <f>VLOOKUP(Reais3x3!E5,Aplicações!$B$10:$J$67,8,0)</f>
        <v>0</v>
      </c>
      <c r="Y5" s="60">
        <f t="shared" ref="Y5:Y224" si="2">SUM(P5:R5)</f>
        <v>0.16513761467889906</v>
      </c>
      <c r="Z5" s="60">
        <f t="shared" ref="Z5:Z224" si="3">SUM(S5:U5)</f>
        <v>0.15565315315315317</v>
      </c>
      <c r="AA5" s="60">
        <f t="shared" ref="AA5:AA224" si="4">SUM(V5:X5)</f>
        <v>0.20756013745704469</v>
      </c>
      <c r="AB5" s="61">
        <f t="shared" ref="AB5:AB224" si="5">AVERAGE((1-ABS(P5-Q5)),(1-ABS(P5-R5)),(1-ABS(Q5-R5)))</f>
        <v>0.91653414882772688</v>
      </c>
      <c r="AC5" s="61">
        <f t="shared" ref="AC5:AC224" si="6">AVERAGE((1-ABS(S5-T5)),(1-ABS(S5-U5)),(1-ABS(T5-U5)))</f>
        <v>0.95512012012012004</v>
      </c>
      <c r="AD5" s="61">
        <f t="shared" ref="AD5:AD224" si="7">AVERAGE((1-ABS(V5-W5)),(1-ABS(V5-X5)),(1-ABS(W5-X5)))</f>
        <v>0.87079037800687287</v>
      </c>
      <c r="AE5" s="61" t="e">
        <f t="shared" ref="AE5:AE224" ca="1" si="8">AVERAGE(fs(MAX(P5:R5),AVERAGE(P5:R5)),fs(MAX(P5:R5),MIN(P5:R5)),fs(AVERAGE(P5:R5),MIN(P5:R5)))</f>
        <v>#NAME?</v>
      </c>
      <c r="AF5" s="61"/>
      <c r="AG5" s="61"/>
      <c r="AH5" s="65" t="e">
        <f t="shared" ref="AH5:AH224" ca="1" si="9">modelo03(Y5,Z5,AA5,AB5,AC5,AD5)</f>
        <v>#NAME?</v>
      </c>
      <c r="AI5" s="65" t="e">
        <f t="shared" ref="AI5:AI224" ca="1" si="10">ABS(AH5-O5)</f>
        <v>#NAME?</v>
      </c>
      <c r="AJ5" s="49"/>
    </row>
    <row r="6" spans="2:36" ht="13.5" customHeight="1">
      <c r="B6" s="39">
        <v>2</v>
      </c>
      <c r="C6" s="38" t="s">
        <v>86</v>
      </c>
      <c r="D6" s="38" t="s">
        <v>86</v>
      </c>
      <c r="E6" s="38" t="s">
        <v>86</v>
      </c>
      <c r="F6" s="40">
        <f>VLOOKUP(Reais3x3!C6,Aplicações!$B$10:$J$67,9,0)</f>
        <v>113.02</v>
      </c>
      <c r="G6" s="40">
        <f>VLOOKUP(Reais3x3!D6,Aplicações!$B$10:$J$67,9,0)</f>
        <v>113.02</v>
      </c>
      <c r="H6" s="40">
        <f>VLOOKUP(Reais3x3!E6,Aplicações!$B$10:$J$67,9,0)</f>
        <v>113.02</v>
      </c>
      <c r="I6" s="40">
        <v>128.57</v>
      </c>
      <c r="J6" s="38">
        <v>128.54</v>
      </c>
      <c r="K6" s="38">
        <v>128.9</v>
      </c>
      <c r="L6" s="41">
        <f t="shared" ref="L6:N6" si="11">I6/F6-1</f>
        <v>0.13758626791718287</v>
      </c>
      <c r="M6" s="41">
        <f t="shared" si="11"/>
        <v>0.13732082817200486</v>
      </c>
      <c r="N6" s="41">
        <f t="shared" si="11"/>
        <v>0.14050610511413919</v>
      </c>
      <c r="O6" s="37">
        <f t="shared" si="1"/>
        <v>0.13847106706777565</v>
      </c>
      <c r="P6" s="40">
        <f>VLOOKUP(Reais3x3!C6,Aplicações!$B$10:$J$67,6,0)</f>
        <v>1.8006116207951072E-2</v>
      </c>
      <c r="Q6" s="40">
        <f>VLOOKUP(Reais3x3!D6,Aplicações!$B$10:$J$67,6,0)</f>
        <v>1.8006116207951072E-2</v>
      </c>
      <c r="R6" s="40">
        <f>VLOOKUP(Reais3x3!E6,Aplicações!$B$10:$J$67,6,0)</f>
        <v>1.8006116207951072E-2</v>
      </c>
      <c r="S6" s="40">
        <f>VLOOKUP(Reais3x3!C6,Aplicações!$B$10:$J$67,7,0)</f>
        <v>4.1396396396396397E-2</v>
      </c>
      <c r="T6" s="40">
        <f>VLOOKUP(Reais3x3!D6,Aplicações!$B$10:$J$67,7,0)</f>
        <v>4.1396396396396397E-2</v>
      </c>
      <c r="U6" s="40">
        <f>VLOOKUP(Reais3x3!E6,Aplicações!$B$10:$J$67,7,0)</f>
        <v>4.1396396396396397E-2</v>
      </c>
      <c r="V6" s="40">
        <f>VLOOKUP(Reais3x3!C6,Aplicações!$B$10:$J$67,8,0)</f>
        <v>1.3745704467353952E-2</v>
      </c>
      <c r="W6" s="40">
        <f>VLOOKUP(Reais3x3!D6,Aplicações!$B$10:$J$67,8,0)</f>
        <v>1.3745704467353952E-2</v>
      </c>
      <c r="X6" s="40">
        <f>VLOOKUP(Reais3x3!E6,Aplicações!$B$10:$J$67,8,0)</f>
        <v>1.3745704467353952E-2</v>
      </c>
      <c r="Y6" s="60">
        <f t="shared" si="2"/>
        <v>5.4018348623853213E-2</v>
      </c>
      <c r="Z6" s="60">
        <f t="shared" si="3"/>
        <v>0.1241891891891892</v>
      </c>
      <c r="AA6" s="60">
        <f t="shared" si="4"/>
        <v>4.1237113402061855E-2</v>
      </c>
      <c r="AB6" s="61">
        <f t="shared" si="5"/>
        <v>1</v>
      </c>
      <c r="AC6" s="61">
        <f t="shared" si="6"/>
        <v>1</v>
      </c>
      <c r="AD6" s="61">
        <f t="shared" si="7"/>
        <v>1</v>
      </c>
      <c r="AE6" s="61" t="e">
        <f t="shared" ca="1" si="8"/>
        <v>#NAME?</v>
      </c>
      <c r="AF6" s="61"/>
      <c r="AG6" s="61"/>
      <c r="AH6" s="65" t="e">
        <f t="shared" ca="1" si="9"/>
        <v>#NAME?</v>
      </c>
      <c r="AI6" s="65" t="e">
        <f t="shared" ca="1" si="10"/>
        <v>#NAME?</v>
      </c>
      <c r="AJ6" s="49"/>
    </row>
    <row r="7" spans="2:36" ht="13.5" customHeight="1">
      <c r="B7" s="39">
        <v>3</v>
      </c>
      <c r="C7" s="38" t="s">
        <v>88</v>
      </c>
      <c r="D7" s="38" t="s">
        <v>88</v>
      </c>
      <c r="E7" s="38" t="s">
        <v>88</v>
      </c>
      <c r="F7" s="40">
        <f>VLOOKUP(Reais3x3!C7,Aplicações!$B$10:$J$67,9,0)</f>
        <v>74.05</v>
      </c>
      <c r="G7" s="40">
        <f>VLOOKUP(Reais3x3!D7,Aplicações!$B$10:$J$67,9,0)</f>
        <v>74.05</v>
      </c>
      <c r="H7" s="40">
        <f>VLOOKUP(Reais3x3!E7,Aplicações!$B$10:$J$67,9,0)</f>
        <v>74.05</v>
      </c>
      <c r="I7" s="40">
        <v>81.260000000000005</v>
      </c>
      <c r="J7" s="38">
        <v>81.56</v>
      </c>
      <c r="K7" s="38">
        <v>80.66</v>
      </c>
      <c r="L7" s="41">
        <f t="shared" ref="L7:N7" si="12">I7/F7-1</f>
        <v>9.7366644159351923E-2</v>
      </c>
      <c r="M7" s="41">
        <f t="shared" si="12"/>
        <v>0.10141796083727228</v>
      </c>
      <c r="N7" s="41">
        <f t="shared" si="12"/>
        <v>8.9264010803511207E-2</v>
      </c>
      <c r="O7" s="37">
        <f t="shared" si="1"/>
        <v>9.6016205266711799E-2</v>
      </c>
      <c r="P7" s="40">
        <f>VLOOKUP(Reais3x3!C7,Aplicações!$B$10:$J$67,6,0)</f>
        <v>1.0966360856269113E-2</v>
      </c>
      <c r="Q7" s="40">
        <f>VLOOKUP(Reais3x3!D7,Aplicações!$B$10:$J$67,6,0)</f>
        <v>1.0966360856269113E-2</v>
      </c>
      <c r="R7" s="40">
        <f>VLOOKUP(Reais3x3!E7,Aplicações!$B$10:$J$67,6,0)</f>
        <v>1.0966360856269113E-2</v>
      </c>
      <c r="S7" s="40">
        <f>VLOOKUP(Reais3x3!C7,Aplicações!$B$10:$J$67,7,0)</f>
        <v>2.3468468468468468E-2</v>
      </c>
      <c r="T7" s="40">
        <f>VLOOKUP(Reais3x3!D7,Aplicações!$B$10:$J$67,7,0)</f>
        <v>2.3468468468468468E-2</v>
      </c>
      <c r="U7" s="40">
        <f>VLOOKUP(Reais3x3!E7,Aplicações!$B$10:$J$67,7,0)</f>
        <v>2.3468468468468468E-2</v>
      </c>
      <c r="V7" s="40">
        <f>VLOOKUP(Reais3x3!C7,Aplicações!$B$10:$J$67,8,0)</f>
        <v>0</v>
      </c>
      <c r="W7" s="40">
        <f>VLOOKUP(Reais3x3!D7,Aplicações!$B$10:$J$67,8,0)</f>
        <v>0</v>
      </c>
      <c r="X7" s="40">
        <f>VLOOKUP(Reais3x3!E7,Aplicações!$B$10:$J$67,8,0)</f>
        <v>0</v>
      </c>
      <c r="Y7" s="60">
        <f t="shared" si="2"/>
        <v>3.2899082568807338E-2</v>
      </c>
      <c r="Z7" s="60">
        <f t="shared" si="3"/>
        <v>7.0405405405405408E-2</v>
      </c>
      <c r="AA7" s="60">
        <f t="shared" si="4"/>
        <v>0</v>
      </c>
      <c r="AB7" s="61">
        <f t="shared" si="5"/>
        <v>1</v>
      </c>
      <c r="AC7" s="61">
        <f t="shared" si="6"/>
        <v>1</v>
      </c>
      <c r="AD7" s="61">
        <f t="shared" si="7"/>
        <v>1</v>
      </c>
      <c r="AE7" s="61" t="e">
        <f t="shared" ca="1" si="8"/>
        <v>#NAME?</v>
      </c>
      <c r="AF7" s="61"/>
      <c r="AG7" s="61"/>
      <c r="AH7" s="65" t="e">
        <f t="shared" ca="1" si="9"/>
        <v>#NAME?</v>
      </c>
      <c r="AI7" s="65" t="e">
        <f t="shared" ca="1" si="10"/>
        <v>#NAME?</v>
      </c>
      <c r="AJ7" s="49"/>
    </row>
    <row r="8" spans="2:36" ht="13.5" customHeight="1">
      <c r="B8" s="39">
        <v>4</v>
      </c>
      <c r="C8" s="38" t="s">
        <v>87</v>
      </c>
      <c r="D8" s="38" t="s">
        <v>87</v>
      </c>
      <c r="E8" s="38" t="s">
        <v>87</v>
      </c>
      <c r="F8" s="40">
        <f>VLOOKUP(Reais3x3!C8,Aplicações!$B$10:$J$67,9,0)</f>
        <v>46.42</v>
      </c>
      <c r="G8" s="40">
        <f>VLOOKUP(Reais3x3!D8,Aplicações!$B$10:$J$67,9,0)</f>
        <v>46.42</v>
      </c>
      <c r="H8" s="40">
        <f>VLOOKUP(Reais3x3!E8,Aplicações!$B$10:$J$67,9,0)</f>
        <v>46.42</v>
      </c>
      <c r="I8" s="40">
        <v>63.44</v>
      </c>
      <c r="J8" s="38">
        <v>62.9</v>
      </c>
      <c r="K8" s="38">
        <v>64.5</v>
      </c>
      <c r="L8" s="41">
        <f t="shared" ref="L8:N8" si="13">I8/F8-1</f>
        <v>0.36665230504093049</v>
      </c>
      <c r="M8" s="41">
        <f t="shared" si="13"/>
        <v>0.35501938819474366</v>
      </c>
      <c r="N8" s="41">
        <f t="shared" si="13"/>
        <v>0.38948728996122362</v>
      </c>
      <c r="O8" s="37">
        <f t="shared" si="1"/>
        <v>0.37038632773229924</v>
      </c>
      <c r="P8" s="40">
        <f>VLOOKUP(Reais3x3!C8,Aplicações!$B$10:$J$67,6,0)</f>
        <v>0.13616513761467888</v>
      </c>
      <c r="Q8" s="40">
        <f>VLOOKUP(Reais3x3!D8,Aplicações!$B$10:$J$67,6,0)</f>
        <v>0.13616513761467888</v>
      </c>
      <c r="R8" s="40">
        <f>VLOOKUP(Reais3x3!E8,Aplicações!$B$10:$J$67,6,0)</f>
        <v>0.13616513761467888</v>
      </c>
      <c r="S8" s="40">
        <f>VLOOKUP(Reais3x3!C8,Aplicações!$B$10:$J$67,7,0)</f>
        <v>9.0788288288288291E-2</v>
      </c>
      <c r="T8" s="40">
        <f>VLOOKUP(Reais3x3!D8,Aplicações!$B$10:$J$67,7,0)</f>
        <v>9.0788288288288291E-2</v>
      </c>
      <c r="U8" s="40">
        <f>VLOOKUP(Reais3x3!E8,Aplicações!$B$10:$J$67,7,0)</f>
        <v>9.0788288288288291E-2</v>
      </c>
      <c r="V8" s="40">
        <f>VLOOKUP(Reais3x3!C8,Aplicações!$B$10:$J$67,8,0)</f>
        <v>0.19381443298969073</v>
      </c>
      <c r="W8" s="40">
        <f>VLOOKUP(Reais3x3!D8,Aplicações!$B$10:$J$67,8,0)</f>
        <v>0.19381443298969073</v>
      </c>
      <c r="X8" s="40">
        <f>VLOOKUP(Reais3x3!E8,Aplicações!$B$10:$J$67,8,0)</f>
        <v>0.19381443298969073</v>
      </c>
      <c r="Y8" s="60">
        <f t="shared" si="2"/>
        <v>0.40849541284403668</v>
      </c>
      <c r="Z8" s="60">
        <f t="shared" si="3"/>
        <v>0.27236486486486489</v>
      </c>
      <c r="AA8" s="60">
        <f t="shared" si="4"/>
        <v>0.58144329896907221</v>
      </c>
      <c r="AB8" s="61">
        <f t="shared" si="5"/>
        <v>1</v>
      </c>
      <c r="AC8" s="61">
        <f t="shared" si="6"/>
        <v>1</v>
      </c>
      <c r="AD8" s="61">
        <f t="shared" si="7"/>
        <v>1</v>
      </c>
      <c r="AE8" s="61" t="e">
        <f t="shared" ca="1" si="8"/>
        <v>#NAME?</v>
      </c>
      <c r="AF8" s="61"/>
      <c r="AG8" s="61"/>
      <c r="AH8" s="65" t="e">
        <f t="shared" ca="1" si="9"/>
        <v>#NAME?</v>
      </c>
      <c r="AI8" s="65" t="e">
        <f t="shared" ca="1" si="10"/>
        <v>#NAME?</v>
      </c>
      <c r="AJ8" s="49"/>
    </row>
    <row r="9" spans="2:36" ht="13.5" customHeight="1">
      <c r="B9" s="39">
        <v>5</v>
      </c>
      <c r="C9" s="38" t="s">
        <v>86</v>
      </c>
      <c r="D9" s="38" t="s">
        <v>86</v>
      </c>
      <c r="E9" s="38" t="s">
        <v>87</v>
      </c>
      <c r="F9" s="40">
        <f>VLOOKUP(Reais3x3!C9,Aplicações!$B$10:$J$67,9,0)</f>
        <v>113.02</v>
      </c>
      <c r="G9" s="40">
        <f>VLOOKUP(Reais3x3!D9,Aplicações!$B$10:$J$67,9,0)</f>
        <v>113.02</v>
      </c>
      <c r="H9" s="40">
        <f>VLOOKUP(Reais3x3!E9,Aplicações!$B$10:$J$67,9,0)</f>
        <v>46.42</v>
      </c>
      <c r="I9" s="40">
        <v>127.59</v>
      </c>
      <c r="J9" s="38">
        <v>127.38</v>
      </c>
      <c r="K9" s="38">
        <v>58.84</v>
      </c>
      <c r="L9" s="41">
        <f t="shared" ref="L9:N9" si="14">I9/F9-1</f>
        <v>0.12891523624137324</v>
      </c>
      <c r="M9" s="41">
        <f t="shared" si="14"/>
        <v>0.12705715802512829</v>
      </c>
      <c r="N9" s="41">
        <f t="shared" si="14"/>
        <v>0.26755708746230078</v>
      </c>
      <c r="O9" s="37">
        <f t="shared" si="1"/>
        <v>0.1745098272429341</v>
      </c>
      <c r="P9" s="40">
        <f>VLOOKUP(Reais3x3!C9,Aplicações!$B$10:$J$67,6,0)</f>
        <v>1.8006116207951072E-2</v>
      </c>
      <c r="Q9" s="40">
        <f>VLOOKUP(Reais3x3!D9,Aplicações!$B$10:$J$67,6,0)</f>
        <v>1.8006116207951072E-2</v>
      </c>
      <c r="R9" s="40">
        <f>VLOOKUP(Reais3x3!E9,Aplicações!$B$10:$J$67,6,0)</f>
        <v>0.13616513761467888</v>
      </c>
      <c r="S9" s="40">
        <f>VLOOKUP(Reais3x3!C9,Aplicações!$B$10:$J$67,7,0)</f>
        <v>4.1396396396396397E-2</v>
      </c>
      <c r="T9" s="40">
        <f>VLOOKUP(Reais3x3!D9,Aplicações!$B$10:$J$67,7,0)</f>
        <v>4.1396396396396397E-2</v>
      </c>
      <c r="U9" s="40">
        <f>VLOOKUP(Reais3x3!E9,Aplicações!$B$10:$J$67,7,0)</f>
        <v>9.0788288288288291E-2</v>
      </c>
      <c r="V9" s="40">
        <f>VLOOKUP(Reais3x3!C9,Aplicações!$B$10:$J$67,8,0)</f>
        <v>1.3745704467353952E-2</v>
      </c>
      <c r="W9" s="40">
        <f>VLOOKUP(Reais3x3!D9,Aplicações!$B$10:$J$67,8,0)</f>
        <v>1.3745704467353952E-2</v>
      </c>
      <c r="X9" s="40">
        <f>VLOOKUP(Reais3x3!E9,Aplicações!$B$10:$J$67,8,0)</f>
        <v>0.19381443298969073</v>
      </c>
      <c r="Y9" s="60">
        <f t="shared" si="2"/>
        <v>0.17217737003058103</v>
      </c>
      <c r="Z9" s="60">
        <f t="shared" si="3"/>
        <v>0.17358108108108108</v>
      </c>
      <c r="AA9" s="60">
        <f t="shared" si="4"/>
        <v>0.22130584192439862</v>
      </c>
      <c r="AB9" s="61">
        <f t="shared" si="5"/>
        <v>0.92122731906218147</v>
      </c>
      <c r="AC9" s="61">
        <f t="shared" si="6"/>
        <v>0.96707207207207213</v>
      </c>
      <c r="AD9" s="61">
        <f t="shared" si="7"/>
        <v>0.8799541809851088</v>
      </c>
      <c r="AE9" s="61" t="e">
        <f t="shared" ca="1" si="8"/>
        <v>#NAME?</v>
      </c>
      <c r="AF9" s="61"/>
      <c r="AG9" s="61"/>
      <c r="AH9" s="65" t="e">
        <f t="shared" ca="1" si="9"/>
        <v>#NAME?</v>
      </c>
      <c r="AI9" s="65" t="e">
        <f t="shared" ca="1" si="10"/>
        <v>#NAME?</v>
      </c>
      <c r="AJ9" s="49"/>
    </row>
    <row r="10" spans="2:36" ht="13.5" customHeight="1">
      <c r="B10" s="39">
        <v>6</v>
      </c>
      <c r="C10" s="38" t="s">
        <v>86</v>
      </c>
      <c r="D10" s="38" t="s">
        <v>86</v>
      </c>
      <c r="E10" s="38" t="s">
        <v>88</v>
      </c>
      <c r="F10" s="40">
        <f>VLOOKUP(Reais3x3!C10,Aplicações!$B$10:$J$67,9,0)</f>
        <v>113.02</v>
      </c>
      <c r="G10" s="40">
        <f>VLOOKUP(Reais3x3!D10,Aplicações!$B$10:$J$67,9,0)</f>
        <v>113.02</v>
      </c>
      <c r="H10" s="40">
        <f>VLOOKUP(Reais3x3!E10,Aplicações!$B$10:$J$67,9,0)</f>
        <v>74.05</v>
      </c>
      <c r="I10" s="40">
        <v>130.76</v>
      </c>
      <c r="J10" s="38">
        <v>128.34</v>
      </c>
      <c r="K10" s="38">
        <v>81.760000000000005</v>
      </c>
      <c r="L10" s="41">
        <f t="shared" ref="L10:N10" si="15">I10/F10-1</f>
        <v>0.15696336931516552</v>
      </c>
      <c r="M10" s="41">
        <f t="shared" si="15"/>
        <v>0.13555122987081947</v>
      </c>
      <c r="N10" s="41">
        <f t="shared" si="15"/>
        <v>0.10411883862255245</v>
      </c>
      <c r="O10" s="37">
        <f t="shared" si="1"/>
        <v>0.13221114593617914</v>
      </c>
      <c r="P10" s="40">
        <f>VLOOKUP(Reais3x3!C10,Aplicações!$B$10:$J$67,6,0)</f>
        <v>1.8006116207951072E-2</v>
      </c>
      <c r="Q10" s="40">
        <f>VLOOKUP(Reais3x3!D10,Aplicações!$B$10:$J$67,6,0)</f>
        <v>1.8006116207951072E-2</v>
      </c>
      <c r="R10" s="40">
        <f>VLOOKUP(Reais3x3!E10,Aplicações!$B$10:$J$67,6,0)</f>
        <v>1.0966360856269113E-2</v>
      </c>
      <c r="S10" s="40">
        <f>VLOOKUP(Reais3x3!C10,Aplicações!$B$10:$J$67,7,0)</f>
        <v>4.1396396396396397E-2</v>
      </c>
      <c r="T10" s="40">
        <f>VLOOKUP(Reais3x3!D10,Aplicações!$B$10:$J$67,7,0)</f>
        <v>4.1396396396396397E-2</v>
      </c>
      <c r="U10" s="40">
        <f>VLOOKUP(Reais3x3!E10,Aplicações!$B$10:$J$67,7,0)</f>
        <v>2.3468468468468468E-2</v>
      </c>
      <c r="V10" s="40">
        <f>VLOOKUP(Reais3x3!C10,Aplicações!$B$10:$J$67,8,0)</f>
        <v>1.3745704467353952E-2</v>
      </c>
      <c r="W10" s="40">
        <f>VLOOKUP(Reais3x3!D10,Aplicações!$B$10:$J$67,8,0)</f>
        <v>1.3745704467353952E-2</v>
      </c>
      <c r="X10" s="40">
        <f>VLOOKUP(Reais3x3!E10,Aplicações!$B$10:$J$67,8,0)</f>
        <v>0</v>
      </c>
      <c r="Y10" s="60">
        <f t="shared" si="2"/>
        <v>4.6978593272171257E-2</v>
      </c>
      <c r="Z10" s="60">
        <f t="shared" si="3"/>
        <v>0.10626126126126126</v>
      </c>
      <c r="AA10" s="60">
        <f t="shared" si="4"/>
        <v>2.7491408934707903E-2</v>
      </c>
      <c r="AB10" s="61">
        <f t="shared" si="5"/>
        <v>0.99530682976554541</v>
      </c>
      <c r="AC10" s="61">
        <f t="shared" si="6"/>
        <v>0.98804804804804791</v>
      </c>
      <c r="AD10" s="61">
        <f t="shared" si="7"/>
        <v>0.99083619702176406</v>
      </c>
      <c r="AE10" s="61" t="e">
        <f t="shared" ca="1" si="8"/>
        <v>#NAME?</v>
      </c>
      <c r="AF10" s="61"/>
      <c r="AG10" s="61"/>
      <c r="AH10" s="65" t="e">
        <f t="shared" ca="1" si="9"/>
        <v>#NAME?</v>
      </c>
      <c r="AI10" s="65" t="e">
        <f t="shared" ca="1" si="10"/>
        <v>#NAME?</v>
      </c>
      <c r="AJ10" s="49"/>
    </row>
    <row r="11" spans="2:36" ht="13.5" customHeight="1">
      <c r="B11" s="39">
        <v>7</v>
      </c>
      <c r="C11" s="38" t="s">
        <v>87</v>
      </c>
      <c r="D11" s="38" t="s">
        <v>87</v>
      </c>
      <c r="E11" s="38" t="s">
        <v>88</v>
      </c>
      <c r="F11" s="40">
        <f>VLOOKUP(Reais3x3!C11,Aplicações!$B$10:$J$67,9,0)</f>
        <v>46.42</v>
      </c>
      <c r="G11" s="40">
        <f>VLOOKUP(Reais3x3!D11,Aplicações!$B$10:$J$67,9,0)</f>
        <v>46.42</v>
      </c>
      <c r="H11" s="40">
        <f>VLOOKUP(Reais3x3!E11,Aplicações!$B$10:$J$67,9,0)</f>
        <v>74.05</v>
      </c>
      <c r="I11" s="40">
        <v>63.93</v>
      </c>
      <c r="J11" s="38">
        <v>63.13</v>
      </c>
      <c r="K11" s="38">
        <v>79.5</v>
      </c>
      <c r="L11" s="41">
        <f t="shared" ref="L11:N11" si="16">I11/F11-1</f>
        <v>0.37720809995691496</v>
      </c>
      <c r="M11" s="41">
        <f t="shared" si="16"/>
        <v>0.3599741490736752</v>
      </c>
      <c r="N11" s="41">
        <f t="shared" si="16"/>
        <v>7.3598919648885985E-2</v>
      </c>
      <c r="O11" s="37">
        <f t="shared" si="1"/>
        <v>0.2702603895598254</v>
      </c>
      <c r="P11" s="40">
        <f>VLOOKUP(Reais3x3!C11,Aplicações!$B$10:$J$67,6,0)</f>
        <v>0.13616513761467888</v>
      </c>
      <c r="Q11" s="40">
        <f>VLOOKUP(Reais3x3!D11,Aplicações!$B$10:$J$67,6,0)</f>
        <v>0.13616513761467888</v>
      </c>
      <c r="R11" s="40">
        <f>VLOOKUP(Reais3x3!E11,Aplicações!$B$10:$J$67,6,0)</f>
        <v>1.0966360856269113E-2</v>
      </c>
      <c r="S11" s="40">
        <f>VLOOKUP(Reais3x3!C11,Aplicações!$B$10:$J$67,7,0)</f>
        <v>9.0788288288288291E-2</v>
      </c>
      <c r="T11" s="40">
        <f>VLOOKUP(Reais3x3!D11,Aplicações!$B$10:$J$67,7,0)</f>
        <v>9.0788288288288291E-2</v>
      </c>
      <c r="U11" s="40">
        <f>VLOOKUP(Reais3x3!E11,Aplicações!$B$10:$J$67,7,0)</f>
        <v>2.3468468468468468E-2</v>
      </c>
      <c r="V11" s="40">
        <f>VLOOKUP(Reais3x3!C11,Aplicações!$B$10:$J$67,8,0)</f>
        <v>0.19381443298969073</v>
      </c>
      <c r="W11" s="40">
        <f>VLOOKUP(Reais3x3!D11,Aplicações!$B$10:$J$67,8,0)</f>
        <v>0.19381443298969073</v>
      </c>
      <c r="X11" s="40">
        <f>VLOOKUP(Reais3x3!E11,Aplicações!$B$10:$J$67,8,0)</f>
        <v>0</v>
      </c>
      <c r="Y11" s="60">
        <f t="shared" si="2"/>
        <v>0.28329663608562689</v>
      </c>
      <c r="Z11" s="60">
        <f t="shared" si="3"/>
        <v>0.20504504504504506</v>
      </c>
      <c r="AA11" s="60">
        <f t="shared" si="4"/>
        <v>0.38762886597938145</v>
      </c>
      <c r="AB11" s="61">
        <f t="shared" si="5"/>
        <v>0.91653414882772688</v>
      </c>
      <c r="AC11" s="61">
        <f t="shared" si="6"/>
        <v>0.95512012012012004</v>
      </c>
      <c r="AD11" s="61">
        <f t="shared" si="7"/>
        <v>0.87079037800687287</v>
      </c>
      <c r="AE11" s="61" t="e">
        <f t="shared" ca="1" si="8"/>
        <v>#NAME?</v>
      </c>
      <c r="AF11" s="61"/>
      <c r="AG11" s="61"/>
      <c r="AH11" s="65" t="e">
        <f t="shared" ca="1" si="9"/>
        <v>#NAME?</v>
      </c>
      <c r="AI11" s="65" t="e">
        <f t="shared" ca="1" si="10"/>
        <v>#NAME?</v>
      </c>
      <c r="AJ11" s="49"/>
    </row>
    <row r="12" spans="2:36" ht="13.5" customHeight="1">
      <c r="B12" s="39">
        <v>8</v>
      </c>
      <c r="C12" s="38" t="s">
        <v>87</v>
      </c>
      <c r="D12" s="38" t="s">
        <v>87</v>
      </c>
      <c r="E12" s="38" t="s">
        <v>86</v>
      </c>
      <c r="F12" s="40">
        <f>VLOOKUP(Reais3x3!C12,Aplicações!$B$10:$J$67,9,0)</f>
        <v>46.42</v>
      </c>
      <c r="G12" s="40">
        <f>VLOOKUP(Reais3x3!D12,Aplicações!$B$10:$J$67,9,0)</f>
        <v>46.42</v>
      </c>
      <c r="H12" s="40">
        <f>VLOOKUP(Reais3x3!E12,Aplicações!$B$10:$J$67,9,0)</f>
        <v>113.02</v>
      </c>
      <c r="I12" s="40">
        <v>60.11</v>
      </c>
      <c r="J12" s="38">
        <v>59.9</v>
      </c>
      <c r="K12" s="38">
        <v>125.8</v>
      </c>
      <c r="L12" s="41">
        <f t="shared" ref="L12:N12" si="17">I12/F12-1</f>
        <v>0.29491598448944423</v>
      </c>
      <c r="M12" s="41">
        <f t="shared" si="17"/>
        <v>0.29039207238259368</v>
      </c>
      <c r="N12" s="41">
        <f t="shared" si="17"/>
        <v>0.11307733144576182</v>
      </c>
      <c r="O12" s="37">
        <f t="shared" si="1"/>
        <v>0.23279512943926658</v>
      </c>
      <c r="P12" s="40">
        <f>VLOOKUP(Reais3x3!C12,Aplicações!$B$10:$J$67,6,0)</f>
        <v>0.13616513761467888</v>
      </c>
      <c r="Q12" s="40">
        <f>VLOOKUP(Reais3x3!D12,Aplicações!$B$10:$J$67,6,0)</f>
        <v>0.13616513761467888</v>
      </c>
      <c r="R12" s="40">
        <f>VLOOKUP(Reais3x3!E12,Aplicações!$B$10:$J$67,6,0)</f>
        <v>1.8006116207951072E-2</v>
      </c>
      <c r="S12" s="40">
        <f>VLOOKUP(Reais3x3!C12,Aplicações!$B$10:$J$67,7,0)</f>
        <v>9.0788288288288291E-2</v>
      </c>
      <c r="T12" s="40">
        <f>VLOOKUP(Reais3x3!D12,Aplicações!$B$10:$J$67,7,0)</f>
        <v>9.0788288288288291E-2</v>
      </c>
      <c r="U12" s="40">
        <f>VLOOKUP(Reais3x3!E12,Aplicações!$B$10:$J$67,7,0)</f>
        <v>4.1396396396396397E-2</v>
      </c>
      <c r="V12" s="40">
        <f>VLOOKUP(Reais3x3!C12,Aplicações!$B$10:$J$67,8,0)</f>
        <v>0.19381443298969073</v>
      </c>
      <c r="W12" s="40">
        <f>VLOOKUP(Reais3x3!D12,Aplicações!$B$10:$J$67,8,0)</f>
        <v>0.19381443298969073</v>
      </c>
      <c r="X12" s="40">
        <f>VLOOKUP(Reais3x3!E12,Aplicações!$B$10:$J$67,8,0)</f>
        <v>1.3745704467353952E-2</v>
      </c>
      <c r="Y12" s="60">
        <f t="shared" si="2"/>
        <v>0.29033639143730883</v>
      </c>
      <c r="Z12" s="60">
        <f t="shared" si="3"/>
        <v>0.22297297297297297</v>
      </c>
      <c r="AA12" s="60">
        <f t="shared" si="4"/>
        <v>0.40137457044673541</v>
      </c>
      <c r="AB12" s="61">
        <f t="shared" si="5"/>
        <v>0.92122731906218147</v>
      </c>
      <c r="AC12" s="61">
        <f t="shared" si="6"/>
        <v>0.96707207207207213</v>
      </c>
      <c r="AD12" s="61">
        <f t="shared" si="7"/>
        <v>0.8799541809851088</v>
      </c>
      <c r="AE12" s="61" t="e">
        <f t="shared" ca="1" si="8"/>
        <v>#NAME?</v>
      </c>
      <c r="AF12" s="61"/>
      <c r="AG12" s="61"/>
      <c r="AH12" s="65" t="e">
        <f t="shared" ca="1" si="9"/>
        <v>#NAME?</v>
      </c>
      <c r="AI12" s="65" t="e">
        <f t="shared" ca="1" si="10"/>
        <v>#NAME?</v>
      </c>
      <c r="AJ12" s="49"/>
    </row>
    <row r="13" spans="2:36" ht="13.5" customHeight="1">
      <c r="B13" s="39">
        <v>9</v>
      </c>
      <c r="C13" s="38" t="s">
        <v>88</v>
      </c>
      <c r="D13" s="38" t="s">
        <v>88</v>
      </c>
      <c r="E13" s="38" t="s">
        <v>86</v>
      </c>
      <c r="F13" s="40">
        <f>VLOOKUP(Reais3x3!C13,Aplicações!$B$10:$J$67,9,0)</f>
        <v>74.05</v>
      </c>
      <c r="G13" s="40">
        <f>VLOOKUP(Reais3x3!D13,Aplicações!$B$10:$J$67,9,0)</f>
        <v>74.05</v>
      </c>
      <c r="H13" s="40">
        <f>VLOOKUP(Reais3x3!E13,Aplicações!$B$10:$J$67,9,0)</f>
        <v>113.02</v>
      </c>
      <c r="I13" s="40">
        <v>81.36</v>
      </c>
      <c r="J13" s="38">
        <v>81.47</v>
      </c>
      <c r="K13" s="38">
        <v>128.34</v>
      </c>
      <c r="L13" s="41">
        <f t="shared" ref="L13:N13" si="18">I13/F13-1</f>
        <v>9.8717083051991894E-2</v>
      </c>
      <c r="M13" s="41">
        <f t="shared" si="18"/>
        <v>0.10020256583389608</v>
      </c>
      <c r="N13" s="41">
        <f t="shared" si="18"/>
        <v>0.13555122987081947</v>
      </c>
      <c r="O13" s="37">
        <f t="shared" si="1"/>
        <v>0.11149029291890249</v>
      </c>
      <c r="P13" s="40">
        <f>VLOOKUP(Reais3x3!C13,Aplicações!$B$10:$J$67,6,0)</f>
        <v>1.0966360856269113E-2</v>
      </c>
      <c r="Q13" s="40">
        <f>VLOOKUP(Reais3x3!D13,Aplicações!$B$10:$J$67,6,0)</f>
        <v>1.0966360856269113E-2</v>
      </c>
      <c r="R13" s="40">
        <f>VLOOKUP(Reais3x3!E13,Aplicações!$B$10:$J$67,6,0)</f>
        <v>1.8006116207951072E-2</v>
      </c>
      <c r="S13" s="40">
        <f>VLOOKUP(Reais3x3!C13,Aplicações!$B$10:$J$67,7,0)</f>
        <v>2.3468468468468468E-2</v>
      </c>
      <c r="T13" s="40">
        <f>VLOOKUP(Reais3x3!D13,Aplicações!$B$10:$J$67,7,0)</f>
        <v>2.3468468468468468E-2</v>
      </c>
      <c r="U13" s="40">
        <f>VLOOKUP(Reais3x3!E13,Aplicações!$B$10:$J$67,7,0)</f>
        <v>4.1396396396396397E-2</v>
      </c>
      <c r="V13" s="40">
        <f>VLOOKUP(Reais3x3!C13,Aplicações!$B$10:$J$67,8,0)</f>
        <v>0</v>
      </c>
      <c r="W13" s="40">
        <f>VLOOKUP(Reais3x3!D13,Aplicações!$B$10:$J$67,8,0)</f>
        <v>0</v>
      </c>
      <c r="X13" s="40">
        <f>VLOOKUP(Reais3x3!E13,Aplicações!$B$10:$J$67,8,0)</f>
        <v>1.3745704467353952E-2</v>
      </c>
      <c r="Y13" s="60">
        <f t="shared" si="2"/>
        <v>3.9938837920489301E-2</v>
      </c>
      <c r="Z13" s="60">
        <f t="shared" si="3"/>
        <v>8.8333333333333333E-2</v>
      </c>
      <c r="AA13" s="60">
        <f t="shared" si="4"/>
        <v>1.3745704467353952E-2</v>
      </c>
      <c r="AB13" s="61">
        <f t="shared" si="5"/>
        <v>0.99530682976554541</v>
      </c>
      <c r="AC13" s="61">
        <f t="shared" si="6"/>
        <v>0.98804804804804791</v>
      </c>
      <c r="AD13" s="61">
        <f t="shared" si="7"/>
        <v>0.99083619702176406</v>
      </c>
      <c r="AE13" s="61" t="e">
        <f t="shared" ca="1" si="8"/>
        <v>#NAME?</v>
      </c>
      <c r="AF13" s="61"/>
      <c r="AG13" s="61"/>
      <c r="AH13" s="65" t="e">
        <f t="shared" ca="1" si="9"/>
        <v>#NAME?</v>
      </c>
      <c r="AI13" s="65" t="e">
        <f t="shared" ca="1" si="10"/>
        <v>#NAME?</v>
      </c>
      <c r="AJ13" s="49"/>
    </row>
    <row r="14" spans="2:36" ht="13.5" customHeight="1">
      <c r="B14" s="39">
        <v>10</v>
      </c>
      <c r="C14" s="38" t="s">
        <v>88</v>
      </c>
      <c r="D14" s="38" t="s">
        <v>88</v>
      </c>
      <c r="E14" s="38" t="s">
        <v>87</v>
      </c>
      <c r="F14" s="40">
        <f>VLOOKUP(Reais3x3!C14,Aplicações!$B$10:$J$67,9,0)</f>
        <v>74.05</v>
      </c>
      <c r="G14" s="40">
        <f>VLOOKUP(Reais3x3!D14,Aplicações!$B$10:$J$67,9,0)</f>
        <v>74.05</v>
      </c>
      <c r="H14" s="40">
        <f>VLOOKUP(Reais3x3!E14,Aplicações!$B$10:$J$67,9,0)</f>
        <v>46.42</v>
      </c>
      <c r="I14" s="40">
        <v>79.77</v>
      </c>
      <c r="J14" s="38">
        <v>79.599999999999994</v>
      </c>
      <c r="K14" s="38">
        <v>56.7</v>
      </c>
      <c r="L14" s="41">
        <f t="shared" ref="L14:N14" si="19">I14/F14-1</f>
        <v>7.724510465901413E-2</v>
      </c>
      <c r="M14" s="41">
        <f t="shared" si="19"/>
        <v>7.4949358541525957E-2</v>
      </c>
      <c r="N14" s="41">
        <f t="shared" si="19"/>
        <v>0.22145626884963376</v>
      </c>
      <c r="O14" s="37">
        <f t="shared" si="1"/>
        <v>0.12455024401672461</v>
      </c>
      <c r="P14" s="40">
        <f>VLOOKUP(Reais3x3!C14,Aplicações!$B$10:$J$67,6,0)</f>
        <v>1.0966360856269113E-2</v>
      </c>
      <c r="Q14" s="40">
        <f>VLOOKUP(Reais3x3!D14,Aplicações!$B$10:$J$67,6,0)</f>
        <v>1.0966360856269113E-2</v>
      </c>
      <c r="R14" s="40">
        <f>VLOOKUP(Reais3x3!E14,Aplicações!$B$10:$J$67,6,0)</f>
        <v>0.13616513761467888</v>
      </c>
      <c r="S14" s="40">
        <f>VLOOKUP(Reais3x3!C14,Aplicações!$B$10:$J$67,7,0)</f>
        <v>2.3468468468468468E-2</v>
      </c>
      <c r="T14" s="40">
        <f>VLOOKUP(Reais3x3!D14,Aplicações!$B$10:$J$67,7,0)</f>
        <v>2.3468468468468468E-2</v>
      </c>
      <c r="U14" s="40">
        <f>VLOOKUP(Reais3x3!E14,Aplicações!$B$10:$J$67,7,0)</f>
        <v>9.0788288288288291E-2</v>
      </c>
      <c r="V14" s="40">
        <f>VLOOKUP(Reais3x3!C14,Aplicações!$B$10:$J$67,8,0)</f>
        <v>0</v>
      </c>
      <c r="W14" s="40">
        <f>VLOOKUP(Reais3x3!D14,Aplicações!$B$10:$J$67,8,0)</f>
        <v>0</v>
      </c>
      <c r="X14" s="40">
        <f>VLOOKUP(Reais3x3!E14,Aplicações!$B$10:$J$67,8,0)</f>
        <v>0.19381443298969073</v>
      </c>
      <c r="Y14" s="60">
        <f t="shared" si="2"/>
        <v>0.15809785932721709</v>
      </c>
      <c r="Z14" s="60">
        <f t="shared" si="3"/>
        <v>0.13772522522522523</v>
      </c>
      <c r="AA14" s="60">
        <f t="shared" si="4"/>
        <v>0.19381443298969073</v>
      </c>
      <c r="AB14" s="61">
        <f t="shared" si="5"/>
        <v>0.91653414882772688</v>
      </c>
      <c r="AC14" s="61">
        <f t="shared" si="6"/>
        <v>0.95512012012012004</v>
      </c>
      <c r="AD14" s="61">
        <f t="shared" si="7"/>
        <v>0.87079037800687287</v>
      </c>
      <c r="AE14" s="61" t="e">
        <f t="shared" ca="1" si="8"/>
        <v>#NAME?</v>
      </c>
      <c r="AF14" s="61"/>
      <c r="AG14" s="61"/>
      <c r="AH14" s="65" t="e">
        <f t="shared" ca="1" si="9"/>
        <v>#NAME?</v>
      </c>
      <c r="AI14" s="65" t="e">
        <f t="shared" ca="1" si="10"/>
        <v>#NAME?</v>
      </c>
      <c r="AJ14" s="49"/>
    </row>
    <row r="15" spans="2:36" ht="13.5" customHeight="1">
      <c r="B15" s="39">
        <v>11</v>
      </c>
      <c r="C15" s="38" t="s">
        <v>89</v>
      </c>
      <c r="D15" s="38" t="s">
        <v>89</v>
      </c>
      <c r="E15" s="38" t="s">
        <v>89</v>
      </c>
      <c r="F15" s="40">
        <f>VLOOKUP(Reais3x3!C15,Aplicações!$B$10:$J$67,9,0)</f>
        <v>39.200000000000003</v>
      </c>
      <c r="G15" s="40">
        <f>VLOOKUP(Reais3x3!D15,Aplicações!$B$10:$J$67,9,0)</f>
        <v>39.200000000000003</v>
      </c>
      <c r="H15" s="40">
        <f>VLOOKUP(Reais3x3!E15,Aplicações!$B$10:$J$67,9,0)</f>
        <v>39.200000000000003</v>
      </c>
      <c r="I15" s="40">
        <v>54</v>
      </c>
      <c r="J15" s="38">
        <v>56</v>
      </c>
      <c r="K15" s="38">
        <v>65</v>
      </c>
      <c r="L15" s="41">
        <f t="shared" ref="L15:N15" si="20">I15/F15-1</f>
        <v>0.37755102040816313</v>
      </c>
      <c r="M15" s="41">
        <f t="shared" si="20"/>
        <v>0.42857142857142838</v>
      </c>
      <c r="N15" s="41">
        <f t="shared" si="20"/>
        <v>0.65816326530612224</v>
      </c>
      <c r="O15" s="37">
        <f t="shared" si="1"/>
        <v>0.48809523809523792</v>
      </c>
      <c r="P15" s="40">
        <f>VLOOKUP(Reais3x3!C15,Aplicações!$B$10:$J$67,6,0)</f>
        <v>6.8000000000000005E-2</v>
      </c>
      <c r="Q15" s="40">
        <f>VLOOKUP(Reais3x3!D15,Aplicações!$B$10:$J$67,6,0)</f>
        <v>6.8000000000000005E-2</v>
      </c>
      <c r="R15" s="40">
        <f>VLOOKUP(Reais3x3!E15,Aplicações!$B$10:$J$67,6,0)</f>
        <v>6.8000000000000005E-2</v>
      </c>
      <c r="S15" s="40">
        <f>VLOOKUP(Reais3x3!C15,Aplicações!$B$10:$J$67,7,0)</f>
        <v>0.16936936936936939</v>
      </c>
      <c r="T15" s="40">
        <f>VLOOKUP(Reais3x3!D15,Aplicações!$B$10:$J$67,7,0)</f>
        <v>0.16936936936936939</v>
      </c>
      <c r="U15" s="40">
        <f>VLOOKUP(Reais3x3!E15,Aplicações!$B$10:$J$67,7,0)</f>
        <v>0.16936936936936939</v>
      </c>
      <c r="V15" s="40">
        <f>VLOOKUP(Reais3x3!C15,Aplicações!$B$10:$J$67,8,0)</f>
        <v>0.49312714776632305</v>
      </c>
      <c r="W15" s="40">
        <f>VLOOKUP(Reais3x3!D15,Aplicações!$B$10:$J$67,8,0)</f>
        <v>0.49312714776632305</v>
      </c>
      <c r="X15" s="40">
        <f>VLOOKUP(Reais3x3!E15,Aplicações!$B$10:$J$67,8,0)</f>
        <v>0.49312714776632305</v>
      </c>
      <c r="Y15" s="60">
        <f t="shared" si="2"/>
        <v>0.20400000000000001</v>
      </c>
      <c r="Z15" s="60">
        <f t="shared" si="3"/>
        <v>0.50810810810810814</v>
      </c>
      <c r="AA15" s="60">
        <f t="shared" si="4"/>
        <v>1.4793814432989691</v>
      </c>
      <c r="AB15" s="61">
        <f t="shared" si="5"/>
        <v>1</v>
      </c>
      <c r="AC15" s="61">
        <f t="shared" si="6"/>
        <v>1</v>
      </c>
      <c r="AD15" s="61">
        <f t="shared" si="7"/>
        <v>1</v>
      </c>
      <c r="AE15" s="61" t="e">
        <f t="shared" ca="1" si="8"/>
        <v>#NAME?</v>
      </c>
      <c r="AF15" s="61"/>
      <c r="AG15" s="61"/>
      <c r="AH15" s="65" t="e">
        <f t="shared" ca="1" si="9"/>
        <v>#NAME?</v>
      </c>
      <c r="AI15" s="65" t="e">
        <f t="shared" ca="1" si="10"/>
        <v>#NAME?</v>
      </c>
    </row>
    <row r="16" spans="2:36" ht="13.5" customHeight="1">
      <c r="B16" s="39">
        <v>12</v>
      </c>
      <c r="C16" s="38" t="s">
        <v>89</v>
      </c>
      <c r="D16" s="38" t="s">
        <v>89</v>
      </c>
      <c r="E16" s="38" t="s">
        <v>86</v>
      </c>
      <c r="F16" s="40">
        <f>VLOOKUP(Reais3x3!C16,Aplicações!$B$10:$J$67,9,0)</f>
        <v>39.200000000000003</v>
      </c>
      <c r="G16" s="40">
        <f>VLOOKUP(Reais3x3!D16,Aplicações!$B$10:$J$67,9,0)</f>
        <v>39.200000000000003</v>
      </c>
      <c r="H16" s="40">
        <f>VLOOKUP(Reais3x3!E16,Aplicações!$B$10:$J$67,9,0)</f>
        <v>113.02</v>
      </c>
      <c r="I16" s="40">
        <v>53.72</v>
      </c>
      <c r="J16" s="38">
        <v>54.46</v>
      </c>
      <c r="K16" s="38">
        <v>121.49</v>
      </c>
      <c r="L16" s="41">
        <f t="shared" ref="L16:N16" si="21">I16/F16-1</f>
        <v>0.37040816326530601</v>
      </c>
      <c r="M16" s="41">
        <f t="shared" si="21"/>
        <v>0.38928571428571423</v>
      </c>
      <c r="N16" s="41">
        <f t="shared" si="21"/>
        <v>7.494248805521142E-2</v>
      </c>
      <c r="O16" s="37">
        <f t="shared" si="1"/>
        <v>0.27821212186874389</v>
      </c>
      <c r="P16" s="40">
        <f>VLOOKUP(Reais3x3!C16,Aplicações!$B$10:$J$67,6,0)</f>
        <v>6.8000000000000005E-2</v>
      </c>
      <c r="Q16" s="40">
        <f>VLOOKUP(Reais3x3!D16,Aplicações!$B$10:$J$67,6,0)</f>
        <v>6.8000000000000005E-2</v>
      </c>
      <c r="R16" s="40">
        <f>VLOOKUP(Reais3x3!E16,Aplicações!$B$10:$J$67,6,0)</f>
        <v>1.8006116207951072E-2</v>
      </c>
      <c r="S16" s="40">
        <f>VLOOKUP(Reais3x3!C16,Aplicações!$B$10:$J$67,7,0)</f>
        <v>0.16936936936936939</v>
      </c>
      <c r="T16" s="40">
        <f>VLOOKUP(Reais3x3!D16,Aplicações!$B$10:$J$67,7,0)</f>
        <v>0.16936936936936939</v>
      </c>
      <c r="U16" s="40">
        <f>VLOOKUP(Reais3x3!E16,Aplicações!$B$10:$J$67,7,0)</f>
        <v>4.1396396396396397E-2</v>
      </c>
      <c r="V16" s="40">
        <f>VLOOKUP(Reais3x3!C16,Aplicações!$B$10:$J$67,8,0)</f>
        <v>0.49312714776632305</v>
      </c>
      <c r="W16" s="40">
        <f>VLOOKUP(Reais3x3!D16,Aplicações!$B$10:$J$67,8,0)</f>
        <v>0.49312714776632305</v>
      </c>
      <c r="X16" s="40">
        <f>VLOOKUP(Reais3x3!E16,Aplicações!$B$10:$J$67,8,0)</f>
        <v>1.3745704467353952E-2</v>
      </c>
      <c r="Y16" s="60">
        <f t="shared" si="2"/>
        <v>0.15400611620795107</v>
      </c>
      <c r="Z16" s="60">
        <f t="shared" si="3"/>
        <v>0.38013513513513519</v>
      </c>
      <c r="AA16" s="60">
        <f t="shared" si="4"/>
        <v>1</v>
      </c>
      <c r="AB16" s="61">
        <f t="shared" si="5"/>
        <v>0.96667074413863396</v>
      </c>
      <c r="AC16" s="61">
        <f t="shared" si="6"/>
        <v>0.91468468468468467</v>
      </c>
      <c r="AD16" s="61">
        <f t="shared" si="7"/>
        <v>0.68041237113402053</v>
      </c>
      <c r="AE16" s="61" t="e">
        <f t="shared" ca="1" si="8"/>
        <v>#NAME?</v>
      </c>
      <c r="AF16" s="61"/>
      <c r="AG16" s="61"/>
      <c r="AH16" s="65" t="e">
        <f t="shared" ca="1" si="9"/>
        <v>#NAME?</v>
      </c>
      <c r="AI16" s="65" t="e">
        <f t="shared" ca="1" si="10"/>
        <v>#NAME?</v>
      </c>
    </row>
    <row r="17" spans="2:35" ht="13.5" customHeight="1">
      <c r="B17" s="39">
        <v>13</v>
      </c>
      <c r="C17" s="38" t="s">
        <v>89</v>
      </c>
      <c r="D17" s="38" t="s">
        <v>89</v>
      </c>
      <c r="E17" s="38" t="s">
        <v>88</v>
      </c>
      <c r="F17" s="40">
        <f>VLOOKUP(Reais3x3!C17,Aplicações!$B$10:$J$67,9,0)</f>
        <v>39.200000000000003</v>
      </c>
      <c r="G17" s="40">
        <f>VLOOKUP(Reais3x3!D17,Aplicações!$B$10:$J$67,9,0)</f>
        <v>39.200000000000003</v>
      </c>
      <c r="H17" s="40">
        <f>VLOOKUP(Reais3x3!E17,Aplicações!$B$10:$J$67,9,0)</f>
        <v>74.05</v>
      </c>
      <c r="I17" s="40">
        <v>55.92</v>
      </c>
      <c r="J17" s="38">
        <v>52.07</v>
      </c>
      <c r="K17" s="38">
        <v>79.25</v>
      </c>
      <c r="L17" s="41">
        <f t="shared" ref="L17:N17" si="22">I17/F17-1</f>
        <v>0.42653061224489797</v>
      </c>
      <c r="M17" s="41">
        <f t="shared" si="22"/>
        <v>0.32831632653061216</v>
      </c>
      <c r="N17" s="41">
        <f t="shared" si="22"/>
        <v>7.0222822417285613E-2</v>
      </c>
      <c r="O17" s="37">
        <f t="shared" si="1"/>
        <v>0.27502325373093189</v>
      </c>
      <c r="P17" s="40">
        <f>VLOOKUP(Reais3x3!C17,Aplicações!$B$10:$J$67,6,0)</f>
        <v>6.8000000000000005E-2</v>
      </c>
      <c r="Q17" s="40">
        <f>VLOOKUP(Reais3x3!D17,Aplicações!$B$10:$J$67,6,0)</f>
        <v>6.8000000000000005E-2</v>
      </c>
      <c r="R17" s="40">
        <f>VLOOKUP(Reais3x3!E17,Aplicações!$B$10:$J$67,6,0)</f>
        <v>1.0966360856269113E-2</v>
      </c>
      <c r="S17" s="40">
        <f>VLOOKUP(Reais3x3!C17,Aplicações!$B$10:$J$67,7,0)</f>
        <v>0.16936936936936939</v>
      </c>
      <c r="T17" s="40">
        <f>VLOOKUP(Reais3x3!D17,Aplicações!$B$10:$J$67,7,0)</f>
        <v>0.16936936936936939</v>
      </c>
      <c r="U17" s="40">
        <f>VLOOKUP(Reais3x3!E17,Aplicações!$B$10:$J$67,7,0)</f>
        <v>2.3468468468468468E-2</v>
      </c>
      <c r="V17" s="40">
        <f>VLOOKUP(Reais3x3!C17,Aplicações!$B$10:$J$67,8,0)</f>
        <v>0.49312714776632305</v>
      </c>
      <c r="W17" s="40">
        <f>VLOOKUP(Reais3x3!D17,Aplicações!$B$10:$J$67,8,0)</f>
        <v>0.49312714776632305</v>
      </c>
      <c r="X17" s="40">
        <f>VLOOKUP(Reais3x3!E17,Aplicações!$B$10:$J$67,8,0)</f>
        <v>0</v>
      </c>
      <c r="Y17" s="60">
        <f t="shared" si="2"/>
        <v>0.14696636085626913</v>
      </c>
      <c r="Z17" s="60">
        <f t="shared" si="3"/>
        <v>0.36220720720720723</v>
      </c>
      <c r="AA17" s="60">
        <f t="shared" si="4"/>
        <v>0.9862542955326461</v>
      </c>
      <c r="AB17" s="61">
        <f t="shared" si="5"/>
        <v>0.96197757390417937</v>
      </c>
      <c r="AC17" s="61">
        <f t="shared" si="6"/>
        <v>0.90273273273273269</v>
      </c>
      <c r="AD17" s="61">
        <f t="shared" si="7"/>
        <v>0.6712485681557846</v>
      </c>
      <c r="AE17" s="61" t="e">
        <f t="shared" ca="1" si="8"/>
        <v>#NAME?</v>
      </c>
      <c r="AF17" s="61"/>
      <c r="AG17" s="61"/>
      <c r="AH17" s="65" t="e">
        <f t="shared" ca="1" si="9"/>
        <v>#NAME?</v>
      </c>
      <c r="AI17" s="65" t="e">
        <f t="shared" ca="1" si="10"/>
        <v>#NAME?</v>
      </c>
    </row>
    <row r="18" spans="2:35" ht="13.5" customHeight="1">
      <c r="B18" s="39">
        <v>14</v>
      </c>
      <c r="C18" s="38" t="s">
        <v>89</v>
      </c>
      <c r="D18" s="38" t="s">
        <v>89</v>
      </c>
      <c r="E18" s="38" t="s">
        <v>87</v>
      </c>
      <c r="F18" s="40">
        <f>VLOOKUP(Reais3x3!C18,Aplicações!$B$10:$J$67,9,0)</f>
        <v>39.200000000000003</v>
      </c>
      <c r="G18" s="40">
        <f>VLOOKUP(Reais3x3!D18,Aplicações!$B$10:$J$67,9,0)</f>
        <v>39.200000000000003</v>
      </c>
      <c r="H18" s="40">
        <f>VLOOKUP(Reais3x3!E18,Aplicações!$B$10:$J$67,9,0)</f>
        <v>46.42</v>
      </c>
      <c r="I18" s="40">
        <v>55.16</v>
      </c>
      <c r="J18" s="38">
        <v>54.82</v>
      </c>
      <c r="K18" s="38">
        <v>67.81</v>
      </c>
      <c r="L18" s="41">
        <f t="shared" ref="L18:N18" si="23">I18/F18-1</f>
        <v>0.40714285714285703</v>
      </c>
      <c r="M18" s="41">
        <f t="shared" si="23"/>
        <v>0.39846938775510199</v>
      </c>
      <c r="N18" s="41">
        <f t="shared" si="23"/>
        <v>0.46079276174062911</v>
      </c>
      <c r="O18" s="37">
        <f t="shared" si="1"/>
        <v>0.42213500221286271</v>
      </c>
      <c r="P18" s="40">
        <f>VLOOKUP(Reais3x3!C18,Aplicações!$B$10:$J$67,6,0)</f>
        <v>6.8000000000000005E-2</v>
      </c>
      <c r="Q18" s="40">
        <f>VLOOKUP(Reais3x3!D18,Aplicações!$B$10:$J$67,6,0)</f>
        <v>6.8000000000000005E-2</v>
      </c>
      <c r="R18" s="40">
        <f>VLOOKUP(Reais3x3!E18,Aplicações!$B$10:$J$67,6,0)</f>
        <v>0.13616513761467888</v>
      </c>
      <c r="S18" s="40">
        <f>VLOOKUP(Reais3x3!C18,Aplicações!$B$10:$J$67,7,0)</f>
        <v>0.16936936936936939</v>
      </c>
      <c r="T18" s="40">
        <f>VLOOKUP(Reais3x3!D18,Aplicações!$B$10:$J$67,7,0)</f>
        <v>0.16936936936936939</v>
      </c>
      <c r="U18" s="40">
        <f>VLOOKUP(Reais3x3!E18,Aplicações!$B$10:$J$67,7,0)</f>
        <v>9.0788288288288291E-2</v>
      </c>
      <c r="V18" s="40">
        <f>VLOOKUP(Reais3x3!C18,Aplicações!$B$10:$J$67,8,0)</f>
        <v>0.49312714776632305</v>
      </c>
      <c r="W18" s="40">
        <f>VLOOKUP(Reais3x3!D18,Aplicações!$B$10:$J$67,8,0)</f>
        <v>0.49312714776632305</v>
      </c>
      <c r="X18" s="40">
        <f>VLOOKUP(Reais3x3!E18,Aplicações!$B$10:$J$67,8,0)</f>
        <v>0.19381443298969073</v>
      </c>
      <c r="Y18" s="60">
        <f t="shared" si="2"/>
        <v>0.27216513761467886</v>
      </c>
      <c r="Z18" s="60">
        <f t="shared" si="3"/>
        <v>0.42952702702702705</v>
      </c>
      <c r="AA18" s="60">
        <f t="shared" si="4"/>
        <v>1.1800687285223368</v>
      </c>
      <c r="AB18" s="61">
        <f t="shared" si="5"/>
        <v>0.95455657492354751</v>
      </c>
      <c r="AC18" s="61">
        <f t="shared" si="6"/>
        <v>0.94761261261261254</v>
      </c>
      <c r="AD18" s="61">
        <f t="shared" si="7"/>
        <v>0.80045819014891173</v>
      </c>
      <c r="AE18" s="61" t="e">
        <f t="shared" ca="1" si="8"/>
        <v>#NAME?</v>
      </c>
      <c r="AF18" s="61"/>
      <c r="AG18" s="61"/>
      <c r="AH18" s="65" t="e">
        <f t="shared" ca="1" si="9"/>
        <v>#NAME?</v>
      </c>
      <c r="AI18" s="65" t="e">
        <f t="shared" ca="1" si="10"/>
        <v>#NAME?</v>
      </c>
    </row>
    <row r="19" spans="2:35" ht="13.5" customHeight="1">
      <c r="B19" s="39">
        <v>15</v>
      </c>
      <c r="C19" s="38" t="s">
        <v>89</v>
      </c>
      <c r="D19" s="38" t="s">
        <v>86</v>
      </c>
      <c r="E19" s="38" t="s">
        <v>86</v>
      </c>
      <c r="F19" s="40">
        <f>VLOOKUP(Reais3x3!C19,Aplicações!$B$10:$J$67,9,0)</f>
        <v>39.200000000000003</v>
      </c>
      <c r="G19" s="40">
        <f>VLOOKUP(Reais3x3!D19,Aplicações!$B$10:$J$67,9,0)</f>
        <v>113.02</v>
      </c>
      <c r="H19" s="40">
        <f>VLOOKUP(Reais3x3!E19,Aplicações!$B$10:$J$67,9,0)</f>
        <v>113.02</v>
      </c>
      <c r="I19" s="40">
        <v>50.83</v>
      </c>
      <c r="J19" s="38">
        <v>129</v>
      </c>
      <c r="K19" s="38">
        <v>129</v>
      </c>
      <c r="L19" s="41">
        <f t="shared" ref="L19:N19" si="24">I19/F19-1</f>
        <v>0.29668367346938762</v>
      </c>
      <c r="M19" s="41">
        <f t="shared" si="24"/>
        <v>0.14139090426473189</v>
      </c>
      <c r="N19" s="41">
        <f t="shared" si="24"/>
        <v>0.14139090426473189</v>
      </c>
      <c r="O19" s="37">
        <f t="shared" si="1"/>
        <v>0.1931551606662838</v>
      </c>
      <c r="P19" s="40">
        <f>VLOOKUP(Reais3x3!C19,Aplicações!$B$10:$J$67,6,0)</f>
        <v>6.8000000000000005E-2</v>
      </c>
      <c r="Q19" s="40">
        <f>VLOOKUP(Reais3x3!D19,Aplicações!$B$10:$J$67,6,0)</f>
        <v>1.8006116207951072E-2</v>
      </c>
      <c r="R19" s="40">
        <f>VLOOKUP(Reais3x3!E19,Aplicações!$B$10:$J$67,6,0)</f>
        <v>1.8006116207951072E-2</v>
      </c>
      <c r="S19" s="40">
        <f>VLOOKUP(Reais3x3!C19,Aplicações!$B$10:$J$67,7,0)</f>
        <v>0.16936936936936939</v>
      </c>
      <c r="T19" s="40">
        <f>VLOOKUP(Reais3x3!D19,Aplicações!$B$10:$J$67,7,0)</f>
        <v>4.1396396396396397E-2</v>
      </c>
      <c r="U19" s="40">
        <f>VLOOKUP(Reais3x3!E19,Aplicações!$B$10:$J$67,7,0)</f>
        <v>4.1396396396396397E-2</v>
      </c>
      <c r="V19" s="40">
        <f>VLOOKUP(Reais3x3!C19,Aplicações!$B$10:$J$67,8,0)</f>
        <v>0.49312714776632305</v>
      </c>
      <c r="W19" s="40">
        <f>VLOOKUP(Reais3x3!D19,Aplicações!$B$10:$J$67,8,0)</f>
        <v>1.3745704467353952E-2</v>
      </c>
      <c r="X19" s="40">
        <f>VLOOKUP(Reais3x3!E19,Aplicações!$B$10:$J$67,8,0)</f>
        <v>1.3745704467353952E-2</v>
      </c>
      <c r="Y19" s="60">
        <f t="shared" si="2"/>
        <v>0.10401223241590216</v>
      </c>
      <c r="Z19" s="60">
        <f t="shared" si="3"/>
        <v>0.2521621621621622</v>
      </c>
      <c r="AA19" s="60">
        <f t="shared" si="4"/>
        <v>0.52061855670103085</v>
      </c>
      <c r="AB19" s="61">
        <f t="shared" si="5"/>
        <v>0.96667074413863396</v>
      </c>
      <c r="AC19" s="61">
        <f t="shared" si="6"/>
        <v>0.91468468468468467</v>
      </c>
      <c r="AD19" s="61">
        <f t="shared" si="7"/>
        <v>0.68041237113402053</v>
      </c>
      <c r="AE19" s="61" t="e">
        <f t="shared" ca="1" si="8"/>
        <v>#NAME?</v>
      </c>
      <c r="AF19" s="61"/>
      <c r="AG19" s="61"/>
      <c r="AH19" s="65" t="e">
        <f t="shared" ca="1" si="9"/>
        <v>#NAME?</v>
      </c>
      <c r="AI19" s="65" t="e">
        <f t="shared" ca="1" si="10"/>
        <v>#NAME?</v>
      </c>
    </row>
    <row r="20" spans="2:35" ht="13.5" customHeight="1">
      <c r="B20" s="39">
        <v>16</v>
      </c>
      <c r="C20" s="38" t="s">
        <v>89</v>
      </c>
      <c r="D20" s="38" t="s">
        <v>87</v>
      </c>
      <c r="E20" s="38" t="s">
        <v>87</v>
      </c>
      <c r="F20" s="40">
        <f>VLOOKUP(Reais3x3!C20,Aplicações!$B$10:$J$67,9,0)</f>
        <v>39.200000000000003</v>
      </c>
      <c r="G20" s="40">
        <f>VLOOKUP(Reais3x3!D20,Aplicações!$B$10:$J$67,9,0)</f>
        <v>46.42</v>
      </c>
      <c r="H20" s="40">
        <f>VLOOKUP(Reais3x3!E20,Aplicações!$B$10:$J$67,9,0)</f>
        <v>46.42</v>
      </c>
      <c r="I20" s="40">
        <v>49.75</v>
      </c>
      <c r="J20" s="38">
        <v>64.790000000000006</v>
      </c>
      <c r="K20" s="38">
        <v>72.53</v>
      </c>
      <c r="L20" s="41">
        <f t="shared" ref="L20:N20" si="25">I20/F20-1</f>
        <v>0.26913265306122436</v>
      </c>
      <c r="M20" s="41">
        <f t="shared" si="25"/>
        <v>0.39573459715639814</v>
      </c>
      <c r="N20" s="41">
        <f t="shared" si="25"/>
        <v>0.56247307195174501</v>
      </c>
      <c r="O20" s="37">
        <f t="shared" si="1"/>
        <v>0.4091134407231225</v>
      </c>
      <c r="P20" s="40">
        <f>VLOOKUP(Reais3x3!C20,Aplicações!$B$10:$J$67,6,0)</f>
        <v>6.8000000000000005E-2</v>
      </c>
      <c r="Q20" s="40">
        <f>VLOOKUP(Reais3x3!D20,Aplicações!$B$10:$J$67,6,0)</f>
        <v>0.13616513761467888</v>
      </c>
      <c r="R20" s="40">
        <f>VLOOKUP(Reais3x3!E20,Aplicações!$B$10:$J$67,6,0)</f>
        <v>0.13616513761467888</v>
      </c>
      <c r="S20" s="40">
        <f>VLOOKUP(Reais3x3!C20,Aplicações!$B$10:$J$67,7,0)</f>
        <v>0.16936936936936939</v>
      </c>
      <c r="T20" s="40">
        <f>VLOOKUP(Reais3x3!D20,Aplicações!$B$10:$J$67,7,0)</f>
        <v>9.0788288288288291E-2</v>
      </c>
      <c r="U20" s="40">
        <f>VLOOKUP(Reais3x3!E20,Aplicações!$B$10:$J$67,7,0)</f>
        <v>9.0788288288288291E-2</v>
      </c>
      <c r="V20" s="40">
        <f>VLOOKUP(Reais3x3!C20,Aplicações!$B$10:$J$67,8,0)</f>
        <v>0.49312714776632305</v>
      </c>
      <c r="W20" s="40">
        <f>VLOOKUP(Reais3x3!D20,Aplicações!$B$10:$J$67,8,0)</f>
        <v>0.19381443298969073</v>
      </c>
      <c r="X20" s="40">
        <f>VLOOKUP(Reais3x3!E20,Aplicações!$B$10:$J$67,8,0)</f>
        <v>0.19381443298969073</v>
      </c>
      <c r="Y20" s="60">
        <f t="shared" si="2"/>
        <v>0.34033027522935777</v>
      </c>
      <c r="Z20" s="60">
        <f t="shared" si="3"/>
        <v>0.35094594594594597</v>
      </c>
      <c r="AA20" s="60">
        <f t="shared" si="4"/>
        <v>0.88075601374570445</v>
      </c>
      <c r="AB20" s="61">
        <f t="shared" si="5"/>
        <v>0.95455657492354751</v>
      </c>
      <c r="AC20" s="61">
        <f t="shared" si="6"/>
        <v>0.94761261261261254</v>
      </c>
      <c r="AD20" s="61">
        <f t="shared" si="7"/>
        <v>0.80045819014891173</v>
      </c>
      <c r="AE20" s="61" t="e">
        <f t="shared" ca="1" si="8"/>
        <v>#NAME?</v>
      </c>
      <c r="AF20" s="61"/>
      <c r="AG20" s="61"/>
      <c r="AH20" s="65" t="e">
        <f t="shared" ca="1" si="9"/>
        <v>#NAME?</v>
      </c>
      <c r="AI20" s="65" t="e">
        <f t="shared" ca="1" si="10"/>
        <v>#NAME?</v>
      </c>
    </row>
    <row r="21" spans="2:35" ht="13.5" customHeight="1">
      <c r="B21" s="39">
        <v>17</v>
      </c>
      <c r="C21" s="38" t="s">
        <v>89</v>
      </c>
      <c r="D21" s="38" t="s">
        <v>88</v>
      </c>
      <c r="E21" s="38" t="s">
        <v>88</v>
      </c>
      <c r="F21" s="40">
        <f>VLOOKUP(Reais3x3!C21,Aplicações!$B$10:$J$67,9,0)</f>
        <v>39.200000000000003</v>
      </c>
      <c r="G21" s="40">
        <f>VLOOKUP(Reais3x3!D21,Aplicações!$B$10:$J$67,9,0)</f>
        <v>74.05</v>
      </c>
      <c r="H21" s="40">
        <f>VLOOKUP(Reais3x3!E21,Aplicações!$B$10:$J$67,9,0)</f>
        <v>74.05</v>
      </c>
      <c r="I21" s="40">
        <v>47.55</v>
      </c>
      <c r="J21" s="38">
        <v>79.94</v>
      </c>
      <c r="K21" s="38">
        <v>79.91</v>
      </c>
      <c r="L21" s="41">
        <f t="shared" ref="L21:N21" si="26">I21/F21-1</f>
        <v>0.2130102040816324</v>
      </c>
      <c r="M21" s="41">
        <f t="shared" si="26"/>
        <v>7.9540850776502303E-2</v>
      </c>
      <c r="N21" s="41">
        <f t="shared" si="26"/>
        <v>7.9135719108710312E-2</v>
      </c>
      <c r="O21" s="37">
        <f t="shared" si="1"/>
        <v>0.12389559132228167</v>
      </c>
      <c r="P21" s="40">
        <f>VLOOKUP(Reais3x3!C21,Aplicações!$B$10:$J$67,6,0)</f>
        <v>6.8000000000000005E-2</v>
      </c>
      <c r="Q21" s="40">
        <f>VLOOKUP(Reais3x3!D21,Aplicações!$B$10:$J$67,6,0)</f>
        <v>1.0966360856269113E-2</v>
      </c>
      <c r="R21" s="40">
        <f>VLOOKUP(Reais3x3!E21,Aplicações!$B$10:$J$67,6,0)</f>
        <v>1.0966360856269113E-2</v>
      </c>
      <c r="S21" s="40">
        <f>VLOOKUP(Reais3x3!C21,Aplicações!$B$10:$J$67,7,0)</f>
        <v>0.16936936936936939</v>
      </c>
      <c r="T21" s="40">
        <f>VLOOKUP(Reais3x3!D21,Aplicações!$B$10:$J$67,7,0)</f>
        <v>2.3468468468468468E-2</v>
      </c>
      <c r="U21" s="40">
        <f>VLOOKUP(Reais3x3!E21,Aplicações!$B$10:$J$67,7,0)</f>
        <v>2.3468468468468468E-2</v>
      </c>
      <c r="V21" s="40">
        <f>VLOOKUP(Reais3x3!C21,Aplicações!$B$10:$J$67,8,0)</f>
        <v>0.49312714776632305</v>
      </c>
      <c r="W21" s="40">
        <f>VLOOKUP(Reais3x3!D21,Aplicações!$B$10:$J$67,8,0)</f>
        <v>0</v>
      </c>
      <c r="X21" s="40">
        <f>VLOOKUP(Reais3x3!E21,Aplicações!$B$10:$J$67,8,0)</f>
        <v>0</v>
      </c>
      <c r="Y21" s="60">
        <f t="shared" si="2"/>
        <v>8.9932721712538244E-2</v>
      </c>
      <c r="Z21" s="60">
        <f t="shared" si="3"/>
        <v>0.21630630630630635</v>
      </c>
      <c r="AA21" s="60">
        <f t="shared" si="4"/>
        <v>0.49312714776632305</v>
      </c>
      <c r="AB21" s="61">
        <f t="shared" si="5"/>
        <v>0.96197757390417937</v>
      </c>
      <c r="AC21" s="61">
        <f t="shared" si="6"/>
        <v>0.90273273273273269</v>
      </c>
      <c r="AD21" s="61">
        <f t="shared" si="7"/>
        <v>0.6712485681557846</v>
      </c>
      <c r="AE21" s="61" t="e">
        <f t="shared" ca="1" si="8"/>
        <v>#NAME?</v>
      </c>
      <c r="AF21" s="61"/>
      <c r="AG21" s="61"/>
      <c r="AH21" s="65" t="e">
        <f t="shared" ca="1" si="9"/>
        <v>#NAME?</v>
      </c>
      <c r="AI21" s="65" t="e">
        <f t="shared" ca="1" si="10"/>
        <v>#NAME?</v>
      </c>
    </row>
    <row r="22" spans="2:35" ht="13.5" customHeight="1">
      <c r="B22" s="39">
        <v>18</v>
      </c>
      <c r="C22" s="38" t="s">
        <v>89</v>
      </c>
      <c r="D22" s="38" t="s">
        <v>87</v>
      </c>
      <c r="E22" s="38" t="s">
        <v>86</v>
      </c>
      <c r="F22" s="40">
        <f>VLOOKUP(Reais3x3!C22,Aplicações!$B$10:$J$67,9,0)</f>
        <v>39.200000000000003</v>
      </c>
      <c r="G22" s="40">
        <f>VLOOKUP(Reais3x3!D22,Aplicações!$B$10:$J$67,9,0)</f>
        <v>46.42</v>
      </c>
      <c r="H22" s="40">
        <f>VLOOKUP(Reais3x3!E22,Aplicações!$B$10:$J$67,9,0)</f>
        <v>113.02</v>
      </c>
      <c r="I22" s="40">
        <v>50.25</v>
      </c>
      <c r="J22" s="38">
        <v>61.39</v>
      </c>
      <c r="K22" s="38">
        <v>128.59</v>
      </c>
      <c r="L22" s="41">
        <f t="shared" ref="L22:N22" si="27">I22/F22-1</f>
        <v>0.28188775510204067</v>
      </c>
      <c r="M22" s="41">
        <f t="shared" si="27"/>
        <v>0.32249030590262806</v>
      </c>
      <c r="N22" s="41">
        <f t="shared" si="27"/>
        <v>0.13776322774730154</v>
      </c>
      <c r="O22" s="37">
        <f t="shared" si="1"/>
        <v>0.24738042958399009</v>
      </c>
      <c r="P22" s="40">
        <f>VLOOKUP(Reais3x3!C22,Aplicações!$B$10:$J$67,6,0)</f>
        <v>6.8000000000000005E-2</v>
      </c>
      <c r="Q22" s="40">
        <f>VLOOKUP(Reais3x3!D22,Aplicações!$B$10:$J$67,6,0)</f>
        <v>0.13616513761467888</v>
      </c>
      <c r="R22" s="40">
        <f>VLOOKUP(Reais3x3!E22,Aplicações!$B$10:$J$67,6,0)</f>
        <v>1.8006116207951072E-2</v>
      </c>
      <c r="S22" s="40">
        <f>VLOOKUP(Reais3x3!C22,Aplicações!$B$10:$J$67,7,0)</f>
        <v>0.16936936936936939</v>
      </c>
      <c r="T22" s="40">
        <f>VLOOKUP(Reais3x3!D22,Aplicações!$B$10:$J$67,7,0)</f>
        <v>9.0788288288288291E-2</v>
      </c>
      <c r="U22" s="40">
        <f>VLOOKUP(Reais3x3!E22,Aplicações!$B$10:$J$67,7,0)</f>
        <v>4.1396396396396397E-2</v>
      </c>
      <c r="V22" s="40">
        <f>VLOOKUP(Reais3x3!C22,Aplicações!$B$10:$J$67,8,0)</f>
        <v>0.49312714776632305</v>
      </c>
      <c r="W22" s="40">
        <f>VLOOKUP(Reais3x3!D22,Aplicações!$B$10:$J$67,8,0)</f>
        <v>0.19381443298969073</v>
      </c>
      <c r="X22" s="40">
        <f>VLOOKUP(Reais3x3!E22,Aplicações!$B$10:$J$67,8,0)</f>
        <v>1.3745704467353952E-2</v>
      </c>
      <c r="Y22" s="60">
        <f t="shared" si="2"/>
        <v>0.22217125382262995</v>
      </c>
      <c r="Z22" s="60">
        <f t="shared" si="3"/>
        <v>0.30155405405405411</v>
      </c>
      <c r="AA22" s="60">
        <f t="shared" si="4"/>
        <v>0.70068728522336765</v>
      </c>
      <c r="AB22" s="61">
        <f t="shared" si="5"/>
        <v>0.92122731906218147</v>
      </c>
      <c r="AC22" s="61">
        <f t="shared" si="6"/>
        <v>0.91468468468468467</v>
      </c>
      <c r="AD22" s="61">
        <f t="shared" si="7"/>
        <v>0.68041237113402053</v>
      </c>
      <c r="AE22" s="61" t="e">
        <f t="shared" ca="1" si="8"/>
        <v>#NAME?</v>
      </c>
      <c r="AF22" s="61"/>
      <c r="AG22" s="61"/>
      <c r="AH22" s="65" t="e">
        <f t="shared" ca="1" si="9"/>
        <v>#NAME?</v>
      </c>
      <c r="AI22" s="65" t="e">
        <f t="shared" ca="1" si="10"/>
        <v>#NAME?</v>
      </c>
    </row>
    <row r="23" spans="2:35" ht="13.5" customHeight="1">
      <c r="B23" s="39">
        <v>19</v>
      </c>
      <c r="C23" s="38" t="s">
        <v>89</v>
      </c>
      <c r="D23" s="38" t="s">
        <v>87</v>
      </c>
      <c r="E23" s="38" t="s">
        <v>88</v>
      </c>
      <c r="F23" s="40">
        <f>VLOOKUP(Reais3x3!C23,Aplicações!$B$10:$J$67,9,0)</f>
        <v>39.200000000000003</v>
      </c>
      <c r="G23" s="40">
        <f>VLOOKUP(Reais3x3!D23,Aplicações!$B$10:$J$67,9,0)</f>
        <v>46.42</v>
      </c>
      <c r="H23" s="40">
        <f>VLOOKUP(Reais3x3!E23,Aplicações!$B$10:$J$67,9,0)</f>
        <v>74.05</v>
      </c>
      <c r="I23" s="40">
        <v>48.82</v>
      </c>
      <c r="J23" s="38">
        <v>59.82</v>
      </c>
      <c r="K23" s="38">
        <v>79.3</v>
      </c>
      <c r="L23" s="41">
        <f t="shared" ref="L23:N23" si="28">I23/F23-1</f>
        <v>0.24540816326530601</v>
      </c>
      <c r="M23" s="41">
        <f t="shared" si="28"/>
        <v>0.2886686772942697</v>
      </c>
      <c r="N23" s="41">
        <f t="shared" si="28"/>
        <v>7.0898041863605599E-2</v>
      </c>
      <c r="O23" s="37">
        <f t="shared" si="1"/>
        <v>0.20165829414106043</v>
      </c>
      <c r="P23" s="40">
        <f>VLOOKUP(Reais3x3!C23,Aplicações!$B$10:$J$67,6,0)</f>
        <v>6.8000000000000005E-2</v>
      </c>
      <c r="Q23" s="40">
        <f>VLOOKUP(Reais3x3!D23,Aplicações!$B$10:$J$67,6,0)</f>
        <v>0.13616513761467888</v>
      </c>
      <c r="R23" s="40">
        <f>VLOOKUP(Reais3x3!E23,Aplicações!$B$10:$J$67,6,0)</f>
        <v>1.0966360856269113E-2</v>
      </c>
      <c r="S23" s="40">
        <f>VLOOKUP(Reais3x3!C23,Aplicações!$B$10:$J$67,7,0)</f>
        <v>0.16936936936936939</v>
      </c>
      <c r="T23" s="40">
        <f>VLOOKUP(Reais3x3!D23,Aplicações!$B$10:$J$67,7,0)</f>
        <v>9.0788288288288291E-2</v>
      </c>
      <c r="U23" s="40">
        <f>VLOOKUP(Reais3x3!E23,Aplicações!$B$10:$J$67,7,0)</f>
        <v>2.3468468468468468E-2</v>
      </c>
      <c r="V23" s="40">
        <f>VLOOKUP(Reais3x3!C23,Aplicações!$B$10:$J$67,8,0)</f>
        <v>0.49312714776632305</v>
      </c>
      <c r="W23" s="40">
        <f>VLOOKUP(Reais3x3!D23,Aplicações!$B$10:$J$67,8,0)</f>
        <v>0.19381443298969073</v>
      </c>
      <c r="X23" s="40">
        <f>VLOOKUP(Reais3x3!E23,Aplicações!$B$10:$J$67,8,0)</f>
        <v>0</v>
      </c>
      <c r="Y23" s="60">
        <f t="shared" si="2"/>
        <v>0.21513149847094801</v>
      </c>
      <c r="Z23" s="60">
        <f t="shared" si="3"/>
        <v>0.28362612612612614</v>
      </c>
      <c r="AA23" s="60">
        <f t="shared" si="4"/>
        <v>0.68694158075601375</v>
      </c>
      <c r="AB23" s="61">
        <f t="shared" si="5"/>
        <v>0.91653414882772688</v>
      </c>
      <c r="AC23" s="61">
        <f t="shared" si="6"/>
        <v>0.90273273273273269</v>
      </c>
      <c r="AD23" s="61">
        <f t="shared" si="7"/>
        <v>0.6712485681557846</v>
      </c>
      <c r="AE23" s="61" t="e">
        <f t="shared" ca="1" si="8"/>
        <v>#NAME?</v>
      </c>
      <c r="AF23" s="61"/>
      <c r="AG23" s="61"/>
      <c r="AH23" s="65" t="e">
        <f t="shared" ca="1" si="9"/>
        <v>#NAME?</v>
      </c>
      <c r="AI23" s="65" t="e">
        <f t="shared" ca="1" si="10"/>
        <v>#NAME?</v>
      </c>
    </row>
    <row r="24" spans="2:35" ht="13.5" customHeight="1">
      <c r="B24" s="39">
        <v>20</v>
      </c>
      <c r="C24" s="38" t="s">
        <v>89</v>
      </c>
      <c r="D24" s="38" t="s">
        <v>86</v>
      </c>
      <c r="E24" s="38" t="s">
        <v>88</v>
      </c>
      <c r="F24" s="40">
        <f>VLOOKUP(Reais3x3!C24,Aplicações!$B$10:$J$67,9,0)</f>
        <v>39.200000000000003</v>
      </c>
      <c r="G24" s="40">
        <f>VLOOKUP(Reais3x3!D24,Aplicações!$B$10:$J$67,9,0)</f>
        <v>113.02</v>
      </c>
      <c r="H24" s="40">
        <f>VLOOKUP(Reais3x3!E24,Aplicações!$B$10:$J$67,9,0)</f>
        <v>74.05</v>
      </c>
      <c r="I24" s="40">
        <v>48.53</v>
      </c>
      <c r="J24" s="38">
        <v>128.9</v>
      </c>
      <c r="K24" s="38">
        <v>80.72</v>
      </c>
      <c r="L24" s="41">
        <f t="shared" ref="L24:N24" si="29">I24/F24-1</f>
        <v>0.23801020408163254</v>
      </c>
      <c r="M24" s="41">
        <f t="shared" si="29"/>
        <v>0.14050610511413919</v>
      </c>
      <c r="N24" s="41">
        <f t="shared" si="29"/>
        <v>9.007427413909519E-2</v>
      </c>
      <c r="O24" s="37">
        <f t="shared" si="1"/>
        <v>0.15619686111162231</v>
      </c>
      <c r="P24" s="40">
        <f>VLOOKUP(Reais3x3!C24,Aplicações!$B$10:$J$67,6,0)</f>
        <v>6.8000000000000005E-2</v>
      </c>
      <c r="Q24" s="40">
        <f>VLOOKUP(Reais3x3!D24,Aplicações!$B$10:$J$67,6,0)</f>
        <v>1.8006116207951072E-2</v>
      </c>
      <c r="R24" s="40">
        <f>VLOOKUP(Reais3x3!E24,Aplicações!$B$10:$J$67,6,0)</f>
        <v>1.0966360856269113E-2</v>
      </c>
      <c r="S24" s="40">
        <f>VLOOKUP(Reais3x3!C24,Aplicações!$B$10:$J$67,7,0)</f>
        <v>0.16936936936936939</v>
      </c>
      <c r="T24" s="40">
        <f>VLOOKUP(Reais3x3!D24,Aplicações!$B$10:$J$67,7,0)</f>
        <v>4.1396396396396397E-2</v>
      </c>
      <c r="U24" s="40">
        <f>VLOOKUP(Reais3x3!E24,Aplicações!$B$10:$J$67,7,0)</f>
        <v>2.3468468468468468E-2</v>
      </c>
      <c r="V24" s="40">
        <f>VLOOKUP(Reais3x3!C24,Aplicações!$B$10:$J$67,8,0)</f>
        <v>0.49312714776632305</v>
      </c>
      <c r="W24" s="40">
        <f>VLOOKUP(Reais3x3!D24,Aplicações!$B$10:$J$67,8,0)</f>
        <v>1.3745704467353952E-2</v>
      </c>
      <c r="X24" s="40">
        <f>VLOOKUP(Reais3x3!E24,Aplicações!$B$10:$J$67,8,0)</f>
        <v>0</v>
      </c>
      <c r="Y24" s="60">
        <f t="shared" si="2"/>
        <v>9.6972477064220186E-2</v>
      </c>
      <c r="Z24" s="60">
        <f t="shared" si="3"/>
        <v>0.23423423423423426</v>
      </c>
      <c r="AA24" s="60">
        <f t="shared" si="4"/>
        <v>0.50687285223367695</v>
      </c>
      <c r="AB24" s="61">
        <f t="shared" si="5"/>
        <v>0.96197757390417937</v>
      </c>
      <c r="AC24" s="61">
        <f t="shared" si="6"/>
        <v>0.90273273273273269</v>
      </c>
      <c r="AD24" s="61">
        <f t="shared" si="7"/>
        <v>0.6712485681557846</v>
      </c>
      <c r="AE24" s="61" t="e">
        <f t="shared" ca="1" si="8"/>
        <v>#NAME?</v>
      </c>
      <c r="AF24" s="61"/>
      <c r="AG24" s="61"/>
      <c r="AH24" s="65" t="e">
        <f t="shared" ca="1" si="9"/>
        <v>#NAME?</v>
      </c>
      <c r="AI24" s="65" t="e">
        <f t="shared" ca="1" si="10"/>
        <v>#NAME?</v>
      </c>
    </row>
    <row r="25" spans="2:35" ht="13.5" customHeight="1">
      <c r="B25" s="39">
        <v>21</v>
      </c>
      <c r="C25" s="38" t="s">
        <v>93</v>
      </c>
      <c r="D25" s="38" t="s">
        <v>87</v>
      </c>
      <c r="E25" s="38" t="s">
        <v>87</v>
      </c>
      <c r="F25" s="40">
        <f>VLOOKUP(Reais3x3!C25,Aplicações!$B$10:$J$67,9,0)</f>
        <v>152.49</v>
      </c>
      <c r="G25" s="40">
        <f>VLOOKUP(Reais3x3!D25,Aplicações!$B$10:$J$67,9,0)</f>
        <v>46.42</v>
      </c>
      <c r="H25" s="40">
        <f>VLOOKUP(Reais3x3!E25,Aplicações!$B$10:$J$67,9,0)</f>
        <v>46.42</v>
      </c>
      <c r="I25" s="40">
        <v>182.04</v>
      </c>
      <c r="J25" s="38">
        <v>60.35</v>
      </c>
      <c r="K25" s="38">
        <v>57.99</v>
      </c>
      <c r="L25" s="41">
        <f t="shared" ref="L25:N25" si="30">I25/F25-1</f>
        <v>0.19378319889828832</v>
      </c>
      <c r="M25" s="41">
        <f t="shared" si="30"/>
        <v>0.30008616975441615</v>
      </c>
      <c r="N25" s="41">
        <f t="shared" si="30"/>
        <v>0.24924601464885821</v>
      </c>
      <c r="O25" s="37">
        <f t="shared" si="1"/>
        <v>0.24770512776718756</v>
      </c>
      <c r="P25" s="40">
        <f>VLOOKUP(Reais3x3!C25,Aplicações!$B$10:$J$67,6,0)</f>
        <v>4.8954128440366979E-2</v>
      </c>
      <c r="Q25" s="40">
        <f>VLOOKUP(Reais3x3!D25,Aplicações!$B$10:$J$67,6,0)</f>
        <v>0.13616513761467888</v>
      </c>
      <c r="R25" s="40">
        <f>VLOOKUP(Reais3x3!E25,Aplicações!$B$10:$J$67,6,0)</f>
        <v>0.13616513761467888</v>
      </c>
      <c r="S25" s="40">
        <f>VLOOKUP(Reais3x3!C25,Aplicações!$B$10:$J$67,7,0)</f>
        <v>7.5202702702702698E-2</v>
      </c>
      <c r="T25" s="40">
        <f>VLOOKUP(Reais3x3!D25,Aplicações!$B$10:$J$67,7,0)</f>
        <v>9.0788288288288291E-2</v>
      </c>
      <c r="U25" s="40">
        <f>VLOOKUP(Reais3x3!E25,Aplicações!$B$10:$J$67,7,0)</f>
        <v>9.0788288288288291E-2</v>
      </c>
      <c r="V25" s="40">
        <f>VLOOKUP(Reais3x3!C25,Aplicações!$B$10:$J$67,8,0)</f>
        <v>3.092783505154639E-3</v>
      </c>
      <c r="W25" s="40">
        <f>VLOOKUP(Reais3x3!D25,Aplicações!$B$10:$J$67,8,0)</f>
        <v>0.19381443298969073</v>
      </c>
      <c r="X25" s="40">
        <f>VLOOKUP(Reais3x3!E25,Aplicações!$B$10:$J$67,8,0)</f>
        <v>0.19381443298969073</v>
      </c>
      <c r="Y25" s="60">
        <f t="shared" si="2"/>
        <v>0.32128440366972477</v>
      </c>
      <c r="Z25" s="60">
        <f t="shared" si="3"/>
        <v>0.25677927927927929</v>
      </c>
      <c r="AA25" s="60">
        <f t="shared" si="4"/>
        <v>0.39072164948453608</v>
      </c>
      <c r="AB25" s="61">
        <f t="shared" si="5"/>
        <v>0.9418593272171254</v>
      </c>
      <c r="AC25" s="61">
        <f t="shared" si="6"/>
        <v>0.98960960960960964</v>
      </c>
      <c r="AD25" s="61">
        <f t="shared" si="7"/>
        <v>0.87285223367697595</v>
      </c>
      <c r="AE25" s="61" t="e">
        <f t="shared" ca="1" si="8"/>
        <v>#NAME?</v>
      </c>
      <c r="AF25" s="61"/>
      <c r="AG25" s="61"/>
      <c r="AH25" s="65" t="e">
        <f t="shared" ca="1" si="9"/>
        <v>#NAME?</v>
      </c>
      <c r="AI25" s="65" t="e">
        <f t="shared" ca="1" si="10"/>
        <v>#NAME?</v>
      </c>
    </row>
    <row r="26" spans="2:35" ht="13.5" customHeight="1">
      <c r="B26" s="39">
        <v>22</v>
      </c>
      <c r="C26" s="38" t="s">
        <v>93</v>
      </c>
      <c r="D26" s="38" t="s">
        <v>86</v>
      </c>
      <c r="E26" s="38" t="s">
        <v>86</v>
      </c>
      <c r="F26" s="40">
        <f>VLOOKUP(Reais3x3!C26,Aplicações!$B$10:$J$67,9,0)</f>
        <v>152.49</v>
      </c>
      <c r="G26" s="40">
        <f>VLOOKUP(Reais3x3!D26,Aplicações!$B$10:$J$67,9,0)</f>
        <v>113.02</v>
      </c>
      <c r="H26" s="40">
        <f>VLOOKUP(Reais3x3!E26,Aplicações!$B$10:$J$67,9,0)</f>
        <v>113.02</v>
      </c>
      <c r="I26" s="40">
        <v>183.32</v>
      </c>
      <c r="J26" s="38">
        <v>127.71</v>
      </c>
      <c r="K26" s="38">
        <v>127.02</v>
      </c>
      <c r="L26" s="41">
        <f t="shared" ref="L26:N26" si="31">I26/F26-1</f>
        <v>0.20217719194701278</v>
      </c>
      <c r="M26" s="41">
        <f t="shared" si="31"/>
        <v>0.12997699522208461</v>
      </c>
      <c r="N26" s="41">
        <f t="shared" si="31"/>
        <v>0.12387188108299418</v>
      </c>
      <c r="O26" s="37">
        <f t="shared" si="1"/>
        <v>0.15200868941736387</v>
      </c>
      <c r="P26" s="40">
        <f>VLOOKUP(Reais3x3!C26,Aplicações!$B$10:$J$67,6,0)</f>
        <v>4.8954128440366979E-2</v>
      </c>
      <c r="Q26" s="40">
        <f>VLOOKUP(Reais3x3!D26,Aplicações!$B$10:$J$67,6,0)</f>
        <v>1.8006116207951072E-2</v>
      </c>
      <c r="R26" s="40">
        <f>VLOOKUP(Reais3x3!E26,Aplicações!$B$10:$J$67,6,0)</f>
        <v>1.8006116207951072E-2</v>
      </c>
      <c r="S26" s="40">
        <f>VLOOKUP(Reais3x3!C26,Aplicações!$B$10:$J$67,7,0)</f>
        <v>7.5202702702702698E-2</v>
      </c>
      <c r="T26" s="40">
        <f>VLOOKUP(Reais3x3!D26,Aplicações!$B$10:$J$67,7,0)</f>
        <v>4.1396396396396397E-2</v>
      </c>
      <c r="U26" s="40">
        <f>VLOOKUP(Reais3x3!E26,Aplicações!$B$10:$J$67,7,0)</f>
        <v>4.1396396396396397E-2</v>
      </c>
      <c r="V26" s="40">
        <f>VLOOKUP(Reais3x3!C26,Aplicações!$B$10:$J$67,8,0)</f>
        <v>3.092783505154639E-3</v>
      </c>
      <c r="W26" s="40">
        <f>VLOOKUP(Reais3x3!D26,Aplicações!$B$10:$J$67,8,0)</f>
        <v>1.3745704467353952E-2</v>
      </c>
      <c r="X26" s="40">
        <f>VLOOKUP(Reais3x3!E26,Aplicações!$B$10:$J$67,8,0)</f>
        <v>1.3745704467353952E-2</v>
      </c>
      <c r="Y26" s="60">
        <f t="shared" si="2"/>
        <v>8.496636085626913E-2</v>
      </c>
      <c r="Z26" s="60">
        <f t="shared" si="3"/>
        <v>0.15799549549549549</v>
      </c>
      <c r="AA26" s="60">
        <f t="shared" si="4"/>
        <v>3.0584192439862542E-2</v>
      </c>
      <c r="AB26" s="61">
        <f t="shared" si="5"/>
        <v>0.97936799184505607</v>
      </c>
      <c r="AC26" s="61">
        <f t="shared" si="6"/>
        <v>0.97746246246246249</v>
      </c>
      <c r="AD26" s="61">
        <f t="shared" si="7"/>
        <v>0.99289805269186715</v>
      </c>
      <c r="AE26" s="61" t="e">
        <f t="shared" ca="1" si="8"/>
        <v>#NAME?</v>
      </c>
      <c r="AF26" s="61"/>
      <c r="AG26" s="61"/>
      <c r="AH26" s="65" t="e">
        <f t="shared" ca="1" si="9"/>
        <v>#NAME?</v>
      </c>
      <c r="AI26" s="65" t="e">
        <f t="shared" ca="1" si="10"/>
        <v>#NAME?</v>
      </c>
    </row>
    <row r="27" spans="2:35" ht="13.5" customHeight="1">
      <c r="B27" s="39">
        <v>23</v>
      </c>
      <c r="C27" s="38" t="s">
        <v>93</v>
      </c>
      <c r="D27" s="38" t="s">
        <v>88</v>
      </c>
      <c r="E27" s="38" t="s">
        <v>88</v>
      </c>
      <c r="F27" s="40">
        <f>VLOOKUP(Reais3x3!C27,Aplicações!$B$10:$J$67,9,0)</f>
        <v>152.49</v>
      </c>
      <c r="G27" s="40">
        <f>VLOOKUP(Reais3x3!D27,Aplicações!$B$10:$J$67,9,0)</f>
        <v>74.05</v>
      </c>
      <c r="H27" s="40">
        <f>VLOOKUP(Reais3x3!E27,Aplicações!$B$10:$J$67,9,0)</f>
        <v>74.05</v>
      </c>
      <c r="I27" s="40">
        <v>177.01</v>
      </c>
      <c r="J27" s="38">
        <v>79.650000000000006</v>
      </c>
      <c r="K27" s="38">
        <v>80.16</v>
      </c>
      <c r="L27" s="41">
        <f t="shared" ref="L27:N27" si="32">I27/F27-1</f>
        <v>0.16079742933962859</v>
      </c>
      <c r="M27" s="41">
        <f t="shared" si="32"/>
        <v>7.5624577987846164E-2</v>
      </c>
      <c r="N27" s="41">
        <f t="shared" si="32"/>
        <v>8.2511816340310684E-2</v>
      </c>
      <c r="O27" s="37">
        <f t="shared" si="1"/>
        <v>0.10631127455592848</v>
      </c>
      <c r="P27" s="40">
        <f>VLOOKUP(Reais3x3!C27,Aplicações!$B$10:$J$67,6,0)</f>
        <v>4.8954128440366979E-2</v>
      </c>
      <c r="Q27" s="40">
        <f>VLOOKUP(Reais3x3!D27,Aplicações!$B$10:$J$67,6,0)</f>
        <v>1.0966360856269113E-2</v>
      </c>
      <c r="R27" s="40">
        <f>VLOOKUP(Reais3x3!E27,Aplicações!$B$10:$J$67,6,0)</f>
        <v>1.0966360856269113E-2</v>
      </c>
      <c r="S27" s="40">
        <f>VLOOKUP(Reais3x3!C27,Aplicações!$B$10:$J$67,7,0)</f>
        <v>7.5202702702702698E-2</v>
      </c>
      <c r="T27" s="40">
        <f>VLOOKUP(Reais3x3!D27,Aplicações!$B$10:$J$67,7,0)</f>
        <v>2.3468468468468468E-2</v>
      </c>
      <c r="U27" s="40">
        <f>VLOOKUP(Reais3x3!E27,Aplicações!$B$10:$J$67,7,0)</f>
        <v>2.3468468468468468E-2</v>
      </c>
      <c r="V27" s="40">
        <f>VLOOKUP(Reais3x3!C27,Aplicações!$B$10:$J$67,8,0)</f>
        <v>3.092783505154639E-3</v>
      </c>
      <c r="W27" s="40">
        <f>VLOOKUP(Reais3x3!D27,Aplicações!$B$10:$J$67,8,0)</f>
        <v>0</v>
      </c>
      <c r="X27" s="40">
        <f>VLOOKUP(Reais3x3!E27,Aplicações!$B$10:$J$67,8,0)</f>
        <v>0</v>
      </c>
      <c r="Y27" s="60">
        <f t="shared" si="2"/>
        <v>7.0886850152905204E-2</v>
      </c>
      <c r="Z27" s="60">
        <f t="shared" si="3"/>
        <v>0.12213963963963963</v>
      </c>
      <c r="AA27" s="60">
        <f t="shared" si="4"/>
        <v>3.092783505154639E-3</v>
      </c>
      <c r="AB27" s="61">
        <f t="shared" si="5"/>
        <v>0.97467482161060148</v>
      </c>
      <c r="AC27" s="61">
        <f t="shared" si="6"/>
        <v>0.96551051051051051</v>
      </c>
      <c r="AD27" s="61">
        <f t="shared" si="7"/>
        <v>0.99793814432989691</v>
      </c>
      <c r="AE27" s="61" t="e">
        <f t="shared" ca="1" si="8"/>
        <v>#NAME?</v>
      </c>
      <c r="AF27" s="61"/>
      <c r="AG27" s="61"/>
      <c r="AH27" s="65" t="e">
        <f t="shared" ca="1" si="9"/>
        <v>#NAME?</v>
      </c>
      <c r="AI27" s="65" t="e">
        <f t="shared" ca="1" si="10"/>
        <v>#NAME?</v>
      </c>
    </row>
    <row r="28" spans="2:35" ht="13.5" customHeight="1">
      <c r="B28" s="39">
        <v>24</v>
      </c>
      <c r="C28" s="38" t="s">
        <v>93</v>
      </c>
      <c r="D28" s="38" t="s">
        <v>89</v>
      </c>
      <c r="E28" s="38" t="s">
        <v>89</v>
      </c>
      <c r="F28" s="40">
        <f>VLOOKUP(Reais3x3!C28,Aplicações!$B$10:$J$67,9,0)</f>
        <v>152.49</v>
      </c>
      <c r="G28" s="40">
        <f>VLOOKUP(Reais3x3!D28,Aplicações!$B$10:$J$67,9,0)</f>
        <v>39.200000000000003</v>
      </c>
      <c r="H28" s="40">
        <f>VLOOKUP(Reais3x3!E28,Aplicações!$B$10:$J$67,9,0)</f>
        <v>39.200000000000003</v>
      </c>
      <c r="I28" s="40">
        <v>198</v>
      </c>
      <c r="J28" s="38">
        <v>56.23</v>
      </c>
      <c r="K28" s="38">
        <v>51.43</v>
      </c>
      <c r="L28" s="41">
        <f t="shared" ref="L28:N28" si="33">I28/F28-1</f>
        <v>0.29844579972457197</v>
      </c>
      <c r="M28" s="41">
        <f t="shared" si="33"/>
        <v>0.43443877551020393</v>
      </c>
      <c r="N28" s="41">
        <f t="shared" si="33"/>
        <v>0.31198979591836729</v>
      </c>
      <c r="O28" s="37">
        <f t="shared" si="1"/>
        <v>0.34829145705104775</v>
      </c>
      <c r="P28" s="40">
        <f>VLOOKUP(Reais3x3!C28,Aplicações!$B$10:$J$67,6,0)</f>
        <v>4.8954128440366979E-2</v>
      </c>
      <c r="Q28" s="40">
        <f>VLOOKUP(Reais3x3!D28,Aplicações!$B$10:$J$67,6,0)</f>
        <v>6.8000000000000005E-2</v>
      </c>
      <c r="R28" s="40">
        <f>VLOOKUP(Reais3x3!E28,Aplicações!$B$10:$J$67,6,0)</f>
        <v>6.8000000000000005E-2</v>
      </c>
      <c r="S28" s="40">
        <f>VLOOKUP(Reais3x3!C28,Aplicações!$B$10:$J$67,7,0)</f>
        <v>7.5202702702702698E-2</v>
      </c>
      <c r="T28" s="40">
        <f>VLOOKUP(Reais3x3!D28,Aplicações!$B$10:$J$67,7,0)</f>
        <v>0.16936936936936939</v>
      </c>
      <c r="U28" s="40">
        <f>VLOOKUP(Reais3x3!E28,Aplicações!$B$10:$J$67,7,0)</f>
        <v>0.16936936936936939</v>
      </c>
      <c r="V28" s="40">
        <f>VLOOKUP(Reais3x3!C28,Aplicações!$B$10:$J$67,8,0)</f>
        <v>3.092783505154639E-3</v>
      </c>
      <c r="W28" s="40">
        <f>VLOOKUP(Reais3x3!D28,Aplicações!$B$10:$J$67,8,0)</f>
        <v>0.49312714776632305</v>
      </c>
      <c r="X28" s="40">
        <f>VLOOKUP(Reais3x3!E28,Aplicações!$B$10:$J$67,8,0)</f>
        <v>0.49312714776632305</v>
      </c>
      <c r="Y28" s="60">
        <f t="shared" si="2"/>
        <v>0.18495412844036699</v>
      </c>
      <c r="Z28" s="60">
        <f t="shared" si="3"/>
        <v>0.41394144144144152</v>
      </c>
      <c r="AA28" s="60">
        <f t="shared" si="4"/>
        <v>0.98934707903780073</v>
      </c>
      <c r="AB28" s="61">
        <f t="shared" si="5"/>
        <v>0.98730275229357789</v>
      </c>
      <c r="AC28" s="61">
        <f t="shared" si="6"/>
        <v>0.93722222222222218</v>
      </c>
      <c r="AD28" s="61">
        <f t="shared" si="7"/>
        <v>0.67331042382588768</v>
      </c>
      <c r="AE28" s="61" t="e">
        <f t="shared" ca="1" si="8"/>
        <v>#NAME?</v>
      </c>
      <c r="AF28" s="61"/>
      <c r="AG28" s="61"/>
      <c r="AH28" s="65" t="e">
        <f t="shared" ca="1" si="9"/>
        <v>#NAME?</v>
      </c>
      <c r="AI28" s="65" t="e">
        <f t="shared" ca="1" si="10"/>
        <v>#NAME?</v>
      </c>
    </row>
    <row r="29" spans="2:35" ht="13.5" customHeight="1">
      <c r="B29" s="39">
        <v>25</v>
      </c>
      <c r="C29" s="38" t="s">
        <v>93</v>
      </c>
      <c r="D29" s="38" t="s">
        <v>93</v>
      </c>
      <c r="E29" s="38" t="s">
        <v>87</v>
      </c>
      <c r="F29" s="40">
        <f>VLOOKUP(Reais3x3!C29,Aplicações!$B$10:$J$67,9,0)</f>
        <v>152.49</v>
      </c>
      <c r="G29" s="40">
        <f>VLOOKUP(Reais3x3!D29,Aplicações!$B$10:$J$67,9,0)</f>
        <v>152.49</v>
      </c>
      <c r="H29" s="40">
        <f>VLOOKUP(Reais3x3!E29,Aplicações!$B$10:$J$67,9,0)</f>
        <v>46.42</v>
      </c>
      <c r="I29" s="40">
        <v>182.49</v>
      </c>
      <c r="J29" s="38">
        <v>181.79</v>
      </c>
      <c r="K29" s="38">
        <v>55.89</v>
      </c>
      <c r="L29" s="41">
        <f t="shared" ref="L29:N29" si="34">I29/F29-1</f>
        <v>0.19673421207948061</v>
      </c>
      <c r="M29" s="41">
        <f t="shared" si="34"/>
        <v>0.19214374713095927</v>
      </c>
      <c r="N29" s="41">
        <f t="shared" si="34"/>
        <v>0.20400689358035318</v>
      </c>
      <c r="O29" s="37">
        <f t="shared" si="1"/>
        <v>0.19762828426359769</v>
      </c>
      <c r="P29" s="40">
        <f>VLOOKUP(Reais3x3!C29,Aplicações!$B$10:$J$67,6,0)</f>
        <v>4.8954128440366979E-2</v>
      </c>
      <c r="Q29" s="40">
        <f>VLOOKUP(Reais3x3!D29,Aplicações!$B$10:$J$67,6,0)</f>
        <v>4.8954128440366979E-2</v>
      </c>
      <c r="R29" s="40">
        <f>VLOOKUP(Reais3x3!E29,Aplicações!$B$10:$J$67,6,0)</f>
        <v>0.13616513761467888</v>
      </c>
      <c r="S29" s="40">
        <f>VLOOKUP(Reais3x3!C29,Aplicações!$B$10:$J$67,7,0)</f>
        <v>7.5202702702702698E-2</v>
      </c>
      <c r="T29" s="40">
        <f>VLOOKUP(Reais3x3!D29,Aplicações!$B$10:$J$67,7,0)</f>
        <v>7.5202702702702698E-2</v>
      </c>
      <c r="U29" s="40">
        <f>VLOOKUP(Reais3x3!E29,Aplicações!$B$10:$J$67,7,0)</f>
        <v>9.0788288288288291E-2</v>
      </c>
      <c r="V29" s="40">
        <f>VLOOKUP(Reais3x3!C29,Aplicações!$B$10:$J$67,8,0)</f>
        <v>3.092783505154639E-3</v>
      </c>
      <c r="W29" s="40">
        <f>VLOOKUP(Reais3x3!D29,Aplicações!$B$10:$J$67,8,0)</f>
        <v>3.092783505154639E-3</v>
      </c>
      <c r="X29" s="40">
        <f>VLOOKUP(Reais3x3!E29,Aplicações!$B$10:$J$67,8,0)</f>
        <v>0.19381443298969073</v>
      </c>
      <c r="Y29" s="60">
        <f t="shared" si="2"/>
        <v>0.23407339449541284</v>
      </c>
      <c r="Z29" s="60">
        <f t="shared" si="3"/>
        <v>0.2411936936936937</v>
      </c>
      <c r="AA29" s="60">
        <f t="shared" si="4"/>
        <v>0.2</v>
      </c>
      <c r="AB29" s="61">
        <f t="shared" si="5"/>
        <v>0.9418593272171254</v>
      </c>
      <c r="AC29" s="61">
        <f t="shared" si="6"/>
        <v>0.98960960960960964</v>
      </c>
      <c r="AD29" s="61">
        <f t="shared" si="7"/>
        <v>0.87285223367697595</v>
      </c>
      <c r="AE29" s="61" t="e">
        <f t="shared" ca="1" si="8"/>
        <v>#NAME?</v>
      </c>
      <c r="AF29" s="61"/>
      <c r="AG29" s="61"/>
      <c r="AH29" s="65" t="e">
        <f t="shared" ca="1" si="9"/>
        <v>#NAME?</v>
      </c>
      <c r="AI29" s="65" t="e">
        <f t="shared" ca="1" si="10"/>
        <v>#NAME?</v>
      </c>
    </row>
    <row r="30" spans="2:35" ht="13.5" customHeight="1">
      <c r="B30" s="39">
        <v>26</v>
      </c>
      <c r="C30" s="38" t="s">
        <v>93</v>
      </c>
      <c r="D30" s="38" t="s">
        <v>93</v>
      </c>
      <c r="E30" s="38" t="s">
        <v>86</v>
      </c>
      <c r="F30" s="40">
        <f>VLOOKUP(Reais3x3!C30,Aplicações!$B$10:$J$67,9,0)</f>
        <v>152.49</v>
      </c>
      <c r="G30" s="40">
        <f>VLOOKUP(Reais3x3!D30,Aplicações!$B$10:$J$67,9,0)</f>
        <v>152.49</v>
      </c>
      <c r="H30" s="40">
        <f>VLOOKUP(Reais3x3!E30,Aplicações!$B$10:$J$67,9,0)</f>
        <v>113.02</v>
      </c>
      <c r="I30" s="40">
        <v>191</v>
      </c>
      <c r="J30" s="38">
        <v>190.77</v>
      </c>
      <c r="K30" s="38">
        <v>125.77</v>
      </c>
      <c r="L30" s="41">
        <f t="shared" ref="L30:N30" si="35">I30/F30-1</f>
        <v>0.25254115023935997</v>
      </c>
      <c r="M30" s="41">
        <f t="shared" si="35"/>
        <v>0.25103285461341729</v>
      </c>
      <c r="N30" s="41">
        <f t="shared" si="35"/>
        <v>0.11281189170058403</v>
      </c>
      <c r="O30" s="37">
        <f t="shared" si="1"/>
        <v>0.20546196551778709</v>
      </c>
      <c r="P30" s="40">
        <f>VLOOKUP(Reais3x3!C30,Aplicações!$B$10:$J$67,6,0)</f>
        <v>4.8954128440366979E-2</v>
      </c>
      <c r="Q30" s="40">
        <f>VLOOKUP(Reais3x3!D30,Aplicações!$B$10:$J$67,6,0)</f>
        <v>4.8954128440366979E-2</v>
      </c>
      <c r="R30" s="40">
        <f>VLOOKUP(Reais3x3!E30,Aplicações!$B$10:$J$67,6,0)</f>
        <v>1.8006116207951072E-2</v>
      </c>
      <c r="S30" s="40">
        <f>VLOOKUP(Reais3x3!C30,Aplicações!$B$10:$J$67,7,0)</f>
        <v>7.5202702702702698E-2</v>
      </c>
      <c r="T30" s="40">
        <f>VLOOKUP(Reais3x3!D30,Aplicações!$B$10:$J$67,7,0)</f>
        <v>7.5202702702702698E-2</v>
      </c>
      <c r="U30" s="40">
        <f>VLOOKUP(Reais3x3!E30,Aplicações!$B$10:$J$67,7,0)</f>
        <v>4.1396396396396397E-2</v>
      </c>
      <c r="V30" s="40">
        <f>VLOOKUP(Reais3x3!C30,Aplicações!$B$10:$J$67,8,0)</f>
        <v>3.092783505154639E-3</v>
      </c>
      <c r="W30" s="40">
        <f>VLOOKUP(Reais3x3!D30,Aplicações!$B$10:$J$67,8,0)</f>
        <v>3.092783505154639E-3</v>
      </c>
      <c r="X30" s="40">
        <f>VLOOKUP(Reais3x3!E30,Aplicações!$B$10:$J$67,8,0)</f>
        <v>1.3745704467353952E-2</v>
      </c>
      <c r="Y30" s="60">
        <f t="shared" si="2"/>
        <v>0.11591437308868503</v>
      </c>
      <c r="Z30" s="60">
        <f t="shared" si="3"/>
        <v>0.19180180180180179</v>
      </c>
      <c r="AA30" s="60">
        <f t="shared" si="4"/>
        <v>1.9931271477663229E-2</v>
      </c>
      <c r="AB30" s="61">
        <f t="shared" si="5"/>
        <v>0.97936799184505607</v>
      </c>
      <c r="AC30" s="61">
        <f t="shared" si="6"/>
        <v>0.97746246246246249</v>
      </c>
      <c r="AD30" s="61">
        <f t="shared" si="7"/>
        <v>0.99289805269186715</v>
      </c>
      <c r="AE30" s="61" t="e">
        <f t="shared" ca="1" si="8"/>
        <v>#NAME?</v>
      </c>
      <c r="AF30" s="61"/>
      <c r="AG30" s="61"/>
      <c r="AH30" s="65" t="e">
        <f t="shared" ca="1" si="9"/>
        <v>#NAME?</v>
      </c>
      <c r="AI30" s="65" t="e">
        <f t="shared" ca="1" si="10"/>
        <v>#NAME?</v>
      </c>
    </row>
    <row r="31" spans="2:35" ht="13.5" customHeight="1">
      <c r="B31" s="39">
        <v>27</v>
      </c>
      <c r="C31" s="38" t="s">
        <v>93</v>
      </c>
      <c r="D31" s="38" t="s">
        <v>93</v>
      </c>
      <c r="E31" s="38" t="s">
        <v>89</v>
      </c>
      <c r="F31" s="40">
        <f>VLOOKUP(Reais3x3!C31,Aplicações!$B$10:$J$67,9,0)</f>
        <v>152.49</v>
      </c>
      <c r="G31" s="40">
        <f>VLOOKUP(Reais3x3!D31,Aplicações!$B$10:$J$67,9,0)</f>
        <v>152.49</v>
      </c>
      <c r="H31" s="40">
        <f>VLOOKUP(Reais3x3!E31,Aplicações!$B$10:$J$67,9,0)</f>
        <v>39.200000000000003</v>
      </c>
      <c r="I31" s="40">
        <v>197.18</v>
      </c>
      <c r="J31" s="38">
        <v>196.88</v>
      </c>
      <c r="K31" s="38">
        <v>46.73</v>
      </c>
      <c r="L31" s="41">
        <f t="shared" ref="L31:N31" si="36">I31/F31-1</f>
        <v>0.29306839792773287</v>
      </c>
      <c r="M31" s="41">
        <f t="shared" si="36"/>
        <v>0.29110105580693801</v>
      </c>
      <c r="N31" s="41">
        <f t="shared" si="36"/>
        <v>0.19209183673469377</v>
      </c>
      <c r="O31" s="37">
        <f t="shared" si="1"/>
        <v>0.25875376348978824</v>
      </c>
      <c r="P31" s="40">
        <f>VLOOKUP(Reais3x3!C31,Aplicações!$B$10:$J$67,6,0)</f>
        <v>4.8954128440366979E-2</v>
      </c>
      <c r="Q31" s="40">
        <f>VLOOKUP(Reais3x3!D31,Aplicações!$B$10:$J$67,6,0)</f>
        <v>4.8954128440366979E-2</v>
      </c>
      <c r="R31" s="40">
        <f>VLOOKUP(Reais3x3!E31,Aplicações!$B$10:$J$67,6,0)</f>
        <v>6.8000000000000005E-2</v>
      </c>
      <c r="S31" s="40">
        <f>VLOOKUP(Reais3x3!C31,Aplicações!$B$10:$J$67,7,0)</f>
        <v>7.5202702702702698E-2</v>
      </c>
      <c r="T31" s="40">
        <f>VLOOKUP(Reais3x3!D31,Aplicações!$B$10:$J$67,7,0)</f>
        <v>7.5202702702702698E-2</v>
      </c>
      <c r="U31" s="40">
        <f>VLOOKUP(Reais3x3!E31,Aplicações!$B$10:$J$67,7,0)</f>
        <v>0.16936936936936939</v>
      </c>
      <c r="V31" s="40">
        <f>VLOOKUP(Reais3x3!C31,Aplicações!$B$10:$J$67,8,0)</f>
        <v>3.092783505154639E-3</v>
      </c>
      <c r="W31" s="40">
        <f>VLOOKUP(Reais3x3!D31,Aplicações!$B$10:$J$67,8,0)</f>
        <v>3.092783505154639E-3</v>
      </c>
      <c r="X31" s="40">
        <f>VLOOKUP(Reais3x3!E31,Aplicações!$B$10:$J$67,8,0)</f>
        <v>0.49312714776632305</v>
      </c>
      <c r="Y31" s="60">
        <f t="shared" si="2"/>
        <v>0.16590825688073396</v>
      </c>
      <c r="Z31" s="60">
        <f t="shared" si="3"/>
        <v>0.31977477477477478</v>
      </c>
      <c r="AA31" s="60">
        <f t="shared" si="4"/>
        <v>0.4993127147766323</v>
      </c>
      <c r="AB31" s="61">
        <f t="shared" si="5"/>
        <v>0.98730275229357789</v>
      </c>
      <c r="AC31" s="61">
        <f t="shared" si="6"/>
        <v>0.93722222222222218</v>
      </c>
      <c r="AD31" s="61">
        <f t="shared" si="7"/>
        <v>0.67331042382588768</v>
      </c>
      <c r="AE31" s="61" t="e">
        <f t="shared" ca="1" si="8"/>
        <v>#NAME?</v>
      </c>
      <c r="AF31" s="61"/>
      <c r="AG31" s="61"/>
      <c r="AH31" s="65" t="e">
        <f t="shared" ca="1" si="9"/>
        <v>#NAME?</v>
      </c>
      <c r="AI31" s="65" t="e">
        <f t="shared" ca="1" si="10"/>
        <v>#NAME?</v>
      </c>
    </row>
    <row r="32" spans="2:35" ht="13.5" customHeight="1">
      <c r="B32" s="39">
        <v>28</v>
      </c>
      <c r="C32" s="38" t="s">
        <v>93</v>
      </c>
      <c r="D32" s="38" t="s">
        <v>93</v>
      </c>
      <c r="E32" s="38" t="s">
        <v>88</v>
      </c>
      <c r="F32" s="40">
        <f>VLOOKUP(Reais3x3!C32,Aplicações!$B$10:$J$67,9,0)</f>
        <v>152.49</v>
      </c>
      <c r="G32" s="40">
        <f>VLOOKUP(Reais3x3!D32,Aplicações!$B$10:$J$67,9,0)</f>
        <v>152.49</v>
      </c>
      <c r="H32" s="40">
        <f>VLOOKUP(Reais3x3!E32,Aplicações!$B$10:$J$67,9,0)</f>
        <v>74.05</v>
      </c>
      <c r="I32" s="40">
        <v>183.2</v>
      </c>
      <c r="J32" s="38">
        <v>182.73</v>
      </c>
      <c r="K32" s="38">
        <v>79.44</v>
      </c>
      <c r="L32" s="41">
        <f t="shared" ref="L32:N32" si="37">I32/F32-1</f>
        <v>0.20139025509869479</v>
      </c>
      <c r="M32" s="41">
        <f t="shared" si="37"/>
        <v>0.19830808577611636</v>
      </c>
      <c r="N32" s="41">
        <f t="shared" si="37"/>
        <v>7.2788656313301781E-2</v>
      </c>
      <c r="O32" s="37">
        <f t="shared" si="1"/>
        <v>0.15749566572937099</v>
      </c>
      <c r="P32" s="40">
        <f>VLOOKUP(Reais3x3!C32,Aplicações!$B$10:$J$67,6,0)</f>
        <v>4.8954128440366979E-2</v>
      </c>
      <c r="Q32" s="40">
        <f>VLOOKUP(Reais3x3!D32,Aplicações!$B$10:$J$67,6,0)</f>
        <v>4.8954128440366979E-2</v>
      </c>
      <c r="R32" s="40">
        <f>VLOOKUP(Reais3x3!E32,Aplicações!$B$10:$J$67,6,0)</f>
        <v>1.0966360856269113E-2</v>
      </c>
      <c r="S32" s="40">
        <f>VLOOKUP(Reais3x3!C32,Aplicações!$B$10:$J$67,7,0)</f>
        <v>7.5202702702702698E-2</v>
      </c>
      <c r="T32" s="40">
        <f>VLOOKUP(Reais3x3!D32,Aplicações!$B$10:$J$67,7,0)</f>
        <v>7.5202702702702698E-2</v>
      </c>
      <c r="U32" s="40">
        <f>VLOOKUP(Reais3x3!E32,Aplicações!$B$10:$J$67,7,0)</f>
        <v>2.3468468468468468E-2</v>
      </c>
      <c r="V32" s="40">
        <f>VLOOKUP(Reais3x3!C32,Aplicações!$B$10:$J$67,8,0)</f>
        <v>3.092783505154639E-3</v>
      </c>
      <c r="W32" s="40">
        <f>VLOOKUP(Reais3x3!D32,Aplicações!$B$10:$J$67,8,0)</f>
        <v>3.092783505154639E-3</v>
      </c>
      <c r="X32" s="40">
        <f>VLOOKUP(Reais3x3!E32,Aplicações!$B$10:$J$67,8,0)</f>
        <v>0</v>
      </c>
      <c r="Y32" s="60">
        <f t="shared" si="2"/>
        <v>0.10887461773700308</v>
      </c>
      <c r="Z32" s="60">
        <f t="shared" si="3"/>
        <v>0.17387387387387387</v>
      </c>
      <c r="AA32" s="60">
        <f t="shared" si="4"/>
        <v>6.1855670103092781E-3</v>
      </c>
      <c r="AB32" s="61">
        <f t="shared" si="5"/>
        <v>0.97467482161060148</v>
      </c>
      <c r="AC32" s="61">
        <f t="shared" si="6"/>
        <v>0.96551051051051051</v>
      </c>
      <c r="AD32" s="61">
        <f t="shared" si="7"/>
        <v>0.99793814432989691</v>
      </c>
      <c r="AE32" s="61" t="e">
        <f t="shared" ca="1" si="8"/>
        <v>#NAME?</v>
      </c>
      <c r="AF32" s="61"/>
      <c r="AG32" s="61"/>
      <c r="AH32" s="65" t="e">
        <f t="shared" ca="1" si="9"/>
        <v>#NAME?</v>
      </c>
      <c r="AI32" s="65" t="e">
        <f t="shared" ca="1" si="10"/>
        <v>#NAME?</v>
      </c>
    </row>
    <row r="33" spans="2:35" ht="13.5" customHeight="1">
      <c r="B33" s="39">
        <v>29</v>
      </c>
      <c r="C33" s="38" t="s">
        <v>93</v>
      </c>
      <c r="D33" s="38" t="s">
        <v>93</v>
      </c>
      <c r="E33" s="38" t="s">
        <v>93</v>
      </c>
      <c r="F33" s="40">
        <f>VLOOKUP(Reais3x3!C33,Aplicações!$B$10:$J$67,9,0)</f>
        <v>152.49</v>
      </c>
      <c r="G33" s="40">
        <f>VLOOKUP(Reais3x3!D33,Aplicações!$B$10:$J$67,9,0)</f>
        <v>152.49</v>
      </c>
      <c r="H33" s="40">
        <f>VLOOKUP(Reais3x3!E33,Aplicações!$B$10:$J$67,9,0)</f>
        <v>152.49</v>
      </c>
      <c r="I33" s="40">
        <v>186.75</v>
      </c>
      <c r="J33" s="38">
        <v>185.71</v>
      </c>
      <c r="K33" s="38">
        <v>189.54</v>
      </c>
      <c r="L33" s="41">
        <f t="shared" ref="L33:N33" si="38">I33/F33-1</f>
        <v>0.22467047019476682</v>
      </c>
      <c r="M33" s="41">
        <f t="shared" si="38"/>
        <v>0.21785035084267812</v>
      </c>
      <c r="N33" s="41">
        <f t="shared" si="38"/>
        <v>0.24296675191815842</v>
      </c>
      <c r="O33" s="37">
        <f t="shared" si="1"/>
        <v>0.22849585765186778</v>
      </c>
      <c r="P33" s="40">
        <f>VLOOKUP(Reais3x3!C33,Aplicações!$B$10:$J$67,6,0)</f>
        <v>4.8954128440366979E-2</v>
      </c>
      <c r="Q33" s="40">
        <f>VLOOKUP(Reais3x3!D33,Aplicações!$B$10:$J$67,6,0)</f>
        <v>4.8954128440366979E-2</v>
      </c>
      <c r="R33" s="40">
        <f>VLOOKUP(Reais3x3!E33,Aplicações!$B$10:$J$67,6,0)</f>
        <v>4.8954128440366979E-2</v>
      </c>
      <c r="S33" s="40">
        <f>VLOOKUP(Reais3x3!C33,Aplicações!$B$10:$J$67,7,0)</f>
        <v>7.5202702702702698E-2</v>
      </c>
      <c r="T33" s="40">
        <f>VLOOKUP(Reais3x3!D33,Aplicações!$B$10:$J$67,7,0)</f>
        <v>7.5202702702702698E-2</v>
      </c>
      <c r="U33" s="40">
        <f>VLOOKUP(Reais3x3!E33,Aplicações!$B$10:$J$67,7,0)</f>
        <v>7.5202702702702698E-2</v>
      </c>
      <c r="V33" s="40">
        <f>VLOOKUP(Reais3x3!C33,Aplicações!$B$10:$J$67,8,0)</f>
        <v>3.092783505154639E-3</v>
      </c>
      <c r="W33" s="40">
        <f>VLOOKUP(Reais3x3!D33,Aplicações!$B$10:$J$67,8,0)</f>
        <v>3.092783505154639E-3</v>
      </c>
      <c r="X33" s="40">
        <f>VLOOKUP(Reais3x3!E33,Aplicações!$B$10:$J$67,8,0)</f>
        <v>3.092783505154639E-3</v>
      </c>
      <c r="Y33" s="60">
        <f t="shared" si="2"/>
        <v>0.14686238532110094</v>
      </c>
      <c r="Z33" s="60">
        <f t="shared" si="3"/>
        <v>0.22560810810810811</v>
      </c>
      <c r="AA33" s="60">
        <f t="shared" si="4"/>
        <v>9.2783505154639175E-3</v>
      </c>
      <c r="AB33" s="61">
        <f t="shared" si="5"/>
        <v>1</v>
      </c>
      <c r="AC33" s="61">
        <f t="shared" si="6"/>
        <v>1</v>
      </c>
      <c r="AD33" s="61">
        <f t="shared" si="7"/>
        <v>1</v>
      </c>
      <c r="AE33" s="61" t="e">
        <f t="shared" ca="1" si="8"/>
        <v>#NAME?</v>
      </c>
      <c r="AF33" s="61"/>
      <c r="AG33" s="61"/>
      <c r="AH33" s="65" t="e">
        <f t="shared" ca="1" si="9"/>
        <v>#NAME?</v>
      </c>
      <c r="AI33" s="65" t="e">
        <f t="shared" ca="1" si="10"/>
        <v>#NAME?</v>
      </c>
    </row>
    <row r="34" spans="2:35" ht="13.5" customHeight="1">
      <c r="B34" s="39">
        <v>30</v>
      </c>
      <c r="C34" s="38" t="s">
        <v>93</v>
      </c>
      <c r="D34" s="38" t="s">
        <v>87</v>
      </c>
      <c r="E34" s="38" t="s">
        <v>88</v>
      </c>
      <c r="F34" s="40">
        <f>VLOOKUP(Reais3x3!C34,Aplicações!$B$10:$J$67,9,0)</f>
        <v>152.49</v>
      </c>
      <c r="G34" s="40">
        <f>VLOOKUP(Reais3x3!D34,Aplicações!$B$10:$J$67,9,0)</f>
        <v>46.42</v>
      </c>
      <c r="H34" s="40">
        <f>VLOOKUP(Reais3x3!E34,Aplicações!$B$10:$J$67,9,0)</f>
        <v>74.05</v>
      </c>
      <c r="I34" s="40">
        <v>180.9</v>
      </c>
      <c r="J34" s="38">
        <v>55.23</v>
      </c>
      <c r="K34" s="38">
        <v>78.430000000000007</v>
      </c>
      <c r="L34" s="41">
        <f t="shared" ref="L34:N34" si="39">I34/F34-1</f>
        <v>0.18630729883926822</v>
      </c>
      <c r="M34" s="41">
        <f t="shared" si="39"/>
        <v>0.18978888410168016</v>
      </c>
      <c r="N34" s="41">
        <f t="shared" si="39"/>
        <v>5.914922349763696E-2</v>
      </c>
      <c r="O34" s="37">
        <f t="shared" si="1"/>
        <v>0.14508180214619512</v>
      </c>
      <c r="P34" s="40">
        <f>VLOOKUP(Reais3x3!C34,Aplicações!$B$10:$J$67,6,0)</f>
        <v>4.8954128440366979E-2</v>
      </c>
      <c r="Q34" s="40">
        <f>VLOOKUP(Reais3x3!D34,Aplicações!$B$10:$J$67,6,0)</f>
        <v>0.13616513761467888</v>
      </c>
      <c r="R34" s="40">
        <f>VLOOKUP(Reais3x3!E34,Aplicações!$B$10:$J$67,6,0)</f>
        <v>1.0966360856269113E-2</v>
      </c>
      <c r="S34" s="40">
        <f>VLOOKUP(Reais3x3!C34,Aplicações!$B$10:$J$67,7,0)</f>
        <v>7.5202702702702698E-2</v>
      </c>
      <c r="T34" s="40">
        <f>VLOOKUP(Reais3x3!D34,Aplicações!$B$10:$J$67,7,0)</f>
        <v>9.0788288288288291E-2</v>
      </c>
      <c r="U34" s="40">
        <f>VLOOKUP(Reais3x3!E34,Aplicações!$B$10:$J$67,7,0)</f>
        <v>2.3468468468468468E-2</v>
      </c>
      <c r="V34" s="40">
        <f>VLOOKUP(Reais3x3!C34,Aplicações!$B$10:$J$67,8,0)</f>
        <v>3.092783505154639E-3</v>
      </c>
      <c r="W34" s="40">
        <f>VLOOKUP(Reais3x3!D34,Aplicações!$B$10:$J$67,8,0)</f>
        <v>0.19381443298969073</v>
      </c>
      <c r="X34" s="40">
        <f>VLOOKUP(Reais3x3!E34,Aplicações!$B$10:$J$67,8,0)</f>
        <v>0</v>
      </c>
      <c r="Y34" s="60">
        <f t="shared" si="2"/>
        <v>0.19608562691131498</v>
      </c>
      <c r="Z34" s="60">
        <f t="shared" si="3"/>
        <v>0.18945945945945947</v>
      </c>
      <c r="AA34" s="60">
        <f t="shared" si="4"/>
        <v>0.19690721649484536</v>
      </c>
      <c r="AB34" s="61">
        <f t="shared" si="5"/>
        <v>0.91653414882772688</v>
      </c>
      <c r="AC34" s="61">
        <f t="shared" si="6"/>
        <v>0.95512012012012015</v>
      </c>
      <c r="AD34" s="61">
        <f t="shared" si="7"/>
        <v>0.87079037800687287</v>
      </c>
      <c r="AE34" s="61" t="e">
        <f t="shared" ca="1" si="8"/>
        <v>#NAME?</v>
      </c>
      <c r="AF34" s="61"/>
      <c r="AG34" s="61"/>
      <c r="AH34" s="65" t="e">
        <f t="shared" ca="1" si="9"/>
        <v>#NAME?</v>
      </c>
      <c r="AI34" s="65" t="e">
        <f t="shared" ca="1" si="10"/>
        <v>#NAME?</v>
      </c>
    </row>
    <row r="35" spans="2:35" ht="13.5" customHeight="1">
      <c r="B35" s="39">
        <v>31</v>
      </c>
      <c r="C35" s="38" t="s">
        <v>93</v>
      </c>
      <c r="D35" s="38" t="s">
        <v>87</v>
      </c>
      <c r="E35" s="38" t="s">
        <v>86</v>
      </c>
      <c r="F35" s="40">
        <f>VLOOKUP(Reais3x3!C35,Aplicações!$B$10:$J$67,9,0)</f>
        <v>152.49</v>
      </c>
      <c r="G35" s="40">
        <f>VLOOKUP(Reais3x3!D35,Aplicações!$B$10:$J$67,9,0)</f>
        <v>46.42</v>
      </c>
      <c r="H35" s="40">
        <f>VLOOKUP(Reais3x3!E35,Aplicações!$B$10:$J$67,9,0)</f>
        <v>113.02</v>
      </c>
      <c r="I35" s="40">
        <v>185.56</v>
      </c>
      <c r="J35" s="38">
        <v>57.33</v>
      </c>
      <c r="K35" s="38">
        <v>126.02</v>
      </c>
      <c r="L35" s="41">
        <f t="shared" ref="L35:N35" si="40">I35/F35-1</f>
        <v>0.21686667978228069</v>
      </c>
      <c r="M35" s="41">
        <f t="shared" si="40"/>
        <v>0.23502800517018518</v>
      </c>
      <c r="N35" s="41">
        <f t="shared" si="40"/>
        <v>0.11502388957706611</v>
      </c>
      <c r="O35" s="37">
        <f t="shared" si="1"/>
        <v>0.18897285817651066</v>
      </c>
      <c r="P35" s="40">
        <f>VLOOKUP(Reais3x3!C35,Aplicações!$B$10:$J$67,6,0)</f>
        <v>4.8954128440366979E-2</v>
      </c>
      <c r="Q35" s="40">
        <f>VLOOKUP(Reais3x3!D35,Aplicações!$B$10:$J$67,6,0)</f>
        <v>0.13616513761467888</v>
      </c>
      <c r="R35" s="40">
        <f>VLOOKUP(Reais3x3!E35,Aplicações!$B$10:$J$67,6,0)</f>
        <v>1.8006116207951072E-2</v>
      </c>
      <c r="S35" s="40">
        <f>VLOOKUP(Reais3x3!C35,Aplicações!$B$10:$J$67,7,0)</f>
        <v>7.5202702702702698E-2</v>
      </c>
      <c r="T35" s="40">
        <f>VLOOKUP(Reais3x3!D35,Aplicações!$B$10:$J$67,7,0)</f>
        <v>9.0788288288288291E-2</v>
      </c>
      <c r="U35" s="40">
        <f>VLOOKUP(Reais3x3!E35,Aplicações!$B$10:$J$67,7,0)</f>
        <v>4.1396396396396397E-2</v>
      </c>
      <c r="V35" s="40">
        <f>VLOOKUP(Reais3x3!C35,Aplicações!$B$10:$J$67,8,0)</f>
        <v>3.092783505154639E-3</v>
      </c>
      <c r="W35" s="40">
        <f>VLOOKUP(Reais3x3!D35,Aplicações!$B$10:$J$67,8,0)</f>
        <v>0.19381443298969073</v>
      </c>
      <c r="X35" s="40">
        <f>VLOOKUP(Reais3x3!E35,Aplicações!$B$10:$J$67,8,0)</f>
        <v>1.3745704467353952E-2</v>
      </c>
      <c r="Y35" s="60">
        <f t="shared" si="2"/>
        <v>0.20312538226299692</v>
      </c>
      <c r="Z35" s="60">
        <f t="shared" si="3"/>
        <v>0.20738738738738738</v>
      </c>
      <c r="AA35" s="60">
        <f t="shared" si="4"/>
        <v>0.21065292096219931</v>
      </c>
      <c r="AB35" s="61">
        <f t="shared" si="5"/>
        <v>0.92122731906218147</v>
      </c>
      <c r="AC35" s="61">
        <f t="shared" si="6"/>
        <v>0.96707207207207213</v>
      </c>
      <c r="AD35" s="61">
        <f t="shared" si="7"/>
        <v>0.87285223367697595</v>
      </c>
      <c r="AE35" s="61" t="e">
        <f t="shared" ca="1" si="8"/>
        <v>#NAME?</v>
      </c>
      <c r="AF35" s="61"/>
      <c r="AG35" s="61"/>
      <c r="AH35" s="65" t="e">
        <f t="shared" ca="1" si="9"/>
        <v>#NAME?</v>
      </c>
      <c r="AI35" s="65" t="e">
        <f t="shared" ca="1" si="10"/>
        <v>#NAME?</v>
      </c>
    </row>
    <row r="36" spans="2:35" ht="13.5" customHeight="1">
      <c r="B36" s="39">
        <v>32</v>
      </c>
      <c r="C36" s="38" t="s">
        <v>93</v>
      </c>
      <c r="D36" s="38" t="s">
        <v>88</v>
      </c>
      <c r="E36" s="38" t="s">
        <v>86</v>
      </c>
      <c r="F36" s="40">
        <f>VLOOKUP(Reais3x3!C36,Aplicações!$B$10:$J$67,9,0)</f>
        <v>152.49</v>
      </c>
      <c r="G36" s="40">
        <f>VLOOKUP(Reais3x3!D36,Aplicações!$B$10:$J$67,9,0)</f>
        <v>74.05</v>
      </c>
      <c r="H36" s="40">
        <f>VLOOKUP(Reais3x3!E36,Aplicações!$B$10:$J$67,9,0)</f>
        <v>113.02</v>
      </c>
      <c r="I36" s="40">
        <v>179.22</v>
      </c>
      <c r="J36" s="38">
        <v>80.569999999999993</v>
      </c>
      <c r="K36" s="38">
        <v>128</v>
      </c>
      <c r="L36" s="41">
        <f t="shared" ref="L36:N36" si="41">I36/F36-1</f>
        <v>0.17529018296281706</v>
      </c>
      <c r="M36" s="41">
        <f t="shared" si="41"/>
        <v>8.8048615800135011E-2</v>
      </c>
      <c r="N36" s="41">
        <f t="shared" si="41"/>
        <v>0.13254291275880381</v>
      </c>
      <c r="O36" s="37">
        <f t="shared" si="1"/>
        <v>0.13196057050725196</v>
      </c>
      <c r="P36" s="40">
        <f>VLOOKUP(Reais3x3!C36,Aplicações!$B$10:$J$67,6,0)</f>
        <v>4.8954128440366979E-2</v>
      </c>
      <c r="Q36" s="40">
        <f>VLOOKUP(Reais3x3!D36,Aplicações!$B$10:$J$67,6,0)</f>
        <v>1.0966360856269113E-2</v>
      </c>
      <c r="R36" s="40">
        <f>VLOOKUP(Reais3x3!E36,Aplicações!$B$10:$J$67,6,0)</f>
        <v>1.8006116207951072E-2</v>
      </c>
      <c r="S36" s="40">
        <f>VLOOKUP(Reais3x3!C36,Aplicações!$B$10:$J$67,7,0)</f>
        <v>7.5202702702702698E-2</v>
      </c>
      <c r="T36" s="40">
        <f>VLOOKUP(Reais3x3!D36,Aplicações!$B$10:$J$67,7,0)</f>
        <v>2.3468468468468468E-2</v>
      </c>
      <c r="U36" s="40">
        <f>VLOOKUP(Reais3x3!E36,Aplicações!$B$10:$J$67,7,0)</f>
        <v>4.1396396396396397E-2</v>
      </c>
      <c r="V36" s="40">
        <f>VLOOKUP(Reais3x3!C36,Aplicações!$B$10:$J$67,8,0)</f>
        <v>3.092783505154639E-3</v>
      </c>
      <c r="W36" s="40">
        <f>VLOOKUP(Reais3x3!D36,Aplicações!$B$10:$J$67,8,0)</f>
        <v>0</v>
      </c>
      <c r="X36" s="40">
        <f>VLOOKUP(Reais3x3!E36,Aplicações!$B$10:$J$67,8,0)</f>
        <v>1.3745704467353952E-2</v>
      </c>
      <c r="Y36" s="60">
        <f t="shared" si="2"/>
        <v>7.792660550458716E-2</v>
      </c>
      <c r="Z36" s="60">
        <f t="shared" si="3"/>
        <v>0.14006756756756755</v>
      </c>
      <c r="AA36" s="60">
        <f t="shared" si="4"/>
        <v>1.683848797250859E-2</v>
      </c>
      <c r="AB36" s="61">
        <f t="shared" si="5"/>
        <v>0.97467482161060148</v>
      </c>
      <c r="AC36" s="61">
        <f t="shared" si="6"/>
        <v>0.96551051051051051</v>
      </c>
      <c r="AD36" s="61">
        <f t="shared" si="7"/>
        <v>0.99083619702176406</v>
      </c>
      <c r="AE36" s="61" t="e">
        <f t="shared" ca="1" si="8"/>
        <v>#NAME?</v>
      </c>
      <c r="AF36" s="61"/>
      <c r="AG36" s="61"/>
      <c r="AH36" s="65" t="e">
        <f t="shared" ca="1" si="9"/>
        <v>#NAME?</v>
      </c>
      <c r="AI36" s="65" t="e">
        <f t="shared" ca="1" si="10"/>
        <v>#NAME?</v>
      </c>
    </row>
    <row r="37" spans="2:35" ht="13.5" customHeight="1">
      <c r="B37" s="39">
        <v>33</v>
      </c>
      <c r="C37" s="38" t="s">
        <v>93</v>
      </c>
      <c r="D37" s="38" t="s">
        <v>87</v>
      </c>
      <c r="E37" s="38" t="s">
        <v>89</v>
      </c>
      <c r="F37" s="40">
        <f>VLOOKUP(Reais3x3!C37,Aplicações!$B$10:$J$67,9,0)</f>
        <v>152.49</v>
      </c>
      <c r="G37" s="40">
        <f>VLOOKUP(Reais3x3!D37,Aplicações!$B$10:$J$67,9,0)</f>
        <v>46.42</v>
      </c>
      <c r="H37" s="40">
        <f>VLOOKUP(Reais3x3!E37,Aplicações!$B$10:$J$67,9,0)</f>
        <v>39.200000000000003</v>
      </c>
      <c r="I37" s="40">
        <v>190.9</v>
      </c>
      <c r="J37" s="38">
        <v>61.36</v>
      </c>
      <c r="K37" s="38">
        <v>50.53</v>
      </c>
      <c r="L37" s="41">
        <f t="shared" ref="L37:N37" si="42">I37/F37-1</f>
        <v>0.25188536953242835</v>
      </c>
      <c r="M37" s="41">
        <f t="shared" si="42"/>
        <v>0.32184403274450668</v>
      </c>
      <c r="N37" s="41">
        <f t="shared" si="42"/>
        <v>0.28903061224489779</v>
      </c>
      <c r="O37" s="37">
        <f t="shared" si="1"/>
        <v>0.28758667150727762</v>
      </c>
      <c r="P37" s="40">
        <f>VLOOKUP(Reais3x3!C37,Aplicações!$B$10:$J$67,6,0)</f>
        <v>4.8954128440366979E-2</v>
      </c>
      <c r="Q37" s="40">
        <f>VLOOKUP(Reais3x3!D37,Aplicações!$B$10:$J$67,6,0)</f>
        <v>0.13616513761467888</v>
      </c>
      <c r="R37" s="40">
        <f>VLOOKUP(Reais3x3!E37,Aplicações!$B$10:$J$67,6,0)</f>
        <v>6.8000000000000005E-2</v>
      </c>
      <c r="S37" s="40">
        <f>VLOOKUP(Reais3x3!C37,Aplicações!$B$10:$J$67,7,0)</f>
        <v>7.5202702702702698E-2</v>
      </c>
      <c r="T37" s="40">
        <f>VLOOKUP(Reais3x3!D37,Aplicações!$B$10:$J$67,7,0)</f>
        <v>9.0788288288288291E-2</v>
      </c>
      <c r="U37" s="40">
        <f>VLOOKUP(Reais3x3!E37,Aplicações!$B$10:$J$67,7,0)</f>
        <v>0.16936936936936939</v>
      </c>
      <c r="V37" s="40">
        <f>VLOOKUP(Reais3x3!C37,Aplicações!$B$10:$J$67,8,0)</f>
        <v>3.092783505154639E-3</v>
      </c>
      <c r="W37" s="40">
        <f>VLOOKUP(Reais3x3!D37,Aplicações!$B$10:$J$67,8,0)</f>
        <v>0.19381443298969073</v>
      </c>
      <c r="X37" s="40">
        <f>VLOOKUP(Reais3x3!E37,Aplicações!$B$10:$J$67,8,0)</f>
        <v>0.49312714776632305</v>
      </c>
      <c r="Y37" s="60">
        <f t="shared" si="2"/>
        <v>0.25311926605504587</v>
      </c>
      <c r="Z37" s="60">
        <f t="shared" si="3"/>
        <v>0.33536036036036038</v>
      </c>
      <c r="AA37" s="60">
        <f t="shared" si="4"/>
        <v>0.69003436426116838</v>
      </c>
      <c r="AB37" s="61">
        <f t="shared" si="5"/>
        <v>0.9418593272171254</v>
      </c>
      <c r="AC37" s="61">
        <f t="shared" si="6"/>
        <v>0.93722222222222218</v>
      </c>
      <c r="AD37" s="61">
        <f t="shared" si="7"/>
        <v>0.67331042382588768</v>
      </c>
      <c r="AE37" s="61" t="e">
        <f t="shared" ca="1" si="8"/>
        <v>#NAME?</v>
      </c>
      <c r="AF37" s="61"/>
      <c r="AG37" s="61"/>
      <c r="AH37" s="65" t="e">
        <f t="shared" ca="1" si="9"/>
        <v>#NAME?</v>
      </c>
      <c r="AI37" s="65" t="e">
        <f t="shared" ca="1" si="10"/>
        <v>#NAME?</v>
      </c>
    </row>
    <row r="38" spans="2:35" ht="13.5" customHeight="1">
      <c r="B38" s="39">
        <v>34</v>
      </c>
      <c r="C38" s="38" t="s">
        <v>93</v>
      </c>
      <c r="D38" s="38" t="s">
        <v>88</v>
      </c>
      <c r="E38" s="38" t="s">
        <v>89</v>
      </c>
      <c r="F38" s="40">
        <f>VLOOKUP(Reais3x3!C38,Aplicações!$B$10:$J$67,9,0)</f>
        <v>152.49</v>
      </c>
      <c r="G38" s="40">
        <f>VLOOKUP(Reais3x3!D38,Aplicações!$B$10:$J$67,9,0)</f>
        <v>74.05</v>
      </c>
      <c r="H38" s="40">
        <f>VLOOKUP(Reais3x3!E38,Aplicações!$B$10:$J$67,9,0)</f>
        <v>39.200000000000003</v>
      </c>
      <c r="I38" s="40">
        <v>187.42</v>
      </c>
      <c r="J38" s="38">
        <v>78.3</v>
      </c>
      <c r="K38" s="38">
        <v>46.58</v>
      </c>
      <c r="L38" s="41">
        <f t="shared" ref="L38:N38" si="43">I38/F38-1</f>
        <v>0.22906420093120849</v>
      </c>
      <c r="M38" s="41">
        <f t="shared" si="43"/>
        <v>5.7393652937204553E-2</v>
      </c>
      <c r="N38" s="41">
        <f t="shared" si="43"/>
        <v>0.18826530612244885</v>
      </c>
      <c r="O38" s="37">
        <f t="shared" si="1"/>
        <v>0.15824105333028729</v>
      </c>
      <c r="P38" s="40">
        <f>VLOOKUP(Reais3x3!C38,Aplicações!$B$10:$J$67,6,0)</f>
        <v>4.8954128440366979E-2</v>
      </c>
      <c r="Q38" s="40">
        <f>VLOOKUP(Reais3x3!D38,Aplicações!$B$10:$J$67,6,0)</f>
        <v>1.0966360856269113E-2</v>
      </c>
      <c r="R38" s="40">
        <f>VLOOKUP(Reais3x3!E38,Aplicações!$B$10:$J$67,6,0)</f>
        <v>6.8000000000000005E-2</v>
      </c>
      <c r="S38" s="40">
        <f>VLOOKUP(Reais3x3!C38,Aplicações!$B$10:$J$67,7,0)</f>
        <v>7.5202702702702698E-2</v>
      </c>
      <c r="T38" s="40">
        <f>VLOOKUP(Reais3x3!D38,Aplicações!$B$10:$J$67,7,0)</f>
        <v>2.3468468468468468E-2</v>
      </c>
      <c r="U38" s="40">
        <f>VLOOKUP(Reais3x3!E38,Aplicações!$B$10:$J$67,7,0)</f>
        <v>0.16936936936936939</v>
      </c>
      <c r="V38" s="40">
        <f>VLOOKUP(Reais3x3!C38,Aplicações!$B$10:$J$67,8,0)</f>
        <v>3.092783505154639E-3</v>
      </c>
      <c r="W38" s="40">
        <f>VLOOKUP(Reais3x3!D38,Aplicações!$B$10:$J$67,8,0)</f>
        <v>0</v>
      </c>
      <c r="X38" s="40">
        <f>VLOOKUP(Reais3x3!E38,Aplicações!$B$10:$J$67,8,0)</f>
        <v>0.49312714776632305</v>
      </c>
      <c r="Y38" s="60">
        <f t="shared" si="2"/>
        <v>0.1279204892966361</v>
      </c>
      <c r="Z38" s="60">
        <f t="shared" si="3"/>
        <v>0.26804054054054055</v>
      </c>
      <c r="AA38" s="60">
        <f t="shared" si="4"/>
        <v>0.49621993127147768</v>
      </c>
      <c r="AB38" s="61">
        <f t="shared" si="5"/>
        <v>0.96197757390417937</v>
      </c>
      <c r="AC38" s="61">
        <f t="shared" si="6"/>
        <v>0.90273273273273269</v>
      </c>
      <c r="AD38" s="61">
        <f t="shared" si="7"/>
        <v>0.6712485681557846</v>
      </c>
      <c r="AE38" s="61" t="e">
        <f t="shared" ca="1" si="8"/>
        <v>#NAME?</v>
      </c>
      <c r="AF38" s="61"/>
      <c r="AG38" s="61"/>
      <c r="AH38" s="65" t="e">
        <f t="shared" ca="1" si="9"/>
        <v>#NAME?</v>
      </c>
      <c r="AI38" s="65" t="e">
        <f t="shared" ca="1" si="10"/>
        <v>#NAME?</v>
      </c>
    </row>
    <row r="39" spans="2:35" ht="13.5" customHeight="1">
      <c r="B39" s="39">
        <v>35</v>
      </c>
      <c r="C39" s="38" t="s">
        <v>93</v>
      </c>
      <c r="D39" s="38" t="s">
        <v>89</v>
      </c>
      <c r="E39" s="38" t="s">
        <v>86</v>
      </c>
      <c r="F39" s="40">
        <f>VLOOKUP(Reais3x3!C39,Aplicações!$B$10:$J$67,9,0)</f>
        <v>152.49</v>
      </c>
      <c r="G39" s="40">
        <f>VLOOKUP(Reais3x3!D39,Aplicações!$B$10:$J$67,9,0)</f>
        <v>39.200000000000003</v>
      </c>
      <c r="H39" s="40">
        <f>VLOOKUP(Reais3x3!E39,Aplicações!$B$10:$J$67,9,0)</f>
        <v>113.02</v>
      </c>
      <c r="I39" s="40">
        <v>192.39</v>
      </c>
      <c r="J39" s="38">
        <v>47.45</v>
      </c>
      <c r="K39" s="38">
        <v>127.96</v>
      </c>
      <c r="L39" s="41">
        <f t="shared" ref="L39:N39" si="44">I39/F39-1</f>
        <v>0.26165650206570912</v>
      </c>
      <c r="M39" s="41">
        <f t="shared" si="44"/>
        <v>0.21045918367346927</v>
      </c>
      <c r="N39" s="41">
        <f t="shared" si="44"/>
        <v>0.13218899309856669</v>
      </c>
      <c r="O39" s="37">
        <f t="shared" si="1"/>
        <v>0.20143489294591502</v>
      </c>
      <c r="P39" s="40">
        <f>VLOOKUP(Reais3x3!C39,Aplicações!$B$10:$J$67,6,0)</f>
        <v>4.8954128440366979E-2</v>
      </c>
      <c r="Q39" s="40">
        <f>VLOOKUP(Reais3x3!D39,Aplicações!$B$10:$J$67,6,0)</f>
        <v>6.8000000000000005E-2</v>
      </c>
      <c r="R39" s="40">
        <f>VLOOKUP(Reais3x3!E39,Aplicações!$B$10:$J$67,6,0)</f>
        <v>1.8006116207951072E-2</v>
      </c>
      <c r="S39" s="40">
        <f>VLOOKUP(Reais3x3!C39,Aplicações!$B$10:$J$67,7,0)</f>
        <v>7.5202702702702698E-2</v>
      </c>
      <c r="T39" s="40">
        <f>VLOOKUP(Reais3x3!D39,Aplicações!$B$10:$J$67,7,0)</f>
        <v>0.16936936936936939</v>
      </c>
      <c r="U39" s="40">
        <f>VLOOKUP(Reais3x3!E39,Aplicações!$B$10:$J$67,7,0)</f>
        <v>4.1396396396396397E-2</v>
      </c>
      <c r="V39" s="40">
        <f>VLOOKUP(Reais3x3!C39,Aplicações!$B$10:$J$67,8,0)</f>
        <v>3.092783505154639E-3</v>
      </c>
      <c r="W39" s="40">
        <f>VLOOKUP(Reais3x3!D39,Aplicações!$B$10:$J$67,8,0)</f>
        <v>0.49312714776632305</v>
      </c>
      <c r="X39" s="40">
        <f>VLOOKUP(Reais3x3!E39,Aplicações!$B$10:$J$67,8,0)</f>
        <v>1.3745704467353952E-2</v>
      </c>
      <c r="Y39" s="60">
        <f t="shared" si="2"/>
        <v>0.13496024464831805</v>
      </c>
      <c r="Z39" s="60">
        <f t="shared" si="3"/>
        <v>0.28596846846846852</v>
      </c>
      <c r="AA39" s="60">
        <f t="shared" si="4"/>
        <v>0.50996563573883158</v>
      </c>
      <c r="AB39" s="61">
        <f t="shared" si="5"/>
        <v>0.96667074413863396</v>
      </c>
      <c r="AC39" s="61">
        <f t="shared" si="6"/>
        <v>0.91468468468468467</v>
      </c>
      <c r="AD39" s="61">
        <f t="shared" si="7"/>
        <v>0.67331042382588768</v>
      </c>
      <c r="AE39" s="61" t="e">
        <f t="shared" ca="1" si="8"/>
        <v>#NAME?</v>
      </c>
      <c r="AF39" s="61"/>
      <c r="AG39" s="61"/>
      <c r="AH39" s="65" t="e">
        <f t="shared" ca="1" si="9"/>
        <v>#NAME?</v>
      </c>
      <c r="AI39" s="65" t="e">
        <f t="shared" ca="1" si="10"/>
        <v>#NAME?</v>
      </c>
    </row>
    <row r="40" spans="2:35" ht="13.5" customHeight="1">
      <c r="B40" s="39">
        <v>36</v>
      </c>
      <c r="C40" s="31" t="s">
        <v>94</v>
      </c>
      <c r="D40" s="31" t="s">
        <v>94</v>
      </c>
      <c r="E40" s="31" t="s">
        <v>94</v>
      </c>
      <c r="F40" s="40">
        <f>VLOOKUP(Reais3x3!C40,Aplicações!$B$10:$J$67,9,0)</f>
        <v>27.14</v>
      </c>
      <c r="G40" s="40">
        <f>VLOOKUP(Reais3x3!D40,Aplicações!$B$10:$J$67,9,0)</f>
        <v>27.14</v>
      </c>
      <c r="H40" s="40">
        <f>VLOOKUP(Reais3x3!E40,Aplicações!$B$10:$J$67,9,0)</f>
        <v>27.14</v>
      </c>
      <c r="I40" s="31">
        <v>30</v>
      </c>
      <c r="J40" s="31">
        <v>30</v>
      </c>
      <c r="K40" s="31">
        <v>30</v>
      </c>
      <c r="L40" s="41">
        <f t="shared" ref="L40:N40" si="45">I40/F40-1</f>
        <v>0.10537951363301401</v>
      </c>
      <c r="M40" s="41">
        <f t="shared" si="45"/>
        <v>0.10537951363301401</v>
      </c>
      <c r="N40" s="41">
        <f t="shared" si="45"/>
        <v>0.10537951363301401</v>
      </c>
      <c r="O40" s="37">
        <f t="shared" si="1"/>
        <v>0.10537951363301401</v>
      </c>
      <c r="P40" s="40">
        <f>VLOOKUP(Reais3x3!C40,Aplicações!$B$10:$J$67,6,0)</f>
        <v>6.7278287461773698E-3</v>
      </c>
      <c r="Q40" s="40">
        <f>VLOOKUP(Reais3x3!D40,Aplicações!$B$10:$J$67,6,0)</f>
        <v>6.7278287461773698E-3</v>
      </c>
      <c r="R40" s="40">
        <f>VLOOKUP(Reais3x3!E40,Aplicações!$B$10:$J$67,6,0)</f>
        <v>6.7278287461773698E-3</v>
      </c>
      <c r="S40" s="40">
        <f>VLOOKUP(Reais3x3!C40,Aplicações!$B$10:$J$67,7,0)</f>
        <v>1.5765765765765764E-2</v>
      </c>
      <c r="T40" s="40">
        <f>VLOOKUP(Reais3x3!D40,Aplicações!$B$10:$J$67,7,0)</f>
        <v>1.5765765765765764E-2</v>
      </c>
      <c r="U40" s="40">
        <f>VLOOKUP(Reais3x3!E40,Aplicações!$B$10:$J$67,7,0)</f>
        <v>1.5765765765765764E-2</v>
      </c>
      <c r="V40" s="40">
        <f>VLOOKUP(Reais3x3!C40,Aplicações!$B$10:$J$67,8,0)</f>
        <v>0</v>
      </c>
      <c r="W40" s="40">
        <f>VLOOKUP(Reais3x3!D40,Aplicações!$B$10:$J$67,8,0)</f>
        <v>0</v>
      </c>
      <c r="X40" s="40">
        <f>VLOOKUP(Reais3x3!E40,Aplicações!$B$10:$J$67,8,0)</f>
        <v>0</v>
      </c>
      <c r="Y40" s="60">
        <f t="shared" si="2"/>
        <v>2.0183486238532111E-2</v>
      </c>
      <c r="Z40" s="60">
        <f t="shared" si="3"/>
        <v>4.7297297297297293E-2</v>
      </c>
      <c r="AA40" s="60">
        <f t="shared" si="4"/>
        <v>0</v>
      </c>
      <c r="AB40" s="61">
        <f t="shared" si="5"/>
        <v>1</v>
      </c>
      <c r="AC40" s="61">
        <f t="shared" si="6"/>
        <v>1</v>
      </c>
      <c r="AD40" s="61">
        <f t="shared" si="7"/>
        <v>1</v>
      </c>
      <c r="AE40" s="61" t="e">
        <f t="shared" ca="1" si="8"/>
        <v>#NAME?</v>
      </c>
      <c r="AF40" s="61"/>
      <c r="AG40" s="61"/>
      <c r="AH40" s="65" t="e">
        <f t="shared" ca="1" si="9"/>
        <v>#NAME?</v>
      </c>
      <c r="AI40" s="65" t="e">
        <f t="shared" ca="1" si="10"/>
        <v>#NAME?</v>
      </c>
    </row>
    <row r="41" spans="2:35" ht="13.5" customHeight="1">
      <c r="B41" s="39">
        <v>37</v>
      </c>
      <c r="C41" s="31" t="s">
        <v>94</v>
      </c>
      <c r="D41" s="31" t="s">
        <v>94</v>
      </c>
      <c r="E41" s="31" t="s">
        <v>95</v>
      </c>
      <c r="F41" s="40">
        <f>VLOOKUP(Reais3x3!C41,Aplicações!$B$10:$J$67,9,0)</f>
        <v>27.14</v>
      </c>
      <c r="G41" s="40">
        <f>VLOOKUP(Reais3x3!D41,Aplicações!$B$10:$J$67,9,0)</f>
        <v>27.14</v>
      </c>
      <c r="H41" s="40">
        <f>VLOOKUP(Reais3x3!E41,Aplicações!$B$10:$J$67,9,0)</f>
        <v>66.73</v>
      </c>
      <c r="I41" s="31">
        <v>30</v>
      </c>
      <c r="J41" s="31">
        <v>30</v>
      </c>
      <c r="K41" s="31">
        <v>76</v>
      </c>
      <c r="L41" s="41">
        <f t="shared" ref="L41:N41" si="46">I41/F41-1</f>
        <v>0.10537951363301401</v>
      </c>
      <c r="M41" s="41">
        <f t="shared" si="46"/>
        <v>0.10537951363301401</v>
      </c>
      <c r="N41" s="41">
        <f t="shared" si="46"/>
        <v>0.13891802787352003</v>
      </c>
      <c r="O41" s="37">
        <f t="shared" si="1"/>
        <v>0.11655901837984935</v>
      </c>
      <c r="P41" s="40">
        <f>VLOOKUP(Reais3x3!C41,Aplicações!$B$10:$J$67,6,0)</f>
        <v>6.7278287461773698E-3</v>
      </c>
      <c r="Q41" s="40">
        <f>VLOOKUP(Reais3x3!D41,Aplicações!$B$10:$J$67,6,0)</f>
        <v>6.7278287461773698E-3</v>
      </c>
      <c r="R41" s="40">
        <f>VLOOKUP(Reais3x3!E41,Aplicações!$B$10:$J$67,6,0)</f>
        <v>1.2232415902140673E-2</v>
      </c>
      <c r="S41" s="40">
        <f>VLOOKUP(Reais3x3!C41,Aplicações!$B$10:$J$67,7,0)</f>
        <v>1.5765765765765764E-2</v>
      </c>
      <c r="T41" s="40">
        <f>VLOOKUP(Reais3x3!D41,Aplicações!$B$10:$J$67,7,0)</f>
        <v>1.5765765765765764E-2</v>
      </c>
      <c r="U41" s="40">
        <f>VLOOKUP(Reais3x3!E41,Aplicações!$B$10:$J$67,7,0)</f>
        <v>3.8288288288288286E-2</v>
      </c>
      <c r="V41" s="40">
        <f>VLOOKUP(Reais3x3!C41,Aplicações!$B$10:$J$67,8,0)</f>
        <v>0</v>
      </c>
      <c r="W41" s="40">
        <f>VLOOKUP(Reais3x3!D41,Aplicações!$B$10:$J$67,8,0)</f>
        <v>0</v>
      </c>
      <c r="X41" s="40">
        <f>VLOOKUP(Reais3x3!E41,Aplicações!$B$10:$J$67,8,0)</f>
        <v>1.0996563573883162E-2</v>
      </c>
      <c r="Y41" s="60">
        <f t="shared" si="2"/>
        <v>2.5688073394495414E-2</v>
      </c>
      <c r="Z41" s="60">
        <f t="shared" si="3"/>
        <v>6.9819819819819814E-2</v>
      </c>
      <c r="AA41" s="60">
        <f t="shared" si="4"/>
        <v>1.0996563573883162E-2</v>
      </c>
      <c r="AB41" s="61">
        <f t="shared" si="5"/>
        <v>0.9963302752293578</v>
      </c>
      <c r="AC41" s="61">
        <f t="shared" si="6"/>
        <v>0.98498498498498499</v>
      </c>
      <c r="AD41" s="61">
        <f t="shared" si="7"/>
        <v>0.99266895761741125</v>
      </c>
      <c r="AE41" s="61" t="e">
        <f t="shared" ca="1" si="8"/>
        <v>#NAME?</v>
      </c>
      <c r="AF41" s="61"/>
      <c r="AG41" s="61"/>
      <c r="AH41" s="65" t="e">
        <f t="shared" ca="1" si="9"/>
        <v>#NAME?</v>
      </c>
      <c r="AI41" s="65" t="e">
        <f t="shared" ca="1" si="10"/>
        <v>#NAME?</v>
      </c>
    </row>
    <row r="42" spans="2:35" ht="13.5" customHeight="1">
      <c r="B42" s="39">
        <v>38</v>
      </c>
      <c r="C42" s="31" t="s">
        <v>94</v>
      </c>
      <c r="D42" s="31" t="s">
        <v>94</v>
      </c>
      <c r="E42" s="31" t="s">
        <v>96</v>
      </c>
      <c r="F42" s="40">
        <f>VLOOKUP(Reais3x3!C42,Aplicações!$B$10:$J$67,9,0)</f>
        <v>27.14</v>
      </c>
      <c r="G42" s="40">
        <f>VLOOKUP(Reais3x3!D42,Aplicações!$B$10:$J$67,9,0)</f>
        <v>27.14</v>
      </c>
      <c r="H42" s="40">
        <f>VLOOKUP(Reais3x3!E42,Aplicações!$B$10:$J$67,9,0)</f>
        <v>18.22</v>
      </c>
      <c r="I42" s="31">
        <v>29</v>
      </c>
      <c r="J42" s="31">
        <v>29</v>
      </c>
      <c r="K42" s="31">
        <v>19</v>
      </c>
      <c r="L42" s="41">
        <f t="shared" ref="L42:N42" si="47">I42/F42-1</f>
        <v>6.8533529845246743E-2</v>
      </c>
      <c r="M42" s="41">
        <f t="shared" si="47"/>
        <v>6.8533529845246743E-2</v>
      </c>
      <c r="N42" s="41">
        <f t="shared" si="47"/>
        <v>4.2810098792535722E-2</v>
      </c>
      <c r="O42" s="37">
        <f t="shared" si="1"/>
        <v>5.9959052827676405E-2</v>
      </c>
      <c r="P42" s="40">
        <f>VLOOKUP(Reais3x3!C42,Aplicações!$B$10:$J$67,6,0)</f>
        <v>6.7278287461773698E-3</v>
      </c>
      <c r="Q42" s="40">
        <f>VLOOKUP(Reais3x3!D42,Aplicações!$B$10:$J$67,6,0)</f>
        <v>6.7278287461773698E-3</v>
      </c>
      <c r="R42" s="40">
        <f>VLOOKUP(Reais3x3!E42,Aplicações!$B$10:$J$67,6,0)</f>
        <v>1.5290519877675841E-2</v>
      </c>
      <c r="S42" s="40">
        <f>VLOOKUP(Reais3x3!C42,Aplicações!$B$10:$J$67,7,0)</f>
        <v>1.5765765765765764E-2</v>
      </c>
      <c r="T42" s="40">
        <f>VLOOKUP(Reais3x3!D42,Aplicações!$B$10:$J$67,7,0)</f>
        <v>1.5765765765765764E-2</v>
      </c>
      <c r="U42" s="40">
        <f>VLOOKUP(Reais3x3!E42,Aplicações!$B$10:$J$67,7,0)</f>
        <v>4.5045045045045046E-5</v>
      </c>
      <c r="V42" s="40">
        <f>VLOOKUP(Reais3x3!C42,Aplicações!$B$10:$J$67,8,0)</f>
        <v>0</v>
      </c>
      <c r="W42" s="40">
        <f>VLOOKUP(Reais3x3!D42,Aplicações!$B$10:$J$67,8,0)</f>
        <v>0</v>
      </c>
      <c r="X42" s="40">
        <f>VLOOKUP(Reais3x3!E42,Aplicações!$B$10:$J$67,8,0)</f>
        <v>3.7800687285223365E-2</v>
      </c>
      <c r="Y42" s="60">
        <f t="shared" si="2"/>
        <v>2.874617737003058E-2</v>
      </c>
      <c r="Z42" s="60">
        <f t="shared" si="3"/>
        <v>3.1576576576576573E-2</v>
      </c>
      <c r="AA42" s="60">
        <f t="shared" si="4"/>
        <v>3.7800687285223365E-2</v>
      </c>
      <c r="AB42" s="61">
        <f t="shared" si="5"/>
        <v>0.99429153924566771</v>
      </c>
      <c r="AC42" s="61">
        <f t="shared" si="6"/>
        <v>0.98951951951951944</v>
      </c>
      <c r="AD42" s="61">
        <f t="shared" si="7"/>
        <v>0.97479954180985118</v>
      </c>
      <c r="AE42" s="61" t="e">
        <f t="shared" ca="1" si="8"/>
        <v>#NAME?</v>
      </c>
      <c r="AF42" s="61"/>
      <c r="AG42" s="61"/>
      <c r="AH42" s="65" t="e">
        <f t="shared" ca="1" si="9"/>
        <v>#NAME?</v>
      </c>
      <c r="AI42" s="65" t="e">
        <f t="shared" ca="1" si="10"/>
        <v>#NAME?</v>
      </c>
    </row>
    <row r="43" spans="2:35" ht="13.5" customHeight="1">
      <c r="B43" s="39">
        <v>39</v>
      </c>
      <c r="C43" s="31" t="s">
        <v>94</v>
      </c>
      <c r="D43" s="31" t="s">
        <v>94</v>
      </c>
      <c r="E43" s="31" t="s">
        <v>90</v>
      </c>
      <c r="F43" s="40">
        <f>VLOOKUP(Reais3x3!C43,Aplicações!$B$10:$J$67,9,0)</f>
        <v>27.14</v>
      </c>
      <c r="G43" s="40">
        <f>VLOOKUP(Reais3x3!D43,Aplicações!$B$10:$J$67,9,0)</f>
        <v>27.14</v>
      </c>
      <c r="H43" s="40">
        <f>VLOOKUP(Reais3x3!E43,Aplicações!$B$10:$J$67,9,0)</f>
        <v>19.46</v>
      </c>
      <c r="I43" s="31">
        <v>29</v>
      </c>
      <c r="J43" s="31">
        <v>30</v>
      </c>
      <c r="K43" s="31">
        <v>23</v>
      </c>
      <c r="L43" s="41">
        <f t="shared" ref="L43:N43" si="48">I43/F43-1</f>
        <v>6.8533529845246743E-2</v>
      </c>
      <c r="M43" s="41">
        <f t="shared" si="48"/>
        <v>0.10537951363301401</v>
      </c>
      <c r="N43" s="41">
        <f t="shared" si="48"/>
        <v>0.18191161356628971</v>
      </c>
      <c r="O43" s="37">
        <f t="shared" si="1"/>
        <v>0.11860821901485015</v>
      </c>
      <c r="P43" s="40">
        <f>VLOOKUP(Reais3x3!C43,Aplicações!$B$10:$J$67,6,0)</f>
        <v>6.7278287461773698E-3</v>
      </c>
      <c r="Q43" s="40">
        <f>VLOOKUP(Reais3x3!D43,Aplicações!$B$10:$J$67,6,0)</f>
        <v>6.7278287461773698E-3</v>
      </c>
      <c r="R43" s="40">
        <f>VLOOKUP(Reais3x3!E43,Aplicações!$B$10:$J$67,6,0)</f>
        <v>7.0336391437308868E-2</v>
      </c>
      <c r="S43" s="40">
        <f>VLOOKUP(Reais3x3!C43,Aplicações!$B$10:$J$67,7,0)</f>
        <v>1.5765765765765764E-2</v>
      </c>
      <c r="T43" s="40">
        <f>VLOOKUP(Reais3x3!D43,Aplicações!$B$10:$J$67,7,0)</f>
        <v>1.5765765765765764E-2</v>
      </c>
      <c r="U43" s="40">
        <f>VLOOKUP(Reais3x3!E43,Aplicações!$B$10:$J$67,7,0)</f>
        <v>0.16434684684684683</v>
      </c>
      <c r="V43" s="40">
        <f>VLOOKUP(Reais3x3!C43,Aplicações!$B$10:$J$67,8,0)</f>
        <v>0</v>
      </c>
      <c r="W43" s="40">
        <f>VLOOKUP(Reais3x3!D43,Aplicações!$B$10:$J$67,8,0)</f>
        <v>0</v>
      </c>
      <c r="X43" s="40">
        <f>VLOOKUP(Reais3x3!E43,Aplicações!$B$10:$J$67,8,0)</f>
        <v>0.51683848797250864</v>
      </c>
      <c r="Y43" s="60">
        <f t="shared" si="2"/>
        <v>8.3792048929663604E-2</v>
      </c>
      <c r="Z43" s="60">
        <f t="shared" si="3"/>
        <v>0.19587837837837835</v>
      </c>
      <c r="AA43" s="60">
        <f t="shared" si="4"/>
        <v>0.51683848797250864</v>
      </c>
      <c r="AB43" s="61">
        <f t="shared" si="5"/>
        <v>0.9575942915392458</v>
      </c>
      <c r="AC43" s="61">
        <f t="shared" si="6"/>
        <v>0.90094594594594601</v>
      </c>
      <c r="AD43" s="61">
        <f t="shared" si="7"/>
        <v>0.65544100801832761</v>
      </c>
      <c r="AE43" s="61" t="e">
        <f t="shared" ca="1" si="8"/>
        <v>#NAME?</v>
      </c>
      <c r="AF43" s="61"/>
      <c r="AG43" s="61"/>
      <c r="AH43" s="65" t="e">
        <f t="shared" ca="1" si="9"/>
        <v>#NAME?</v>
      </c>
      <c r="AI43" s="65" t="e">
        <f t="shared" ca="1" si="10"/>
        <v>#NAME?</v>
      </c>
    </row>
    <row r="44" spans="2:35" ht="13.5" customHeight="1">
      <c r="B44" s="39">
        <v>40</v>
      </c>
      <c r="C44" s="31" t="s">
        <v>94</v>
      </c>
      <c r="D44" s="31" t="s">
        <v>95</v>
      </c>
      <c r="E44" s="31" t="s">
        <v>95</v>
      </c>
      <c r="F44" s="40">
        <f>VLOOKUP(Reais3x3!C44,Aplicações!$B$10:$J$67,9,0)</f>
        <v>27.14</v>
      </c>
      <c r="G44" s="40">
        <f>VLOOKUP(Reais3x3!D44,Aplicações!$B$10:$J$67,9,0)</f>
        <v>66.73</v>
      </c>
      <c r="H44" s="40">
        <f>VLOOKUP(Reais3x3!E44,Aplicações!$B$10:$J$67,9,0)</f>
        <v>66.73</v>
      </c>
      <c r="I44" s="31">
        <v>30</v>
      </c>
      <c r="J44" s="31">
        <v>76</v>
      </c>
      <c r="K44" s="31">
        <v>76</v>
      </c>
      <c r="L44" s="41">
        <f t="shared" ref="L44:N44" si="49">I44/F44-1</f>
        <v>0.10537951363301401</v>
      </c>
      <c r="M44" s="41">
        <f t="shared" si="49"/>
        <v>0.13891802787352003</v>
      </c>
      <c r="N44" s="41">
        <f t="shared" si="49"/>
        <v>0.13891802787352003</v>
      </c>
      <c r="O44" s="37">
        <f t="shared" si="1"/>
        <v>0.12773852312668468</v>
      </c>
      <c r="P44" s="40">
        <f>VLOOKUP(Reais3x3!C44,Aplicações!$B$10:$J$67,6,0)</f>
        <v>6.7278287461773698E-3</v>
      </c>
      <c r="Q44" s="40">
        <f>VLOOKUP(Reais3x3!D44,Aplicações!$B$10:$J$67,6,0)</f>
        <v>1.2232415902140673E-2</v>
      </c>
      <c r="R44" s="40">
        <f>VLOOKUP(Reais3x3!E44,Aplicações!$B$10:$J$67,6,0)</f>
        <v>1.2232415902140673E-2</v>
      </c>
      <c r="S44" s="40">
        <f>VLOOKUP(Reais3x3!C44,Aplicações!$B$10:$J$67,7,0)</f>
        <v>1.5765765765765764E-2</v>
      </c>
      <c r="T44" s="40">
        <f>VLOOKUP(Reais3x3!D44,Aplicações!$B$10:$J$67,7,0)</f>
        <v>3.8288288288288286E-2</v>
      </c>
      <c r="U44" s="40">
        <f>VLOOKUP(Reais3x3!E44,Aplicações!$B$10:$J$67,7,0)</f>
        <v>3.8288288288288286E-2</v>
      </c>
      <c r="V44" s="40">
        <f>VLOOKUP(Reais3x3!C44,Aplicações!$B$10:$J$67,8,0)</f>
        <v>0</v>
      </c>
      <c r="W44" s="40">
        <f>VLOOKUP(Reais3x3!D44,Aplicações!$B$10:$J$67,8,0)</f>
        <v>1.0996563573883162E-2</v>
      </c>
      <c r="X44" s="40">
        <f>VLOOKUP(Reais3x3!E44,Aplicações!$B$10:$J$67,8,0)</f>
        <v>1.0996563573883162E-2</v>
      </c>
      <c r="Y44" s="60">
        <f t="shared" si="2"/>
        <v>3.1192660550458717E-2</v>
      </c>
      <c r="Z44" s="60">
        <f t="shared" si="3"/>
        <v>9.2342342342342343E-2</v>
      </c>
      <c r="AA44" s="60">
        <f t="shared" si="4"/>
        <v>2.1993127147766325E-2</v>
      </c>
      <c r="AB44" s="61">
        <f t="shared" si="5"/>
        <v>0.9963302752293578</v>
      </c>
      <c r="AC44" s="61">
        <f t="shared" si="6"/>
        <v>0.98498498498498499</v>
      </c>
      <c r="AD44" s="61">
        <f t="shared" si="7"/>
        <v>0.99266895761741125</v>
      </c>
      <c r="AE44" s="61" t="e">
        <f t="shared" ca="1" si="8"/>
        <v>#NAME?</v>
      </c>
      <c r="AF44" s="61"/>
      <c r="AG44" s="61"/>
      <c r="AH44" s="65" t="e">
        <f t="shared" ca="1" si="9"/>
        <v>#NAME?</v>
      </c>
      <c r="AI44" s="65" t="e">
        <f t="shared" ca="1" si="10"/>
        <v>#NAME?</v>
      </c>
    </row>
    <row r="45" spans="2:35" ht="13.5" customHeight="1">
      <c r="B45" s="39">
        <v>41</v>
      </c>
      <c r="C45" s="31" t="s">
        <v>94</v>
      </c>
      <c r="D45" s="31" t="s">
        <v>95</v>
      </c>
      <c r="E45" s="31" t="s">
        <v>96</v>
      </c>
      <c r="F45" s="40">
        <f>VLOOKUP(Reais3x3!C45,Aplicações!$B$10:$J$67,9,0)</f>
        <v>27.14</v>
      </c>
      <c r="G45" s="40">
        <f>VLOOKUP(Reais3x3!D45,Aplicações!$B$10:$J$67,9,0)</f>
        <v>66.73</v>
      </c>
      <c r="H45" s="40">
        <f>VLOOKUP(Reais3x3!E45,Aplicações!$B$10:$J$67,9,0)</f>
        <v>18.22</v>
      </c>
      <c r="I45" s="31">
        <v>29</v>
      </c>
      <c r="J45" s="31">
        <v>73</v>
      </c>
      <c r="K45" s="31">
        <v>20</v>
      </c>
      <c r="L45" s="41">
        <f t="shared" ref="L45:N45" si="50">I45/F45-1</f>
        <v>6.8533529845246743E-2</v>
      </c>
      <c r="M45" s="41">
        <f t="shared" si="50"/>
        <v>9.3960737299565444E-2</v>
      </c>
      <c r="N45" s="41">
        <f t="shared" si="50"/>
        <v>9.7694840834248176E-2</v>
      </c>
      <c r="O45" s="37">
        <f t="shared" si="1"/>
        <v>8.6729702659686783E-2</v>
      </c>
      <c r="P45" s="40">
        <f>VLOOKUP(Reais3x3!C45,Aplicações!$B$10:$J$67,6,0)</f>
        <v>6.7278287461773698E-3</v>
      </c>
      <c r="Q45" s="40">
        <f>VLOOKUP(Reais3x3!D45,Aplicações!$B$10:$J$67,6,0)</f>
        <v>1.2232415902140673E-2</v>
      </c>
      <c r="R45" s="40">
        <f>VLOOKUP(Reais3x3!E45,Aplicações!$B$10:$J$67,6,0)</f>
        <v>1.5290519877675841E-2</v>
      </c>
      <c r="S45" s="40">
        <f>VLOOKUP(Reais3x3!C45,Aplicações!$B$10:$J$67,7,0)</f>
        <v>1.5765765765765764E-2</v>
      </c>
      <c r="T45" s="40">
        <f>VLOOKUP(Reais3x3!D45,Aplicações!$B$10:$J$67,7,0)</f>
        <v>3.8288288288288286E-2</v>
      </c>
      <c r="U45" s="40">
        <f>VLOOKUP(Reais3x3!E45,Aplicações!$B$10:$J$67,7,0)</f>
        <v>4.5045045045045046E-5</v>
      </c>
      <c r="V45" s="40">
        <f>VLOOKUP(Reais3x3!C45,Aplicações!$B$10:$J$67,8,0)</f>
        <v>0</v>
      </c>
      <c r="W45" s="40">
        <f>VLOOKUP(Reais3x3!D45,Aplicações!$B$10:$J$67,8,0)</f>
        <v>1.0996563573883162E-2</v>
      </c>
      <c r="X45" s="40">
        <f>VLOOKUP(Reais3x3!E45,Aplicações!$B$10:$J$67,8,0)</f>
        <v>3.7800687285223365E-2</v>
      </c>
      <c r="Y45" s="60">
        <f t="shared" si="2"/>
        <v>3.4250764525993883E-2</v>
      </c>
      <c r="Z45" s="60">
        <f t="shared" si="3"/>
        <v>5.4099099099099095E-2</v>
      </c>
      <c r="AA45" s="60">
        <f t="shared" si="4"/>
        <v>4.8797250859106529E-2</v>
      </c>
      <c r="AB45" s="61">
        <f t="shared" si="5"/>
        <v>0.99429153924566771</v>
      </c>
      <c r="AC45" s="61">
        <f t="shared" si="6"/>
        <v>0.97450450450450443</v>
      </c>
      <c r="AD45" s="61">
        <f t="shared" si="7"/>
        <v>0.97479954180985118</v>
      </c>
      <c r="AE45" s="61" t="e">
        <f t="shared" ca="1" si="8"/>
        <v>#NAME?</v>
      </c>
      <c r="AF45" s="61"/>
      <c r="AG45" s="61"/>
      <c r="AH45" s="65" t="e">
        <f t="shared" ca="1" si="9"/>
        <v>#NAME?</v>
      </c>
      <c r="AI45" s="65" t="e">
        <f t="shared" ca="1" si="10"/>
        <v>#NAME?</v>
      </c>
    </row>
    <row r="46" spans="2:35" ht="13.5" customHeight="1">
      <c r="B46" s="39">
        <v>42</v>
      </c>
      <c r="C46" s="31" t="s">
        <v>94</v>
      </c>
      <c r="D46" s="31" t="s">
        <v>95</v>
      </c>
      <c r="E46" s="31" t="s">
        <v>90</v>
      </c>
      <c r="F46" s="40">
        <f>VLOOKUP(Reais3x3!C46,Aplicações!$B$10:$J$67,9,0)</f>
        <v>27.14</v>
      </c>
      <c r="G46" s="40">
        <f>VLOOKUP(Reais3x3!D46,Aplicações!$B$10:$J$67,9,0)</f>
        <v>66.73</v>
      </c>
      <c r="H46" s="40">
        <f>VLOOKUP(Reais3x3!E46,Aplicações!$B$10:$J$67,9,0)</f>
        <v>19.46</v>
      </c>
      <c r="I46" s="31">
        <v>30</v>
      </c>
      <c r="J46" s="31">
        <v>76</v>
      </c>
      <c r="K46" s="31">
        <v>24</v>
      </c>
      <c r="L46" s="41">
        <f t="shared" ref="L46:N46" si="51">I46/F46-1</f>
        <v>0.10537951363301401</v>
      </c>
      <c r="M46" s="41">
        <f t="shared" si="51"/>
        <v>0.13891802787352003</v>
      </c>
      <c r="N46" s="41">
        <f t="shared" si="51"/>
        <v>0.23329907502569358</v>
      </c>
      <c r="O46" s="37">
        <f t="shared" si="1"/>
        <v>0.15919887217740922</v>
      </c>
      <c r="P46" s="40">
        <f>VLOOKUP(Reais3x3!C46,Aplicações!$B$10:$J$67,6,0)</f>
        <v>6.7278287461773698E-3</v>
      </c>
      <c r="Q46" s="40">
        <f>VLOOKUP(Reais3x3!D46,Aplicações!$B$10:$J$67,6,0)</f>
        <v>1.2232415902140673E-2</v>
      </c>
      <c r="R46" s="40">
        <f>VLOOKUP(Reais3x3!E46,Aplicações!$B$10:$J$67,6,0)</f>
        <v>7.0336391437308868E-2</v>
      </c>
      <c r="S46" s="40">
        <f>VLOOKUP(Reais3x3!C46,Aplicações!$B$10:$J$67,7,0)</f>
        <v>1.5765765765765764E-2</v>
      </c>
      <c r="T46" s="40">
        <f>VLOOKUP(Reais3x3!D46,Aplicações!$B$10:$J$67,7,0)</f>
        <v>3.8288288288288286E-2</v>
      </c>
      <c r="U46" s="40">
        <f>VLOOKUP(Reais3x3!E46,Aplicações!$B$10:$J$67,7,0)</f>
        <v>0.16434684684684683</v>
      </c>
      <c r="V46" s="40">
        <f>VLOOKUP(Reais3x3!C46,Aplicações!$B$10:$J$67,8,0)</f>
        <v>0</v>
      </c>
      <c r="W46" s="40">
        <f>VLOOKUP(Reais3x3!D46,Aplicações!$B$10:$J$67,8,0)</f>
        <v>1.0996563573883162E-2</v>
      </c>
      <c r="X46" s="40">
        <f>VLOOKUP(Reais3x3!E46,Aplicações!$B$10:$J$67,8,0)</f>
        <v>0.51683848797250864</v>
      </c>
      <c r="Y46" s="60">
        <f t="shared" si="2"/>
        <v>8.9296636085626907E-2</v>
      </c>
      <c r="Z46" s="60">
        <f t="shared" si="3"/>
        <v>0.21840090090090089</v>
      </c>
      <c r="AA46" s="60">
        <f t="shared" si="4"/>
        <v>0.52783505154639176</v>
      </c>
      <c r="AB46" s="61">
        <f t="shared" si="5"/>
        <v>0.95759429153924558</v>
      </c>
      <c r="AC46" s="61">
        <f t="shared" si="6"/>
        <v>0.90094594594594601</v>
      </c>
      <c r="AD46" s="61">
        <f t="shared" si="7"/>
        <v>0.65544100801832761</v>
      </c>
      <c r="AE46" s="61" t="e">
        <f t="shared" ca="1" si="8"/>
        <v>#NAME?</v>
      </c>
      <c r="AF46" s="61"/>
      <c r="AG46" s="61"/>
      <c r="AH46" s="65" t="e">
        <f t="shared" ca="1" si="9"/>
        <v>#NAME?</v>
      </c>
      <c r="AI46" s="65" t="e">
        <f t="shared" ca="1" si="10"/>
        <v>#NAME?</v>
      </c>
    </row>
    <row r="47" spans="2:35" ht="13.5" customHeight="1">
      <c r="B47" s="39">
        <v>43</v>
      </c>
      <c r="C47" s="31" t="s">
        <v>94</v>
      </c>
      <c r="D47" s="31" t="s">
        <v>96</v>
      </c>
      <c r="E47" s="31" t="s">
        <v>96</v>
      </c>
      <c r="F47" s="40">
        <f>VLOOKUP(Reais3x3!C47,Aplicações!$B$10:$J$67,9,0)</f>
        <v>27.14</v>
      </c>
      <c r="G47" s="40">
        <f>VLOOKUP(Reais3x3!D47,Aplicações!$B$10:$J$67,9,0)</f>
        <v>18.22</v>
      </c>
      <c r="H47" s="40">
        <f>VLOOKUP(Reais3x3!E47,Aplicações!$B$10:$J$67,9,0)</f>
        <v>18.22</v>
      </c>
      <c r="I47" s="31">
        <v>28</v>
      </c>
      <c r="J47" s="31">
        <v>19</v>
      </c>
      <c r="K47" s="31">
        <v>18</v>
      </c>
      <c r="L47" s="41">
        <f t="shared" ref="L47:N47" si="52">I47/F47-1</f>
        <v>3.1687546057479699E-2</v>
      </c>
      <c r="M47" s="41">
        <f t="shared" si="52"/>
        <v>4.2810098792535722E-2</v>
      </c>
      <c r="N47" s="41">
        <f t="shared" si="52"/>
        <v>-1.207464324917662E-2</v>
      </c>
      <c r="O47" s="37">
        <f t="shared" si="1"/>
        <v>2.08076672002796E-2</v>
      </c>
      <c r="P47" s="40">
        <f>VLOOKUP(Reais3x3!C47,Aplicações!$B$10:$J$67,6,0)</f>
        <v>6.7278287461773698E-3</v>
      </c>
      <c r="Q47" s="40">
        <f>VLOOKUP(Reais3x3!D47,Aplicações!$B$10:$J$67,6,0)</f>
        <v>1.5290519877675841E-2</v>
      </c>
      <c r="R47" s="40">
        <f>VLOOKUP(Reais3x3!E47,Aplicações!$B$10:$J$67,6,0)</f>
        <v>1.5290519877675841E-2</v>
      </c>
      <c r="S47" s="40">
        <f>VLOOKUP(Reais3x3!C47,Aplicações!$B$10:$J$67,7,0)</f>
        <v>1.5765765765765764E-2</v>
      </c>
      <c r="T47" s="40">
        <f>VLOOKUP(Reais3x3!D47,Aplicações!$B$10:$J$67,7,0)</f>
        <v>4.5045045045045046E-5</v>
      </c>
      <c r="U47" s="40">
        <f>VLOOKUP(Reais3x3!E47,Aplicações!$B$10:$J$67,7,0)</f>
        <v>4.5045045045045046E-5</v>
      </c>
      <c r="V47" s="40">
        <f>VLOOKUP(Reais3x3!C47,Aplicações!$B$10:$J$67,8,0)</f>
        <v>0</v>
      </c>
      <c r="W47" s="40">
        <f>VLOOKUP(Reais3x3!D47,Aplicações!$B$10:$J$67,8,0)</f>
        <v>3.7800687285223365E-2</v>
      </c>
      <c r="X47" s="40">
        <f>VLOOKUP(Reais3x3!E47,Aplicações!$B$10:$J$67,8,0)</f>
        <v>3.7800687285223365E-2</v>
      </c>
      <c r="Y47" s="60">
        <f t="shared" si="2"/>
        <v>3.7308868501529049E-2</v>
      </c>
      <c r="Z47" s="60">
        <f t="shared" si="3"/>
        <v>1.5855855855855853E-2</v>
      </c>
      <c r="AA47" s="60">
        <f t="shared" si="4"/>
        <v>7.560137457044673E-2</v>
      </c>
      <c r="AB47" s="61">
        <f t="shared" si="5"/>
        <v>0.99429153924566771</v>
      </c>
      <c r="AC47" s="61">
        <f t="shared" si="6"/>
        <v>0.98951951951951944</v>
      </c>
      <c r="AD47" s="61">
        <f t="shared" si="7"/>
        <v>0.97479954180985118</v>
      </c>
      <c r="AE47" s="61" t="e">
        <f t="shared" ca="1" si="8"/>
        <v>#NAME?</v>
      </c>
      <c r="AF47" s="61"/>
      <c r="AG47" s="61"/>
      <c r="AH47" s="65" t="e">
        <f t="shared" ca="1" si="9"/>
        <v>#NAME?</v>
      </c>
      <c r="AI47" s="65" t="e">
        <f t="shared" ca="1" si="10"/>
        <v>#NAME?</v>
      </c>
    </row>
    <row r="48" spans="2:35" ht="13.5" customHeight="1">
      <c r="B48" s="39">
        <v>44</v>
      </c>
      <c r="C48" s="31" t="s">
        <v>94</v>
      </c>
      <c r="D48" s="31" t="s">
        <v>96</v>
      </c>
      <c r="E48" s="31" t="s">
        <v>90</v>
      </c>
      <c r="F48" s="40">
        <f>VLOOKUP(Reais3x3!C48,Aplicações!$B$10:$J$67,9,0)</f>
        <v>27.14</v>
      </c>
      <c r="G48" s="40">
        <f>VLOOKUP(Reais3x3!D48,Aplicações!$B$10:$J$67,9,0)</f>
        <v>18.22</v>
      </c>
      <c r="H48" s="40">
        <f>VLOOKUP(Reais3x3!E48,Aplicações!$B$10:$J$67,9,0)</f>
        <v>19.46</v>
      </c>
      <c r="I48" s="31">
        <v>29</v>
      </c>
      <c r="J48" s="31">
        <v>21</v>
      </c>
      <c r="K48" s="31">
        <v>22</v>
      </c>
      <c r="L48" s="41">
        <f t="shared" ref="L48:N48" si="53">I48/F48-1</f>
        <v>6.8533529845246743E-2</v>
      </c>
      <c r="M48" s="41">
        <f t="shared" si="53"/>
        <v>0.15257958287596063</v>
      </c>
      <c r="N48" s="41">
        <f t="shared" si="53"/>
        <v>0.13052415210688584</v>
      </c>
      <c r="O48" s="37">
        <f t="shared" si="1"/>
        <v>0.1172124216093644</v>
      </c>
      <c r="P48" s="40">
        <f>VLOOKUP(Reais3x3!C48,Aplicações!$B$10:$J$67,6,0)</f>
        <v>6.7278287461773698E-3</v>
      </c>
      <c r="Q48" s="40">
        <f>VLOOKUP(Reais3x3!D48,Aplicações!$B$10:$J$67,6,0)</f>
        <v>1.5290519877675841E-2</v>
      </c>
      <c r="R48" s="40">
        <f>VLOOKUP(Reais3x3!E48,Aplicações!$B$10:$J$67,6,0)</f>
        <v>7.0336391437308868E-2</v>
      </c>
      <c r="S48" s="40">
        <f>VLOOKUP(Reais3x3!C48,Aplicações!$B$10:$J$67,7,0)</f>
        <v>1.5765765765765764E-2</v>
      </c>
      <c r="T48" s="40">
        <f>VLOOKUP(Reais3x3!D48,Aplicações!$B$10:$J$67,7,0)</f>
        <v>4.5045045045045046E-5</v>
      </c>
      <c r="U48" s="40">
        <f>VLOOKUP(Reais3x3!E48,Aplicações!$B$10:$J$67,7,0)</f>
        <v>0.16434684684684683</v>
      </c>
      <c r="V48" s="40">
        <f>VLOOKUP(Reais3x3!C48,Aplicações!$B$10:$J$67,8,0)</f>
        <v>0</v>
      </c>
      <c r="W48" s="40">
        <f>VLOOKUP(Reais3x3!D48,Aplicações!$B$10:$J$67,8,0)</f>
        <v>3.7800687285223365E-2</v>
      </c>
      <c r="X48" s="40">
        <f>VLOOKUP(Reais3x3!E48,Aplicações!$B$10:$J$67,8,0)</f>
        <v>0.51683848797250864</v>
      </c>
      <c r="Y48" s="60">
        <f t="shared" si="2"/>
        <v>9.235474006116208E-2</v>
      </c>
      <c r="Z48" s="60">
        <f t="shared" si="3"/>
        <v>0.18015765765765765</v>
      </c>
      <c r="AA48" s="60">
        <f t="shared" si="4"/>
        <v>0.55463917525773199</v>
      </c>
      <c r="AB48" s="61">
        <f t="shared" si="5"/>
        <v>0.95759429153924558</v>
      </c>
      <c r="AC48" s="61">
        <f t="shared" si="6"/>
        <v>0.89046546546546546</v>
      </c>
      <c r="AD48" s="61">
        <f t="shared" si="7"/>
        <v>0.65544100801832761</v>
      </c>
      <c r="AE48" s="61" t="e">
        <f t="shared" ca="1" si="8"/>
        <v>#NAME?</v>
      </c>
      <c r="AF48" s="61"/>
      <c r="AG48" s="61"/>
      <c r="AH48" s="65" t="e">
        <f t="shared" ca="1" si="9"/>
        <v>#NAME?</v>
      </c>
      <c r="AI48" s="65" t="e">
        <f t="shared" ca="1" si="10"/>
        <v>#NAME?</v>
      </c>
    </row>
    <row r="49" spans="2:35" ht="13.5" customHeight="1">
      <c r="B49" s="39">
        <v>45</v>
      </c>
      <c r="C49" s="31" t="s">
        <v>94</v>
      </c>
      <c r="D49" s="31" t="s">
        <v>90</v>
      </c>
      <c r="E49" s="31" t="s">
        <v>90</v>
      </c>
      <c r="F49" s="40">
        <f>VLOOKUP(Reais3x3!C49,Aplicações!$B$10:$J$67,9,0)</f>
        <v>27.14</v>
      </c>
      <c r="G49" s="40">
        <f>VLOOKUP(Reais3x3!D49,Aplicações!$B$10:$J$67,9,0)</f>
        <v>19.46</v>
      </c>
      <c r="H49" s="40">
        <f>VLOOKUP(Reais3x3!E49,Aplicações!$B$10:$J$67,9,0)</f>
        <v>19.46</v>
      </c>
      <c r="I49" s="31">
        <v>29</v>
      </c>
      <c r="J49" s="31">
        <v>26</v>
      </c>
      <c r="K49" s="31">
        <v>26</v>
      </c>
      <c r="L49" s="41">
        <f t="shared" ref="L49:N49" si="54">I49/F49-1</f>
        <v>6.8533529845246743E-2</v>
      </c>
      <c r="M49" s="41">
        <f t="shared" si="54"/>
        <v>0.33607399794450155</v>
      </c>
      <c r="N49" s="41">
        <f t="shared" si="54"/>
        <v>0.33607399794450155</v>
      </c>
      <c r="O49" s="37">
        <f t="shared" si="1"/>
        <v>0.24689384191141661</v>
      </c>
      <c r="P49" s="40">
        <f>VLOOKUP(Reais3x3!C49,Aplicações!$B$10:$J$67,6,0)</f>
        <v>6.7278287461773698E-3</v>
      </c>
      <c r="Q49" s="40">
        <f>VLOOKUP(Reais3x3!D49,Aplicações!$B$10:$J$67,6,0)</f>
        <v>7.0336391437308868E-2</v>
      </c>
      <c r="R49" s="40">
        <f>VLOOKUP(Reais3x3!E49,Aplicações!$B$10:$J$67,6,0)</f>
        <v>7.0336391437308868E-2</v>
      </c>
      <c r="S49" s="40">
        <f>VLOOKUP(Reais3x3!C49,Aplicações!$B$10:$J$67,7,0)</f>
        <v>1.5765765765765764E-2</v>
      </c>
      <c r="T49" s="40">
        <f>VLOOKUP(Reais3x3!D49,Aplicações!$B$10:$J$67,7,0)</f>
        <v>0.16434684684684683</v>
      </c>
      <c r="U49" s="40">
        <f>VLOOKUP(Reais3x3!E49,Aplicações!$B$10:$J$67,7,0)</f>
        <v>0.16434684684684683</v>
      </c>
      <c r="V49" s="40">
        <f>VLOOKUP(Reais3x3!C49,Aplicações!$B$10:$J$67,8,0)</f>
        <v>0</v>
      </c>
      <c r="W49" s="40">
        <f>VLOOKUP(Reais3x3!D49,Aplicações!$B$10:$J$67,8,0)</f>
        <v>0.51683848797250864</v>
      </c>
      <c r="X49" s="40">
        <f>VLOOKUP(Reais3x3!E49,Aplicações!$B$10:$J$67,8,0)</f>
        <v>0.51683848797250864</v>
      </c>
      <c r="Y49" s="60">
        <f t="shared" si="2"/>
        <v>0.1474006116207951</v>
      </c>
      <c r="Z49" s="60">
        <f t="shared" si="3"/>
        <v>0.34445945945945944</v>
      </c>
      <c r="AA49" s="60">
        <f t="shared" si="4"/>
        <v>1.0336769759450173</v>
      </c>
      <c r="AB49" s="61">
        <f t="shared" si="5"/>
        <v>0.9575942915392458</v>
      </c>
      <c r="AC49" s="61">
        <f t="shared" si="6"/>
        <v>0.90094594594594601</v>
      </c>
      <c r="AD49" s="61">
        <f t="shared" si="7"/>
        <v>0.65544100801832761</v>
      </c>
      <c r="AE49" s="61" t="e">
        <f t="shared" ca="1" si="8"/>
        <v>#NAME?</v>
      </c>
      <c r="AF49" s="61"/>
      <c r="AG49" s="61"/>
      <c r="AH49" s="65" t="e">
        <f t="shared" ca="1" si="9"/>
        <v>#NAME?</v>
      </c>
      <c r="AI49" s="65" t="e">
        <f t="shared" ca="1" si="10"/>
        <v>#NAME?</v>
      </c>
    </row>
    <row r="50" spans="2:35" ht="13.5" customHeight="1">
      <c r="B50" s="39">
        <v>46</v>
      </c>
      <c r="C50" s="31" t="s">
        <v>95</v>
      </c>
      <c r="D50" s="31" t="s">
        <v>95</v>
      </c>
      <c r="E50" s="31" t="s">
        <v>95</v>
      </c>
      <c r="F50" s="40">
        <f>VLOOKUP(Reais3x3!C50,Aplicações!$B$10:$J$67,9,0)</f>
        <v>66.73</v>
      </c>
      <c r="G50" s="40">
        <f>VLOOKUP(Reais3x3!D50,Aplicações!$B$10:$J$67,9,0)</f>
        <v>66.73</v>
      </c>
      <c r="H50" s="40">
        <f>VLOOKUP(Reais3x3!E50,Aplicações!$B$10:$J$67,9,0)</f>
        <v>66.73</v>
      </c>
      <c r="I50" s="31">
        <v>77</v>
      </c>
      <c r="J50" s="31">
        <v>77</v>
      </c>
      <c r="K50" s="31">
        <v>77</v>
      </c>
      <c r="L50" s="41">
        <f t="shared" ref="L50:N50" si="55">I50/F50-1</f>
        <v>0.15390379139817156</v>
      </c>
      <c r="M50" s="41">
        <f t="shared" si="55"/>
        <v>0.15390379139817156</v>
      </c>
      <c r="N50" s="41">
        <f t="shared" si="55"/>
        <v>0.15390379139817156</v>
      </c>
      <c r="O50" s="37">
        <f t="shared" si="1"/>
        <v>0.15390379139817156</v>
      </c>
      <c r="P50" s="40">
        <f>VLOOKUP(Reais3x3!C50,Aplicações!$B$10:$J$67,6,0)</f>
        <v>1.2232415902140673E-2</v>
      </c>
      <c r="Q50" s="40">
        <f>VLOOKUP(Reais3x3!D50,Aplicações!$B$10:$J$67,6,0)</f>
        <v>1.2232415902140673E-2</v>
      </c>
      <c r="R50" s="40">
        <f>VLOOKUP(Reais3x3!E50,Aplicações!$B$10:$J$67,6,0)</f>
        <v>1.2232415902140673E-2</v>
      </c>
      <c r="S50" s="40">
        <f>VLOOKUP(Reais3x3!C50,Aplicações!$B$10:$J$67,7,0)</f>
        <v>3.8288288288288286E-2</v>
      </c>
      <c r="T50" s="40">
        <f>VLOOKUP(Reais3x3!D50,Aplicações!$B$10:$J$67,7,0)</f>
        <v>3.8288288288288286E-2</v>
      </c>
      <c r="U50" s="40">
        <f>VLOOKUP(Reais3x3!E50,Aplicações!$B$10:$J$67,7,0)</f>
        <v>3.8288288288288286E-2</v>
      </c>
      <c r="V50" s="40">
        <f>VLOOKUP(Reais3x3!C50,Aplicações!$B$10:$J$67,8,0)</f>
        <v>1.0996563573883162E-2</v>
      </c>
      <c r="W50" s="40">
        <f>VLOOKUP(Reais3x3!D50,Aplicações!$B$10:$J$67,8,0)</f>
        <v>1.0996563573883162E-2</v>
      </c>
      <c r="X50" s="40">
        <f>VLOOKUP(Reais3x3!E50,Aplicações!$B$10:$J$67,8,0)</f>
        <v>1.0996563573883162E-2</v>
      </c>
      <c r="Y50" s="60">
        <f t="shared" si="2"/>
        <v>3.669724770642202E-2</v>
      </c>
      <c r="Z50" s="60">
        <f t="shared" si="3"/>
        <v>0.11486486486486486</v>
      </c>
      <c r="AA50" s="60">
        <f t="shared" si="4"/>
        <v>3.2989690721649485E-2</v>
      </c>
      <c r="AB50" s="61">
        <f t="shared" si="5"/>
        <v>1</v>
      </c>
      <c r="AC50" s="61">
        <f t="shared" si="6"/>
        <v>1</v>
      </c>
      <c r="AD50" s="61">
        <f t="shared" si="7"/>
        <v>1</v>
      </c>
      <c r="AE50" s="61" t="e">
        <f t="shared" ca="1" si="8"/>
        <v>#NAME?</v>
      </c>
      <c r="AF50" s="61"/>
      <c r="AG50" s="61"/>
      <c r="AH50" s="65" t="e">
        <f t="shared" ca="1" si="9"/>
        <v>#NAME?</v>
      </c>
      <c r="AI50" s="65" t="e">
        <f t="shared" ca="1" si="10"/>
        <v>#NAME?</v>
      </c>
    </row>
    <row r="51" spans="2:35" ht="13.5" customHeight="1">
      <c r="B51" s="39">
        <v>47</v>
      </c>
      <c r="C51" s="31" t="s">
        <v>95</v>
      </c>
      <c r="D51" s="31" t="s">
        <v>95</v>
      </c>
      <c r="E51" s="31" t="s">
        <v>96</v>
      </c>
      <c r="F51" s="40">
        <f>VLOOKUP(Reais3x3!C51,Aplicações!$B$10:$J$67,9,0)</f>
        <v>66.73</v>
      </c>
      <c r="G51" s="40">
        <f>VLOOKUP(Reais3x3!D51,Aplicações!$B$10:$J$67,9,0)</f>
        <v>66.73</v>
      </c>
      <c r="H51" s="40">
        <f>VLOOKUP(Reais3x3!E51,Aplicações!$B$10:$J$67,9,0)</f>
        <v>18.22</v>
      </c>
      <c r="I51" s="31">
        <v>74</v>
      </c>
      <c r="J51" s="31">
        <v>74</v>
      </c>
      <c r="K51" s="31">
        <v>20</v>
      </c>
      <c r="L51" s="41">
        <f t="shared" ref="L51:N51" si="56">I51/F51-1</f>
        <v>0.10894650082421697</v>
      </c>
      <c r="M51" s="41">
        <f t="shared" si="56"/>
        <v>0.10894650082421697</v>
      </c>
      <c r="N51" s="41">
        <f t="shared" si="56"/>
        <v>9.7694840834248176E-2</v>
      </c>
      <c r="O51" s="37">
        <f t="shared" si="1"/>
        <v>0.10519594749422738</v>
      </c>
      <c r="P51" s="40">
        <f>VLOOKUP(Reais3x3!C51,Aplicações!$B$10:$J$67,6,0)</f>
        <v>1.2232415902140673E-2</v>
      </c>
      <c r="Q51" s="40">
        <f>VLOOKUP(Reais3x3!D51,Aplicações!$B$10:$J$67,6,0)</f>
        <v>1.2232415902140673E-2</v>
      </c>
      <c r="R51" s="40">
        <f>VLOOKUP(Reais3x3!E51,Aplicações!$B$10:$J$67,6,0)</f>
        <v>1.5290519877675841E-2</v>
      </c>
      <c r="S51" s="40">
        <f>VLOOKUP(Reais3x3!C51,Aplicações!$B$10:$J$67,7,0)</f>
        <v>3.8288288288288286E-2</v>
      </c>
      <c r="T51" s="40">
        <f>VLOOKUP(Reais3x3!D51,Aplicações!$B$10:$J$67,7,0)</f>
        <v>3.8288288288288286E-2</v>
      </c>
      <c r="U51" s="40">
        <f>VLOOKUP(Reais3x3!E51,Aplicações!$B$10:$J$67,7,0)</f>
        <v>4.5045045045045046E-5</v>
      </c>
      <c r="V51" s="40">
        <f>VLOOKUP(Reais3x3!C51,Aplicações!$B$10:$J$67,8,0)</f>
        <v>1.0996563573883162E-2</v>
      </c>
      <c r="W51" s="40">
        <f>VLOOKUP(Reais3x3!D51,Aplicações!$B$10:$J$67,8,0)</f>
        <v>1.0996563573883162E-2</v>
      </c>
      <c r="X51" s="40">
        <f>VLOOKUP(Reais3x3!E51,Aplicações!$B$10:$J$67,8,0)</f>
        <v>3.7800687285223365E-2</v>
      </c>
      <c r="Y51" s="60">
        <f t="shared" si="2"/>
        <v>3.9755351681957186E-2</v>
      </c>
      <c r="Z51" s="60">
        <f t="shared" si="3"/>
        <v>7.6621621621621616E-2</v>
      </c>
      <c r="AA51" s="60">
        <f t="shared" si="4"/>
        <v>5.9793814432989686E-2</v>
      </c>
      <c r="AB51" s="61">
        <f t="shared" si="5"/>
        <v>0.99796126401630991</v>
      </c>
      <c r="AC51" s="61">
        <f t="shared" si="6"/>
        <v>0.97450450450450443</v>
      </c>
      <c r="AD51" s="61">
        <f t="shared" si="7"/>
        <v>0.98213058419243993</v>
      </c>
      <c r="AE51" s="61" t="e">
        <f t="shared" ca="1" si="8"/>
        <v>#NAME?</v>
      </c>
      <c r="AF51" s="61"/>
      <c r="AG51" s="61"/>
      <c r="AH51" s="65" t="e">
        <f t="shared" ca="1" si="9"/>
        <v>#NAME?</v>
      </c>
      <c r="AI51" s="65" t="e">
        <f t="shared" ca="1" si="10"/>
        <v>#NAME?</v>
      </c>
    </row>
    <row r="52" spans="2:35" ht="13.5" customHeight="1">
      <c r="B52" s="39">
        <v>48</v>
      </c>
      <c r="C52" s="31" t="s">
        <v>95</v>
      </c>
      <c r="D52" s="31" t="s">
        <v>95</v>
      </c>
      <c r="E52" s="31" t="s">
        <v>90</v>
      </c>
      <c r="F52" s="40">
        <f>VLOOKUP(Reais3x3!C52,Aplicações!$B$10:$J$67,9,0)</f>
        <v>66.73</v>
      </c>
      <c r="G52" s="40">
        <f>VLOOKUP(Reais3x3!D52,Aplicações!$B$10:$J$67,9,0)</f>
        <v>66.73</v>
      </c>
      <c r="H52" s="40">
        <f>VLOOKUP(Reais3x3!E52,Aplicações!$B$10:$J$67,9,0)</f>
        <v>19.46</v>
      </c>
      <c r="I52" s="31">
        <v>77</v>
      </c>
      <c r="J52" s="31">
        <v>77</v>
      </c>
      <c r="K52" s="31">
        <v>25</v>
      </c>
      <c r="L52" s="41">
        <f t="shared" ref="L52:N52" si="57">I52/F52-1</f>
        <v>0.15390379139817156</v>
      </c>
      <c r="M52" s="41">
        <f t="shared" si="57"/>
        <v>0.15390379139817156</v>
      </c>
      <c r="N52" s="41">
        <f t="shared" si="57"/>
        <v>0.28468653648509767</v>
      </c>
      <c r="O52" s="37">
        <f t="shared" si="1"/>
        <v>0.19749803976048028</v>
      </c>
      <c r="P52" s="40">
        <f>VLOOKUP(Reais3x3!C52,Aplicações!$B$10:$J$67,6,0)</f>
        <v>1.2232415902140673E-2</v>
      </c>
      <c r="Q52" s="40">
        <f>VLOOKUP(Reais3x3!D52,Aplicações!$B$10:$J$67,6,0)</f>
        <v>1.2232415902140673E-2</v>
      </c>
      <c r="R52" s="40">
        <f>VLOOKUP(Reais3x3!E52,Aplicações!$B$10:$J$67,6,0)</f>
        <v>7.0336391437308868E-2</v>
      </c>
      <c r="S52" s="40">
        <f>VLOOKUP(Reais3x3!C52,Aplicações!$B$10:$J$67,7,0)</f>
        <v>3.8288288288288286E-2</v>
      </c>
      <c r="T52" s="40">
        <f>VLOOKUP(Reais3x3!D52,Aplicações!$B$10:$J$67,7,0)</f>
        <v>3.8288288288288286E-2</v>
      </c>
      <c r="U52" s="40">
        <f>VLOOKUP(Reais3x3!E52,Aplicações!$B$10:$J$67,7,0)</f>
        <v>0.16434684684684683</v>
      </c>
      <c r="V52" s="40">
        <f>VLOOKUP(Reais3x3!C52,Aplicações!$B$10:$J$67,8,0)</f>
        <v>1.0996563573883162E-2</v>
      </c>
      <c r="W52" s="40">
        <f>VLOOKUP(Reais3x3!D52,Aplicações!$B$10:$J$67,8,0)</f>
        <v>1.0996563573883162E-2</v>
      </c>
      <c r="X52" s="40">
        <f>VLOOKUP(Reais3x3!E52,Aplicações!$B$10:$J$67,8,0)</f>
        <v>0.51683848797250864</v>
      </c>
      <c r="Y52" s="60">
        <f t="shared" si="2"/>
        <v>9.480122324159021E-2</v>
      </c>
      <c r="Z52" s="60">
        <f t="shared" si="3"/>
        <v>0.24092342342342341</v>
      </c>
      <c r="AA52" s="60">
        <f t="shared" si="4"/>
        <v>0.538831615120275</v>
      </c>
      <c r="AB52" s="61">
        <f t="shared" si="5"/>
        <v>0.96126401630988789</v>
      </c>
      <c r="AC52" s="61">
        <f t="shared" si="6"/>
        <v>0.91596096096096102</v>
      </c>
      <c r="AD52" s="61">
        <f t="shared" si="7"/>
        <v>0.66277205040091636</v>
      </c>
      <c r="AE52" s="61" t="e">
        <f t="shared" ca="1" si="8"/>
        <v>#NAME?</v>
      </c>
      <c r="AF52" s="61"/>
      <c r="AG52" s="61"/>
      <c r="AH52" s="65" t="e">
        <f t="shared" ca="1" si="9"/>
        <v>#NAME?</v>
      </c>
      <c r="AI52" s="65" t="e">
        <f t="shared" ca="1" si="10"/>
        <v>#NAME?</v>
      </c>
    </row>
    <row r="53" spans="2:35" ht="13.5" customHeight="1">
      <c r="B53" s="39">
        <v>49</v>
      </c>
      <c r="C53" s="31" t="s">
        <v>95</v>
      </c>
      <c r="D53" s="31" t="s">
        <v>96</v>
      </c>
      <c r="E53" s="31" t="s">
        <v>96</v>
      </c>
      <c r="F53" s="40">
        <f>VLOOKUP(Reais3x3!C53,Aplicações!$B$10:$J$67,9,0)</f>
        <v>66.73</v>
      </c>
      <c r="G53" s="40">
        <f>VLOOKUP(Reais3x3!D53,Aplicações!$B$10:$J$67,9,0)</f>
        <v>18.22</v>
      </c>
      <c r="H53" s="40">
        <f>VLOOKUP(Reais3x3!E53,Aplicações!$B$10:$J$67,9,0)</f>
        <v>18.22</v>
      </c>
      <c r="I53" s="31">
        <v>71</v>
      </c>
      <c r="J53" s="31">
        <v>19</v>
      </c>
      <c r="K53" s="31">
        <v>19</v>
      </c>
      <c r="L53" s="41">
        <f t="shared" ref="L53:N53" si="58">I53/F53-1</f>
        <v>6.3989210250262163E-2</v>
      </c>
      <c r="M53" s="41">
        <f t="shared" si="58"/>
        <v>4.2810098792535722E-2</v>
      </c>
      <c r="N53" s="41">
        <f t="shared" si="58"/>
        <v>4.2810098792535722E-2</v>
      </c>
      <c r="O53" s="37">
        <f t="shared" si="1"/>
        <v>4.9869802611777869E-2</v>
      </c>
      <c r="P53" s="40">
        <f>VLOOKUP(Reais3x3!C53,Aplicações!$B$10:$J$67,6,0)</f>
        <v>1.2232415902140673E-2</v>
      </c>
      <c r="Q53" s="40">
        <f>VLOOKUP(Reais3x3!D53,Aplicações!$B$10:$J$67,6,0)</f>
        <v>1.5290519877675841E-2</v>
      </c>
      <c r="R53" s="40">
        <f>VLOOKUP(Reais3x3!E53,Aplicações!$B$10:$J$67,6,0)</f>
        <v>1.5290519877675841E-2</v>
      </c>
      <c r="S53" s="40">
        <f>VLOOKUP(Reais3x3!C53,Aplicações!$B$10:$J$67,7,0)</f>
        <v>3.8288288288288286E-2</v>
      </c>
      <c r="T53" s="40">
        <f>VLOOKUP(Reais3x3!D53,Aplicações!$B$10:$J$67,7,0)</f>
        <v>4.5045045045045046E-5</v>
      </c>
      <c r="U53" s="40">
        <f>VLOOKUP(Reais3x3!E53,Aplicações!$B$10:$J$67,7,0)</f>
        <v>4.5045045045045046E-5</v>
      </c>
      <c r="V53" s="40">
        <f>VLOOKUP(Reais3x3!C53,Aplicações!$B$10:$J$67,8,0)</f>
        <v>1.0996563573883162E-2</v>
      </c>
      <c r="W53" s="40">
        <f>VLOOKUP(Reais3x3!D53,Aplicações!$B$10:$J$67,8,0)</f>
        <v>3.7800687285223365E-2</v>
      </c>
      <c r="X53" s="40">
        <f>VLOOKUP(Reais3x3!E53,Aplicações!$B$10:$J$67,8,0)</f>
        <v>3.7800687285223365E-2</v>
      </c>
      <c r="Y53" s="60">
        <f t="shared" si="2"/>
        <v>4.2813455657492352E-2</v>
      </c>
      <c r="Z53" s="60">
        <f t="shared" si="3"/>
        <v>3.8378378378378375E-2</v>
      </c>
      <c r="AA53" s="60">
        <f t="shared" si="4"/>
        <v>8.6597938144329895E-2</v>
      </c>
      <c r="AB53" s="61">
        <f t="shared" si="5"/>
        <v>0.99796126401630991</v>
      </c>
      <c r="AC53" s="61">
        <f t="shared" si="6"/>
        <v>0.97450450450450443</v>
      </c>
      <c r="AD53" s="61">
        <f t="shared" si="7"/>
        <v>0.98213058419243993</v>
      </c>
      <c r="AE53" s="61" t="e">
        <f t="shared" ca="1" si="8"/>
        <v>#NAME?</v>
      </c>
      <c r="AF53" s="61"/>
      <c r="AG53" s="61"/>
      <c r="AH53" s="65" t="e">
        <f t="shared" ca="1" si="9"/>
        <v>#NAME?</v>
      </c>
      <c r="AI53" s="65" t="e">
        <f t="shared" ca="1" si="10"/>
        <v>#NAME?</v>
      </c>
    </row>
    <row r="54" spans="2:35" ht="13.5" customHeight="1">
      <c r="B54" s="39">
        <v>50</v>
      </c>
      <c r="C54" s="31" t="s">
        <v>95</v>
      </c>
      <c r="D54" s="31" t="s">
        <v>96</v>
      </c>
      <c r="E54" s="31" t="s">
        <v>90</v>
      </c>
      <c r="F54" s="40">
        <f>VLOOKUP(Reais3x3!C54,Aplicações!$B$10:$J$67,9,0)</f>
        <v>66.73</v>
      </c>
      <c r="G54" s="40">
        <f>VLOOKUP(Reais3x3!D54,Aplicações!$B$10:$J$67,9,0)</f>
        <v>18.22</v>
      </c>
      <c r="H54" s="40">
        <f>VLOOKUP(Reais3x3!E54,Aplicações!$B$10:$J$67,9,0)</f>
        <v>19.46</v>
      </c>
      <c r="I54" s="31">
        <v>73</v>
      </c>
      <c r="J54" s="31">
        <v>21</v>
      </c>
      <c r="K54" s="31">
        <v>23</v>
      </c>
      <c r="L54" s="41">
        <f t="shared" ref="L54:N54" si="59">I54/F54-1</f>
        <v>9.3960737299565444E-2</v>
      </c>
      <c r="M54" s="41">
        <f t="shared" si="59"/>
        <v>0.15257958287596063</v>
      </c>
      <c r="N54" s="41">
        <f t="shared" si="59"/>
        <v>0.18191161356628971</v>
      </c>
      <c r="O54" s="37">
        <f t="shared" si="1"/>
        <v>0.14281731124727193</v>
      </c>
      <c r="P54" s="40">
        <f>VLOOKUP(Reais3x3!C54,Aplicações!$B$10:$J$67,6,0)</f>
        <v>1.2232415902140673E-2</v>
      </c>
      <c r="Q54" s="40">
        <f>VLOOKUP(Reais3x3!D54,Aplicações!$B$10:$J$67,6,0)</f>
        <v>1.5290519877675841E-2</v>
      </c>
      <c r="R54" s="40">
        <f>VLOOKUP(Reais3x3!E54,Aplicações!$B$10:$J$67,6,0)</f>
        <v>7.0336391437308868E-2</v>
      </c>
      <c r="S54" s="40">
        <f>VLOOKUP(Reais3x3!C54,Aplicações!$B$10:$J$67,7,0)</f>
        <v>3.8288288288288286E-2</v>
      </c>
      <c r="T54" s="40">
        <f>VLOOKUP(Reais3x3!D54,Aplicações!$B$10:$J$67,7,0)</f>
        <v>4.5045045045045046E-5</v>
      </c>
      <c r="U54" s="40">
        <f>VLOOKUP(Reais3x3!E54,Aplicações!$B$10:$J$67,7,0)</f>
        <v>0.16434684684684683</v>
      </c>
      <c r="V54" s="40">
        <f>VLOOKUP(Reais3x3!C54,Aplicações!$B$10:$J$67,8,0)</f>
        <v>1.0996563573883162E-2</v>
      </c>
      <c r="W54" s="40">
        <f>VLOOKUP(Reais3x3!D54,Aplicações!$B$10:$J$67,8,0)</f>
        <v>3.7800687285223365E-2</v>
      </c>
      <c r="X54" s="40">
        <f>VLOOKUP(Reais3x3!E54,Aplicações!$B$10:$J$67,8,0)</f>
        <v>0.51683848797250864</v>
      </c>
      <c r="Y54" s="60">
        <f t="shared" si="2"/>
        <v>9.7859327217125383E-2</v>
      </c>
      <c r="Z54" s="60">
        <f t="shared" si="3"/>
        <v>0.20268018018018016</v>
      </c>
      <c r="AA54" s="60">
        <f t="shared" si="4"/>
        <v>0.56563573883161522</v>
      </c>
      <c r="AB54" s="61">
        <f t="shared" si="5"/>
        <v>0.96126401630988789</v>
      </c>
      <c r="AC54" s="61">
        <f t="shared" si="6"/>
        <v>0.89046546546546546</v>
      </c>
      <c r="AD54" s="61">
        <f t="shared" si="7"/>
        <v>0.66277205040091636</v>
      </c>
      <c r="AE54" s="61" t="e">
        <f t="shared" ca="1" si="8"/>
        <v>#NAME?</v>
      </c>
      <c r="AF54" s="61"/>
      <c r="AG54" s="61"/>
      <c r="AH54" s="65" t="e">
        <f t="shared" ca="1" si="9"/>
        <v>#NAME?</v>
      </c>
      <c r="AI54" s="65" t="e">
        <f t="shared" ca="1" si="10"/>
        <v>#NAME?</v>
      </c>
    </row>
    <row r="55" spans="2:35" ht="13.5" customHeight="1">
      <c r="B55" s="39">
        <v>51</v>
      </c>
      <c r="C55" s="31" t="s">
        <v>95</v>
      </c>
      <c r="D55" s="31" t="s">
        <v>90</v>
      </c>
      <c r="E55" s="31" t="s">
        <v>90</v>
      </c>
      <c r="F55" s="40">
        <f>VLOOKUP(Reais3x3!C55,Aplicações!$B$10:$J$67,9,0)</f>
        <v>66.73</v>
      </c>
      <c r="G55" s="40">
        <f>VLOOKUP(Reais3x3!D55,Aplicações!$B$10:$J$67,9,0)</f>
        <v>19.46</v>
      </c>
      <c r="H55" s="40">
        <f>VLOOKUP(Reais3x3!E55,Aplicações!$B$10:$J$67,9,0)</f>
        <v>19.46</v>
      </c>
      <c r="I55" s="31">
        <v>77</v>
      </c>
      <c r="J55" s="31">
        <v>27</v>
      </c>
      <c r="K55" s="31">
        <v>27</v>
      </c>
      <c r="L55" s="41">
        <f t="shared" ref="L55:N55" si="60">I55/F55-1</f>
        <v>0.15390379139817156</v>
      </c>
      <c r="M55" s="41">
        <f t="shared" si="60"/>
        <v>0.38746145940390542</v>
      </c>
      <c r="N55" s="41">
        <f t="shared" si="60"/>
        <v>0.38746145940390542</v>
      </c>
      <c r="O55" s="37">
        <f t="shared" si="1"/>
        <v>0.30960890340199415</v>
      </c>
      <c r="P55" s="40">
        <f>VLOOKUP(Reais3x3!C55,Aplicações!$B$10:$J$67,6,0)</f>
        <v>1.2232415902140673E-2</v>
      </c>
      <c r="Q55" s="40">
        <f>VLOOKUP(Reais3x3!D55,Aplicações!$B$10:$J$67,6,0)</f>
        <v>7.0336391437308868E-2</v>
      </c>
      <c r="R55" s="40">
        <f>VLOOKUP(Reais3x3!E55,Aplicações!$B$10:$J$67,6,0)</f>
        <v>7.0336391437308868E-2</v>
      </c>
      <c r="S55" s="40">
        <f>VLOOKUP(Reais3x3!C55,Aplicações!$B$10:$J$67,7,0)</f>
        <v>3.8288288288288286E-2</v>
      </c>
      <c r="T55" s="40">
        <f>VLOOKUP(Reais3x3!D55,Aplicações!$B$10:$J$67,7,0)</f>
        <v>0.16434684684684683</v>
      </c>
      <c r="U55" s="40">
        <f>VLOOKUP(Reais3x3!E55,Aplicações!$B$10:$J$67,7,0)</f>
        <v>0.16434684684684683</v>
      </c>
      <c r="V55" s="40">
        <f>VLOOKUP(Reais3x3!C55,Aplicações!$B$10:$J$67,8,0)</f>
        <v>1.0996563573883162E-2</v>
      </c>
      <c r="W55" s="40">
        <f>VLOOKUP(Reais3x3!D55,Aplicações!$B$10:$J$67,8,0)</f>
        <v>0.51683848797250864</v>
      </c>
      <c r="X55" s="40">
        <f>VLOOKUP(Reais3x3!E55,Aplicações!$B$10:$J$67,8,0)</f>
        <v>0.51683848797250864</v>
      </c>
      <c r="Y55" s="60">
        <f t="shared" si="2"/>
        <v>0.1529051987767584</v>
      </c>
      <c r="Z55" s="60">
        <f t="shared" si="3"/>
        <v>0.36698198198198195</v>
      </c>
      <c r="AA55" s="60">
        <f t="shared" si="4"/>
        <v>1.0446735395189004</v>
      </c>
      <c r="AB55" s="61">
        <f t="shared" si="5"/>
        <v>0.96126401630988789</v>
      </c>
      <c r="AC55" s="61">
        <f t="shared" si="6"/>
        <v>0.91596096096096102</v>
      </c>
      <c r="AD55" s="61">
        <f t="shared" si="7"/>
        <v>0.66277205040091636</v>
      </c>
      <c r="AE55" s="61" t="e">
        <f t="shared" ca="1" si="8"/>
        <v>#NAME?</v>
      </c>
      <c r="AF55" s="61"/>
      <c r="AG55" s="61"/>
      <c r="AH55" s="65" t="e">
        <f t="shared" ca="1" si="9"/>
        <v>#NAME?</v>
      </c>
      <c r="AI55" s="65" t="e">
        <f t="shared" ca="1" si="10"/>
        <v>#NAME?</v>
      </c>
    </row>
    <row r="56" spans="2:35" ht="13.5" customHeight="1">
      <c r="B56" s="39">
        <v>52</v>
      </c>
      <c r="C56" s="31" t="s">
        <v>96</v>
      </c>
      <c r="D56" s="31" t="s">
        <v>96</v>
      </c>
      <c r="E56" s="31" t="s">
        <v>96</v>
      </c>
      <c r="F56" s="40">
        <f>VLOOKUP(Reais3x3!C56,Aplicações!$B$10:$J$67,9,0)</f>
        <v>18.22</v>
      </c>
      <c r="G56" s="40">
        <f>VLOOKUP(Reais3x3!D56,Aplicações!$B$10:$J$67,9,0)</f>
        <v>18.22</v>
      </c>
      <c r="H56" s="40">
        <f>VLOOKUP(Reais3x3!E56,Aplicações!$B$10:$J$67,9,0)</f>
        <v>18.22</v>
      </c>
      <c r="I56" s="31">
        <v>18</v>
      </c>
      <c r="J56" s="31">
        <v>18</v>
      </c>
      <c r="K56" s="31">
        <v>17</v>
      </c>
      <c r="L56" s="41">
        <f t="shared" ref="L56:N56" si="61">I56/F56-1</f>
        <v>-1.207464324917662E-2</v>
      </c>
      <c r="M56" s="41">
        <f t="shared" si="61"/>
        <v>-1.207464324917662E-2</v>
      </c>
      <c r="N56" s="41">
        <f t="shared" si="61"/>
        <v>-6.6959385290889073E-2</v>
      </c>
      <c r="O56" s="37">
        <f t="shared" si="1"/>
        <v>-3.0369557263080771E-2</v>
      </c>
      <c r="P56" s="40">
        <f>VLOOKUP(Reais3x3!C56,Aplicações!$B$10:$J$67,6,0)</f>
        <v>1.5290519877675841E-2</v>
      </c>
      <c r="Q56" s="40">
        <f>VLOOKUP(Reais3x3!D56,Aplicações!$B$10:$J$67,6,0)</f>
        <v>1.5290519877675841E-2</v>
      </c>
      <c r="R56" s="40">
        <f>VLOOKUP(Reais3x3!E56,Aplicações!$B$10:$J$67,6,0)</f>
        <v>1.5290519877675841E-2</v>
      </c>
      <c r="S56" s="40">
        <f>VLOOKUP(Reais3x3!C56,Aplicações!$B$10:$J$67,7,0)</f>
        <v>4.5045045045045046E-5</v>
      </c>
      <c r="T56" s="40">
        <f>VLOOKUP(Reais3x3!D56,Aplicações!$B$10:$J$67,7,0)</f>
        <v>4.5045045045045046E-5</v>
      </c>
      <c r="U56" s="40">
        <f>VLOOKUP(Reais3x3!E56,Aplicações!$B$10:$J$67,7,0)</f>
        <v>4.5045045045045046E-5</v>
      </c>
      <c r="V56" s="40">
        <f>VLOOKUP(Reais3x3!C56,Aplicações!$B$10:$J$67,8,0)</f>
        <v>3.7800687285223365E-2</v>
      </c>
      <c r="W56" s="40">
        <f>VLOOKUP(Reais3x3!D56,Aplicações!$B$10:$J$67,8,0)</f>
        <v>3.7800687285223365E-2</v>
      </c>
      <c r="X56" s="40">
        <f>VLOOKUP(Reais3x3!E56,Aplicações!$B$10:$J$67,8,0)</f>
        <v>3.7800687285223365E-2</v>
      </c>
      <c r="Y56" s="60">
        <f t="shared" si="2"/>
        <v>4.5871559633027525E-2</v>
      </c>
      <c r="Z56" s="60">
        <f t="shared" si="3"/>
        <v>1.3513513513513514E-4</v>
      </c>
      <c r="AA56" s="60">
        <f t="shared" si="4"/>
        <v>0.11340206185567009</v>
      </c>
      <c r="AB56" s="61">
        <f t="shared" si="5"/>
        <v>1</v>
      </c>
      <c r="AC56" s="61">
        <f t="shared" si="6"/>
        <v>1</v>
      </c>
      <c r="AD56" s="61">
        <f t="shared" si="7"/>
        <v>1</v>
      </c>
      <c r="AE56" s="61" t="e">
        <f t="shared" ca="1" si="8"/>
        <v>#NAME?</v>
      </c>
      <c r="AF56" s="61"/>
      <c r="AG56" s="61"/>
      <c r="AH56" s="65" t="e">
        <f t="shared" ca="1" si="9"/>
        <v>#NAME?</v>
      </c>
      <c r="AI56" s="65" t="e">
        <f t="shared" ca="1" si="10"/>
        <v>#NAME?</v>
      </c>
    </row>
    <row r="57" spans="2:35" ht="13.5" customHeight="1">
      <c r="B57" s="39">
        <v>53</v>
      </c>
      <c r="C57" s="31" t="s">
        <v>96</v>
      </c>
      <c r="D57" s="31" t="s">
        <v>96</v>
      </c>
      <c r="E57" s="31" t="s">
        <v>90</v>
      </c>
      <c r="F57" s="40">
        <f>VLOOKUP(Reais3x3!C57,Aplicações!$B$10:$J$67,9,0)</f>
        <v>18.22</v>
      </c>
      <c r="G57" s="40">
        <f>VLOOKUP(Reais3x3!D57,Aplicações!$B$10:$J$67,9,0)</f>
        <v>18.22</v>
      </c>
      <c r="H57" s="40">
        <f>VLOOKUP(Reais3x3!E57,Aplicações!$B$10:$J$67,9,0)</f>
        <v>19.46</v>
      </c>
      <c r="I57" s="31">
        <v>21</v>
      </c>
      <c r="J57" s="31">
        <v>21</v>
      </c>
      <c r="K57" s="31">
        <v>22</v>
      </c>
      <c r="L57" s="41">
        <f t="shared" ref="L57:N57" si="62">I57/F57-1</f>
        <v>0.15257958287596063</v>
      </c>
      <c r="M57" s="41">
        <f t="shared" si="62"/>
        <v>0.15257958287596063</v>
      </c>
      <c r="N57" s="41">
        <f t="shared" si="62"/>
        <v>0.13052415210688584</v>
      </c>
      <c r="O57" s="37">
        <f t="shared" si="1"/>
        <v>0.14522777261960237</v>
      </c>
      <c r="P57" s="40">
        <f>VLOOKUP(Reais3x3!C57,Aplicações!$B$10:$J$67,6,0)</f>
        <v>1.5290519877675841E-2</v>
      </c>
      <c r="Q57" s="40">
        <f>VLOOKUP(Reais3x3!D57,Aplicações!$B$10:$J$67,6,0)</f>
        <v>1.5290519877675841E-2</v>
      </c>
      <c r="R57" s="40">
        <f>VLOOKUP(Reais3x3!E57,Aplicações!$B$10:$J$67,6,0)</f>
        <v>7.0336391437308868E-2</v>
      </c>
      <c r="S57" s="40">
        <f>VLOOKUP(Reais3x3!C57,Aplicações!$B$10:$J$67,7,0)</f>
        <v>4.5045045045045046E-5</v>
      </c>
      <c r="T57" s="40">
        <f>VLOOKUP(Reais3x3!D57,Aplicações!$B$10:$J$67,7,0)</f>
        <v>4.5045045045045046E-5</v>
      </c>
      <c r="U57" s="40">
        <f>VLOOKUP(Reais3x3!E57,Aplicações!$B$10:$J$67,7,0)</f>
        <v>0.16434684684684683</v>
      </c>
      <c r="V57" s="40">
        <f>VLOOKUP(Reais3x3!C57,Aplicações!$B$10:$J$67,8,0)</f>
        <v>3.7800687285223365E-2</v>
      </c>
      <c r="W57" s="40">
        <f>VLOOKUP(Reais3x3!D57,Aplicações!$B$10:$J$67,8,0)</f>
        <v>3.7800687285223365E-2</v>
      </c>
      <c r="X57" s="40">
        <f>VLOOKUP(Reais3x3!E57,Aplicações!$B$10:$J$67,8,0)</f>
        <v>0.51683848797250864</v>
      </c>
      <c r="Y57" s="60">
        <f t="shared" si="2"/>
        <v>0.10091743119266056</v>
      </c>
      <c r="Z57" s="60">
        <f t="shared" si="3"/>
        <v>0.16443693693693692</v>
      </c>
      <c r="AA57" s="60">
        <f t="shared" si="4"/>
        <v>0.59243986254295533</v>
      </c>
      <c r="AB57" s="61">
        <f t="shared" si="5"/>
        <v>0.96330275229357787</v>
      </c>
      <c r="AC57" s="61">
        <f t="shared" si="6"/>
        <v>0.89046546546546546</v>
      </c>
      <c r="AD57" s="61">
        <f t="shared" si="7"/>
        <v>0.68064146620847643</v>
      </c>
      <c r="AE57" s="61" t="e">
        <f t="shared" ca="1" si="8"/>
        <v>#NAME?</v>
      </c>
      <c r="AF57" s="61"/>
      <c r="AG57" s="61"/>
      <c r="AH57" s="65" t="e">
        <f t="shared" ca="1" si="9"/>
        <v>#NAME?</v>
      </c>
      <c r="AI57" s="65" t="e">
        <f t="shared" ca="1" si="10"/>
        <v>#NAME?</v>
      </c>
    </row>
    <row r="58" spans="2:35" ht="13.5" customHeight="1">
      <c r="B58" s="39">
        <v>54</v>
      </c>
      <c r="C58" s="31" t="s">
        <v>96</v>
      </c>
      <c r="D58" s="31" t="s">
        <v>90</v>
      </c>
      <c r="E58" s="31" t="s">
        <v>90</v>
      </c>
      <c r="F58" s="40">
        <f>VLOOKUP(Reais3x3!C58,Aplicações!$B$10:$J$67,9,0)</f>
        <v>18.22</v>
      </c>
      <c r="G58" s="40">
        <f>VLOOKUP(Reais3x3!D58,Aplicações!$B$10:$J$67,9,0)</f>
        <v>19.46</v>
      </c>
      <c r="H58" s="40">
        <f>VLOOKUP(Reais3x3!E58,Aplicações!$B$10:$J$67,9,0)</f>
        <v>19.46</v>
      </c>
      <c r="I58" s="31">
        <v>23</v>
      </c>
      <c r="J58" s="31">
        <v>25</v>
      </c>
      <c r="K58" s="31">
        <v>25</v>
      </c>
      <c r="L58" s="41">
        <f t="shared" ref="L58:N58" si="63">I58/F58-1</f>
        <v>0.26234906695938531</v>
      </c>
      <c r="M58" s="41">
        <f t="shared" si="63"/>
        <v>0.28468653648509767</v>
      </c>
      <c r="N58" s="41">
        <f t="shared" si="63"/>
        <v>0.28468653648509767</v>
      </c>
      <c r="O58" s="37">
        <f t="shared" si="1"/>
        <v>0.27724071330986022</v>
      </c>
      <c r="P58" s="40">
        <f>VLOOKUP(Reais3x3!C58,Aplicações!$B$10:$J$67,6,0)</f>
        <v>1.5290519877675841E-2</v>
      </c>
      <c r="Q58" s="40">
        <f>VLOOKUP(Reais3x3!D58,Aplicações!$B$10:$J$67,6,0)</f>
        <v>7.0336391437308868E-2</v>
      </c>
      <c r="R58" s="40">
        <f>VLOOKUP(Reais3x3!E58,Aplicações!$B$10:$J$67,6,0)</f>
        <v>7.0336391437308868E-2</v>
      </c>
      <c r="S58" s="40">
        <f>VLOOKUP(Reais3x3!C58,Aplicações!$B$10:$J$67,7,0)</f>
        <v>4.5045045045045046E-5</v>
      </c>
      <c r="T58" s="40">
        <f>VLOOKUP(Reais3x3!D58,Aplicações!$B$10:$J$67,7,0)</f>
        <v>0.16434684684684683</v>
      </c>
      <c r="U58" s="40">
        <f>VLOOKUP(Reais3x3!E58,Aplicações!$B$10:$J$67,7,0)</f>
        <v>0.16434684684684683</v>
      </c>
      <c r="V58" s="40">
        <f>VLOOKUP(Reais3x3!C58,Aplicações!$B$10:$J$67,8,0)</f>
        <v>3.7800687285223365E-2</v>
      </c>
      <c r="W58" s="40">
        <f>VLOOKUP(Reais3x3!D58,Aplicações!$B$10:$J$67,8,0)</f>
        <v>0.51683848797250864</v>
      </c>
      <c r="X58" s="40">
        <f>VLOOKUP(Reais3x3!E58,Aplicações!$B$10:$J$67,8,0)</f>
        <v>0.51683848797250864</v>
      </c>
      <c r="Y58" s="60">
        <f t="shared" si="2"/>
        <v>0.15596330275229359</v>
      </c>
      <c r="Z58" s="60">
        <f t="shared" si="3"/>
        <v>0.32873873873873871</v>
      </c>
      <c r="AA58" s="60">
        <f t="shared" si="4"/>
        <v>1.0714776632302407</v>
      </c>
      <c r="AB58" s="61">
        <f t="shared" si="5"/>
        <v>0.96330275229357787</v>
      </c>
      <c r="AC58" s="61">
        <f t="shared" si="6"/>
        <v>0.89046546546546546</v>
      </c>
      <c r="AD58" s="61">
        <f t="shared" si="7"/>
        <v>0.68064146620847643</v>
      </c>
      <c r="AE58" s="61" t="e">
        <f t="shared" ca="1" si="8"/>
        <v>#NAME?</v>
      </c>
      <c r="AF58" s="61"/>
      <c r="AG58" s="61"/>
      <c r="AH58" s="65" t="e">
        <f t="shared" ca="1" si="9"/>
        <v>#NAME?</v>
      </c>
      <c r="AI58" s="65" t="e">
        <f t="shared" ca="1" si="10"/>
        <v>#NAME?</v>
      </c>
    </row>
    <row r="59" spans="2:35" ht="13.5" customHeight="1">
      <c r="B59" s="39">
        <v>55</v>
      </c>
      <c r="C59" s="31" t="s">
        <v>90</v>
      </c>
      <c r="D59" s="31" t="s">
        <v>90</v>
      </c>
      <c r="E59" s="31" t="s">
        <v>90</v>
      </c>
      <c r="F59" s="40">
        <f>VLOOKUP(Reais3x3!C59,Aplicações!$B$10:$J$67,9,0)</f>
        <v>19.46</v>
      </c>
      <c r="G59" s="40">
        <f>VLOOKUP(Reais3x3!D59,Aplicações!$B$10:$J$67,9,0)</f>
        <v>19.46</v>
      </c>
      <c r="H59" s="40">
        <f>VLOOKUP(Reais3x3!E59,Aplicações!$B$10:$J$67,9,0)</f>
        <v>19.46</v>
      </c>
      <c r="I59" s="31">
        <v>30</v>
      </c>
      <c r="J59" s="31">
        <v>29</v>
      </c>
      <c r="K59" s="31">
        <v>27</v>
      </c>
      <c r="L59" s="41">
        <f t="shared" ref="L59:N59" si="64">I59/F59-1</f>
        <v>0.54162384378211703</v>
      </c>
      <c r="M59" s="41">
        <f t="shared" si="64"/>
        <v>0.49023638232271316</v>
      </c>
      <c r="N59" s="41">
        <f t="shared" si="64"/>
        <v>0.38746145940390542</v>
      </c>
      <c r="O59" s="37">
        <f t="shared" si="1"/>
        <v>0.47310722850291187</v>
      </c>
      <c r="P59" s="40">
        <f>VLOOKUP(Reais3x3!C59,Aplicações!$B$10:$J$67,6,0)</f>
        <v>7.0336391437308868E-2</v>
      </c>
      <c r="Q59" s="40">
        <f>VLOOKUP(Reais3x3!D59,Aplicações!$B$10:$J$67,6,0)</f>
        <v>7.0336391437308868E-2</v>
      </c>
      <c r="R59" s="40">
        <f>VLOOKUP(Reais3x3!E59,Aplicações!$B$10:$J$67,6,0)</f>
        <v>7.0336391437308868E-2</v>
      </c>
      <c r="S59" s="40">
        <f>VLOOKUP(Reais3x3!C59,Aplicações!$B$10:$J$67,7,0)</f>
        <v>0.16434684684684683</v>
      </c>
      <c r="T59" s="40">
        <f>VLOOKUP(Reais3x3!D59,Aplicações!$B$10:$J$67,7,0)</f>
        <v>0.16434684684684683</v>
      </c>
      <c r="U59" s="40">
        <f>VLOOKUP(Reais3x3!E59,Aplicações!$B$10:$J$67,7,0)</f>
        <v>0.16434684684684683</v>
      </c>
      <c r="V59" s="40">
        <f>VLOOKUP(Reais3x3!C59,Aplicações!$B$10:$J$67,8,0)</f>
        <v>0.51683848797250864</v>
      </c>
      <c r="W59" s="40">
        <f>VLOOKUP(Reais3x3!D59,Aplicações!$B$10:$J$67,8,0)</f>
        <v>0.51683848797250864</v>
      </c>
      <c r="X59" s="40">
        <f>VLOOKUP(Reais3x3!E59,Aplicações!$B$10:$J$67,8,0)</f>
        <v>0.51683848797250864</v>
      </c>
      <c r="Y59" s="60">
        <f t="shared" si="2"/>
        <v>0.21100917431192662</v>
      </c>
      <c r="Z59" s="60">
        <f t="shared" si="3"/>
        <v>0.49304054054054047</v>
      </c>
      <c r="AA59" s="60">
        <f t="shared" si="4"/>
        <v>1.550515463917526</v>
      </c>
      <c r="AB59" s="61">
        <f t="shared" si="5"/>
        <v>1</v>
      </c>
      <c r="AC59" s="61">
        <f t="shared" si="6"/>
        <v>1</v>
      </c>
      <c r="AD59" s="61">
        <f t="shared" si="7"/>
        <v>1</v>
      </c>
      <c r="AE59" s="61" t="e">
        <f t="shared" ca="1" si="8"/>
        <v>#NAME?</v>
      </c>
      <c r="AF59" s="61"/>
      <c r="AG59" s="61"/>
      <c r="AH59" s="65" t="e">
        <f t="shared" ca="1" si="9"/>
        <v>#NAME?</v>
      </c>
      <c r="AI59" s="65" t="e">
        <f t="shared" ca="1" si="10"/>
        <v>#NAME?</v>
      </c>
    </row>
    <row r="60" spans="2:35" ht="13.5" customHeight="1">
      <c r="B60" s="39">
        <v>56</v>
      </c>
      <c r="C60" s="31" t="s">
        <v>86</v>
      </c>
      <c r="D60" s="31" t="s">
        <v>86</v>
      </c>
      <c r="E60" s="31" t="s">
        <v>94</v>
      </c>
      <c r="F60" s="40">
        <f>VLOOKUP(Reais3x3!C60,Aplicações!$B$10:$J$67,9,0)</f>
        <v>113.02</v>
      </c>
      <c r="G60" s="40">
        <f>VLOOKUP(Reais3x3!D60,Aplicações!$B$10:$J$67,9,0)</f>
        <v>113.02</v>
      </c>
      <c r="H60" s="40">
        <f>VLOOKUP(Reais3x3!E60,Aplicações!$B$10:$J$67,9,0)</f>
        <v>27.14</v>
      </c>
      <c r="I60" s="31">
        <v>129</v>
      </c>
      <c r="J60" s="31">
        <v>129</v>
      </c>
      <c r="K60" s="31">
        <v>30</v>
      </c>
      <c r="L60" s="41">
        <f t="shared" ref="L60:N60" si="65">I60/F60-1</f>
        <v>0.14139090426473189</v>
      </c>
      <c r="M60" s="41">
        <f t="shared" si="65"/>
        <v>0.14139090426473189</v>
      </c>
      <c r="N60" s="41">
        <f t="shared" si="65"/>
        <v>0.10537951363301401</v>
      </c>
      <c r="O60" s="37">
        <f t="shared" si="1"/>
        <v>0.12938710738749259</v>
      </c>
      <c r="P60" s="40">
        <f>VLOOKUP(Reais3x3!C60,Aplicações!$B$10:$J$67,6,0)</f>
        <v>1.8006116207951072E-2</v>
      </c>
      <c r="Q60" s="40">
        <f>VLOOKUP(Reais3x3!D60,Aplicações!$B$10:$J$67,6,0)</f>
        <v>1.8006116207951072E-2</v>
      </c>
      <c r="R60" s="40">
        <f>VLOOKUP(Reais3x3!E60,Aplicações!$B$10:$J$67,6,0)</f>
        <v>6.7278287461773698E-3</v>
      </c>
      <c r="S60" s="40">
        <f>VLOOKUP(Reais3x3!C60,Aplicações!$B$10:$J$67,7,0)</f>
        <v>4.1396396396396397E-2</v>
      </c>
      <c r="T60" s="40">
        <f>VLOOKUP(Reais3x3!D60,Aplicações!$B$10:$J$67,7,0)</f>
        <v>4.1396396396396397E-2</v>
      </c>
      <c r="U60" s="40">
        <f>VLOOKUP(Reais3x3!E60,Aplicações!$B$10:$J$67,7,0)</f>
        <v>1.5765765765765764E-2</v>
      </c>
      <c r="V60" s="40">
        <f>VLOOKUP(Reais3x3!C60,Aplicações!$B$10:$J$67,8,0)</f>
        <v>1.3745704467353952E-2</v>
      </c>
      <c r="W60" s="40">
        <f>VLOOKUP(Reais3x3!D60,Aplicações!$B$10:$J$67,8,0)</f>
        <v>1.3745704467353952E-2</v>
      </c>
      <c r="X60" s="40">
        <f>VLOOKUP(Reais3x3!E60,Aplicações!$B$10:$J$67,8,0)</f>
        <v>0</v>
      </c>
      <c r="Y60" s="60">
        <f t="shared" si="2"/>
        <v>4.2740061162079512E-2</v>
      </c>
      <c r="Z60" s="60">
        <f t="shared" si="3"/>
        <v>9.8558558558558551E-2</v>
      </c>
      <c r="AA60" s="60">
        <f t="shared" si="4"/>
        <v>2.7491408934707903E-2</v>
      </c>
      <c r="AB60" s="61">
        <f t="shared" si="5"/>
        <v>0.99248114169215074</v>
      </c>
      <c r="AC60" s="61">
        <f t="shared" si="6"/>
        <v>0.98291291291291294</v>
      </c>
      <c r="AD60" s="61">
        <f t="shared" si="7"/>
        <v>0.99083619702176406</v>
      </c>
      <c r="AE60" s="61" t="e">
        <f t="shared" ca="1" si="8"/>
        <v>#NAME?</v>
      </c>
      <c r="AF60" s="61"/>
      <c r="AG60" s="61"/>
      <c r="AH60" s="65" t="e">
        <f t="shared" ca="1" si="9"/>
        <v>#NAME?</v>
      </c>
      <c r="AI60" s="65" t="e">
        <f t="shared" ca="1" si="10"/>
        <v>#NAME?</v>
      </c>
    </row>
    <row r="61" spans="2:35" ht="13.5" customHeight="1">
      <c r="B61" s="39">
        <v>57</v>
      </c>
      <c r="C61" s="31" t="s">
        <v>86</v>
      </c>
      <c r="D61" s="31" t="s">
        <v>86</v>
      </c>
      <c r="E61" s="31" t="s">
        <v>95</v>
      </c>
      <c r="F61" s="40">
        <f>VLOOKUP(Reais3x3!C61,Aplicações!$B$10:$J$67,9,0)</f>
        <v>113.02</v>
      </c>
      <c r="G61" s="40">
        <f>VLOOKUP(Reais3x3!D61,Aplicações!$B$10:$J$67,9,0)</f>
        <v>113.02</v>
      </c>
      <c r="H61" s="40">
        <f>VLOOKUP(Reais3x3!E61,Aplicações!$B$10:$J$67,9,0)</f>
        <v>66.73</v>
      </c>
      <c r="I61" s="31">
        <v>130</v>
      </c>
      <c r="J61" s="31">
        <v>131</v>
      </c>
      <c r="K61" s="31">
        <v>77</v>
      </c>
      <c r="L61" s="41">
        <f t="shared" ref="L61:N61" si="66">I61/F61-1</f>
        <v>0.15023889577066019</v>
      </c>
      <c r="M61" s="41">
        <f t="shared" si="66"/>
        <v>0.15908688727658826</v>
      </c>
      <c r="N61" s="41">
        <f t="shared" si="66"/>
        <v>0.15390379139817156</v>
      </c>
      <c r="O61" s="37">
        <f t="shared" si="1"/>
        <v>0.15440985814847333</v>
      </c>
      <c r="P61" s="40">
        <f>VLOOKUP(Reais3x3!C61,Aplicações!$B$10:$J$67,6,0)</f>
        <v>1.8006116207951072E-2</v>
      </c>
      <c r="Q61" s="40">
        <f>VLOOKUP(Reais3x3!D61,Aplicações!$B$10:$J$67,6,0)</f>
        <v>1.8006116207951072E-2</v>
      </c>
      <c r="R61" s="40">
        <f>VLOOKUP(Reais3x3!E61,Aplicações!$B$10:$J$67,6,0)</f>
        <v>1.2232415902140673E-2</v>
      </c>
      <c r="S61" s="40">
        <f>VLOOKUP(Reais3x3!C61,Aplicações!$B$10:$J$67,7,0)</f>
        <v>4.1396396396396397E-2</v>
      </c>
      <c r="T61" s="40">
        <f>VLOOKUP(Reais3x3!D61,Aplicações!$B$10:$J$67,7,0)</f>
        <v>4.1396396396396397E-2</v>
      </c>
      <c r="U61" s="40">
        <f>VLOOKUP(Reais3x3!E61,Aplicações!$B$10:$J$67,7,0)</f>
        <v>3.8288288288288286E-2</v>
      </c>
      <c r="V61" s="40">
        <f>VLOOKUP(Reais3x3!C61,Aplicações!$B$10:$J$67,8,0)</f>
        <v>1.3745704467353952E-2</v>
      </c>
      <c r="W61" s="40">
        <f>VLOOKUP(Reais3x3!D61,Aplicações!$B$10:$J$67,8,0)</f>
        <v>1.3745704467353952E-2</v>
      </c>
      <c r="X61" s="40">
        <f>VLOOKUP(Reais3x3!E61,Aplicações!$B$10:$J$67,8,0)</f>
        <v>1.0996563573883162E-2</v>
      </c>
      <c r="Y61" s="60">
        <f t="shared" si="2"/>
        <v>4.8244648318042815E-2</v>
      </c>
      <c r="Z61" s="60">
        <f t="shared" si="3"/>
        <v>0.12108108108108108</v>
      </c>
      <c r="AA61" s="60">
        <f t="shared" si="4"/>
        <v>3.8487972508591067E-2</v>
      </c>
      <c r="AB61" s="61">
        <f t="shared" si="5"/>
        <v>0.99615086646279316</v>
      </c>
      <c r="AC61" s="61">
        <f t="shared" si="6"/>
        <v>0.99792792792792795</v>
      </c>
      <c r="AD61" s="61">
        <f t="shared" si="7"/>
        <v>0.99816723940435281</v>
      </c>
      <c r="AE61" s="61" t="e">
        <f t="shared" ca="1" si="8"/>
        <v>#NAME?</v>
      </c>
      <c r="AF61" s="61"/>
      <c r="AG61" s="61"/>
      <c r="AH61" s="65" t="e">
        <f t="shared" ca="1" si="9"/>
        <v>#NAME?</v>
      </c>
      <c r="AI61" s="65" t="e">
        <f t="shared" ca="1" si="10"/>
        <v>#NAME?</v>
      </c>
    </row>
    <row r="62" spans="2:35" ht="13.5" customHeight="1">
      <c r="B62" s="39">
        <v>58</v>
      </c>
      <c r="C62" s="31" t="s">
        <v>86</v>
      </c>
      <c r="D62" s="31" t="s">
        <v>86</v>
      </c>
      <c r="E62" s="31" t="s">
        <v>96</v>
      </c>
      <c r="F62" s="40">
        <f>VLOOKUP(Reais3x3!C62,Aplicações!$B$10:$J$67,9,0)</f>
        <v>113.02</v>
      </c>
      <c r="G62" s="40">
        <f>VLOOKUP(Reais3x3!D62,Aplicações!$B$10:$J$67,9,0)</f>
        <v>113.02</v>
      </c>
      <c r="H62" s="40">
        <f>VLOOKUP(Reais3x3!E62,Aplicações!$B$10:$J$67,9,0)</f>
        <v>18.22</v>
      </c>
      <c r="I62" s="31">
        <v>126</v>
      </c>
      <c r="J62" s="31">
        <v>125</v>
      </c>
      <c r="K62" s="31">
        <v>20</v>
      </c>
      <c r="L62" s="41">
        <f t="shared" ref="L62:N62" si="67">I62/F62-1</f>
        <v>0.11484692974694743</v>
      </c>
      <c r="M62" s="41">
        <f t="shared" si="67"/>
        <v>0.10599893824101936</v>
      </c>
      <c r="N62" s="41">
        <f t="shared" si="67"/>
        <v>9.7694840834248176E-2</v>
      </c>
      <c r="O62" s="37">
        <f t="shared" si="1"/>
        <v>0.10618023627407165</v>
      </c>
      <c r="P62" s="40">
        <f>VLOOKUP(Reais3x3!C62,Aplicações!$B$10:$J$67,6,0)</f>
        <v>1.8006116207951072E-2</v>
      </c>
      <c r="Q62" s="40">
        <f>VLOOKUP(Reais3x3!D62,Aplicações!$B$10:$J$67,6,0)</f>
        <v>1.8006116207951072E-2</v>
      </c>
      <c r="R62" s="40">
        <f>VLOOKUP(Reais3x3!E62,Aplicações!$B$10:$J$67,6,0)</f>
        <v>1.5290519877675841E-2</v>
      </c>
      <c r="S62" s="40">
        <f>VLOOKUP(Reais3x3!C62,Aplicações!$B$10:$J$67,7,0)</f>
        <v>4.1396396396396397E-2</v>
      </c>
      <c r="T62" s="40">
        <f>VLOOKUP(Reais3x3!D62,Aplicações!$B$10:$J$67,7,0)</f>
        <v>4.1396396396396397E-2</v>
      </c>
      <c r="U62" s="40">
        <f>VLOOKUP(Reais3x3!E62,Aplicações!$B$10:$J$67,7,0)</f>
        <v>4.5045045045045046E-5</v>
      </c>
      <c r="V62" s="40">
        <f>VLOOKUP(Reais3x3!C62,Aplicações!$B$10:$J$67,8,0)</f>
        <v>1.3745704467353952E-2</v>
      </c>
      <c r="W62" s="40">
        <f>VLOOKUP(Reais3x3!D62,Aplicações!$B$10:$J$67,8,0)</f>
        <v>1.3745704467353952E-2</v>
      </c>
      <c r="X62" s="40">
        <f>VLOOKUP(Reais3x3!E62,Aplicações!$B$10:$J$67,8,0)</f>
        <v>3.7800687285223365E-2</v>
      </c>
      <c r="Y62" s="60">
        <f t="shared" si="2"/>
        <v>5.1302752293577988E-2</v>
      </c>
      <c r="Z62" s="60">
        <f t="shared" si="3"/>
        <v>8.2837837837837838E-2</v>
      </c>
      <c r="AA62" s="60">
        <f t="shared" si="4"/>
        <v>6.5292096219931262E-2</v>
      </c>
      <c r="AB62" s="61">
        <f t="shared" si="5"/>
        <v>0.99818960244648325</v>
      </c>
      <c r="AC62" s="61">
        <f t="shared" si="6"/>
        <v>0.97243243243243249</v>
      </c>
      <c r="AD62" s="61">
        <f t="shared" si="7"/>
        <v>0.98396334478808711</v>
      </c>
      <c r="AE62" s="61" t="e">
        <f t="shared" ca="1" si="8"/>
        <v>#NAME?</v>
      </c>
      <c r="AF62" s="61"/>
      <c r="AG62" s="61"/>
      <c r="AH62" s="65" t="e">
        <f t="shared" ca="1" si="9"/>
        <v>#NAME?</v>
      </c>
      <c r="AI62" s="65" t="e">
        <f t="shared" ca="1" si="10"/>
        <v>#NAME?</v>
      </c>
    </row>
    <row r="63" spans="2:35" ht="13.5" customHeight="1">
      <c r="B63" s="39">
        <v>59</v>
      </c>
      <c r="C63" s="31" t="s">
        <v>86</v>
      </c>
      <c r="D63" s="31" t="s">
        <v>86</v>
      </c>
      <c r="E63" s="31" t="s">
        <v>90</v>
      </c>
      <c r="F63" s="40">
        <f>VLOOKUP(Reais3x3!C63,Aplicações!$B$10:$J$67,9,0)</f>
        <v>113.02</v>
      </c>
      <c r="G63" s="40">
        <f>VLOOKUP(Reais3x3!D63,Aplicações!$B$10:$J$67,9,0)</f>
        <v>113.02</v>
      </c>
      <c r="H63" s="40">
        <f>VLOOKUP(Reais3x3!E63,Aplicações!$B$10:$J$67,9,0)</f>
        <v>19.46</v>
      </c>
      <c r="I63" s="31">
        <v>130</v>
      </c>
      <c r="J63" s="31">
        <v>131</v>
      </c>
      <c r="K63" s="31">
        <v>25</v>
      </c>
      <c r="L63" s="41">
        <f t="shared" ref="L63:N63" si="68">I63/F63-1</f>
        <v>0.15023889577066019</v>
      </c>
      <c r="M63" s="41">
        <f t="shared" si="68"/>
        <v>0.15908688727658826</v>
      </c>
      <c r="N63" s="41">
        <f t="shared" si="68"/>
        <v>0.28468653648509767</v>
      </c>
      <c r="O63" s="37">
        <f t="shared" si="1"/>
        <v>0.19800410651078204</v>
      </c>
      <c r="P63" s="40">
        <f>VLOOKUP(Reais3x3!C63,Aplicações!$B$10:$J$67,6,0)</f>
        <v>1.8006116207951072E-2</v>
      </c>
      <c r="Q63" s="40">
        <f>VLOOKUP(Reais3x3!D63,Aplicações!$B$10:$J$67,6,0)</f>
        <v>1.8006116207951072E-2</v>
      </c>
      <c r="R63" s="40">
        <f>VLOOKUP(Reais3x3!E63,Aplicações!$B$10:$J$67,6,0)</f>
        <v>7.0336391437308868E-2</v>
      </c>
      <c r="S63" s="40">
        <f>VLOOKUP(Reais3x3!C63,Aplicações!$B$10:$J$67,7,0)</f>
        <v>4.1396396396396397E-2</v>
      </c>
      <c r="T63" s="40">
        <f>VLOOKUP(Reais3x3!D63,Aplicações!$B$10:$J$67,7,0)</f>
        <v>4.1396396396396397E-2</v>
      </c>
      <c r="U63" s="40">
        <f>VLOOKUP(Reais3x3!E63,Aplicações!$B$10:$J$67,7,0)</f>
        <v>0.16434684684684683</v>
      </c>
      <c r="V63" s="40">
        <f>VLOOKUP(Reais3x3!C63,Aplicações!$B$10:$J$67,8,0)</f>
        <v>1.3745704467353952E-2</v>
      </c>
      <c r="W63" s="40">
        <f>VLOOKUP(Reais3x3!D63,Aplicações!$B$10:$J$67,8,0)</f>
        <v>1.3745704467353952E-2</v>
      </c>
      <c r="X63" s="40">
        <f>VLOOKUP(Reais3x3!E63,Aplicações!$B$10:$J$67,8,0)</f>
        <v>0.51683848797250864</v>
      </c>
      <c r="Y63" s="60">
        <f t="shared" si="2"/>
        <v>0.10634862385321101</v>
      </c>
      <c r="Z63" s="60">
        <f t="shared" si="3"/>
        <v>0.24713963963963964</v>
      </c>
      <c r="AA63" s="60">
        <f t="shared" si="4"/>
        <v>0.54432989690721656</v>
      </c>
      <c r="AB63" s="61">
        <f t="shared" si="5"/>
        <v>0.96511314984709484</v>
      </c>
      <c r="AC63" s="61">
        <f t="shared" si="6"/>
        <v>0.91803303303303307</v>
      </c>
      <c r="AD63" s="61">
        <f t="shared" si="7"/>
        <v>0.66460481099656354</v>
      </c>
      <c r="AE63" s="61" t="e">
        <f t="shared" ca="1" si="8"/>
        <v>#NAME?</v>
      </c>
      <c r="AF63" s="61"/>
      <c r="AG63" s="61"/>
      <c r="AH63" s="65" t="e">
        <f t="shared" ca="1" si="9"/>
        <v>#NAME?</v>
      </c>
      <c r="AI63" s="65" t="e">
        <f t="shared" ca="1" si="10"/>
        <v>#NAME?</v>
      </c>
    </row>
    <row r="64" spans="2:35" ht="13.5" customHeight="1">
      <c r="B64" s="39">
        <v>60</v>
      </c>
      <c r="C64" s="31" t="s">
        <v>86</v>
      </c>
      <c r="D64" s="31" t="s">
        <v>94</v>
      </c>
      <c r="E64" s="31" t="s">
        <v>94</v>
      </c>
      <c r="F64" s="40">
        <f>VLOOKUP(Reais3x3!C64,Aplicações!$B$10:$J$67,9,0)</f>
        <v>113.02</v>
      </c>
      <c r="G64" s="40">
        <f>VLOOKUP(Reais3x3!D64,Aplicações!$B$10:$J$67,9,0)</f>
        <v>27.14</v>
      </c>
      <c r="H64" s="40">
        <f>VLOOKUP(Reais3x3!E64,Aplicações!$B$10:$J$67,9,0)</f>
        <v>27.14</v>
      </c>
      <c r="I64" s="31">
        <v>128</v>
      </c>
      <c r="J64" s="31">
        <v>30</v>
      </c>
      <c r="K64" s="31">
        <v>30</v>
      </c>
      <c r="L64" s="41">
        <f t="shared" ref="L64:N64" si="69">I64/F64-1</f>
        <v>0.13254291275880381</v>
      </c>
      <c r="M64" s="41">
        <f t="shared" si="69"/>
        <v>0.10537951363301401</v>
      </c>
      <c r="N64" s="41">
        <f t="shared" si="69"/>
        <v>0.10537951363301401</v>
      </c>
      <c r="O64" s="37">
        <f t="shared" si="1"/>
        <v>0.11443398000827727</v>
      </c>
      <c r="P64" s="40">
        <f>VLOOKUP(Reais3x3!C64,Aplicações!$B$10:$J$67,6,0)</f>
        <v>1.8006116207951072E-2</v>
      </c>
      <c r="Q64" s="40">
        <f>VLOOKUP(Reais3x3!D64,Aplicações!$B$10:$J$67,6,0)</f>
        <v>6.7278287461773698E-3</v>
      </c>
      <c r="R64" s="40">
        <f>VLOOKUP(Reais3x3!E64,Aplicações!$B$10:$J$67,6,0)</f>
        <v>6.7278287461773698E-3</v>
      </c>
      <c r="S64" s="40">
        <f>VLOOKUP(Reais3x3!C64,Aplicações!$B$10:$J$67,7,0)</f>
        <v>4.1396396396396397E-2</v>
      </c>
      <c r="T64" s="40">
        <f>VLOOKUP(Reais3x3!D64,Aplicações!$B$10:$J$67,7,0)</f>
        <v>1.5765765765765764E-2</v>
      </c>
      <c r="U64" s="40">
        <f>VLOOKUP(Reais3x3!E64,Aplicações!$B$10:$J$67,7,0)</f>
        <v>1.5765765765765764E-2</v>
      </c>
      <c r="V64" s="40">
        <f>VLOOKUP(Reais3x3!C64,Aplicações!$B$10:$J$67,8,0)</f>
        <v>1.3745704467353952E-2</v>
      </c>
      <c r="W64" s="40">
        <f>VLOOKUP(Reais3x3!D64,Aplicações!$B$10:$J$67,8,0)</f>
        <v>0</v>
      </c>
      <c r="X64" s="40">
        <f>VLOOKUP(Reais3x3!E64,Aplicações!$B$10:$J$67,8,0)</f>
        <v>0</v>
      </c>
      <c r="Y64" s="60">
        <f t="shared" si="2"/>
        <v>3.1461773700305812E-2</v>
      </c>
      <c r="Z64" s="60">
        <f t="shared" si="3"/>
        <v>7.2927927927927932E-2</v>
      </c>
      <c r="AA64" s="60">
        <f t="shared" si="4"/>
        <v>1.3745704467353952E-2</v>
      </c>
      <c r="AB64" s="61">
        <f t="shared" si="5"/>
        <v>0.99248114169215074</v>
      </c>
      <c r="AC64" s="61">
        <f t="shared" si="6"/>
        <v>0.98291291291291294</v>
      </c>
      <c r="AD64" s="61">
        <f t="shared" si="7"/>
        <v>0.99083619702176406</v>
      </c>
      <c r="AE64" s="61" t="e">
        <f t="shared" ca="1" si="8"/>
        <v>#NAME?</v>
      </c>
      <c r="AF64" s="61"/>
      <c r="AG64" s="61"/>
      <c r="AH64" s="65" t="e">
        <f t="shared" ca="1" si="9"/>
        <v>#NAME?</v>
      </c>
      <c r="AI64" s="65" t="e">
        <f t="shared" ca="1" si="10"/>
        <v>#NAME?</v>
      </c>
    </row>
    <row r="65" spans="2:35" ht="13.5" customHeight="1">
      <c r="B65" s="39">
        <v>61</v>
      </c>
      <c r="C65" s="31" t="s">
        <v>86</v>
      </c>
      <c r="D65" s="31" t="s">
        <v>94</v>
      </c>
      <c r="E65" s="31" t="s">
        <v>95</v>
      </c>
      <c r="F65" s="40">
        <f>VLOOKUP(Reais3x3!C65,Aplicações!$B$10:$J$67,9,0)</f>
        <v>113.02</v>
      </c>
      <c r="G65" s="40">
        <f>VLOOKUP(Reais3x3!D65,Aplicações!$B$10:$J$67,9,0)</f>
        <v>27.14</v>
      </c>
      <c r="H65" s="40">
        <f>VLOOKUP(Reais3x3!E65,Aplicações!$B$10:$J$67,9,0)</f>
        <v>66.73</v>
      </c>
      <c r="I65" s="31">
        <v>129</v>
      </c>
      <c r="J65" s="31">
        <v>30</v>
      </c>
      <c r="K65" s="31">
        <v>76</v>
      </c>
      <c r="L65" s="41">
        <f t="shared" ref="L65:N65" si="70">I65/F65-1</f>
        <v>0.14139090426473189</v>
      </c>
      <c r="M65" s="41">
        <f t="shared" si="70"/>
        <v>0.10537951363301401</v>
      </c>
      <c r="N65" s="41">
        <f t="shared" si="70"/>
        <v>0.13891802787352003</v>
      </c>
      <c r="O65" s="37">
        <f t="shared" si="1"/>
        <v>0.12856281525708865</v>
      </c>
      <c r="P65" s="40">
        <f>VLOOKUP(Reais3x3!C65,Aplicações!$B$10:$J$67,6,0)</f>
        <v>1.8006116207951072E-2</v>
      </c>
      <c r="Q65" s="40">
        <f>VLOOKUP(Reais3x3!D65,Aplicações!$B$10:$J$67,6,0)</f>
        <v>6.7278287461773698E-3</v>
      </c>
      <c r="R65" s="40">
        <f>VLOOKUP(Reais3x3!E65,Aplicações!$B$10:$J$67,6,0)</f>
        <v>1.2232415902140673E-2</v>
      </c>
      <c r="S65" s="40">
        <f>VLOOKUP(Reais3x3!C65,Aplicações!$B$10:$J$67,7,0)</f>
        <v>4.1396396396396397E-2</v>
      </c>
      <c r="T65" s="40">
        <f>VLOOKUP(Reais3x3!D65,Aplicações!$B$10:$J$67,7,0)</f>
        <v>1.5765765765765764E-2</v>
      </c>
      <c r="U65" s="40">
        <f>VLOOKUP(Reais3x3!E65,Aplicações!$B$10:$J$67,7,0)</f>
        <v>3.8288288288288286E-2</v>
      </c>
      <c r="V65" s="40">
        <f>VLOOKUP(Reais3x3!C65,Aplicações!$B$10:$J$67,8,0)</f>
        <v>1.3745704467353952E-2</v>
      </c>
      <c r="W65" s="40">
        <f>VLOOKUP(Reais3x3!D65,Aplicações!$B$10:$J$67,8,0)</f>
        <v>0</v>
      </c>
      <c r="X65" s="40">
        <f>VLOOKUP(Reais3x3!E65,Aplicações!$B$10:$J$67,8,0)</f>
        <v>1.0996563573883162E-2</v>
      </c>
      <c r="Y65" s="60">
        <f t="shared" si="2"/>
        <v>3.6966360856269115E-2</v>
      </c>
      <c r="Z65" s="60">
        <f t="shared" si="3"/>
        <v>9.5450450450450447E-2</v>
      </c>
      <c r="AA65" s="60">
        <f t="shared" si="4"/>
        <v>2.4742268041237116E-2</v>
      </c>
      <c r="AB65" s="61">
        <f t="shared" si="5"/>
        <v>0.99248114169215074</v>
      </c>
      <c r="AC65" s="61">
        <f t="shared" si="6"/>
        <v>0.98291291291291294</v>
      </c>
      <c r="AD65" s="61">
        <f t="shared" si="7"/>
        <v>0.99083619702176406</v>
      </c>
      <c r="AE65" s="61" t="e">
        <f t="shared" ca="1" si="8"/>
        <v>#NAME?</v>
      </c>
      <c r="AF65" s="61"/>
      <c r="AG65" s="61"/>
      <c r="AH65" s="65" t="e">
        <f t="shared" ca="1" si="9"/>
        <v>#NAME?</v>
      </c>
      <c r="AI65" s="65" t="e">
        <f t="shared" ca="1" si="10"/>
        <v>#NAME?</v>
      </c>
    </row>
    <row r="66" spans="2:35" ht="13.5" customHeight="1">
      <c r="B66" s="39">
        <v>62</v>
      </c>
      <c r="C66" s="31" t="s">
        <v>86</v>
      </c>
      <c r="D66" s="31" t="s">
        <v>94</v>
      </c>
      <c r="E66" s="31" t="s">
        <v>96</v>
      </c>
      <c r="F66" s="40">
        <f>VLOOKUP(Reais3x3!C66,Aplicações!$B$10:$J$67,9,0)</f>
        <v>113.02</v>
      </c>
      <c r="G66" s="40">
        <f>VLOOKUP(Reais3x3!D66,Aplicações!$B$10:$J$67,9,0)</f>
        <v>27.14</v>
      </c>
      <c r="H66" s="40">
        <f>VLOOKUP(Reais3x3!E66,Aplicações!$B$10:$J$67,9,0)</f>
        <v>18.22</v>
      </c>
      <c r="I66" s="31">
        <v>125</v>
      </c>
      <c r="J66" s="31">
        <v>29</v>
      </c>
      <c r="K66" s="31">
        <v>19</v>
      </c>
      <c r="L66" s="41">
        <f t="shared" ref="L66:N66" si="71">I66/F66-1</f>
        <v>0.10599893824101936</v>
      </c>
      <c r="M66" s="41">
        <f t="shared" si="71"/>
        <v>6.8533529845246743E-2</v>
      </c>
      <c r="N66" s="41">
        <f t="shared" si="71"/>
        <v>4.2810098792535722E-2</v>
      </c>
      <c r="O66" s="37">
        <f t="shared" si="1"/>
        <v>7.2447522292933941E-2</v>
      </c>
      <c r="P66" s="40">
        <f>VLOOKUP(Reais3x3!C66,Aplicações!$B$10:$J$67,6,0)</f>
        <v>1.8006116207951072E-2</v>
      </c>
      <c r="Q66" s="40">
        <f>VLOOKUP(Reais3x3!D66,Aplicações!$B$10:$J$67,6,0)</f>
        <v>6.7278287461773698E-3</v>
      </c>
      <c r="R66" s="40">
        <f>VLOOKUP(Reais3x3!E66,Aplicações!$B$10:$J$67,6,0)</f>
        <v>1.5290519877675841E-2</v>
      </c>
      <c r="S66" s="40">
        <f>VLOOKUP(Reais3x3!C66,Aplicações!$B$10:$J$67,7,0)</f>
        <v>4.1396396396396397E-2</v>
      </c>
      <c r="T66" s="40">
        <f>VLOOKUP(Reais3x3!D66,Aplicações!$B$10:$J$67,7,0)</f>
        <v>1.5765765765765764E-2</v>
      </c>
      <c r="U66" s="40">
        <f>VLOOKUP(Reais3x3!E66,Aplicações!$B$10:$J$67,7,0)</f>
        <v>4.5045045045045046E-5</v>
      </c>
      <c r="V66" s="40">
        <f>VLOOKUP(Reais3x3!C66,Aplicações!$B$10:$J$67,8,0)</f>
        <v>1.3745704467353952E-2</v>
      </c>
      <c r="W66" s="40">
        <f>VLOOKUP(Reais3x3!D66,Aplicações!$B$10:$J$67,8,0)</f>
        <v>0</v>
      </c>
      <c r="X66" s="40">
        <f>VLOOKUP(Reais3x3!E66,Aplicações!$B$10:$J$67,8,0)</f>
        <v>3.7800687285223365E-2</v>
      </c>
      <c r="Y66" s="60">
        <f t="shared" si="2"/>
        <v>4.0024464831804288E-2</v>
      </c>
      <c r="Z66" s="60">
        <f t="shared" si="3"/>
        <v>5.7207207207207206E-2</v>
      </c>
      <c r="AA66" s="60">
        <f t="shared" si="4"/>
        <v>5.1546391752577317E-2</v>
      </c>
      <c r="AB66" s="61">
        <f t="shared" si="5"/>
        <v>0.99248114169215074</v>
      </c>
      <c r="AC66" s="61">
        <f t="shared" si="6"/>
        <v>0.97243243243243238</v>
      </c>
      <c r="AD66" s="61">
        <f t="shared" si="7"/>
        <v>0.97479954180985118</v>
      </c>
      <c r="AE66" s="61" t="e">
        <f t="shared" ca="1" si="8"/>
        <v>#NAME?</v>
      </c>
      <c r="AF66" s="61"/>
      <c r="AG66" s="61"/>
      <c r="AH66" s="65" t="e">
        <f t="shared" ca="1" si="9"/>
        <v>#NAME?</v>
      </c>
      <c r="AI66" s="65" t="e">
        <f t="shared" ca="1" si="10"/>
        <v>#NAME?</v>
      </c>
    </row>
    <row r="67" spans="2:35" ht="13.5" customHeight="1">
      <c r="B67" s="39">
        <v>63</v>
      </c>
      <c r="C67" s="31" t="s">
        <v>86</v>
      </c>
      <c r="D67" s="31" t="s">
        <v>94</v>
      </c>
      <c r="E67" s="31" t="s">
        <v>90</v>
      </c>
      <c r="F67" s="40">
        <f>VLOOKUP(Reais3x3!C67,Aplicações!$B$10:$J$67,9,0)</f>
        <v>113.02</v>
      </c>
      <c r="G67" s="40">
        <f>VLOOKUP(Reais3x3!D67,Aplicações!$B$10:$J$67,9,0)</f>
        <v>27.14</v>
      </c>
      <c r="H67" s="40">
        <f>VLOOKUP(Reais3x3!E67,Aplicações!$B$10:$J$67,9,0)</f>
        <v>19.46</v>
      </c>
      <c r="I67" s="31">
        <v>130</v>
      </c>
      <c r="J67" s="31">
        <v>29</v>
      </c>
      <c r="K67" s="31">
        <v>24</v>
      </c>
      <c r="L67" s="41">
        <f t="shared" ref="L67:N67" si="72">I67/F67-1</f>
        <v>0.15023889577066019</v>
      </c>
      <c r="M67" s="41">
        <f t="shared" si="72"/>
        <v>6.8533529845246743E-2</v>
      </c>
      <c r="N67" s="41">
        <f t="shared" si="72"/>
        <v>0.23329907502569358</v>
      </c>
      <c r="O67" s="37">
        <f t="shared" si="1"/>
        <v>0.15069050021386685</v>
      </c>
      <c r="P67" s="40">
        <f>VLOOKUP(Reais3x3!C67,Aplicações!$B$10:$J$67,6,0)</f>
        <v>1.8006116207951072E-2</v>
      </c>
      <c r="Q67" s="40">
        <f>VLOOKUP(Reais3x3!D67,Aplicações!$B$10:$J$67,6,0)</f>
        <v>6.7278287461773698E-3</v>
      </c>
      <c r="R67" s="40">
        <f>VLOOKUP(Reais3x3!E67,Aplicações!$B$10:$J$67,6,0)</f>
        <v>7.0336391437308868E-2</v>
      </c>
      <c r="S67" s="40">
        <f>VLOOKUP(Reais3x3!C67,Aplicações!$B$10:$J$67,7,0)</f>
        <v>4.1396396396396397E-2</v>
      </c>
      <c r="T67" s="40">
        <f>VLOOKUP(Reais3x3!D67,Aplicações!$B$10:$J$67,7,0)</f>
        <v>1.5765765765765764E-2</v>
      </c>
      <c r="U67" s="40">
        <f>VLOOKUP(Reais3x3!E67,Aplicações!$B$10:$J$67,7,0)</f>
        <v>0.16434684684684683</v>
      </c>
      <c r="V67" s="40">
        <f>VLOOKUP(Reais3x3!C67,Aplicações!$B$10:$J$67,8,0)</f>
        <v>1.3745704467353952E-2</v>
      </c>
      <c r="W67" s="40">
        <f>VLOOKUP(Reais3x3!D67,Aplicações!$B$10:$J$67,8,0)</f>
        <v>0</v>
      </c>
      <c r="X67" s="40">
        <f>VLOOKUP(Reais3x3!E67,Aplicações!$B$10:$J$67,8,0)</f>
        <v>0.51683848797250864</v>
      </c>
      <c r="Y67" s="60">
        <f t="shared" si="2"/>
        <v>9.5070336391437305E-2</v>
      </c>
      <c r="Z67" s="60">
        <f t="shared" si="3"/>
        <v>0.22150900900900899</v>
      </c>
      <c r="AA67" s="60">
        <f t="shared" si="4"/>
        <v>0.53058419243986255</v>
      </c>
      <c r="AB67" s="61">
        <f t="shared" si="5"/>
        <v>0.9575942915392458</v>
      </c>
      <c r="AC67" s="61">
        <f t="shared" si="6"/>
        <v>0.90094594594594601</v>
      </c>
      <c r="AD67" s="61">
        <f t="shared" si="7"/>
        <v>0.65544100801832761</v>
      </c>
      <c r="AE67" s="61" t="e">
        <f t="shared" ca="1" si="8"/>
        <v>#NAME?</v>
      </c>
      <c r="AF67" s="61"/>
      <c r="AG67" s="61"/>
      <c r="AH67" s="65" t="e">
        <f t="shared" ca="1" si="9"/>
        <v>#NAME?</v>
      </c>
      <c r="AI67" s="65" t="e">
        <f t="shared" ca="1" si="10"/>
        <v>#NAME?</v>
      </c>
    </row>
    <row r="68" spans="2:35" ht="13.5" customHeight="1">
      <c r="B68" s="39">
        <v>64</v>
      </c>
      <c r="C68" s="31" t="s">
        <v>86</v>
      </c>
      <c r="D68" s="31" t="s">
        <v>95</v>
      </c>
      <c r="E68" s="31" t="s">
        <v>95</v>
      </c>
      <c r="F68" s="40">
        <f>VLOOKUP(Reais3x3!C68,Aplicações!$B$10:$J$67,9,0)</f>
        <v>113.02</v>
      </c>
      <c r="G68" s="40">
        <f>VLOOKUP(Reais3x3!D68,Aplicações!$B$10:$J$67,9,0)</f>
        <v>66.73</v>
      </c>
      <c r="H68" s="40">
        <f>VLOOKUP(Reais3x3!E68,Aplicações!$B$10:$J$67,9,0)</f>
        <v>66.73</v>
      </c>
      <c r="I68" s="31">
        <v>131</v>
      </c>
      <c r="J68" s="31">
        <v>77</v>
      </c>
      <c r="K68" s="31">
        <v>77</v>
      </c>
      <c r="L68" s="41">
        <f t="shared" ref="L68:N68" si="73">I68/F68-1</f>
        <v>0.15908688727658826</v>
      </c>
      <c r="M68" s="41">
        <f t="shared" si="73"/>
        <v>0.15390379139817156</v>
      </c>
      <c r="N68" s="41">
        <f t="shared" si="73"/>
        <v>0.15390379139817156</v>
      </c>
      <c r="O68" s="37">
        <f t="shared" si="1"/>
        <v>0.15563149002431045</v>
      </c>
      <c r="P68" s="40">
        <f>VLOOKUP(Reais3x3!C68,Aplicações!$B$10:$J$67,6,0)</f>
        <v>1.8006116207951072E-2</v>
      </c>
      <c r="Q68" s="40">
        <f>VLOOKUP(Reais3x3!D68,Aplicações!$B$10:$J$67,6,0)</f>
        <v>1.2232415902140673E-2</v>
      </c>
      <c r="R68" s="40">
        <f>VLOOKUP(Reais3x3!E68,Aplicações!$B$10:$J$67,6,0)</f>
        <v>1.2232415902140673E-2</v>
      </c>
      <c r="S68" s="40">
        <f>VLOOKUP(Reais3x3!C68,Aplicações!$B$10:$J$67,7,0)</f>
        <v>4.1396396396396397E-2</v>
      </c>
      <c r="T68" s="40">
        <f>VLOOKUP(Reais3x3!D68,Aplicações!$B$10:$J$67,7,0)</f>
        <v>3.8288288288288286E-2</v>
      </c>
      <c r="U68" s="40">
        <f>VLOOKUP(Reais3x3!E68,Aplicações!$B$10:$J$67,7,0)</f>
        <v>3.8288288288288286E-2</v>
      </c>
      <c r="V68" s="40">
        <f>VLOOKUP(Reais3x3!C68,Aplicações!$B$10:$J$67,8,0)</f>
        <v>1.3745704467353952E-2</v>
      </c>
      <c r="W68" s="40">
        <f>VLOOKUP(Reais3x3!D68,Aplicações!$B$10:$J$67,8,0)</f>
        <v>1.0996563573883162E-2</v>
      </c>
      <c r="X68" s="40">
        <f>VLOOKUP(Reais3x3!E68,Aplicações!$B$10:$J$67,8,0)</f>
        <v>1.0996563573883162E-2</v>
      </c>
      <c r="Y68" s="60">
        <f t="shared" si="2"/>
        <v>4.2470948012232418E-2</v>
      </c>
      <c r="Z68" s="60">
        <f t="shared" si="3"/>
        <v>0.11797297297297296</v>
      </c>
      <c r="AA68" s="60">
        <f t="shared" si="4"/>
        <v>3.573883161512028E-2</v>
      </c>
      <c r="AB68" s="61">
        <f t="shared" si="5"/>
        <v>0.99615086646279316</v>
      </c>
      <c r="AC68" s="61">
        <f t="shared" si="6"/>
        <v>0.99792792792792795</v>
      </c>
      <c r="AD68" s="61">
        <f t="shared" si="7"/>
        <v>0.99816723940435281</v>
      </c>
      <c r="AE68" s="61" t="e">
        <f t="shared" ca="1" si="8"/>
        <v>#NAME?</v>
      </c>
      <c r="AF68" s="61"/>
      <c r="AG68" s="61"/>
      <c r="AH68" s="65" t="e">
        <f t="shared" ca="1" si="9"/>
        <v>#NAME?</v>
      </c>
      <c r="AI68" s="65" t="e">
        <f t="shared" ca="1" si="10"/>
        <v>#NAME?</v>
      </c>
    </row>
    <row r="69" spans="2:35" ht="13.5" customHeight="1">
      <c r="B69" s="39">
        <v>65</v>
      </c>
      <c r="C69" s="31" t="s">
        <v>86</v>
      </c>
      <c r="D69" s="31" t="s">
        <v>95</v>
      </c>
      <c r="E69" s="31" t="s">
        <v>96</v>
      </c>
      <c r="F69" s="40">
        <f>VLOOKUP(Reais3x3!C69,Aplicações!$B$10:$J$67,9,0)</f>
        <v>113.02</v>
      </c>
      <c r="G69" s="40">
        <f>VLOOKUP(Reais3x3!D69,Aplicações!$B$10:$J$67,9,0)</f>
        <v>66.73</v>
      </c>
      <c r="H69" s="40">
        <f>VLOOKUP(Reais3x3!E69,Aplicações!$B$10:$J$67,9,0)</f>
        <v>18.22</v>
      </c>
      <c r="I69" s="31">
        <v>126</v>
      </c>
      <c r="J69" s="31">
        <v>74</v>
      </c>
      <c r="K69" s="31">
        <v>20</v>
      </c>
      <c r="L69" s="41">
        <f t="shared" ref="L69:N69" si="74">I69/F69-1</f>
        <v>0.11484692974694743</v>
      </c>
      <c r="M69" s="41">
        <f t="shared" si="74"/>
        <v>0.10894650082421697</v>
      </c>
      <c r="N69" s="41">
        <f t="shared" si="74"/>
        <v>9.7694840834248176E-2</v>
      </c>
      <c r="O69" s="37">
        <f t="shared" si="1"/>
        <v>0.10716275713513752</v>
      </c>
      <c r="P69" s="40">
        <f>VLOOKUP(Reais3x3!C69,Aplicações!$B$10:$J$67,6,0)</f>
        <v>1.8006116207951072E-2</v>
      </c>
      <c r="Q69" s="40">
        <f>VLOOKUP(Reais3x3!D69,Aplicações!$B$10:$J$67,6,0)</f>
        <v>1.2232415902140673E-2</v>
      </c>
      <c r="R69" s="40">
        <f>VLOOKUP(Reais3x3!E69,Aplicações!$B$10:$J$67,6,0)</f>
        <v>1.5290519877675841E-2</v>
      </c>
      <c r="S69" s="40">
        <f>VLOOKUP(Reais3x3!C69,Aplicações!$B$10:$J$67,7,0)</f>
        <v>4.1396396396396397E-2</v>
      </c>
      <c r="T69" s="40">
        <f>VLOOKUP(Reais3x3!D69,Aplicações!$B$10:$J$67,7,0)</f>
        <v>3.8288288288288286E-2</v>
      </c>
      <c r="U69" s="40">
        <f>VLOOKUP(Reais3x3!E69,Aplicações!$B$10:$J$67,7,0)</f>
        <v>4.5045045045045046E-5</v>
      </c>
      <c r="V69" s="40">
        <f>VLOOKUP(Reais3x3!C69,Aplicações!$B$10:$J$67,8,0)</f>
        <v>1.3745704467353952E-2</v>
      </c>
      <c r="W69" s="40">
        <f>VLOOKUP(Reais3x3!D69,Aplicações!$B$10:$J$67,8,0)</f>
        <v>1.0996563573883162E-2</v>
      </c>
      <c r="X69" s="40">
        <f>VLOOKUP(Reais3x3!E69,Aplicações!$B$10:$J$67,8,0)</f>
        <v>3.7800687285223365E-2</v>
      </c>
      <c r="Y69" s="60">
        <f t="shared" si="2"/>
        <v>4.5529051987767591E-2</v>
      </c>
      <c r="Z69" s="60">
        <f t="shared" si="3"/>
        <v>7.972972972972972E-2</v>
      </c>
      <c r="AA69" s="60">
        <f t="shared" si="4"/>
        <v>6.2542955326460481E-2</v>
      </c>
      <c r="AB69" s="61">
        <f t="shared" si="5"/>
        <v>0.99615086646279316</v>
      </c>
      <c r="AC69" s="61">
        <f t="shared" si="6"/>
        <v>0.97243243243243238</v>
      </c>
      <c r="AD69" s="61">
        <f t="shared" si="7"/>
        <v>0.98213058419243993</v>
      </c>
      <c r="AE69" s="61" t="e">
        <f t="shared" ca="1" si="8"/>
        <v>#NAME?</v>
      </c>
      <c r="AF69" s="61"/>
      <c r="AG69" s="61"/>
      <c r="AH69" s="65" t="e">
        <f t="shared" ca="1" si="9"/>
        <v>#NAME?</v>
      </c>
      <c r="AI69" s="65" t="e">
        <f t="shared" ca="1" si="10"/>
        <v>#NAME?</v>
      </c>
    </row>
    <row r="70" spans="2:35" ht="13.5" customHeight="1">
      <c r="B70" s="39">
        <v>66</v>
      </c>
      <c r="C70" s="31" t="s">
        <v>86</v>
      </c>
      <c r="D70" s="31" t="s">
        <v>95</v>
      </c>
      <c r="E70" s="31" t="s">
        <v>90</v>
      </c>
      <c r="F70" s="40">
        <f>VLOOKUP(Reais3x3!C70,Aplicações!$B$10:$J$67,9,0)</f>
        <v>113.02</v>
      </c>
      <c r="G70" s="40">
        <f>VLOOKUP(Reais3x3!D70,Aplicações!$B$10:$J$67,9,0)</f>
        <v>66.73</v>
      </c>
      <c r="H70" s="40">
        <f>VLOOKUP(Reais3x3!E70,Aplicações!$B$10:$J$67,9,0)</f>
        <v>19.46</v>
      </c>
      <c r="I70" s="31">
        <v>130</v>
      </c>
      <c r="J70" s="31">
        <v>77</v>
      </c>
      <c r="K70" s="31">
        <v>25</v>
      </c>
      <c r="L70" s="41">
        <f t="shared" ref="L70:N70" si="75">I70/F70-1</f>
        <v>0.15023889577066019</v>
      </c>
      <c r="M70" s="41">
        <f t="shared" si="75"/>
        <v>0.15390379139817156</v>
      </c>
      <c r="N70" s="41">
        <f t="shared" si="75"/>
        <v>0.28468653648509767</v>
      </c>
      <c r="O70" s="37">
        <f t="shared" si="1"/>
        <v>0.19627640788464315</v>
      </c>
      <c r="P70" s="40">
        <f>VLOOKUP(Reais3x3!C70,Aplicações!$B$10:$J$67,6,0)</f>
        <v>1.8006116207951072E-2</v>
      </c>
      <c r="Q70" s="40">
        <f>VLOOKUP(Reais3x3!D70,Aplicações!$B$10:$J$67,6,0)</f>
        <v>1.2232415902140673E-2</v>
      </c>
      <c r="R70" s="40">
        <f>VLOOKUP(Reais3x3!E70,Aplicações!$B$10:$J$67,6,0)</f>
        <v>7.0336391437308868E-2</v>
      </c>
      <c r="S70" s="40">
        <f>VLOOKUP(Reais3x3!C70,Aplicações!$B$10:$J$67,7,0)</f>
        <v>4.1396396396396397E-2</v>
      </c>
      <c r="T70" s="40">
        <f>VLOOKUP(Reais3x3!D70,Aplicações!$B$10:$J$67,7,0)</f>
        <v>3.8288288288288286E-2</v>
      </c>
      <c r="U70" s="40">
        <f>VLOOKUP(Reais3x3!E70,Aplicações!$B$10:$J$67,7,0)</f>
        <v>0.16434684684684683</v>
      </c>
      <c r="V70" s="40">
        <f>VLOOKUP(Reais3x3!C70,Aplicações!$B$10:$J$67,8,0)</f>
        <v>1.3745704467353952E-2</v>
      </c>
      <c r="W70" s="40">
        <f>VLOOKUP(Reais3x3!D70,Aplicações!$B$10:$J$67,8,0)</f>
        <v>1.0996563573883162E-2</v>
      </c>
      <c r="X70" s="40">
        <f>VLOOKUP(Reais3x3!E70,Aplicações!$B$10:$J$67,8,0)</f>
        <v>0.51683848797250864</v>
      </c>
      <c r="Y70" s="60">
        <f t="shared" si="2"/>
        <v>0.10057492354740061</v>
      </c>
      <c r="Z70" s="60">
        <f t="shared" si="3"/>
        <v>0.24403153153153151</v>
      </c>
      <c r="AA70" s="60">
        <f t="shared" si="4"/>
        <v>0.54158075601374578</v>
      </c>
      <c r="AB70" s="61">
        <f t="shared" si="5"/>
        <v>0.96126401630988789</v>
      </c>
      <c r="AC70" s="61">
        <f t="shared" si="6"/>
        <v>0.91596096096096102</v>
      </c>
      <c r="AD70" s="61">
        <f t="shared" si="7"/>
        <v>0.66277205040091636</v>
      </c>
      <c r="AE70" s="61" t="e">
        <f t="shared" ca="1" si="8"/>
        <v>#NAME?</v>
      </c>
      <c r="AF70" s="61"/>
      <c r="AG70" s="61"/>
      <c r="AH70" s="65" t="e">
        <f t="shared" ca="1" si="9"/>
        <v>#NAME?</v>
      </c>
      <c r="AI70" s="65" t="e">
        <f t="shared" ca="1" si="10"/>
        <v>#NAME?</v>
      </c>
    </row>
    <row r="71" spans="2:35" ht="13.5" customHeight="1">
      <c r="B71" s="39">
        <v>67</v>
      </c>
      <c r="C71" s="31" t="s">
        <v>86</v>
      </c>
      <c r="D71" s="31" t="s">
        <v>96</v>
      </c>
      <c r="E71" s="31" t="s">
        <v>96</v>
      </c>
      <c r="F71" s="40">
        <f>VLOOKUP(Reais3x3!C71,Aplicações!$B$10:$J$67,9,0)</f>
        <v>113.02</v>
      </c>
      <c r="G71" s="40">
        <f>VLOOKUP(Reais3x3!D71,Aplicações!$B$10:$J$67,9,0)</f>
        <v>18.22</v>
      </c>
      <c r="H71" s="40">
        <f>VLOOKUP(Reais3x3!E71,Aplicações!$B$10:$J$67,9,0)</f>
        <v>18.22</v>
      </c>
      <c r="I71" s="31">
        <v>121</v>
      </c>
      <c r="J71" s="31">
        <v>19</v>
      </c>
      <c r="K71" s="31">
        <v>19</v>
      </c>
      <c r="L71" s="41">
        <f t="shared" ref="L71:N71" si="76">I71/F71-1</f>
        <v>7.0606972217306607E-2</v>
      </c>
      <c r="M71" s="41">
        <f t="shared" si="76"/>
        <v>4.2810098792535722E-2</v>
      </c>
      <c r="N71" s="41">
        <f t="shared" si="76"/>
        <v>4.2810098792535722E-2</v>
      </c>
      <c r="O71" s="37">
        <f t="shared" si="1"/>
        <v>5.2075723267459351E-2</v>
      </c>
      <c r="P71" s="40">
        <f>VLOOKUP(Reais3x3!C71,Aplicações!$B$10:$J$67,6,0)</f>
        <v>1.8006116207951072E-2</v>
      </c>
      <c r="Q71" s="40">
        <f>VLOOKUP(Reais3x3!D71,Aplicações!$B$10:$J$67,6,0)</f>
        <v>1.5290519877675841E-2</v>
      </c>
      <c r="R71" s="40">
        <f>VLOOKUP(Reais3x3!E71,Aplicações!$B$10:$J$67,6,0)</f>
        <v>1.5290519877675841E-2</v>
      </c>
      <c r="S71" s="40">
        <f>VLOOKUP(Reais3x3!C71,Aplicações!$B$10:$J$67,7,0)</f>
        <v>4.1396396396396397E-2</v>
      </c>
      <c r="T71" s="40">
        <f>VLOOKUP(Reais3x3!D71,Aplicações!$B$10:$J$67,7,0)</f>
        <v>4.5045045045045046E-5</v>
      </c>
      <c r="U71" s="40">
        <f>VLOOKUP(Reais3x3!E71,Aplicações!$B$10:$J$67,7,0)</f>
        <v>4.5045045045045046E-5</v>
      </c>
      <c r="V71" s="40">
        <f>VLOOKUP(Reais3x3!C71,Aplicações!$B$10:$J$67,8,0)</f>
        <v>1.3745704467353952E-2</v>
      </c>
      <c r="W71" s="40">
        <f>VLOOKUP(Reais3x3!D71,Aplicações!$B$10:$J$67,8,0)</f>
        <v>3.7800687285223365E-2</v>
      </c>
      <c r="X71" s="40">
        <f>VLOOKUP(Reais3x3!E71,Aplicações!$B$10:$J$67,8,0)</f>
        <v>3.7800687285223365E-2</v>
      </c>
      <c r="Y71" s="60">
        <f t="shared" si="2"/>
        <v>4.858715596330275E-2</v>
      </c>
      <c r="Z71" s="60">
        <f t="shared" si="3"/>
        <v>4.1486486486486486E-2</v>
      </c>
      <c r="AA71" s="60">
        <f t="shared" si="4"/>
        <v>8.9347079037800675E-2</v>
      </c>
      <c r="AB71" s="61">
        <f t="shared" si="5"/>
        <v>0.99818960244648325</v>
      </c>
      <c r="AC71" s="61">
        <f t="shared" si="6"/>
        <v>0.97243243243243249</v>
      </c>
      <c r="AD71" s="61">
        <f t="shared" si="7"/>
        <v>0.98396334478808711</v>
      </c>
      <c r="AE71" s="61" t="e">
        <f t="shared" ca="1" si="8"/>
        <v>#NAME?</v>
      </c>
      <c r="AF71" s="61"/>
      <c r="AG71" s="61"/>
      <c r="AH71" s="65" t="e">
        <f t="shared" ca="1" si="9"/>
        <v>#NAME?</v>
      </c>
      <c r="AI71" s="65" t="e">
        <f t="shared" ca="1" si="10"/>
        <v>#NAME?</v>
      </c>
    </row>
    <row r="72" spans="2:35" ht="13.5" customHeight="1">
      <c r="B72" s="39">
        <v>68</v>
      </c>
      <c r="C72" s="31" t="s">
        <v>86</v>
      </c>
      <c r="D72" s="31" t="s">
        <v>96</v>
      </c>
      <c r="E72" s="31" t="s">
        <v>90</v>
      </c>
      <c r="F72" s="40">
        <f>VLOOKUP(Reais3x3!C72,Aplicações!$B$10:$J$67,9,0)</f>
        <v>113.02</v>
      </c>
      <c r="G72" s="40">
        <f>VLOOKUP(Reais3x3!D72,Aplicações!$B$10:$J$67,9,0)</f>
        <v>18.22</v>
      </c>
      <c r="H72" s="40">
        <f>VLOOKUP(Reais3x3!E72,Aplicações!$B$10:$J$67,9,0)</f>
        <v>19.46</v>
      </c>
      <c r="I72" s="31">
        <v>125</v>
      </c>
      <c r="J72" s="31">
        <v>22</v>
      </c>
      <c r="K72" s="31">
        <v>23</v>
      </c>
      <c r="L72" s="41">
        <f t="shared" ref="L72:N72" si="77">I72/F72-1</f>
        <v>0.10599893824101936</v>
      </c>
      <c r="M72" s="41">
        <f t="shared" si="77"/>
        <v>0.20746432491767286</v>
      </c>
      <c r="N72" s="41">
        <f t="shared" si="77"/>
        <v>0.18191161356628971</v>
      </c>
      <c r="O72" s="37">
        <f t="shared" si="1"/>
        <v>0.16512495890832732</v>
      </c>
      <c r="P72" s="40">
        <f>VLOOKUP(Reais3x3!C72,Aplicações!$B$10:$J$67,6,0)</f>
        <v>1.8006116207951072E-2</v>
      </c>
      <c r="Q72" s="40">
        <f>VLOOKUP(Reais3x3!D72,Aplicações!$B$10:$J$67,6,0)</f>
        <v>1.5290519877675841E-2</v>
      </c>
      <c r="R72" s="40">
        <f>VLOOKUP(Reais3x3!E72,Aplicações!$B$10:$J$67,6,0)</f>
        <v>7.0336391437308868E-2</v>
      </c>
      <c r="S72" s="40">
        <f>VLOOKUP(Reais3x3!C72,Aplicações!$B$10:$J$67,7,0)</f>
        <v>4.1396396396396397E-2</v>
      </c>
      <c r="T72" s="40">
        <f>VLOOKUP(Reais3x3!D72,Aplicações!$B$10:$J$67,7,0)</f>
        <v>4.5045045045045046E-5</v>
      </c>
      <c r="U72" s="40">
        <f>VLOOKUP(Reais3x3!E72,Aplicações!$B$10:$J$67,7,0)</f>
        <v>0.16434684684684683</v>
      </c>
      <c r="V72" s="40">
        <f>VLOOKUP(Reais3x3!C72,Aplicações!$B$10:$J$67,8,0)</f>
        <v>1.3745704467353952E-2</v>
      </c>
      <c r="W72" s="40">
        <f>VLOOKUP(Reais3x3!D72,Aplicações!$B$10:$J$67,8,0)</f>
        <v>3.7800687285223365E-2</v>
      </c>
      <c r="X72" s="40">
        <f>VLOOKUP(Reais3x3!E72,Aplicações!$B$10:$J$67,8,0)</f>
        <v>0.51683848797250864</v>
      </c>
      <c r="Y72" s="60">
        <f t="shared" si="2"/>
        <v>0.10363302752293578</v>
      </c>
      <c r="Z72" s="60">
        <f t="shared" si="3"/>
        <v>0.20578828828828827</v>
      </c>
      <c r="AA72" s="60">
        <f t="shared" si="4"/>
        <v>0.568384879725086</v>
      </c>
      <c r="AB72" s="61">
        <f t="shared" si="5"/>
        <v>0.96330275229357809</v>
      </c>
      <c r="AC72" s="61">
        <f t="shared" si="6"/>
        <v>0.89046546546546546</v>
      </c>
      <c r="AD72" s="61">
        <f t="shared" si="7"/>
        <v>0.66460481099656354</v>
      </c>
      <c r="AE72" s="61" t="e">
        <f t="shared" ca="1" si="8"/>
        <v>#NAME?</v>
      </c>
      <c r="AF72" s="61"/>
      <c r="AG72" s="61"/>
      <c r="AH72" s="65" t="e">
        <f t="shared" ca="1" si="9"/>
        <v>#NAME?</v>
      </c>
      <c r="AI72" s="65" t="e">
        <f t="shared" ca="1" si="10"/>
        <v>#NAME?</v>
      </c>
    </row>
    <row r="73" spans="2:35" ht="13.5" customHeight="1">
      <c r="B73" s="39">
        <v>69</v>
      </c>
      <c r="C73" s="31" t="s">
        <v>86</v>
      </c>
      <c r="D73" s="31" t="s">
        <v>90</v>
      </c>
      <c r="E73" s="31" t="s">
        <v>90</v>
      </c>
      <c r="F73" s="40">
        <f>VLOOKUP(Reais3x3!C73,Aplicações!$B$10:$J$67,9,0)</f>
        <v>113.02</v>
      </c>
      <c r="G73" s="40">
        <f>VLOOKUP(Reais3x3!D73,Aplicações!$B$10:$J$67,9,0)</f>
        <v>19.46</v>
      </c>
      <c r="H73" s="40">
        <f>VLOOKUP(Reais3x3!E73,Aplicações!$B$10:$J$67,9,0)</f>
        <v>19.46</v>
      </c>
      <c r="I73" s="31">
        <v>132</v>
      </c>
      <c r="J73" s="31">
        <v>27</v>
      </c>
      <c r="K73" s="31">
        <v>27</v>
      </c>
      <c r="L73" s="41">
        <f t="shared" ref="L73:N73" si="78">I73/F73-1</f>
        <v>0.16793487878251634</v>
      </c>
      <c r="M73" s="41">
        <f t="shared" si="78"/>
        <v>0.38746145940390542</v>
      </c>
      <c r="N73" s="41">
        <f t="shared" si="78"/>
        <v>0.38746145940390542</v>
      </c>
      <c r="O73" s="37">
        <f t="shared" si="1"/>
        <v>0.31428593253010906</v>
      </c>
      <c r="P73" s="40">
        <f>VLOOKUP(Reais3x3!C73,Aplicações!$B$10:$J$67,6,0)</f>
        <v>1.8006116207951072E-2</v>
      </c>
      <c r="Q73" s="40">
        <f>VLOOKUP(Reais3x3!D73,Aplicações!$B$10:$J$67,6,0)</f>
        <v>7.0336391437308868E-2</v>
      </c>
      <c r="R73" s="40">
        <f>VLOOKUP(Reais3x3!E73,Aplicações!$B$10:$J$67,6,0)</f>
        <v>7.0336391437308868E-2</v>
      </c>
      <c r="S73" s="40">
        <f>VLOOKUP(Reais3x3!C73,Aplicações!$B$10:$J$67,7,0)</f>
        <v>4.1396396396396397E-2</v>
      </c>
      <c r="T73" s="40">
        <f>VLOOKUP(Reais3x3!D73,Aplicações!$B$10:$J$67,7,0)</f>
        <v>0.16434684684684683</v>
      </c>
      <c r="U73" s="40">
        <f>VLOOKUP(Reais3x3!E73,Aplicações!$B$10:$J$67,7,0)</f>
        <v>0.16434684684684683</v>
      </c>
      <c r="V73" s="40">
        <f>VLOOKUP(Reais3x3!C73,Aplicações!$B$10:$J$67,8,0)</f>
        <v>1.3745704467353952E-2</v>
      </c>
      <c r="W73" s="40">
        <f>VLOOKUP(Reais3x3!D73,Aplicações!$B$10:$J$67,8,0)</f>
        <v>0.51683848797250864</v>
      </c>
      <c r="X73" s="40">
        <f>VLOOKUP(Reais3x3!E73,Aplicações!$B$10:$J$67,8,0)</f>
        <v>0.51683848797250864</v>
      </c>
      <c r="Y73" s="60">
        <f t="shared" si="2"/>
        <v>0.15867889908256883</v>
      </c>
      <c r="Z73" s="60">
        <f t="shared" si="3"/>
        <v>0.37009009009009008</v>
      </c>
      <c r="AA73" s="60">
        <f t="shared" si="4"/>
        <v>1.0474226804123712</v>
      </c>
      <c r="AB73" s="61">
        <f t="shared" si="5"/>
        <v>0.96511314984709484</v>
      </c>
      <c r="AC73" s="61">
        <f t="shared" si="6"/>
        <v>0.91803303303303307</v>
      </c>
      <c r="AD73" s="61">
        <f t="shared" si="7"/>
        <v>0.66460481099656354</v>
      </c>
      <c r="AE73" s="61" t="e">
        <f t="shared" ca="1" si="8"/>
        <v>#NAME?</v>
      </c>
      <c r="AF73" s="61"/>
      <c r="AG73" s="61"/>
      <c r="AH73" s="65" t="e">
        <f t="shared" ca="1" si="9"/>
        <v>#NAME?</v>
      </c>
      <c r="AI73" s="65" t="e">
        <f t="shared" ca="1" si="10"/>
        <v>#NAME?</v>
      </c>
    </row>
    <row r="74" spans="2:35" ht="13.5" customHeight="1">
      <c r="B74" s="39">
        <v>70</v>
      </c>
      <c r="C74" s="31" t="s">
        <v>94</v>
      </c>
      <c r="D74" s="31" t="s">
        <v>94</v>
      </c>
      <c r="E74" s="31" t="s">
        <v>88</v>
      </c>
      <c r="F74" s="40">
        <f>VLOOKUP(Reais3x3!C74,Aplicações!$B$10:$J$67,9,0)</f>
        <v>27.14</v>
      </c>
      <c r="G74" s="40">
        <f>VLOOKUP(Reais3x3!D74,Aplicações!$B$10:$J$67,9,0)</f>
        <v>27.14</v>
      </c>
      <c r="H74" s="40">
        <f>VLOOKUP(Reais3x3!E74,Aplicações!$B$10:$J$67,9,0)</f>
        <v>74.05</v>
      </c>
      <c r="I74" s="31">
        <v>30</v>
      </c>
      <c r="J74" s="31">
        <v>30</v>
      </c>
      <c r="K74" s="31">
        <v>81</v>
      </c>
      <c r="L74" s="41">
        <f t="shared" ref="L74:N74" si="79">I74/F74-1</f>
        <v>0.10537951363301401</v>
      </c>
      <c r="M74" s="41">
        <f t="shared" si="79"/>
        <v>0.10537951363301401</v>
      </c>
      <c r="N74" s="41">
        <f t="shared" si="79"/>
        <v>9.3855503038487553E-2</v>
      </c>
      <c r="O74" s="37">
        <f t="shared" si="1"/>
        <v>0.10153817676817185</v>
      </c>
      <c r="P74" s="40">
        <f>VLOOKUP(Reais3x3!C74,Aplicações!$B$10:$J$67,6,0)</f>
        <v>6.7278287461773698E-3</v>
      </c>
      <c r="Q74" s="40">
        <f>VLOOKUP(Reais3x3!D74,Aplicações!$B$10:$J$67,6,0)</f>
        <v>6.7278287461773698E-3</v>
      </c>
      <c r="R74" s="40">
        <f>VLOOKUP(Reais3x3!E74,Aplicações!$B$10:$J$67,6,0)</f>
        <v>1.0966360856269113E-2</v>
      </c>
      <c r="S74" s="40">
        <f>VLOOKUP(Reais3x3!C74,Aplicações!$B$10:$J$67,7,0)</f>
        <v>1.5765765765765764E-2</v>
      </c>
      <c r="T74" s="40">
        <f>VLOOKUP(Reais3x3!D74,Aplicações!$B$10:$J$67,7,0)</f>
        <v>1.5765765765765764E-2</v>
      </c>
      <c r="U74" s="40">
        <f>VLOOKUP(Reais3x3!E74,Aplicações!$B$10:$J$67,7,0)</f>
        <v>2.3468468468468468E-2</v>
      </c>
      <c r="V74" s="40">
        <f>VLOOKUP(Reais3x3!C74,Aplicações!$B$10:$J$67,8,0)</f>
        <v>0</v>
      </c>
      <c r="W74" s="40">
        <f>VLOOKUP(Reais3x3!D74,Aplicações!$B$10:$J$67,8,0)</f>
        <v>0</v>
      </c>
      <c r="X74" s="40">
        <f>VLOOKUP(Reais3x3!E74,Aplicações!$B$10:$J$67,8,0)</f>
        <v>0</v>
      </c>
      <c r="Y74" s="60">
        <f t="shared" si="2"/>
        <v>2.4422018348623852E-2</v>
      </c>
      <c r="Z74" s="60">
        <f t="shared" si="3"/>
        <v>5.4999999999999993E-2</v>
      </c>
      <c r="AA74" s="60">
        <f t="shared" si="4"/>
        <v>0</v>
      </c>
      <c r="AB74" s="61">
        <f t="shared" si="5"/>
        <v>0.99717431192660555</v>
      </c>
      <c r="AC74" s="61">
        <f t="shared" si="6"/>
        <v>0.99486486486486481</v>
      </c>
      <c r="AD74" s="61">
        <f t="shared" si="7"/>
        <v>1</v>
      </c>
      <c r="AE74" s="61" t="e">
        <f t="shared" ca="1" si="8"/>
        <v>#NAME?</v>
      </c>
      <c r="AF74" s="61"/>
      <c r="AG74" s="61"/>
      <c r="AH74" s="65" t="e">
        <f t="shared" ca="1" si="9"/>
        <v>#NAME?</v>
      </c>
      <c r="AI74" s="65" t="e">
        <f t="shared" ca="1" si="10"/>
        <v>#NAME?</v>
      </c>
    </row>
    <row r="75" spans="2:35" ht="13.5" customHeight="1">
      <c r="B75" s="39">
        <v>71</v>
      </c>
      <c r="C75" s="31" t="s">
        <v>94</v>
      </c>
      <c r="D75" s="31" t="s">
        <v>94</v>
      </c>
      <c r="E75" s="31" t="s">
        <v>87</v>
      </c>
      <c r="F75" s="40">
        <f>VLOOKUP(Reais3x3!C75,Aplicações!$B$10:$J$67,9,0)</f>
        <v>27.14</v>
      </c>
      <c r="G75" s="40">
        <f>VLOOKUP(Reais3x3!D75,Aplicações!$B$10:$J$67,9,0)</f>
        <v>27.14</v>
      </c>
      <c r="H75" s="40">
        <f>VLOOKUP(Reais3x3!E75,Aplicações!$B$10:$J$67,9,0)</f>
        <v>46.42</v>
      </c>
      <c r="I75" s="31">
        <v>30</v>
      </c>
      <c r="J75" s="31">
        <v>30</v>
      </c>
      <c r="K75" s="31">
        <v>58</v>
      </c>
      <c r="L75" s="41">
        <f t="shared" ref="L75:N75" si="80">I75/F75-1</f>
        <v>0.10537951363301401</v>
      </c>
      <c r="M75" s="41">
        <f t="shared" si="80"/>
        <v>0.10537951363301401</v>
      </c>
      <c r="N75" s="41">
        <f t="shared" si="80"/>
        <v>0.24946143903489881</v>
      </c>
      <c r="O75" s="37">
        <f t="shared" si="1"/>
        <v>0.15340682210030895</v>
      </c>
      <c r="P75" s="40">
        <f>VLOOKUP(Reais3x3!C75,Aplicações!$B$10:$J$67,6,0)</f>
        <v>6.7278287461773698E-3</v>
      </c>
      <c r="Q75" s="40">
        <f>VLOOKUP(Reais3x3!D75,Aplicações!$B$10:$J$67,6,0)</f>
        <v>6.7278287461773698E-3</v>
      </c>
      <c r="R75" s="40">
        <f>VLOOKUP(Reais3x3!E75,Aplicações!$B$10:$J$67,6,0)</f>
        <v>0.13616513761467888</v>
      </c>
      <c r="S75" s="40">
        <f>VLOOKUP(Reais3x3!C75,Aplicações!$B$10:$J$67,7,0)</f>
        <v>1.5765765765765764E-2</v>
      </c>
      <c r="T75" s="40">
        <f>VLOOKUP(Reais3x3!D75,Aplicações!$B$10:$J$67,7,0)</f>
        <v>1.5765765765765764E-2</v>
      </c>
      <c r="U75" s="40">
        <f>VLOOKUP(Reais3x3!E75,Aplicações!$B$10:$J$67,7,0)</f>
        <v>9.0788288288288291E-2</v>
      </c>
      <c r="V75" s="40">
        <f>VLOOKUP(Reais3x3!C75,Aplicações!$B$10:$J$67,8,0)</f>
        <v>0</v>
      </c>
      <c r="W75" s="40">
        <f>VLOOKUP(Reais3x3!D75,Aplicações!$B$10:$J$67,8,0)</f>
        <v>0</v>
      </c>
      <c r="X75" s="40">
        <f>VLOOKUP(Reais3x3!E75,Aplicações!$B$10:$J$67,8,0)</f>
        <v>0.19381443298969073</v>
      </c>
      <c r="Y75" s="60">
        <f t="shared" si="2"/>
        <v>0.14962079510703363</v>
      </c>
      <c r="Z75" s="60">
        <f t="shared" si="3"/>
        <v>0.12231981981981982</v>
      </c>
      <c r="AA75" s="60">
        <f t="shared" si="4"/>
        <v>0.19381443298969073</v>
      </c>
      <c r="AB75" s="61">
        <f t="shared" si="5"/>
        <v>0.91370846075433232</v>
      </c>
      <c r="AC75" s="61">
        <f t="shared" si="6"/>
        <v>0.94998498498498496</v>
      </c>
      <c r="AD75" s="61">
        <f t="shared" si="7"/>
        <v>0.87079037800687287</v>
      </c>
      <c r="AE75" s="61" t="e">
        <f t="shared" ca="1" si="8"/>
        <v>#NAME?</v>
      </c>
      <c r="AF75" s="61"/>
      <c r="AG75" s="61"/>
      <c r="AH75" s="65" t="e">
        <f t="shared" ca="1" si="9"/>
        <v>#NAME?</v>
      </c>
      <c r="AI75" s="65" t="e">
        <f t="shared" ca="1" si="10"/>
        <v>#NAME?</v>
      </c>
    </row>
    <row r="76" spans="2:35" ht="13.5" customHeight="1">
      <c r="B76" s="39">
        <v>72</v>
      </c>
      <c r="C76" s="31" t="s">
        <v>94</v>
      </c>
      <c r="D76" s="31" t="s">
        <v>94</v>
      </c>
      <c r="E76" s="31" t="s">
        <v>89</v>
      </c>
      <c r="F76" s="40">
        <f>VLOOKUP(Reais3x3!C76,Aplicações!$B$10:$J$67,9,0)</f>
        <v>27.14</v>
      </c>
      <c r="G76" s="40">
        <f>VLOOKUP(Reais3x3!D76,Aplicações!$B$10:$J$67,9,0)</f>
        <v>27.14</v>
      </c>
      <c r="H76" s="40">
        <f>VLOOKUP(Reais3x3!E76,Aplicações!$B$10:$J$67,9,0)</f>
        <v>39.200000000000003</v>
      </c>
      <c r="I76" s="31">
        <v>30</v>
      </c>
      <c r="J76" s="31">
        <v>30</v>
      </c>
      <c r="K76" s="31">
        <v>56</v>
      </c>
      <c r="L76" s="41">
        <f t="shared" ref="L76:N76" si="81">I76/F76-1</f>
        <v>0.10537951363301401</v>
      </c>
      <c r="M76" s="41">
        <f t="shared" si="81"/>
        <v>0.10537951363301401</v>
      </c>
      <c r="N76" s="41">
        <f t="shared" si="81"/>
        <v>0.42857142857142838</v>
      </c>
      <c r="O76" s="37">
        <f t="shared" si="1"/>
        <v>0.21311015194581881</v>
      </c>
      <c r="P76" s="40">
        <f>VLOOKUP(Reais3x3!C76,Aplicações!$B$10:$J$67,6,0)</f>
        <v>6.7278287461773698E-3</v>
      </c>
      <c r="Q76" s="40">
        <f>VLOOKUP(Reais3x3!D76,Aplicações!$B$10:$J$67,6,0)</f>
        <v>6.7278287461773698E-3</v>
      </c>
      <c r="R76" s="40">
        <f>VLOOKUP(Reais3x3!E76,Aplicações!$B$10:$J$67,6,0)</f>
        <v>6.8000000000000005E-2</v>
      </c>
      <c r="S76" s="40">
        <f>VLOOKUP(Reais3x3!C76,Aplicações!$B$10:$J$67,7,0)</f>
        <v>1.5765765765765764E-2</v>
      </c>
      <c r="T76" s="40">
        <f>VLOOKUP(Reais3x3!D76,Aplicações!$B$10:$J$67,7,0)</f>
        <v>1.5765765765765764E-2</v>
      </c>
      <c r="U76" s="40">
        <f>VLOOKUP(Reais3x3!E76,Aplicações!$B$10:$J$67,7,0)</f>
        <v>0.16936936936936939</v>
      </c>
      <c r="V76" s="40">
        <f>VLOOKUP(Reais3x3!C76,Aplicações!$B$10:$J$67,8,0)</f>
        <v>0</v>
      </c>
      <c r="W76" s="40">
        <f>VLOOKUP(Reais3x3!D76,Aplicações!$B$10:$J$67,8,0)</f>
        <v>0</v>
      </c>
      <c r="X76" s="40">
        <f>VLOOKUP(Reais3x3!E76,Aplicações!$B$10:$J$67,8,0)</f>
        <v>0.49312714776632305</v>
      </c>
      <c r="Y76" s="60">
        <f t="shared" si="2"/>
        <v>8.1455657492354741E-2</v>
      </c>
      <c r="Z76" s="60">
        <f t="shared" si="3"/>
        <v>0.2009009009009009</v>
      </c>
      <c r="AA76" s="60">
        <f t="shared" si="4"/>
        <v>0.49312714776632305</v>
      </c>
      <c r="AB76" s="61">
        <f t="shared" si="5"/>
        <v>0.95915188583078492</v>
      </c>
      <c r="AC76" s="61">
        <f t="shared" si="6"/>
        <v>0.89759759759759772</v>
      </c>
      <c r="AD76" s="61">
        <f t="shared" si="7"/>
        <v>0.6712485681557846</v>
      </c>
      <c r="AE76" s="61" t="e">
        <f t="shared" ca="1" si="8"/>
        <v>#NAME?</v>
      </c>
      <c r="AF76" s="61"/>
      <c r="AG76" s="61"/>
      <c r="AH76" s="65" t="e">
        <f t="shared" ca="1" si="9"/>
        <v>#NAME?</v>
      </c>
      <c r="AI76" s="65" t="e">
        <f t="shared" ca="1" si="10"/>
        <v>#NAME?</v>
      </c>
    </row>
    <row r="77" spans="2:35" ht="13.5" customHeight="1">
      <c r="B77" s="39">
        <v>73</v>
      </c>
      <c r="C77" s="31" t="s">
        <v>94</v>
      </c>
      <c r="D77" s="31" t="s">
        <v>95</v>
      </c>
      <c r="E77" s="31" t="s">
        <v>87</v>
      </c>
      <c r="F77" s="40">
        <f>VLOOKUP(Reais3x3!C77,Aplicações!$B$10:$J$67,9,0)</f>
        <v>27.14</v>
      </c>
      <c r="G77" s="40">
        <f>VLOOKUP(Reais3x3!D77,Aplicações!$B$10:$J$67,9,0)</f>
        <v>66.73</v>
      </c>
      <c r="H77" s="40">
        <f>VLOOKUP(Reais3x3!E77,Aplicações!$B$10:$J$67,9,0)</f>
        <v>46.42</v>
      </c>
      <c r="I77" s="31">
        <v>29</v>
      </c>
      <c r="J77" s="31">
        <v>75</v>
      </c>
      <c r="K77" s="31">
        <v>61</v>
      </c>
      <c r="L77" s="41">
        <f t="shared" ref="L77:N77" si="82">I77/F77-1</f>
        <v>6.8533529845246743E-2</v>
      </c>
      <c r="M77" s="41">
        <f t="shared" si="82"/>
        <v>0.1239322643488685</v>
      </c>
      <c r="N77" s="41">
        <f t="shared" si="82"/>
        <v>0.31408875484704857</v>
      </c>
      <c r="O77" s="37">
        <f t="shared" si="1"/>
        <v>0.16885151634705461</v>
      </c>
      <c r="P77" s="40">
        <f>VLOOKUP(Reais3x3!C77,Aplicações!$B$10:$J$67,6,0)</f>
        <v>6.7278287461773698E-3</v>
      </c>
      <c r="Q77" s="40">
        <f>VLOOKUP(Reais3x3!D77,Aplicações!$B$10:$J$67,6,0)</f>
        <v>1.2232415902140673E-2</v>
      </c>
      <c r="R77" s="40">
        <f>VLOOKUP(Reais3x3!E77,Aplicações!$B$10:$J$67,6,0)</f>
        <v>0.13616513761467888</v>
      </c>
      <c r="S77" s="40">
        <f>VLOOKUP(Reais3x3!C77,Aplicações!$B$10:$J$67,7,0)</f>
        <v>1.5765765765765764E-2</v>
      </c>
      <c r="T77" s="40">
        <f>VLOOKUP(Reais3x3!D77,Aplicações!$B$10:$J$67,7,0)</f>
        <v>3.8288288288288286E-2</v>
      </c>
      <c r="U77" s="40">
        <f>VLOOKUP(Reais3x3!E77,Aplicações!$B$10:$J$67,7,0)</f>
        <v>9.0788288288288291E-2</v>
      </c>
      <c r="V77" s="40">
        <f>VLOOKUP(Reais3x3!C77,Aplicações!$B$10:$J$67,8,0)</f>
        <v>0</v>
      </c>
      <c r="W77" s="40">
        <f>VLOOKUP(Reais3x3!D77,Aplicações!$B$10:$J$67,8,0)</f>
        <v>1.0996563573883162E-2</v>
      </c>
      <c r="X77" s="40">
        <f>VLOOKUP(Reais3x3!E77,Aplicações!$B$10:$J$67,8,0)</f>
        <v>0.19381443298969073</v>
      </c>
      <c r="Y77" s="60">
        <f t="shared" si="2"/>
        <v>0.15512538226299694</v>
      </c>
      <c r="Z77" s="60">
        <f t="shared" si="3"/>
        <v>0.14484234234234233</v>
      </c>
      <c r="AA77" s="60">
        <f t="shared" si="4"/>
        <v>0.20481099656357388</v>
      </c>
      <c r="AB77" s="61">
        <f t="shared" si="5"/>
        <v>0.91370846075433232</v>
      </c>
      <c r="AC77" s="61">
        <f t="shared" si="6"/>
        <v>0.94998498498498496</v>
      </c>
      <c r="AD77" s="61">
        <f t="shared" si="7"/>
        <v>0.87079037800687287</v>
      </c>
      <c r="AE77" s="61" t="e">
        <f t="shared" ca="1" si="8"/>
        <v>#NAME?</v>
      </c>
      <c r="AF77" s="61"/>
      <c r="AG77" s="61"/>
      <c r="AH77" s="65" t="e">
        <f t="shared" ca="1" si="9"/>
        <v>#NAME?</v>
      </c>
      <c r="AI77" s="65" t="e">
        <f t="shared" ca="1" si="10"/>
        <v>#NAME?</v>
      </c>
    </row>
    <row r="78" spans="2:35" ht="13.5" customHeight="1">
      <c r="B78" s="39">
        <v>74</v>
      </c>
      <c r="C78" s="31" t="s">
        <v>94</v>
      </c>
      <c r="D78" s="31" t="s">
        <v>95</v>
      </c>
      <c r="E78" s="31" t="s">
        <v>89</v>
      </c>
      <c r="F78" s="40">
        <f>VLOOKUP(Reais3x3!C78,Aplicações!$B$10:$J$67,9,0)</f>
        <v>27.14</v>
      </c>
      <c r="G78" s="40">
        <f>VLOOKUP(Reais3x3!D78,Aplicações!$B$10:$J$67,9,0)</f>
        <v>66.73</v>
      </c>
      <c r="H78" s="40">
        <f>VLOOKUP(Reais3x3!E78,Aplicações!$B$10:$J$67,9,0)</f>
        <v>39.200000000000003</v>
      </c>
      <c r="I78" s="31">
        <v>30</v>
      </c>
      <c r="J78" s="31">
        <v>76</v>
      </c>
      <c r="K78" s="31">
        <v>48</v>
      </c>
      <c r="L78" s="41">
        <f t="shared" ref="L78:N78" si="83">I78/F78-1</f>
        <v>0.10537951363301401</v>
      </c>
      <c r="M78" s="41">
        <f t="shared" si="83"/>
        <v>0.13891802787352003</v>
      </c>
      <c r="N78" s="41">
        <f t="shared" si="83"/>
        <v>0.22448979591836715</v>
      </c>
      <c r="O78" s="37">
        <f t="shared" si="1"/>
        <v>0.1562624458083004</v>
      </c>
      <c r="P78" s="40">
        <f>VLOOKUP(Reais3x3!C78,Aplicações!$B$10:$J$67,6,0)</f>
        <v>6.7278287461773698E-3</v>
      </c>
      <c r="Q78" s="40">
        <f>VLOOKUP(Reais3x3!D78,Aplicações!$B$10:$J$67,6,0)</f>
        <v>1.2232415902140673E-2</v>
      </c>
      <c r="R78" s="40">
        <f>VLOOKUP(Reais3x3!E78,Aplicações!$B$10:$J$67,6,0)</f>
        <v>6.8000000000000005E-2</v>
      </c>
      <c r="S78" s="40">
        <f>VLOOKUP(Reais3x3!C78,Aplicações!$B$10:$J$67,7,0)</f>
        <v>1.5765765765765764E-2</v>
      </c>
      <c r="T78" s="40">
        <f>VLOOKUP(Reais3x3!D78,Aplicações!$B$10:$J$67,7,0)</f>
        <v>3.8288288288288286E-2</v>
      </c>
      <c r="U78" s="40">
        <f>VLOOKUP(Reais3x3!E78,Aplicações!$B$10:$J$67,7,0)</f>
        <v>0.16936936936936939</v>
      </c>
      <c r="V78" s="40">
        <f>VLOOKUP(Reais3x3!C78,Aplicações!$B$10:$J$67,8,0)</f>
        <v>0</v>
      </c>
      <c r="W78" s="40">
        <f>VLOOKUP(Reais3x3!D78,Aplicações!$B$10:$J$67,8,0)</f>
        <v>1.0996563573883162E-2</v>
      </c>
      <c r="X78" s="40">
        <f>VLOOKUP(Reais3x3!E78,Aplicações!$B$10:$J$67,8,0)</f>
        <v>0.49312714776632305</v>
      </c>
      <c r="Y78" s="60">
        <f t="shared" si="2"/>
        <v>8.6960244648318044E-2</v>
      </c>
      <c r="Z78" s="60">
        <f t="shared" si="3"/>
        <v>0.22342342342342345</v>
      </c>
      <c r="AA78" s="60">
        <f t="shared" si="4"/>
        <v>0.50412371134020617</v>
      </c>
      <c r="AB78" s="61">
        <f t="shared" si="5"/>
        <v>0.95915188583078492</v>
      </c>
      <c r="AC78" s="61">
        <f t="shared" si="6"/>
        <v>0.89759759759759772</v>
      </c>
      <c r="AD78" s="61">
        <f t="shared" si="7"/>
        <v>0.6712485681557846</v>
      </c>
      <c r="AE78" s="61" t="e">
        <f t="shared" ca="1" si="8"/>
        <v>#NAME?</v>
      </c>
      <c r="AF78" s="61"/>
      <c r="AG78" s="61"/>
      <c r="AH78" s="65" t="e">
        <f t="shared" ca="1" si="9"/>
        <v>#NAME?</v>
      </c>
      <c r="AI78" s="65" t="e">
        <f t="shared" ca="1" si="10"/>
        <v>#NAME?</v>
      </c>
    </row>
    <row r="79" spans="2:35" ht="13.5" customHeight="1">
      <c r="B79" s="39">
        <v>75</v>
      </c>
      <c r="C79" s="31" t="s">
        <v>94</v>
      </c>
      <c r="D79" s="31" t="s">
        <v>95</v>
      </c>
      <c r="E79" s="31" t="s">
        <v>88</v>
      </c>
      <c r="F79" s="40">
        <f>VLOOKUP(Reais3x3!C79,Aplicações!$B$10:$J$67,9,0)</f>
        <v>27.14</v>
      </c>
      <c r="G79" s="40">
        <f>VLOOKUP(Reais3x3!D79,Aplicações!$B$10:$J$67,9,0)</f>
        <v>66.73</v>
      </c>
      <c r="H79" s="40">
        <f>VLOOKUP(Reais3x3!E79,Aplicações!$B$10:$J$67,9,0)</f>
        <v>74.05</v>
      </c>
      <c r="I79" s="31">
        <v>30</v>
      </c>
      <c r="J79" s="31">
        <v>76</v>
      </c>
      <c r="K79" s="31">
        <v>82</v>
      </c>
      <c r="L79" s="41">
        <f t="shared" ref="L79:N79" si="84">I79/F79-1</f>
        <v>0.10537951363301401</v>
      </c>
      <c r="M79" s="41">
        <f t="shared" si="84"/>
        <v>0.13891802787352003</v>
      </c>
      <c r="N79" s="41">
        <f t="shared" si="84"/>
        <v>0.1073598919648886</v>
      </c>
      <c r="O79" s="37">
        <f t="shared" si="1"/>
        <v>0.11721914449047421</v>
      </c>
      <c r="P79" s="40">
        <f>VLOOKUP(Reais3x3!C79,Aplicações!$B$10:$J$67,6,0)</f>
        <v>6.7278287461773698E-3</v>
      </c>
      <c r="Q79" s="40">
        <f>VLOOKUP(Reais3x3!D79,Aplicações!$B$10:$J$67,6,0)</f>
        <v>1.2232415902140673E-2</v>
      </c>
      <c r="R79" s="40">
        <f>VLOOKUP(Reais3x3!E79,Aplicações!$B$10:$J$67,6,0)</f>
        <v>1.0966360856269113E-2</v>
      </c>
      <c r="S79" s="40">
        <f>VLOOKUP(Reais3x3!C79,Aplicações!$B$10:$J$67,7,0)</f>
        <v>1.5765765765765764E-2</v>
      </c>
      <c r="T79" s="40">
        <f>VLOOKUP(Reais3x3!D79,Aplicações!$B$10:$J$67,7,0)</f>
        <v>3.8288288288288286E-2</v>
      </c>
      <c r="U79" s="40">
        <f>VLOOKUP(Reais3x3!E79,Aplicações!$B$10:$J$67,7,0)</f>
        <v>2.3468468468468468E-2</v>
      </c>
      <c r="V79" s="40">
        <f>VLOOKUP(Reais3x3!C79,Aplicações!$B$10:$J$67,8,0)</f>
        <v>0</v>
      </c>
      <c r="W79" s="40">
        <f>VLOOKUP(Reais3x3!D79,Aplicações!$B$10:$J$67,8,0)</f>
        <v>1.0996563573883162E-2</v>
      </c>
      <c r="X79" s="40">
        <f>VLOOKUP(Reais3x3!E79,Aplicações!$B$10:$J$67,8,0)</f>
        <v>0</v>
      </c>
      <c r="Y79" s="60">
        <f t="shared" si="2"/>
        <v>2.9926605504587155E-2</v>
      </c>
      <c r="Z79" s="60">
        <f t="shared" si="3"/>
        <v>7.7522522522522522E-2</v>
      </c>
      <c r="AA79" s="60">
        <f t="shared" si="4"/>
        <v>1.0996563573883162E-2</v>
      </c>
      <c r="AB79" s="61">
        <f t="shared" si="5"/>
        <v>0.9963302752293578</v>
      </c>
      <c r="AC79" s="61">
        <f t="shared" si="6"/>
        <v>0.98498498498498499</v>
      </c>
      <c r="AD79" s="61">
        <f t="shared" si="7"/>
        <v>0.99266895761741125</v>
      </c>
      <c r="AE79" s="61" t="e">
        <f t="shared" ca="1" si="8"/>
        <v>#NAME?</v>
      </c>
      <c r="AF79" s="61"/>
      <c r="AG79" s="61"/>
      <c r="AH79" s="65" t="e">
        <f t="shared" ca="1" si="9"/>
        <v>#NAME?</v>
      </c>
      <c r="AI79" s="65" t="e">
        <f t="shared" ca="1" si="10"/>
        <v>#NAME?</v>
      </c>
    </row>
    <row r="80" spans="2:35" ht="13.5" customHeight="1">
      <c r="B80" s="39">
        <v>76</v>
      </c>
      <c r="C80" s="31" t="s">
        <v>94</v>
      </c>
      <c r="D80" s="31" t="s">
        <v>96</v>
      </c>
      <c r="E80" s="31" t="s">
        <v>88</v>
      </c>
      <c r="F80" s="40">
        <f>VLOOKUP(Reais3x3!C80,Aplicações!$B$10:$J$67,9,0)</f>
        <v>27.14</v>
      </c>
      <c r="G80" s="40">
        <f>VLOOKUP(Reais3x3!D80,Aplicações!$B$10:$J$67,9,0)</f>
        <v>18.22</v>
      </c>
      <c r="H80" s="40">
        <f>VLOOKUP(Reais3x3!E80,Aplicações!$B$10:$J$67,9,0)</f>
        <v>74.05</v>
      </c>
      <c r="I80" s="31">
        <v>29</v>
      </c>
      <c r="J80" s="31">
        <v>20</v>
      </c>
      <c r="K80" s="31">
        <v>80</v>
      </c>
      <c r="L80" s="41">
        <f t="shared" ref="L80:N80" si="85">I80/F80-1</f>
        <v>6.8533529845246743E-2</v>
      </c>
      <c r="M80" s="41">
        <f t="shared" si="85"/>
        <v>9.7694840834248176E-2</v>
      </c>
      <c r="N80" s="41">
        <f t="shared" si="85"/>
        <v>8.0351114112086508E-2</v>
      </c>
      <c r="O80" s="37">
        <f t="shared" si="1"/>
        <v>8.2193161597193809E-2</v>
      </c>
      <c r="P80" s="40">
        <f>VLOOKUP(Reais3x3!C80,Aplicações!$B$10:$J$67,6,0)</f>
        <v>6.7278287461773698E-3</v>
      </c>
      <c r="Q80" s="40">
        <f>VLOOKUP(Reais3x3!D80,Aplicações!$B$10:$J$67,6,0)</f>
        <v>1.5290519877675841E-2</v>
      </c>
      <c r="R80" s="40">
        <f>VLOOKUP(Reais3x3!E80,Aplicações!$B$10:$J$67,6,0)</f>
        <v>1.0966360856269113E-2</v>
      </c>
      <c r="S80" s="40">
        <f>VLOOKUP(Reais3x3!C80,Aplicações!$B$10:$J$67,7,0)</f>
        <v>1.5765765765765764E-2</v>
      </c>
      <c r="T80" s="40">
        <f>VLOOKUP(Reais3x3!D80,Aplicações!$B$10:$J$67,7,0)</f>
        <v>4.5045045045045046E-5</v>
      </c>
      <c r="U80" s="40">
        <f>VLOOKUP(Reais3x3!E80,Aplicações!$B$10:$J$67,7,0)</f>
        <v>2.3468468468468468E-2</v>
      </c>
      <c r="V80" s="40">
        <f>VLOOKUP(Reais3x3!C80,Aplicações!$B$10:$J$67,8,0)</f>
        <v>0</v>
      </c>
      <c r="W80" s="40">
        <f>VLOOKUP(Reais3x3!D80,Aplicações!$B$10:$J$67,8,0)</f>
        <v>3.7800687285223365E-2</v>
      </c>
      <c r="X80" s="40">
        <f>VLOOKUP(Reais3x3!E80,Aplicações!$B$10:$J$67,8,0)</f>
        <v>0</v>
      </c>
      <c r="Y80" s="60">
        <f t="shared" si="2"/>
        <v>3.2984709480122325E-2</v>
      </c>
      <c r="Z80" s="60">
        <f t="shared" si="3"/>
        <v>3.9279279279279281E-2</v>
      </c>
      <c r="AA80" s="60">
        <f t="shared" si="4"/>
        <v>3.7800687285223365E-2</v>
      </c>
      <c r="AB80" s="61">
        <f t="shared" si="5"/>
        <v>0.99429153924566771</v>
      </c>
      <c r="AC80" s="61">
        <f t="shared" si="6"/>
        <v>0.98438438438438436</v>
      </c>
      <c r="AD80" s="61">
        <f t="shared" si="7"/>
        <v>0.97479954180985118</v>
      </c>
      <c r="AE80" s="61" t="e">
        <f t="shared" ca="1" si="8"/>
        <v>#NAME?</v>
      </c>
      <c r="AF80" s="61"/>
      <c r="AG80" s="61"/>
      <c r="AH80" s="65" t="e">
        <f t="shared" ca="1" si="9"/>
        <v>#NAME?</v>
      </c>
      <c r="AI80" s="65" t="e">
        <f t="shared" ca="1" si="10"/>
        <v>#NAME?</v>
      </c>
    </row>
    <row r="81" spans="2:35" ht="13.5" customHeight="1">
      <c r="B81" s="39">
        <v>77</v>
      </c>
      <c r="C81" s="31" t="s">
        <v>94</v>
      </c>
      <c r="D81" s="31" t="s">
        <v>96</v>
      </c>
      <c r="E81" s="31" t="s">
        <v>87</v>
      </c>
      <c r="F81" s="40">
        <f>VLOOKUP(Reais3x3!C81,Aplicações!$B$10:$J$67,9,0)</f>
        <v>27.14</v>
      </c>
      <c r="G81" s="40">
        <f>VLOOKUP(Reais3x3!D81,Aplicações!$B$10:$J$67,9,0)</f>
        <v>18.22</v>
      </c>
      <c r="H81" s="40">
        <f>VLOOKUP(Reais3x3!E81,Aplicações!$B$10:$J$67,9,0)</f>
        <v>46.42</v>
      </c>
      <c r="I81" s="31">
        <v>29</v>
      </c>
      <c r="J81" s="31">
        <v>20</v>
      </c>
      <c r="K81" s="31">
        <v>56</v>
      </c>
      <c r="L81" s="41">
        <f t="shared" ref="L81:N81" si="86">I81/F81-1</f>
        <v>6.8533529845246743E-2</v>
      </c>
      <c r="M81" s="41">
        <f t="shared" si="86"/>
        <v>9.7694840834248176E-2</v>
      </c>
      <c r="N81" s="41">
        <f t="shared" si="86"/>
        <v>0.20637656182679875</v>
      </c>
      <c r="O81" s="37">
        <f t="shared" si="1"/>
        <v>0.12420164416876456</v>
      </c>
      <c r="P81" s="40">
        <f>VLOOKUP(Reais3x3!C81,Aplicações!$B$10:$J$67,6,0)</f>
        <v>6.7278287461773698E-3</v>
      </c>
      <c r="Q81" s="40">
        <f>VLOOKUP(Reais3x3!D81,Aplicações!$B$10:$J$67,6,0)</f>
        <v>1.5290519877675841E-2</v>
      </c>
      <c r="R81" s="40">
        <f>VLOOKUP(Reais3x3!E81,Aplicações!$B$10:$J$67,6,0)</f>
        <v>0.13616513761467888</v>
      </c>
      <c r="S81" s="40">
        <f>VLOOKUP(Reais3x3!C81,Aplicações!$B$10:$J$67,7,0)</f>
        <v>1.5765765765765764E-2</v>
      </c>
      <c r="T81" s="40">
        <f>VLOOKUP(Reais3x3!D81,Aplicações!$B$10:$J$67,7,0)</f>
        <v>4.5045045045045046E-5</v>
      </c>
      <c r="U81" s="40">
        <f>VLOOKUP(Reais3x3!E81,Aplicações!$B$10:$J$67,7,0)</f>
        <v>9.0788288288288291E-2</v>
      </c>
      <c r="V81" s="40">
        <f>VLOOKUP(Reais3x3!C81,Aplicações!$B$10:$J$67,8,0)</f>
        <v>0</v>
      </c>
      <c r="W81" s="40">
        <f>VLOOKUP(Reais3x3!D81,Aplicações!$B$10:$J$67,8,0)</f>
        <v>3.7800687285223365E-2</v>
      </c>
      <c r="X81" s="40">
        <f>VLOOKUP(Reais3x3!E81,Aplicações!$B$10:$J$67,8,0)</f>
        <v>0.19381443298969073</v>
      </c>
      <c r="Y81" s="60">
        <f t="shared" si="2"/>
        <v>0.1581834862385321</v>
      </c>
      <c r="Z81" s="60">
        <f t="shared" si="3"/>
        <v>0.10659909909909909</v>
      </c>
      <c r="AA81" s="60">
        <f t="shared" si="4"/>
        <v>0.2316151202749141</v>
      </c>
      <c r="AB81" s="61">
        <f t="shared" si="5"/>
        <v>0.91370846075433232</v>
      </c>
      <c r="AC81" s="61">
        <f t="shared" si="6"/>
        <v>0.93950450450450462</v>
      </c>
      <c r="AD81" s="61">
        <f t="shared" si="7"/>
        <v>0.87079037800687287</v>
      </c>
      <c r="AE81" s="61" t="e">
        <f t="shared" ca="1" si="8"/>
        <v>#NAME?</v>
      </c>
      <c r="AF81" s="61"/>
      <c r="AG81" s="61"/>
      <c r="AH81" s="65" t="e">
        <f t="shared" ca="1" si="9"/>
        <v>#NAME?</v>
      </c>
      <c r="AI81" s="65" t="e">
        <f t="shared" ca="1" si="10"/>
        <v>#NAME?</v>
      </c>
    </row>
    <row r="82" spans="2:35" ht="13.5" customHeight="1">
      <c r="B82" s="39">
        <v>78</v>
      </c>
      <c r="C82" s="31" t="s">
        <v>94</v>
      </c>
      <c r="D82" s="31" t="s">
        <v>96</v>
      </c>
      <c r="E82" s="31" t="s">
        <v>89</v>
      </c>
      <c r="F82" s="40">
        <f>VLOOKUP(Reais3x3!C82,Aplicações!$B$10:$J$67,9,0)</f>
        <v>27.14</v>
      </c>
      <c r="G82" s="40">
        <f>VLOOKUP(Reais3x3!D82,Aplicações!$B$10:$J$67,9,0)</f>
        <v>18.22</v>
      </c>
      <c r="H82" s="40">
        <f>VLOOKUP(Reais3x3!E82,Aplicações!$B$10:$J$67,9,0)</f>
        <v>39.200000000000003</v>
      </c>
      <c r="I82" s="31">
        <v>29</v>
      </c>
      <c r="J82" s="31">
        <v>21</v>
      </c>
      <c r="K82" s="31">
        <v>44</v>
      </c>
      <c r="L82" s="41">
        <f t="shared" ref="L82:N82" si="87">I82/F82-1</f>
        <v>6.8533529845246743E-2</v>
      </c>
      <c r="M82" s="41">
        <f t="shared" si="87"/>
        <v>0.15257958287596063</v>
      </c>
      <c r="N82" s="41">
        <f t="shared" si="87"/>
        <v>0.12244897959183665</v>
      </c>
      <c r="O82" s="37">
        <f t="shared" si="1"/>
        <v>0.11452069743768134</v>
      </c>
      <c r="P82" s="40">
        <f>VLOOKUP(Reais3x3!C82,Aplicações!$B$10:$J$67,6,0)</f>
        <v>6.7278287461773698E-3</v>
      </c>
      <c r="Q82" s="40">
        <f>VLOOKUP(Reais3x3!D82,Aplicações!$B$10:$J$67,6,0)</f>
        <v>1.5290519877675841E-2</v>
      </c>
      <c r="R82" s="40">
        <f>VLOOKUP(Reais3x3!E82,Aplicações!$B$10:$J$67,6,0)</f>
        <v>6.8000000000000005E-2</v>
      </c>
      <c r="S82" s="40">
        <f>VLOOKUP(Reais3x3!C82,Aplicações!$B$10:$J$67,7,0)</f>
        <v>1.5765765765765764E-2</v>
      </c>
      <c r="T82" s="40">
        <f>VLOOKUP(Reais3x3!D82,Aplicações!$B$10:$J$67,7,0)</f>
        <v>4.5045045045045046E-5</v>
      </c>
      <c r="U82" s="40">
        <f>VLOOKUP(Reais3x3!E82,Aplicações!$B$10:$J$67,7,0)</f>
        <v>0.16936936936936939</v>
      </c>
      <c r="V82" s="40">
        <f>VLOOKUP(Reais3x3!C82,Aplicações!$B$10:$J$67,8,0)</f>
        <v>0</v>
      </c>
      <c r="W82" s="40">
        <f>VLOOKUP(Reais3x3!D82,Aplicações!$B$10:$J$67,8,0)</f>
        <v>3.7800687285223365E-2</v>
      </c>
      <c r="X82" s="40">
        <f>VLOOKUP(Reais3x3!E82,Aplicações!$B$10:$J$67,8,0)</f>
        <v>0.49312714776632305</v>
      </c>
      <c r="Y82" s="60">
        <f t="shared" si="2"/>
        <v>9.0018348623853217E-2</v>
      </c>
      <c r="Z82" s="60">
        <f t="shared" si="3"/>
        <v>0.1851801801801802</v>
      </c>
      <c r="AA82" s="60">
        <f t="shared" si="4"/>
        <v>0.53092783505154639</v>
      </c>
      <c r="AB82" s="61">
        <f t="shared" si="5"/>
        <v>0.95915188583078492</v>
      </c>
      <c r="AC82" s="61">
        <f t="shared" si="6"/>
        <v>0.88711711711711716</v>
      </c>
      <c r="AD82" s="61">
        <f t="shared" si="7"/>
        <v>0.6712485681557846</v>
      </c>
      <c r="AE82" s="61" t="e">
        <f t="shared" ca="1" si="8"/>
        <v>#NAME?</v>
      </c>
      <c r="AF82" s="61"/>
      <c r="AG82" s="61"/>
      <c r="AH82" s="65" t="e">
        <f t="shared" ca="1" si="9"/>
        <v>#NAME?</v>
      </c>
      <c r="AI82" s="65" t="e">
        <f t="shared" ca="1" si="10"/>
        <v>#NAME?</v>
      </c>
    </row>
    <row r="83" spans="2:35" ht="13.5" customHeight="1">
      <c r="B83" s="39">
        <v>79</v>
      </c>
      <c r="C83" s="31" t="s">
        <v>94</v>
      </c>
      <c r="D83" s="31" t="s">
        <v>90</v>
      </c>
      <c r="E83" s="31" t="s">
        <v>88</v>
      </c>
      <c r="F83" s="40">
        <f>VLOOKUP(Reais3x3!C83,Aplicações!$B$10:$J$67,9,0)</f>
        <v>27.14</v>
      </c>
      <c r="G83" s="40">
        <f>VLOOKUP(Reais3x3!D83,Aplicações!$B$10:$J$67,9,0)</f>
        <v>19.46</v>
      </c>
      <c r="H83" s="40">
        <f>VLOOKUP(Reais3x3!E83,Aplicações!$B$10:$J$67,9,0)</f>
        <v>74.05</v>
      </c>
      <c r="I83" s="31">
        <v>30</v>
      </c>
      <c r="J83" s="31">
        <v>23</v>
      </c>
      <c r="K83" s="31">
        <v>81</v>
      </c>
      <c r="L83" s="41">
        <f t="shared" ref="L83:N83" si="88">I83/F83-1</f>
        <v>0.10537951363301401</v>
      </c>
      <c r="M83" s="41">
        <f t="shared" si="88"/>
        <v>0.18191161356628971</v>
      </c>
      <c r="N83" s="41">
        <f t="shared" si="88"/>
        <v>9.3855503038487553E-2</v>
      </c>
      <c r="O83" s="37">
        <f t="shared" si="1"/>
        <v>0.12704887674593043</v>
      </c>
      <c r="P83" s="40">
        <f>VLOOKUP(Reais3x3!C83,Aplicações!$B$10:$J$67,6,0)</f>
        <v>6.7278287461773698E-3</v>
      </c>
      <c r="Q83" s="40">
        <f>VLOOKUP(Reais3x3!D83,Aplicações!$B$10:$J$67,6,0)</f>
        <v>7.0336391437308868E-2</v>
      </c>
      <c r="R83" s="40">
        <f>VLOOKUP(Reais3x3!E83,Aplicações!$B$10:$J$67,6,0)</f>
        <v>1.0966360856269113E-2</v>
      </c>
      <c r="S83" s="40">
        <f>VLOOKUP(Reais3x3!C83,Aplicações!$B$10:$J$67,7,0)</f>
        <v>1.5765765765765764E-2</v>
      </c>
      <c r="T83" s="40">
        <f>VLOOKUP(Reais3x3!D83,Aplicações!$B$10:$J$67,7,0)</f>
        <v>0.16434684684684683</v>
      </c>
      <c r="U83" s="40">
        <f>VLOOKUP(Reais3x3!E83,Aplicações!$B$10:$J$67,7,0)</f>
        <v>2.3468468468468468E-2</v>
      </c>
      <c r="V83" s="40">
        <f>VLOOKUP(Reais3x3!C83,Aplicações!$B$10:$J$67,8,0)</f>
        <v>0</v>
      </c>
      <c r="W83" s="40">
        <f>VLOOKUP(Reais3x3!D83,Aplicações!$B$10:$J$67,8,0)</f>
        <v>0.51683848797250864</v>
      </c>
      <c r="X83" s="40">
        <f>VLOOKUP(Reais3x3!E83,Aplicações!$B$10:$J$67,8,0)</f>
        <v>0</v>
      </c>
      <c r="Y83" s="60">
        <f t="shared" si="2"/>
        <v>8.8030581039755362E-2</v>
      </c>
      <c r="Z83" s="60">
        <f t="shared" si="3"/>
        <v>0.20358108108108108</v>
      </c>
      <c r="AA83" s="60">
        <f t="shared" si="4"/>
        <v>0.51683848797250864</v>
      </c>
      <c r="AB83" s="61">
        <f t="shared" si="5"/>
        <v>0.95759429153924558</v>
      </c>
      <c r="AC83" s="61">
        <f t="shared" si="6"/>
        <v>0.90094594594594601</v>
      </c>
      <c r="AD83" s="61">
        <f t="shared" si="7"/>
        <v>0.65544100801832761</v>
      </c>
      <c r="AE83" s="61" t="e">
        <f t="shared" ca="1" si="8"/>
        <v>#NAME?</v>
      </c>
      <c r="AF83" s="61"/>
      <c r="AG83" s="61"/>
      <c r="AH83" s="65" t="e">
        <f t="shared" ca="1" si="9"/>
        <v>#NAME?</v>
      </c>
      <c r="AI83" s="65" t="e">
        <f t="shared" ca="1" si="10"/>
        <v>#NAME?</v>
      </c>
    </row>
    <row r="84" spans="2:35" ht="13.5" customHeight="1">
      <c r="B84" s="39">
        <v>80</v>
      </c>
      <c r="C84" s="31" t="s">
        <v>94</v>
      </c>
      <c r="D84" s="31" t="s">
        <v>90</v>
      </c>
      <c r="E84" s="31" t="s">
        <v>87</v>
      </c>
      <c r="F84" s="40">
        <f>VLOOKUP(Reais3x3!C84,Aplicações!$B$10:$J$67,9,0)</f>
        <v>27.14</v>
      </c>
      <c r="G84" s="40">
        <f>VLOOKUP(Reais3x3!D84,Aplicações!$B$10:$J$67,9,0)</f>
        <v>19.46</v>
      </c>
      <c r="H84" s="40">
        <f>VLOOKUP(Reais3x3!E84,Aplicações!$B$10:$J$67,9,0)</f>
        <v>46.42</v>
      </c>
      <c r="I84" s="31">
        <v>29</v>
      </c>
      <c r="J84" s="31">
        <v>24</v>
      </c>
      <c r="K84" s="31">
        <v>64</v>
      </c>
      <c r="L84" s="41">
        <f t="shared" ref="L84:N84" si="89">I84/F84-1</f>
        <v>6.8533529845246743E-2</v>
      </c>
      <c r="M84" s="41">
        <f t="shared" si="89"/>
        <v>0.23329907502569358</v>
      </c>
      <c r="N84" s="41">
        <f t="shared" si="89"/>
        <v>0.37871607065919854</v>
      </c>
      <c r="O84" s="37">
        <f t="shared" si="1"/>
        <v>0.22684955851004629</v>
      </c>
      <c r="P84" s="40">
        <f>VLOOKUP(Reais3x3!C84,Aplicações!$B$10:$J$67,6,0)</f>
        <v>6.7278287461773698E-3</v>
      </c>
      <c r="Q84" s="40">
        <f>VLOOKUP(Reais3x3!D84,Aplicações!$B$10:$J$67,6,0)</f>
        <v>7.0336391437308868E-2</v>
      </c>
      <c r="R84" s="40">
        <f>VLOOKUP(Reais3x3!E84,Aplicações!$B$10:$J$67,6,0)</f>
        <v>0.13616513761467888</v>
      </c>
      <c r="S84" s="40">
        <f>VLOOKUP(Reais3x3!C84,Aplicações!$B$10:$J$67,7,0)</f>
        <v>1.5765765765765764E-2</v>
      </c>
      <c r="T84" s="40">
        <f>VLOOKUP(Reais3x3!D84,Aplicações!$B$10:$J$67,7,0)</f>
        <v>0.16434684684684683</v>
      </c>
      <c r="U84" s="40">
        <f>VLOOKUP(Reais3x3!E84,Aplicações!$B$10:$J$67,7,0)</f>
        <v>9.0788288288288291E-2</v>
      </c>
      <c r="V84" s="40">
        <f>VLOOKUP(Reais3x3!C84,Aplicações!$B$10:$J$67,8,0)</f>
        <v>0</v>
      </c>
      <c r="W84" s="40">
        <f>VLOOKUP(Reais3x3!D84,Aplicações!$B$10:$J$67,8,0)</f>
        <v>0.51683848797250864</v>
      </c>
      <c r="X84" s="40">
        <f>VLOOKUP(Reais3x3!E84,Aplicações!$B$10:$J$67,8,0)</f>
        <v>0.19381443298969073</v>
      </c>
      <c r="Y84" s="60">
        <f t="shared" si="2"/>
        <v>0.21322935779816513</v>
      </c>
      <c r="Z84" s="60">
        <f t="shared" si="3"/>
        <v>0.27090090090090091</v>
      </c>
      <c r="AA84" s="60">
        <f t="shared" si="4"/>
        <v>0.71065292096219934</v>
      </c>
      <c r="AB84" s="61">
        <f t="shared" si="5"/>
        <v>0.91370846075433232</v>
      </c>
      <c r="AC84" s="61">
        <f t="shared" si="6"/>
        <v>0.90094594594594601</v>
      </c>
      <c r="AD84" s="61">
        <f t="shared" si="7"/>
        <v>0.6554410080183275</v>
      </c>
      <c r="AE84" s="61" t="e">
        <f t="shared" ca="1" si="8"/>
        <v>#NAME?</v>
      </c>
      <c r="AF84" s="61"/>
      <c r="AG84" s="61"/>
      <c r="AH84" s="65" t="e">
        <f t="shared" ca="1" si="9"/>
        <v>#NAME?</v>
      </c>
      <c r="AI84" s="65" t="e">
        <f t="shared" ca="1" si="10"/>
        <v>#NAME?</v>
      </c>
    </row>
    <row r="85" spans="2:35" ht="13.5" customHeight="1">
      <c r="B85" s="39">
        <v>81</v>
      </c>
      <c r="C85" s="31" t="s">
        <v>94</v>
      </c>
      <c r="D85" s="31" t="s">
        <v>90</v>
      </c>
      <c r="E85" s="31" t="s">
        <v>89</v>
      </c>
      <c r="F85" s="40">
        <f>VLOOKUP(Reais3x3!C85,Aplicações!$B$10:$J$67,9,0)</f>
        <v>27.14</v>
      </c>
      <c r="G85" s="40">
        <f>VLOOKUP(Reais3x3!D85,Aplicações!$B$10:$J$67,9,0)</f>
        <v>19.46</v>
      </c>
      <c r="H85" s="40">
        <f>VLOOKUP(Reais3x3!E85,Aplicações!$B$10:$J$67,9,0)</f>
        <v>39.200000000000003</v>
      </c>
      <c r="I85" s="31">
        <v>29</v>
      </c>
      <c r="J85" s="31">
        <v>26</v>
      </c>
      <c r="K85" s="31">
        <v>51</v>
      </c>
      <c r="L85" s="41">
        <f t="shared" ref="L85:N85" si="90">I85/F85-1</f>
        <v>6.8533529845246743E-2</v>
      </c>
      <c r="M85" s="41">
        <f t="shared" si="90"/>
        <v>0.33607399794450155</v>
      </c>
      <c r="N85" s="41">
        <f t="shared" si="90"/>
        <v>0.30102040816326525</v>
      </c>
      <c r="O85" s="37">
        <f t="shared" si="1"/>
        <v>0.23520931198433784</v>
      </c>
      <c r="P85" s="40">
        <f>VLOOKUP(Reais3x3!C85,Aplicações!$B$10:$J$67,6,0)</f>
        <v>6.7278287461773698E-3</v>
      </c>
      <c r="Q85" s="40">
        <f>VLOOKUP(Reais3x3!D85,Aplicações!$B$10:$J$67,6,0)</f>
        <v>7.0336391437308868E-2</v>
      </c>
      <c r="R85" s="40">
        <f>VLOOKUP(Reais3x3!E85,Aplicações!$B$10:$J$67,6,0)</f>
        <v>6.8000000000000005E-2</v>
      </c>
      <c r="S85" s="40">
        <f>VLOOKUP(Reais3x3!C85,Aplicações!$B$10:$J$67,7,0)</f>
        <v>1.5765765765765764E-2</v>
      </c>
      <c r="T85" s="40">
        <f>VLOOKUP(Reais3x3!D85,Aplicações!$B$10:$J$67,7,0)</f>
        <v>0.16434684684684683</v>
      </c>
      <c r="U85" s="40">
        <f>VLOOKUP(Reais3x3!E85,Aplicações!$B$10:$J$67,7,0)</f>
        <v>0.16936936936936939</v>
      </c>
      <c r="V85" s="40">
        <f>VLOOKUP(Reais3x3!C85,Aplicações!$B$10:$J$67,8,0)</f>
        <v>0</v>
      </c>
      <c r="W85" s="40">
        <f>VLOOKUP(Reais3x3!D85,Aplicações!$B$10:$J$67,8,0)</f>
        <v>0.51683848797250864</v>
      </c>
      <c r="X85" s="40">
        <f>VLOOKUP(Reais3x3!E85,Aplicações!$B$10:$J$67,8,0)</f>
        <v>0.49312714776632305</v>
      </c>
      <c r="Y85" s="60">
        <f t="shared" si="2"/>
        <v>0.14506422018348625</v>
      </c>
      <c r="Z85" s="60">
        <f t="shared" si="3"/>
        <v>0.34948198198198199</v>
      </c>
      <c r="AA85" s="60">
        <f t="shared" si="4"/>
        <v>1.0099656357388316</v>
      </c>
      <c r="AB85" s="61">
        <f t="shared" si="5"/>
        <v>0.95759429153924558</v>
      </c>
      <c r="AC85" s="61">
        <f t="shared" si="6"/>
        <v>0.89759759759759772</v>
      </c>
      <c r="AD85" s="61">
        <f t="shared" si="7"/>
        <v>0.65544100801832761</v>
      </c>
      <c r="AE85" s="61" t="e">
        <f t="shared" ca="1" si="8"/>
        <v>#NAME?</v>
      </c>
      <c r="AF85" s="61"/>
      <c r="AG85" s="61"/>
      <c r="AH85" s="65" t="e">
        <f t="shared" ca="1" si="9"/>
        <v>#NAME?</v>
      </c>
      <c r="AI85" s="65" t="e">
        <f t="shared" ca="1" si="10"/>
        <v>#NAME?</v>
      </c>
    </row>
    <row r="86" spans="2:35" ht="13.5" customHeight="1">
      <c r="B86" s="39">
        <v>82</v>
      </c>
      <c r="C86" s="31" t="s">
        <v>94</v>
      </c>
      <c r="D86" s="31" t="s">
        <v>88</v>
      </c>
      <c r="E86" s="31" t="s">
        <v>88</v>
      </c>
      <c r="F86" s="40">
        <f>VLOOKUP(Reais3x3!C86,Aplicações!$B$10:$J$67,9,0)</f>
        <v>27.14</v>
      </c>
      <c r="G86" s="40">
        <f>VLOOKUP(Reais3x3!D86,Aplicações!$B$10:$J$67,9,0)</f>
        <v>74.05</v>
      </c>
      <c r="H86" s="40">
        <f>VLOOKUP(Reais3x3!E86,Aplicações!$B$10:$J$67,9,0)</f>
        <v>74.05</v>
      </c>
      <c r="I86" s="31">
        <v>30</v>
      </c>
      <c r="J86" s="31">
        <v>81</v>
      </c>
      <c r="K86" s="31">
        <v>81</v>
      </c>
      <c r="L86" s="41">
        <f t="shared" ref="L86:N86" si="91">I86/F86-1</f>
        <v>0.10537951363301401</v>
      </c>
      <c r="M86" s="41">
        <f t="shared" si="91"/>
        <v>9.3855503038487553E-2</v>
      </c>
      <c r="N86" s="41">
        <f t="shared" si="91"/>
        <v>9.3855503038487553E-2</v>
      </c>
      <c r="O86" s="37">
        <f t="shared" si="1"/>
        <v>9.769683990332971E-2</v>
      </c>
      <c r="P86" s="40">
        <f>VLOOKUP(Reais3x3!C86,Aplicações!$B$10:$J$67,6,0)</f>
        <v>6.7278287461773698E-3</v>
      </c>
      <c r="Q86" s="40">
        <f>VLOOKUP(Reais3x3!D86,Aplicações!$B$10:$J$67,6,0)</f>
        <v>1.0966360856269113E-2</v>
      </c>
      <c r="R86" s="40">
        <f>VLOOKUP(Reais3x3!E86,Aplicações!$B$10:$J$67,6,0)</f>
        <v>1.0966360856269113E-2</v>
      </c>
      <c r="S86" s="40">
        <f>VLOOKUP(Reais3x3!C86,Aplicações!$B$10:$J$67,7,0)</f>
        <v>1.5765765765765764E-2</v>
      </c>
      <c r="T86" s="40">
        <f>VLOOKUP(Reais3x3!D86,Aplicações!$B$10:$J$67,7,0)</f>
        <v>2.3468468468468468E-2</v>
      </c>
      <c r="U86" s="40">
        <f>VLOOKUP(Reais3x3!E86,Aplicações!$B$10:$J$67,7,0)</f>
        <v>2.3468468468468468E-2</v>
      </c>
      <c r="V86" s="40">
        <f>VLOOKUP(Reais3x3!C86,Aplicações!$B$10:$J$67,8,0)</f>
        <v>0</v>
      </c>
      <c r="W86" s="40">
        <f>VLOOKUP(Reais3x3!D86,Aplicações!$B$10:$J$67,8,0)</f>
        <v>0</v>
      </c>
      <c r="X86" s="40">
        <f>VLOOKUP(Reais3x3!E86,Aplicações!$B$10:$J$67,8,0)</f>
        <v>0</v>
      </c>
      <c r="Y86" s="60">
        <f t="shared" si="2"/>
        <v>2.8660550458715593E-2</v>
      </c>
      <c r="Z86" s="60">
        <f t="shared" si="3"/>
        <v>6.2702702702702701E-2</v>
      </c>
      <c r="AA86" s="60">
        <f t="shared" si="4"/>
        <v>0</v>
      </c>
      <c r="AB86" s="61">
        <f t="shared" si="5"/>
        <v>0.99717431192660555</v>
      </c>
      <c r="AC86" s="61">
        <f t="shared" si="6"/>
        <v>0.99486486486486481</v>
      </c>
      <c r="AD86" s="61">
        <f t="shared" si="7"/>
        <v>1</v>
      </c>
      <c r="AE86" s="61" t="e">
        <f t="shared" ca="1" si="8"/>
        <v>#NAME?</v>
      </c>
      <c r="AF86" s="61"/>
      <c r="AG86" s="61"/>
      <c r="AH86" s="65" t="e">
        <f t="shared" ca="1" si="9"/>
        <v>#NAME?</v>
      </c>
      <c r="AI86" s="65" t="e">
        <f t="shared" ca="1" si="10"/>
        <v>#NAME?</v>
      </c>
    </row>
    <row r="87" spans="2:35" ht="13.5" customHeight="1">
      <c r="B87" s="39">
        <v>83</v>
      </c>
      <c r="C87" s="31" t="s">
        <v>94</v>
      </c>
      <c r="D87" s="31" t="s">
        <v>88</v>
      </c>
      <c r="E87" s="31" t="s">
        <v>86</v>
      </c>
      <c r="F87" s="40">
        <f>VLOOKUP(Reais3x3!C87,Aplicações!$B$10:$J$67,9,0)</f>
        <v>27.14</v>
      </c>
      <c r="G87" s="40">
        <f>VLOOKUP(Reais3x3!D87,Aplicações!$B$10:$J$67,9,0)</f>
        <v>74.05</v>
      </c>
      <c r="H87" s="40">
        <f>VLOOKUP(Reais3x3!E87,Aplicações!$B$10:$J$67,9,0)</f>
        <v>113.02</v>
      </c>
      <c r="I87" s="31">
        <v>30</v>
      </c>
      <c r="J87" s="31">
        <v>81</v>
      </c>
      <c r="K87" s="31">
        <v>128</v>
      </c>
      <c r="L87" s="41">
        <f t="shared" ref="L87:N87" si="92">I87/F87-1</f>
        <v>0.10537951363301401</v>
      </c>
      <c r="M87" s="41">
        <f t="shared" si="92"/>
        <v>9.3855503038487553E-2</v>
      </c>
      <c r="N87" s="41">
        <f t="shared" si="92"/>
        <v>0.13254291275880381</v>
      </c>
      <c r="O87" s="37">
        <f t="shared" si="1"/>
        <v>0.11059264314343513</v>
      </c>
      <c r="P87" s="40">
        <f>VLOOKUP(Reais3x3!C87,Aplicações!$B$10:$J$67,6,0)</f>
        <v>6.7278287461773698E-3</v>
      </c>
      <c r="Q87" s="40">
        <f>VLOOKUP(Reais3x3!D87,Aplicações!$B$10:$J$67,6,0)</f>
        <v>1.0966360856269113E-2</v>
      </c>
      <c r="R87" s="40">
        <f>VLOOKUP(Reais3x3!E87,Aplicações!$B$10:$J$67,6,0)</f>
        <v>1.8006116207951072E-2</v>
      </c>
      <c r="S87" s="40">
        <f>VLOOKUP(Reais3x3!C87,Aplicações!$B$10:$J$67,7,0)</f>
        <v>1.5765765765765764E-2</v>
      </c>
      <c r="T87" s="40">
        <f>VLOOKUP(Reais3x3!D87,Aplicações!$B$10:$J$67,7,0)</f>
        <v>2.3468468468468468E-2</v>
      </c>
      <c r="U87" s="40">
        <f>VLOOKUP(Reais3x3!E87,Aplicações!$B$10:$J$67,7,0)</f>
        <v>4.1396396396396397E-2</v>
      </c>
      <c r="V87" s="40">
        <f>VLOOKUP(Reais3x3!C87,Aplicações!$B$10:$J$67,8,0)</f>
        <v>0</v>
      </c>
      <c r="W87" s="40">
        <f>VLOOKUP(Reais3x3!D87,Aplicações!$B$10:$J$67,8,0)</f>
        <v>0</v>
      </c>
      <c r="X87" s="40">
        <f>VLOOKUP(Reais3x3!E87,Aplicações!$B$10:$J$67,8,0)</f>
        <v>1.3745704467353952E-2</v>
      </c>
      <c r="Y87" s="60">
        <f t="shared" si="2"/>
        <v>3.5700305810397556E-2</v>
      </c>
      <c r="Z87" s="60">
        <f t="shared" si="3"/>
        <v>8.063063063063064E-2</v>
      </c>
      <c r="AA87" s="60">
        <f t="shared" si="4"/>
        <v>1.3745704467353952E-2</v>
      </c>
      <c r="AB87" s="61">
        <f t="shared" si="5"/>
        <v>0.99248114169215096</v>
      </c>
      <c r="AC87" s="61">
        <f t="shared" si="6"/>
        <v>0.98291291291291294</v>
      </c>
      <c r="AD87" s="61">
        <f t="shared" si="7"/>
        <v>0.99083619702176406</v>
      </c>
      <c r="AE87" s="61" t="e">
        <f t="shared" ca="1" si="8"/>
        <v>#NAME?</v>
      </c>
      <c r="AF87" s="61"/>
      <c r="AG87" s="61"/>
      <c r="AH87" s="65" t="e">
        <f t="shared" ca="1" si="9"/>
        <v>#NAME?</v>
      </c>
      <c r="AI87" s="65" t="e">
        <f t="shared" ca="1" si="10"/>
        <v>#NAME?</v>
      </c>
    </row>
    <row r="88" spans="2:35" ht="13.5" customHeight="1">
      <c r="B88" s="39">
        <v>84</v>
      </c>
      <c r="C88" s="31" t="s">
        <v>94</v>
      </c>
      <c r="D88" s="31" t="s">
        <v>88</v>
      </c>
      <c r="E88" s="31" t="s">
        <v>87</v>
      </c>
      <c r="F88" s="40">
        <f>VLOOKUP(Reais3x3!C88,Aplicações!$B$10:$J$67,9,0)</f>
        <v>27.14</v>
      </c>
      <c r="G88" s="40">
        <f>VLOOKUP(Reais3x3!D88,Aplicações!$B$10:$J$67,9,0)</f>
        <v>74.05</v>
      </c>
      <c r="H88" s="40">
        <f>VLOOKUP(Reais3x3!E88,Aplicações!$B$10:$J$67,9,0)</f>
        <v>46.42</v>
      </c>
      <c r="I88" s="31">
        <v>30</v>
      </c>
      <c r="J88" s="31">
        <v>80</v>
      </c>
      <c r="K88" s="31">
        <v>58</v>
      </c>
      <c r="L88" s="41">
        <f t="shared" ref="L88:N88" si="93">I88/F88-1</f>
        <v>0.10537951363301401</v>
      </c>
      <c r="M88" s="41">
        <f t="shared" si="93"/>
        <v>8.0351114112086508E-2</v>
      </c>
      <c r="N88" s="41">
        <f t="shared" si="93"/>
        <v>0.24946143903489881</v>
      </c>
      <c r="O88" s="37">
        <f t="shared" si="1"/>
        <v>0.14506402225999979</v>
      </c>
      <c r="P88" s="40">
        <f>VLOOKUP(Reais3x3!C88,Aplicações!$B$10:$J$67,6,0)</f>
        <v>6.7278287461773698E-3</v>
      </c>
      <c r="Q88" s="40">
        <f>VLOOKUP(Reais3x3!D88,Aplicações!$B$10:$J$67,6,0)</f>
        <v>1.0966360856269113E-2</v>
      </c>
      <c r="R88" s="40">
        <f>VLOOKUP(Reais3x3!E88,Aplicações!$B$10:$J$67,6,0)</f>
        <v>0.13616513761467888</v>
      </c>
      <c r="S88" s="40">
        <f>VLOOKUP(Reais3x3!C88,Aplicações!$B$10:$J$67,7,0)</f>
        <v>1.5765765765765764E-2</v>
      </c>
      <c r="T88" s="40">
        <f>VLOOKUP(Reais3x3!D88,Aplicações!$B$10:$J$67,7,0)</f>
        <v>2.3468468468468468E-2</v>
      </c>
      <c r="U88" s="40">
        <f>VLOOKUP(Reais3x3!E88,Aplicações!$B$10:$J$67,7,0)</f>
        <v>9.0788288288288291E-2</v>
      </c>
      <c r="V88" s="40">
        <f>VLOOKUP(Reais3x3!C88,Aplicações!$B$10:$J$67,8,0)</f>
        <v>0</v>
      </c>
      <c r="W88" s="40">
        <f>VLOOKUP(Reais3x3!D88,Aplicações!$B$10:$J$67,8,0)</f>
        <v>0</v>
      </c>
      <c r="X88" s="40">
        <f>VLOOKUP(Reais3x3!E88,Aplicações!$B$10:$J$67,8,0)</f>
        <v>0.19381443298969073</v>
      </c>
      <c r="Y88" s="60">
        <f t="shared" si="2"/>
        <v>0.15385932721712536</v>
      </c>
      <c r="Z88" s="60">
        <f t="shared" si="3"/>
        <v>0.13002252252252253</v>
      </c>
      <c r="AA88" s="60">
        <f t="shared" si="4"/>
        <v>0.19381443298969073</v>
      </c>
      <c r="AB88" s="61">
        <f t="shared" si="5"/>
        <v>0.91370846075433232</v>
      </c>
      <c r="AC88" s="61">
        <f t="shared" si="6"/>
        <v>0.94998498498498496</v>
      </c>
      <c r="AD88" s="61">
        <f t="shared" si="7"/>
        <v>0.87079037800687287</v>
      </c>
      <c r="AE88" s="61" t="e">
        <f t="shared" ca="1" si="8"/>
        <v>#NAME?</v>
      </c>
      <c r="AF88" s="61"/>
      <c r="AG88" s="61"/>
      <c r="AH88" s="65" t="e">
        <f t="shared" ca="1" si="9"/>
        <v>#NAME?</v>
      </c>
      <c r="AI88" s="65" t="e">
        <f t="shared" ca="1" si="10"/>
        <v>#NAME?</v>
      </c>
    </row>
    <row r="89" spans="2:35" ht="13.5" customHeight="1">
      <c r="B89" s="39">
        <v>85</v>
      </c>
      <c r="C89" s="31" t="s">
        <v>94</v>
      </c>
      <c r="D89" s="31" t="s">
        <v>88</v>
      </c>
      <c r="E89" s="31" t="s">
        <v>89</v>
      </c>
      <c r="F89" s="40">
        <f>VLOOKUP(Reais3x3!C89,Aplicações!$B$10:$J$67,9,0)</f>
        <v>27.14</v>
      </c>
      <c r="G89" s="40">
        <f>VLOOKUP(Reais3x3!D89,Aplicações!$B$10:$J$67,9,0)</f>
        <v>74.05</v>
      </c>
      <c r="H89" s="40">
        <f>VLOOKUP(Reais3x3!E89,Aplicações!$B$10:$J$67,9,0)</f>
        <v>39.200000000000003</v>
      </c>
      <c r="I89" s="31">
        <v>30</v>
      </c>
      <c r="J89" s="31">
        <v>81</v>
      </c>
      <c r="K89" s="31">
        <v>47</v>
      </c>
      <c r="L89" s="41">
        <f t="shared" ref="L89:N89" si="94">I89/F89-1</f>
        <v>0.10537951363301401</v>
      </c>
      <c r="M89" s="41">
        <f t="shared" si="94"/>
        <v>9.3855503038487553E-2</v>
      </c>
      <c r="N89" s="41">
        <f t="shared" si="94"/>
        <v>0.19897959183673453</v>
      </c>
      <c r="O89" s="37">
        <f t="shared" si="1"/>
        <v>0.13273820283607871</v>
      </c>
      <c r="P89" s="40">
        <f>VLOOKUP(Reais3x3!C89,Aplicações!$B$10:$J$67,6,0)</f>
        <v>6.7278287461773698E-3</v>
      </c>
      <c r="Q89" s="40">
        <f>VLOOKUP(Reais3x3!D89,Aplicações!$B$10:$J$67,6,0)</f>
        <v>1.0966360856269113E-2</v>
      </c>
      <c r="R89" s="40">
        <f>VLOOKUP(Reais3x3!E89,Aplicações!$B$10:$J$67,6,0)</f>
        <v>6.8000000000000005E-2</v>
      </c>
      <c r="S89" s="40">
        <f>VLOOKUP(Reais3x3!C89,Aplicações!$B$10:$J$67,7,0)</f>
        <v>1.5765765765765764E-2</v>
      </c>
      <c r="T89" s="40">
        <f>VLOOKUP(Reais3x3!D89,Aplicações!$B$10:$J$67,7,0)</f>
        <v>2.3468468468468468E-2</v>
      </c>
      <c r="U89" s="40">
        <f>VLOOKUP(Reais3x3!E89,Aplicações!$B$10:$J$67,7,0)</f>
        <v>0.16936936936936939</v>
      </c>
      <c r="V89" s="40">
        <f>VLOOKUP(Reais3x3!C89,Aplicações!$B$10:$J$67,8,0)</f>
        <v>0</v>
      </c>
      <c r="W89" s="40">
        <f>VLOOKUP(Reais3x3!D89,Aplicações!$B$10:$J$67,8,0)</f>
        <v>0</v>
      </c>
      <c r="X89" s="40">
        <f>VLOOKUP(Reais3x3!E89,Aplicações!$B$10:$J$67,8,0)</f>
        <v>0.49312714776632305</v>
      </c>
      <c r="Y89" s="60">
        <f t="shared" si="2"/>
        <v>8.5694189602446486E-2</v>
      </c>
      <c r="Z89" s="60">
        <f t="shared" si="3"/>
        <v>0.20860360360360364</v>
      </c>
      <c r="AA89" s="60">
        <f t="shared" si="4"/>
        <v>0.49312714776632305</v>
      </c>
      <c r="AB89" s="61">
        <f t="shared" si="5"/>
        <v>0.95915188583078492</v>
      </c>
      <c r="AC89" s="61">
        <f t="shared" si="6"/>
        <v>0.89759759759759772</v>
      </c>
      <c r="AD89" s="61">
        <f t="shared" si="7"/>
        <v>0.6712485681557846</v>
      </c>
      <c r="AE89" s="61" t="e">
        <f t="shared" ca="1" si="8"/>
        <v>#NAME?</v>
      </c>
      <c r="AF89" s="61"/>
      <c r="AG89" s="61"/>
      <c r="AH89" s="65" t="e">
        <f t="shared" ca="1" si="9"/>
        <v>#NAME?</v>
      </c>
      <c r="AI89" s="65" t="e">
        <f t="shared" ca="1" si="10"/>
        <v>#NAME?</v>
      </c>
    </row>
    <row r="90" spans="2:35" ht="13.5" customHeight="1">
      <c r="B90" s="39">
        <v>86</v>
      </c>
      <c r="C90" s="31" t="s">
        <v>94</v>
      </c>
      <c r="D90" s="31" t="s">
        <v>86</v>
      </c>
      <c r="E90" s="31" t="s">
        <v>87</v>
      </c>
      <c r="F90" s="40">
        <f>VLOOKUP(Reais3x3!C90,Aplicações!$B$10:$J$67,9,0)</f>
        <v>27.14</v>
      </c>
      <c r="G90" s="40">
        <f>VLOOKUP(Reais3x3!D90,Aplicações!$B$10:$J$67,9,0)</f>
        <v>113.02</v>
      </c>
      <c r="H90" s="40">
        <f>VLOOKUP(Reais3x3!E90,Aplicações!$B$10:$J$67,9,0)</f>
        <v>46.42</v>
      </c>
      <c r="I90" s="31">
        <v>30</v>
      </c>
      <c r="J90" s="31">
        <v>127</v>
      </c>
      <c r="K90" s="31">
        <v>58</v>
      </c>
      <c r="L90" s="41">
        <f t="shared" ref="L90:N90" si="95">I90/F90-1</f>
        <v>0.10537951363301401</v>
      </c>
      <c r="M90" s="41">
        <f t="shared" si="95"/>
        <v>0.12369492125287573</v>
      </c>
      <c r="N90" s="41">
        <f t="shared" si="95"/>
        <v>0.24946143903489881</v>
      </c>
      <c r="O90" s="37">
        <f t="shared" si="1"/>
        <v>0.15951195797359619</v>
      </c>
      <c r="P90" s="40">
        <f>VLOOKUP(Reais3x3!C90,Aplicações!$B$10:$J$67,6,0)</f>
        <v>6.7278287461773698E-3</v>
      </c>
      <c r="Q90" s="40">
        <f>VLOOKUP(Reais3x3!D90,Aplicações!$B$10:$J$67,6,0)</f>
        <v>1.8006116207951072E-2</v>
      </c>
      <c r="R90" s="40">
        <f>VLOOKUP(Reais3x3!E90,Aplicações!$B$10:$J$67,6,0)</f>
        <v>0.13616513761467888</v>
      </c>
      <c r="S90" s="40">
        <f>VLOOKUP(Reais3x3!C90,Aplicações!$B$10:$J$67,7,0)</f>
        <v>1.5765765765765764E-2</v>
      </c>
      <c r="T90" s="40">
        <f>VLOOKUP(Reais3x3!D90,Aplicações!$B$10:$J$67,7,0)</f>
        <v>4.1396396396396397E-2</v>
      </c>
      <c r="U90" s="40">
        <f>VLOOKUP(Reais3x3!E90,Aplicações!$B$10:$J$67,7,0)</f>
        <v>9.0788288288288291E-2</v>
      </c>
      <c r="V90" s="40">
        <f>VLOOKUP(Reais3x3!C90,Aplicações!$B$10:$J$67,8,0)</f>
        <v>0</v>
      </c>
      <c r="W90" s="40">
        <f>VLOOKUP(Reais3x3!D90,Aplicações!$B$10:$J$67,8,0)</f>
        <v>1.3745704467353952E-2</v>
      </c>
      <c r="X90" s="40">
        <f>VLOOKUP(Reais3x3!E90,Aplicações!$B$10:$J$67,8,0)</f>
        <v>0.19381443298969073</v>
      </c>
      <c r="Y90" s="60">
        <f t="shared" si="2"/>
        <v>0.16089908256880733</v>
      </c>
      <c r="Z90" s="60">
        <f t="shared" si="3"/>
        <v>0.14795045045045047</v>
      </c>
      <c r="AA90" s="60">
        <f t="shared" si="4"/>
        <v>0.20756013745704469</v>
      </c>
      <c r="AB90" s="61">
        <f t="shared" si="5"/>
        <v>0.91370846075433232</v>
      </c>
      <c r="AC90" s="61">
        <f t="shared" si="6"/>
        <v>0.94998498498498496</v>
      </c>
      <c r="AD90" s="61">
        <f t="shared" si="7"/>
        <v>0.87079037800687287</v>
      </c>
      <c r="AE90" s="61" t="e">
        <f t="shared" ca="1" si="8"/>
        <v>#NAME?</v>
      </c>
      <c r="AF90" s="61"/>
      <c r="AG90" s="61"/>
      <c r="AH90" s="65" t="e">
        <f t="shared" ca="1" si="9"/>
        <v>#NAME?</v>
      </c>
      <c r="AI90" s="65" t="e">
        <f t="shared" ca="1" si="10"/>
        <v>#NAME?</v>
      </c>
    </row>
    <row r="91" spans="2:35" ht="13.5" customHeight="1">
      <c r="B91" s="39">
        <v>87</v>
      </c>
      <c r="C91" s="31" t="s">
        <v>94</v>
      </c>
      <c r="D91" s="31" t="s">
        <v>86</v>
      </c>
      <c r="E91" s="31" t="s">
        <v>89</v>
      </c>
      <c r="F91" s="40">
        <f>VLOOKUP(Reais3x3!C91,Aplicações!$B$10:$J$67,9,0)</f>
        <v>27.14</v>
      </c>
      <c r="G91" s="40">
        <f>VLOOKUP(Reais3x3!D91,Aplicações!$B$10:$J$67,9,0)</f>
        <v>113.02</v>
      </c>
      <c r="H91" s="40">
        <f>VLOOKUP(Reais3x3!E91,Aplicações!$B$10:$J$67,9,0)</f>
        <v>39.200000000000003</v>
      </c>
      <c r="I91" s="31">
        <v>29</v>
      </c>
      <c r="J91" s="31">
        <v>129</v>
      </c>
      <c r="K91" s="31">
        <v>48</v>
      </c>
      <c r="L91" s="41">
        <f t="shared" ref="L91:N91" si="96">I91/F91-1</f>
        <v>6.8533529845246743E-2</v>
      </c>
      <c r="M91" s="41">
        <f t="shared" si="96"/>
        <v>0.14139090426473189</v>
      </c>
      <c r="N91" s="41">
        <f t="shared" si="96"/>
        <v>0.22448979591836715</v>
      </c>
      <c r="O91" s="37">
        <f t="shared" si="1"/>
        <v>0.14480474334278193</v>
      </c>
      <c r="P91" s="40">
        <f>VLOOKUP(Reais3x3!C91,Aplicações!$B$10:$J$67,6,0)</f>
        <v>6.7278287461773698E-3</v>
      </c>
      <c r="Q91" s="40">
        <f>VLOOKUP(Reais3x3!D91,Aplicações!$B$10:$J$67,6,0)</f>
        <v>1.8006116207951072E-2</v>
      </c>
      <c r="R91" s="40">
        <f>VLOOKUP(Reais3x3!E91,Aplicações!$B$10:$J$67,6,0)</f>
        <v>6.8000000000000005E-2</v>
      </c>
      <c r="S91" s="40">
        <f>VLOOKUP(Reais3x3!C91,Aplicações!$B$10:$J$67,7,0)</f>
        <v>1.5765765765765764E-2</v>
      </c>
      <c r="T91" s="40">
        <f>VLOOKUP(Reais3x3!D91,Aplicações!$B$10:$J$67,7,0)</f>
        <v>4.1396396396396397E-2</v>
      </c>
      <c r="U91" s="40">
        <f>VLOOKUP(Reais3x3!E91,Aplicações!$B$10:$J$67,7,0)</f>
        <v>0.16936936936936939</v>
      </c>
      <c r="V91" s="40">
        <f>VLOOKUP(Reais3x3!C91,Aplicações!$B$10:$J$67,8,0)</f>
        <v>0</v>
      </c>
      <c r="W91" s="40">
        <f>VLOOKUP(Reais3x3!D91,Aplicações!$B$10:$J$67,8,0)</f>
        <v>1.3745704467353952E-2</v>
      </c>
      <c r="X91" s="40">
        <f>VLOOKUP(Reais3x3!E91,Aplicações!$B$10:$J$67,8,0)</f>
        <v>0.49312714776632305</v>
      </c>
      <c r="Y91" s="60">
        <f t="shared" si="2"/>
        <v>9.2733944954128456E-2</v>
      </c>
      <c r="Z91" s="60">
        <f t="shared" si="3"/>
        <v>0.22653153153153155</v>
      </c>
      <c r="AA91" s="60">
        <f t="shared" si="4"/>
        <v>0.50687285223367695</v>
      </c>
      <c r="AB91" s="61">
        <f t="shared" si="5"/>
        <v>0.95915188583078492</v>
      </c>
      <c r="AC91" s="61">
        <f t="shared" si="6"/>
        <v>0.8975975975975975</v>
      </c>
      <c r="AD91" s="61">
        <f t="shared" si="7"/>
        <v>0.6712485681557846</v>
      </c>
      <c r="AE91" s="61" t="e">
        <f t="shared" ca="1" si="8"/>
        <v>#NAME?</v>
      </c>
      <c r="AF91" s="61"/>
      <c r="AG91" s="61"/>
      <c r="AH91" s="65" t="e">
        <f t="shared" ca="1" si="9"/>
        <v>#NAME?</v>
      </c>
      <c r="AI91" s="65" t="e">
        <f t="shared" ca="1" si="10"/>
        <v>#NAME?</v>
      </c>
    </row>
    <row r="92" spans="2:35" ht="13.5" customHeight="1">
      <c r="B92" s="39">
        <v>88</v>
      </c>
      <c r="C92" s="31" t="s">
        <v>94</v>
      </c>
      <c r="D92" s="31" t="s">
        <v>87</v>
      </c>
      <c r="E92" s="31" t="s">
        <v>87</v>
      </c>
      <c r="F92" s="40">
        <f>VLOOKUP(Reais3x3!C92,Aplicações!$B$10:$J$67,9,0)</f>
        <v>27.14</v>
      </c>
      <c r="G92" s="40">
        <f>VLOOKUP(Reais3x3!D92,Aplicações!$B$10:$J$67,9,0)</f>
        <v>46.42</v>
      </c>
      <c r="H92" s="40">
        <f>VLOOKUP(Reais3x3!E92,Aplicações!$B$10:$J$67,9,0)</f>
        <v>46.42</v>
      </c>
      <c r="I92" s="31">
        <v>29</v>
      </c>
      <c r="J92" s="31">
        <v>61</v>
      </c>
      <c r="K92" s="31">
        <v>61</v>
      </c>
      <c r="L92" s="41">
        <f t="shared" ref="L92:N92" si="97">I92/F92-1</f>
        <v>6.8533529845246743E-2</v>
      </c>
      <c r="M92" s="41">
        <f t="shared" si="97"/>
        <v>0.31408875484704857</v>
      </c>
      <c r="N92" s="41">
        <f t="shared" si="97"/>
        <v>0.31408875484704857</v>
      </c>
      <c r="O92" s="37">
        <f t="shared" si="1"/>
        <v>0.23223701317978129</v>
      </c>
      <c r="P92" s="40">
        <f>VLOOKUP(Reais3x3!C92,Aplicações!$B$10:$J$67,6,0)</f>
        <v>6.7278287461773698E-3</v>
      </c>
      <c r="Q92" s="40">
        <f>VLOOKUP(Reais3x3!D92,Aplicações!$B$10:$J$67,6,0)</f>
        <v>0.13616513761467888</v>
      </c>
      <c r="R92" s="40">
        <f>VLOOKUP(Reais3x3!E92,Aplicações!$B$10:$J$67,6,0)</f>
        <v>0.13616513761467888</v>
      </c>
      <c r="S92" s="40">
        <f>VLOOKUP(Reais3x3!C92,Aplicações!$B$10:$J$67,7,0)</f>
        <v>1.5765765765765764E-2</v>
      </c>
      <c r="T92" s="40">
        <f>VLOOKUP(Reais3x3!D92,Aplicações!$B$10:$J$67,7,0)</f>
        <v>9.0788288288288291E-2</v>
      </c>
      <c r="U92" s="40">
        <f>VLOOKUP(Reais3x3!E92,Aplicações!$B$10:$J$67,7,0)</f>
        <v>9.0788288288288291E-2</v>
      </c>
      <c r="V92" s="40">
        <f>VLOOKUP(Reais3x3!C92,Aplicações!$B$10:$J$67,8,0)</f>
        <v>0</v>
      </c>
      <c r="W92" s="40">
        <f>VLOOKUP(Reais3x3!D92,Aplicações!$B$10:$J$67,8,0)</f>
        <v>0.19381443298969073</v>
      </c>
      <c r="X92" s="40">
        <f>VLOOKUP(Reais3x3!E92,Aplicações!$B$10:$J$67,8,0)</f>
        <v>0.19381443298969073</v>
      </c>
      <c r="Y92" s="60">
        <f t="shared" si="2"/>
        <v>0.2790581039755351</v>
      </c>
      <c r="Z92" s="60">
        <f t="shared" si="3"/>
        <v>0.19734234234234233</v>
      </c>
      <c r="AA92" s="60">
        <f t="shared" si="4"/>
        <v>0.38762886597938145</v>
      </c>
      <c r="AB92" s="61">
        <f t="shared" si="5"/>
        <v>0.91370846075433232</v>
      </c>
      <c r="AC92" s="61">
        <f t="shared" si="6"/>
        <v>0.94998498498498496</v>
      </c>
      <c r="AD92" s="61">
        <f t="shared" si="7"/>
        <v>0.87079037800687287</v>
      </c>
      <c r="AE92" s="61" t="e">
        <f t="shared" ca="1" si="8"/>
        <v>#NAME?</v>
      </c>
      <c r="AF92" s="61"/>
      <c r="AG92" s="61"/>
      <c r="AH92" s="65" t="e">
        <f t="shared" ca="1" si="9"/>
        <v>#NAME?</v>
      </c>
      <c r="AI92" s="65" t="e">
        <f t="shared" ca="1" si="10"/>
        <v>#NAME?</v>
      </c>
    </row>
    <row r="93" spans="2:35" ht="13.5" customHeight="1">
      <c r="B93" s="39">
        <v>89</v>
      </c>
      <c r="C93" s="31" t="s">
        <v>94</v>
      </c>
      <c r="D93" s="31" t="s">
        <v>87</v>
      </c>
      <c r="E93" s="31" t="s">
        <v>89</v>
      </c>
      <c r="F93" s="40">
        <f>VLOOKUP(Reais3x3!C93,Aplicações!$B$10:$J$67,9,0)</f>
        <v>27.14</v>
      </c>
      <c r="G93" s="40">
        <f>VLOOKUP(Reais3x3!D93,Aplicações!$B$10:$J$67,9,0)</f>
        <v>46.42</v>
      </c>
      <c r="H93" s="40">
        <f>VLOOKUP(Reais3x3!E93,Aplicações!$B$10:$J$67,9,0)</f>
        <v>39.200000000000003</v>
      </c>
      <c r="I93" s="31">
        <v>29</v>
      </c>
      <c r="J93" s="31">
        <v>62</v>
      </c>
      <c r="K93" s="31">
        <v>47</v>
      </c>
      <c r="L93" s="41">
        <f t="shared" ref="L93:N93" si="98">I93/F93-1</f>
        <v>6.8533529845246743E-2</v>
      </c>
      <c r="M93" s="41">
        <f t="shared" si="98"/>
        <v>0.33563119345109871</v>
      </c>
      <c r="N93" s="41">
        <f t="shared" si="98"/>
        <v>0.19897959183673453</v>
      </c>
      <c r="O93" s="37">
        <f t="shared" si="1"/>
        <v>0.20104810504435999</v>
      </c>
      <c r="P93" s="40">
        <f>VLOOKUP(Reais3x3!C93,Aplicações!$B$10:$J$67,6,0)</f>
        <v>6.7278287461773698E-3</v>
      </c>
      <c r="Q93" s="40">
        <f>VLOOKUP(Reais3x3!D93,Aplicações!$B$10:$J$67,6,0)</f>
        <v>0.13616513761467888</v>
      </c>
      <c r="R93" s="40">
        <f>VLOOKUP(Reais3x3!E93,Aplicações!$B$10:$J$67,6,0)</f>
        <v>6.8000000000000005E-2</v>
      </c>
      <c r="S93" s="40">
        <f>VLOOKUP(Reais3x3!C93,Aplicações!$B$10:$J$67,7,0)</f>
        <v>1.5765765765765764E-2</v>
      </c>
      <c r="T93" s="40">
        <f>VLOOKUP(Reais3x3!D93,Aplicações!$B$10:$J$67,7,0)</f>
        <v>9.0788288288288291E-2</v>
      </c>
      <c r="U93" s="40">
        <f>VLOOKUP(Reais3x3!E93,Aplicações!$B$10:$J$67,7,0)</f>
        <v>0.16936936936936939</v>
      </c>
      <c r="V93" s="40">
        <f>VLOOKUP(Reais3x3!C93,Aplicações!$B$10:$J$67,8,0)</f>
        <v>0</v>
      </c>
      <c r="W93" s="40">
        <f>VLOOKUP(Reais3x3!D93,Aplicações!$B$10:$J$67,8,0)</f>
        <v>0.19381443298969073</v>
      </c>
      <c r="X93" s="40">
        <f>VLOOKUP(Reais3x3!E93,Aplicações!$B$10:$J$67,8,0)</f>
        <v>0.49312714776632305</v>
      </c>
      <c r="Y93" s="60">
        <f t="shared" si="2"/>
        <v>0.21089296636085625</v>
      </c>
      <c r="Z93" s="60">
        <f t="shared" si="3"/>
        <v>0.27592342342342346</v>
      </c>
      <c r="AA93" s="60">
        <f t="shared" si="4"/>
        <v>0.68694158075601375</v>
      </c>
      <c r="AB93" s="61">
        <f t="shared" si="5"/>
        <v>0.91370846075433232</v>
      </c>
      <c r="AC93" s="61">
        <f t="shared" si="6"/>
        <v>0.8975975975975975</v>
      </c>
      <c r="AD93" s="61">
        <f t="shared" si="7"/>
        <v>0.6712485681557846</v>
      </c>
      <c r="AE93" s="61" t="e">
        <f t="shared" ca="1" si="8"/>
        <v>#NAME?</v>
      </c>
      <c r="AF93" s="61"/>
      <c r="AG93" s="61"/>
      <c r="AH93" s="65" t="e">
        <f t="shared" ca="1" si="9"/>
        <v>#NAME?</v>
      </c>
      <c r="AI93" s="65" t="e">
        <f t="shared" ca="1" si="10"/>
        <v>#NAME?</v>
      </c>
    </row>
    <row r="94" spans="2:35" ht="13.5" customHeight="1">
      <c r="B94" s="39">
        <v>90</v>
      </c>
      <c r="C94" s="31" t="s">
        <v>94</v>
      </c>
      <c r="D94" s="31" t="s">
        <v>89</v>
      </c>
      <c r="E94" s="31" t="s">
        <v>89</v>
      </c>
      <c r="F94" s="40">
        <f>VLOOKUP(Reais3x3!C94,Aplicações!$B$10:$J$67,9,0)</f>
        <v>27.14</v>
      </c>
      <c r="G94" s="40">
        <f>VLOOKUP(Reais3x3!D94,Aplicações!$B$10:$J$67,9,0)</f>
        <v>39.200000000000003</v>
      </c>
      <c r="H94" s="40">
        <f>VLOOKUP(Reais3x3!E94,Aplicações!$B$10:$J$67,9,0)</f>
        <v>39.200000000000003</v>
      </c>
      <c r="I94" s="31">
        <v>29</v>
      </c>
      <c r="J94" s="31">
        <v>52</v>
      </c>
      <c r="K94" s="31">
        <v>54</v>
      </c>
      <c r="L94" s="41">
        <f t="shared" ref="L94:N94" si="99">I94/F94-1</f>
        <v>6.8533529845246743E-2</v>
      </c>
      <c r="M94" s="41">
        <f t="shared" si="99"/>
        <v>0.32653061224489788</v>
      </c>
      <c r="N94" s="41">
        <f t="shared" si="99"/>
        <v>0.37755102040816313</v>
      </c>
      <c r="O94" s="37">
        <f t="shared" si="1"/>
        <v>0.25753838749943592</v>
      </c>
      <c r="P94" s="40">
        <f>VLOOKUP(Reais3x3!C94,Aplicações!$B$10:$J$67,6,0)</f>
        <v>6.7278287461773698E-3</v>
      </c>
      <c r="Q94" s="40">
        <f>VLOOKUP(Reais3x3!D94,Aplicações!$B$10:$J$67,6,0)</f>
        <v>6.8000000000000005E-2</v>
      </c>
      <c r="R94" s="40">
        <f>VLOOKUP(Reais3x3!E94,Aplicações!$B$10:$J$67,6,0)</f>
        <v>6.8000000000000005E-2</v>
      </c>
      <c r="S94" s="40">
        <f>VLOOKUP(Reais3x3!C94,Aplicações!$B$10:$J$67,7,0)</f>
        <v>1.5765765765765764E-2</v>
      </c>
      <c r="T94" s="40">
        <f>VLOOKUP(Reais3x3!D94,Aplicações!$B$10:$J$67,7,0)</f>
        <v>0.16936936936936939</v>
      </c>
      <c r="U94" s="40">
        <f>VLOOKUP(Reais3x3!E94,Aplicações!$B$10:$J$67,7,0)</f>
        <v>0.16936936936936939</v>
      </c>
      <c r="V94" s="40">
        <f>VLOOKUP(Reais3x3!C94,Aplicações!$B$10:$J$67,8,0)</f>
        <v>0</v>
      </c>
      <c r="W94" s="40">
        <f>VLOOKUP(Reais3x3!D94,Aplicações!$B$10:$J$67,8,0)</f>
        <v>0.49312714776632305</v>
      </c>
      <c r="X94" s="40">
        <f>VLOOKUP(Reais3x3!E94,Aplicações!$B$10:$J$67,8,0)</f>
        <v>0.49312714776632305</v>
      </c>
      <c r="Y94" s="60">
        <f t="shared" si="2"/>
        <v>0.1427278287461774</v>
      </c>
      <c r="Z94" s="60">
        <f t="shared" si="3"/>
        <v>0.35450450450450455</v>
      </c>
      <c r="AA94" s="60">
        <f t="shared" si="4"/>
        <v>0.9862542955326461</v>
      </c>
      <c r="AB94" s="61">
        <f t="shared" si="5"/>
        <v>0.95915188583078492</v>
      </c>
      <c r="AC94" s="61">
        <f t="shared" si="6"/>
        <v>0.89759759759759772</v>
      </c>
      <c r="AD94" s="61">
        <f t="shared" si="7"/>
        <v>0.6712485681557846</v>
      </c>
      <c r="AE94" s="61" t="e">
        <f t="shared" ca="1" si="8"/>
        <v>#NAME?</v>
      </c>
      <c r="AF94" s="61"/>
      <c r="AG94" s="61"/>
      <c r="AH94" s="65" t="e">
        <f t="shared" ca="1" si="9"/>
        <v>#NAME?</v>
      </c>
      <c r="AI94" s="65" t="e">
        <f t="shared" ca="1" si="10"/>
        <v>#NAME?</v>
      </c>
    </row>
    <row r="95" spans="2:35" ht="13.5" customHeight="1">
      <c r="B95" s="39">
        <v>91</v>
      </c>
      <c r="C95" s="31" t="s">
        <v>95</v>
      </c>
      <c r="D95" s="31" t="s">
        <v>95</v>
      </c>
      <c r="E95" s="31" t="s">
        <v>88</v>
      </c>
      <c r="F95" s="40">
        <f>VLOOKUP(Reais3x3!C95,Aplicações!$B$10:$J$67,9,0)</f>
        <v>66.73</v>
      </c>
      <c r="G95" s="40">
        <f>VLOOKUP(Reais3x3!D95,Aplicações!$B$10:$J$67,9,0)</f>
        <v>66.73</v>
      </c>
      <c r="H95" s="40">
        <f>VLOOKUP(Reais3x3!E95,Aplicações!$B$10:$J$67,9,0)</f>
        <v>74.05</v>
      </c>
      <c r="I95" s="31">
        <v>77</v>
      </c>
      <c r="J95" s="31">
        <v>77</v>
      </c>
      <c r="K95" s="31">
        <v>81</v>
      </c>
      <c r="L95" s="41">
        <f t="shared" ref="L95:N95" si="100">I95/F95-1</f>
        <v>0.15390379139817156</v>
      </c>
      <c r="M95" s="41">
        <f t="shared" si="100"/>
        <v>0.15390379139817156</v>
      </c>
      <c r="N95" s="41">
        <f t="shared" si="100"/>
        <v>9.3855503038487553E-2</v>
      </c>
      <c r="O95" s="37">
        <f t="shared" si="1"/>
        <v>0.1338876952782769</v>
      </c>
      <c r="P95" s="40">
        <f>VLOOKUP(Reais3x3!C95,Aplicações!$B$10:$J$67,6,0)</f>
        <v>1.2232415902140673E-2</v>
      </c>
      <c r="Q95" s="40">
        <f>VLOOKUP(Reais3x3!D95,Aplicações!$B$10:$J$67,6,0)</f>
        <v>1.2232415902140673E-2</v>
      </c>
      <c r="R95" s="40">
        <f>VLOOKUP(Reais3x3!E95,Aplicações!$B$10:$J$67,6,0)</f>
        <v>1.0966360856269113E-2</v>
      </c>
      <c r="S95" s="40">
        <f>VLOOKUP(Reais3x3!C95,Aplicações!$B$10:$J$67,7,0)</f>
        <v>3.8288288288288286E-2</v>
      </c>
      <c r="T95" s="40">
        <f>VLOOKUP(Reais3x3!D95,Aplicações!$B$10:$J$67,7,0)</f>
        <v>3.8288288288288286E-2</v>
      </c>
      <c r="U95" s="40">
        <f>VLOOKUP(Reais3x3!E95,Aplicações!$B$10:$J$67,7,0)</f>
        <v>2.3468468468468468E-2</v>
      </c>
      <c r="V95" s="40">
        <f>VLOOKUP(Reais3x3!C95,Aplicações!$B$10:$J$67,8,0)</f>
        <v>1.0996563573883162E-2</v>
      </c>
      <c r="W95" s="40">
        <f>VLOOKUP(Reais3x3!D95,Aplicações!$B$10:$J$67,8,0)</f>
        <v>1.0996563573883162E-2</v>
      </c>
      <c r="X95" s="40">
        <f>VLOOKUP(Reais3x3!E95,Aplicações!$B$10:$J$67,8,0)</f>
        <v>0</v>
      </c>
      <c r="Y95" s="60">
        <f t="shared" si="2"/>
        <v>3.5431192660550462E-2</v>
      </c>
      <c r="Z95" s="60">
        <f t="shared" si="3"/>
        <v>0.10004504504504504</v>
      </c>
      <c r="AA95" s="60">
        <f t="shared" si="4"/>
        <v>2.1993127147766325E-2</v>
      </c>
      <c r="AB95" s="61">
        <f t="shared" si="5"/>
        <v>0.99915596330275225</v>
      </c>
      <c r="AC95" s="61">
        <f t="shared" si="6"/>
        <v>0.99012012012012018</v>
      </c>
      <c r="AD95" s="61">
        <f t="shared" si="7"/>
        <v>0.99266895761741125</v>
      </c>
      <c r="AE95" s="61" t="e">
        <f t="shared" ca="1" si="8"/>
        <v>#NAME?</v>
      </c>
      <c r="AF95" s="61"/>
      <c r="AG95" s="61"/>
      <c r="AH95" s="65" t="e">
        <f t="shared" ca="1" si="9"/>
        <v>#NAME?</v>
      </c>
      <c r="AI95" s="65" t="e">
        <f t="shared" ca="1" si="10"/>
        <v>#NAME?</v>
      </c>
    </row>
    <row r="96" spans="2:35" ht="13.5" customHeight="1">
      <c r="B96" s="39">
        <v>92</v>
      </c>
      <c r="C96" s="31" t="s">
        <v>95</v>
      </c>
      <c r="D96" s="31" t="s">
        <v>95</v>
      </c>
      <c r="E96" s="31" t="s">
        <v>87</v>
      </c>
      <c r="F96" s="40">
        <f>VLOOKUP(Reais3x3!C96,Aplicações!$B$10:$J$67,9,0)</f>
        <v>66.73</v>
      </c>
      <c r="G96" s="40">
        <f>VLOOKUP(Reais3x3!D96,Aplicações!$B$10:$J$67,9,0)</f>
        <v>66.73</v>
      </c>
      <c r="H96" s="40">
        <f>VLOOKUP(Reais3x3!E96,Aplicações!$B$10:$J$67,9,0)</f>
        <v>46.42</v>
      </c>
      <c r="I96" s="31">
        <v>76</v>
      </c>
      <c r="J96" s="31">
        <v>76</v>
      </c>
      <c r="K96" s="31">
        <v>61</v>
      </c>
      <c r="L96" s="41">
        <f t="shared" ref="L96:N96" si="101">I96/F96-1</f>
        <v>0.13891802787352003</v>
      </c>
      <c r="M96" s="41">
        <f t="shared" si="101"/>
        <v>0.13891802787352003</v>
      </c>
      <c r="N96" s="41">
        <f t="shared" si="101"/>
        <v>0.31408875484704857</v>
      </c>
      <c r="O96" s="37">
        <f t="shared" si="1"/>
        <v>0.19730827019802955</v>
      </c>
      <c r="P96" s="40">
        <f>VLOOKUP(Reais3x3!C96,Aplicações!$B$10:$J$67,6,0)</f>
        <v>1.2232415902140673E-2</v>
      </c>
      <c r="Q96" s="40">
        <f>VLOOKUP(Reais3x3!D96,Aplicações!$B$10:$J$67,6,0)</f>
        <v>1.2232415902140673E-2</v>
      </c>
      <c r="R96" s="40">
        <f>VLOOKUP(Reais3x3!E96,Aplicações!$B$10:$J$67,6,0)</f>
        <v>0.13616513761467888</v>
      </c>
      <c r="S96" s="40">
        <f>VLOOKUP(Reais3x3!C96,Aplicações!$B$10:$J$67,7,0)</f>
        <v>3.8288288288288286E-2</v>
      </c>
      <c r="T96" s="40">
        <f>VLOOKUP(Reais3x3!D96,Aplicações!$B$10:$J$67,7,0)</f>
        <v>3.8288288288288286E-2</v>
      </c>
      <c r="U96" s="40">
        <f>VLOOKUP(Reais3x3!E96,Aplicações!$B$10:$J$67,7,0)</f>
        <v>9.0788288288288291E-2</v>
      </c>
      <c r="V96" s="40">
        <f>VLOOKUP(Reais3x3!C96,Aplicações!$B$10:$J$67,8,0)</f>
        <v>1.0996563573883162E-2</v>
      </c>
      <c r="W96" s="40">
        <f>VLOOKUP(Reais3x3!D96,Aplicações!$B$10:$J$67,8,0)</f>
        <v>1.0996563573883162E-2</v>
      </c>
      <c r="X96" s="40">
        <f>VLOOKUP(Reais3x3!E96,Aplicações!$B$10:$J$67,8,0)</f>
        <v>0.19381443298969073</v>
      </c>
      <c r="Y96" s="60">
        <f t="shared" si="2"/>
        <v>0.16062996941896024</v>
      </c>
      <c r="Z96" s="60">
        <f t="shared" si="3"/>
        <v>0.16736486486486485</v>
      </c>
      <c r="AA96" s="60">
        <f t="shared" si="4"/>
        <v>0.21580756013745706</v>
      </c>
      <c r="AB96" s="61">
        <f t="shared" si="5"/>
        <v>0.91737818552497463</v>
      </c>
      <c r="AC96" s="61">
        <f t="shared" si="6"/>
        <v>0.96499999999999997</v>
      </c>
      <c r="AD96" s="61">
        <f t="shared" si="7"/>
        <v>0.87812142038946162</v>
      </c>
      <c r="AE96" s="61" t="e">
        <f t="shared" ca="1" si="8"/>
        <v>#NAME?</v>
      </c>
      <c r="AF96" s="61"/>
      <c r="AG96" s="61"/>
      <c r="AH96" s="65" t="e">
        <f t="shared" ca="1" si="9"/>
        <v>#NAME?</v>
      </c>
      <c r="AI96" s="65" t="e">
        <f t="shared" ca="1" si="10"/>
        <v>#NAME?</v>
      </c>
    </row>
    <row r="97" spans="2:35" ht="13.5" customHeight="1">
      <c r="B97" s="39">
        <v>93</v>
      </c>
      <c r="C97" s="31" t="s">
        <v>95</v>
      </c>
      <c r="D97" s="31" t="s">
        <v>95</v>
      </c>
      <c r="E97" s="31" t="s">
        <v>89</v>
      </c>
      <c r="F97" s="40">
        <f>VLOOKUP(Reais3x3!C97,Aplicações!$B$10:$J$67,9,0)</f>
        <v>66.73</v>
      </c>
      <c r="G97" s="40">
        <f>VLOOKUP(Reais3x3!D97,Aplicações!$B$10:$J$67,9,0)</f>
        <v>66.73</v>
      </c>
      <c r="H97" s="40">
        <f>VLOOKUP(Reais3x3!E97,Aplicações!$B$10:$J$67,9,0)</f>
        <v>39.200000000000003</v>
      </c>
      <c r="I97" s="31">
        <v>77</v>
      </c>
      <c r="J97" s="31">
        <v>77</v>
      </c>
      <c r="K97" s="31">
        <v>50</v>
      </c>
      <c r="L97" s="41">
        <f t="shared" ref="L97:N97" si="102">I97/F97-1</f>
        <v>0.15390379139817156</v>
      </c>
      <c r="M97" s="41">
        <f t="shared" si="102"/>
        <v>0.15390379139817156</v>
      </c>
      <c r="N97" s="41">
        <f t="shared" si="102"/>
        <v>0.27551020408163263</v>
      </c>
      <c r="O97" s="37">
        <f t="shared" si="1"/>
        <v>0.19443926229265859</v>
      </c>
      <c r="P97" s="40">
        <f>VLOOKUP(Reais3x3!C97,Aplicações!$B$10:$J$67,6,0)</f>
        <v>1.2232415902140673E-2</v>
      </c>
      <c r="Q97" s="40">
        <f>VLOOKUP(Reais3x3!D97,Aplicações!$B$10:$J$67,6,0)</f>
        <v>1.2232415902140673E-2</v>
      </c>
      <c r="R97" s="40">
        <f>VLOOKUP(Reais3x3!E97,Aplicações!$B$10:$J$67,6,0)</f>
        <v>6.8000000000000005E-2</v>
      </c>
      <c r="S97" s="40">
        <f>VLOOKUP(Reais3x3!C97,Aplicações!$B$10:$J$67,7,0)</f>
        <v>3.8288288288288286E-2</v>
      </c>
      <c r="T97" s="40">
        <f>VLOOKUP(Reais3x3!D97,Aplicações!$B$10:$J$67,7,0)</f>
        <v>3.8288288288288286E-2</v>
      </c>
      <c r="U97" s="40">
        <f>VLOOKUP(Reais3x3!E97,Aplicações!$B$10:$J$67,7,0)</f>
        <v>0.16936936936936939</v>
      </c>
      <c r="V97" s="40">
        <f>VLOOKUP(Reais3x3!C97,Aplicações!$B$10:$J$67,8,0)</f>
        <v>1.0996563573883162E-2</v>
      </c>
      <c r="W97" s="40">
        <f>VLOOKUP(Reais3x3!D97,Aplicações!$B$10:$J$67,8,0)</f>
        <v>1.0996563573883162E-2</v>
      </c>
      <c r="X97" s="40">
        <f>VLOOKUP(Reais3x3!E97,Aplicações!$B$10:$J$67,8,0)</f>
        <v>0.49312714776632305</v>
      </c>
      <c r="Y97" s="60">
        <f t="shared" si="2"/>
        <v>9.2464831804281347E-2</v>
      </c>
      <c r="Z97" s="60">
        <f t="shared" si="3"/>
        <v>0.24594594594594596</v>
      </c>
      <c r="AA97" s="60">
        <f t="shared" si="4"/>
        <v>0.5151202749140894</v>
      </c>
      <c r="AB97" s="61">
        <f t="shared" si="5"/>
        <v>0.96282161060142712</v>
      </c>
      <c r="AC97" s="61">
        <f t="shared" si="6"/>
        <v>0.91261261261261273</v>
      </c>
      <c r="AD97" s="61">
        <f t="shared" si="7"/>
        <v>0.67857961053837335</v>
      </c>
      <c r="AE97" s="61" t="e">
        <f t="shared" ca="1" si="8"/>
        <v>#NAME?</v>
      </c>
      <c r="AF97" s="61"/>
      <c r="AG97" s="61"/>
      <c r="AH97" s="65" t="e">
        <f t="shared" ca="1" si="9"/>
        <v>#NAME?</v>
      </c>
      <c r="AI97" s="65" t="e">
        <f t="shared" ca="1" si="10"/>
        <v>#NAME?</v>
      </c>
    </row>
    <row r="98" spans="2:35" ht="13.5" customHeight="1">
      <c r="B98" s="39">
        <v>94</v>
      </c>
      <c r="C98" s="31" t="s">
        <v>95</v>
      </c>
      <c r="D98" s="31" t="s">
        <v>96</v>
      </c>
      <c r="E98" s="31" t="s">
        <v>88</v>
      </c>
      <c r="F98" s="40">
        <f>VLOOKUP(Reais3x3!C98,Aplicações!$B$10:$J$67,9,0)</f>
        <v>66.73</v>
      </c>
      <c r="G98" s="40">
        <f>VLOOKUP(Reais3x3!D98,Aplicações!$B$10:$J$67,9,0)</f>
        <v>18.22</v>
      </c>
      <c r="H98" s="40">
        <f>VLOOKUP(Reais3x3!E98,Aplicações!$B$10:$J$67,9,0)</f>
        <v>74.05</v>
      </c>
      <c r="I98" s="31">
        <v>74</v>
      </c>
      <c r="J98" s="31">
        <v>20</v>
      </c>
      <c r="K98" s="31">
        <v>79</v>
      </c>
      <c r="L98" s="41">
        <f t="shared" ref="L98:N98" si="103">I98/F98-1</f>
        <v>0.10894650082421697</v>
      </c>
      <c r="M98" s="41">
        <f t="shared" si="103"/>
        <v>9.7694840834248176E-2</v>
      </c>
      <c r="N98" s="41">
        <f t="shared" si="103"/>
        <v>6.6846725185685463E-2</v>
      </c>
      <c r="O98" s="37">
        <f t="shared" si="1"/>
        <v>9.11626889480502E-2</v>
      </c>
      <c r="P98" s="40">
        <f>VLOOKUP(Reais3x3!C98,Aplicações!$B$10:$J$67,6,0)</f>
        <v>1.2232415902140673E-2</v>
      </c>
      <c r="Q98" s="40">
        <f>VLOOKUP(Reais3x3!D98,Aplicações!$B$10:$J$67,6,0)</f>
        <v>1.5290519877675841E-2</v>
      </c>
      <c r="R98" s="40">
        <f>VLOOKUP(Reais3x3!E98,Aplicações!$B$10:$J$67,6,0)</f>
        <v>1.0966360856269113E-2</v>
      </c>
      <c r="S98" s="40">
        <f>VLOOKUP(Reais3x3!C98,Aplicações!$B$10:$J$67,7,0)</f>
        <v>3.8288288288288286E-2</v>
      </c>
      <c r="T98" s="40">
        <f>VLOOKUP(Reais3x3!D98,Aplicações!$B$10:$J$67,7,0)</f>
        <v>4.5045045045045046E-5</v>
      </c>
      <c r="U98" s="40">
        <f>VLOOKUP(Reais3x3!E98,Aplicações!$B$10:$J$67,7,0)</f>
        <v>2.3468468468468468E-2</v>
      </c>
      <c r="V98" s="40">
        <f>VLOOKUP(Reais3x3!C98,Aplicações!$B$10:$J$67,8,0)</f>
        <v>1.0996563573883162E-2</v>
      </c>
      <c r="W98" s="40">
        <f>VLOOKUP(Reais3x3!D98,Aplicações!$B$10:$J$67,8,0)</f>
        <v>3.7800687285223365E-2</v>
      </c>
      <c r="X98" s="40">
        <f>VLOOKUP(Reais3x3!E98,Aplicações!$B$10:$J$67,8,0)</f>
        <v>0</v>
      </c>
      <c r="Y98" s="60">
        <f t="shared" si="2"/>
        <v>3.8489296636085628E-2</v>
      </c>
      <c r="Z98" s="60">
        <f t="shared" si="3"/>
        <v>6.1801801801801795E-2</v>
      </c>
      <c r="AA98" s="60">
        <f t="shared" si="4"/>
        <v>4.8797250859106529E-2</v>
      </c>
      <c r="AB98" s="61">
        <f t="shared" si="5"/>
        <v>0.99711722731906216</v>
      </c>
      <c r="AC98" s="61">
        <f t="shared" si="6"/>
        <v>0.97450450450450443</v>
      </c>
      <c r="AD98" s="61">
        <f t="shared" si="7"/>
        <v>0.97479954180985118</v>
      </c>
      <c r="AE98" s="61" t="e">
        <f t="shared" ca="1" si="8"/>
        <v>#NAME?</v>
      </c>
      <c r="AF98" s="61"/>
      <c r="AG98" s="61"/>
      <c r="AH98" s="65" t="e">
        <f t="shared" ca="1" si="9"/>
        <v>#NAME?</v>
      </c>
      <c r="AI98" s="65" t="e">
        <f t="shared" ca="1" si="10"/>
        <v>#NAME?</v>
      </c>
    </row>
    <row r="99" spans="2:35" ht="13.5" customHeight="1">
      <c r="B99" s="39">
        <v>95</v>
      </c>
      <c r="C99" s="31" t="s">
        <v>95</v>
      </c>
      <c r="D99" s="31" t="s">
        <v>96</v>
      </c>
      <c r="E99" s="31" t="s">
        <v>87</v>
      </c>
      <c r="F99" s="40">
        <f>VLOOKUP(Reais3x3!C99,Aplicações!$B$10:$J$67,9,0)</f>
        <v>66.73</v>
      </c>
      <c r="G99" s="40">
        <f>VLOOKUP(Reais3x3!D99,Aplicações!$B$10:$J$67,9,0)</f>
        <v>18.22</v>
      </c>
      <c r="H99" s="40">
        <f>VLOOKUP(Reais3x3!E99,Aplicações!$B$10:$J$67,9,0)</f>
        <v>46.42</v>
      </c>
      <c r="I99" s="31">
        <v>73</v>
      </c>
      <c r="J99" s="31">
        <v>20</v>
      </c>
      <c r="K99" s="31">
        <v>59</v>
      </c>
      <c r="L99" s="41">
        <f t="shared" ref="L99:N99" si="104">I99/F99-1</f>
        <v>9.3960737299565444E-2</v>
      </c>
      <c r="M99" s="41">
        <f t="shared" si="104"/>
        <v>9.7694840834248176E-2</v>
      </c>
      <c r="N99" s="41">
        <f t="shared" si="104"/>
        <v>0.27100387763894873</v>
      </c>
      <c r="O99" s="37">
        <f t="shared" si="1"/>
        <v>0.15421981859092079</v>
      </c>
      <c r="P99" s="40">
        <f>VLOOKUP(Reais3x3!C99,Aplicações!$B$10:$J$67,6,0)</f>
        <v>1.2232415902140673E-2</v>
      </c>
      <c r="Q99" s="40">
        <f>VLOOKUP(Reais3x3!D99,Aplicações!$B$10:$J$67,6,0)</f>
        <v>1.5290519877675841E-2</v>
      </c>
      <c r="R99" s="40">
        <f>VLOOKUP(Reais3x3!E99,Aplicações!$B$10:$J$67,6,0)</f>
        <v>0.13616513761467888</v>
      </c>
      <c r="S99" s="40">
        <f>VLOOKUP(Reais3x3!C99,Aplicações!$B$10:$J$67,7,0)</f>
        <v>3.8288288288288286E-2</v>
      </c>
      <c r="T99" s="40">
        <f>VLOOKUP(Reais3x3!D99,Aplicações!$B$10:$J$67,7,0)</f>
        <v>4.5045045045045046E-5</v>
      </c>
      <c r="U99" s="40">
        <f>VLOOKUP(Reais3x3!E99,Aplicações!$B$10:$J$67,7,0)</f>
        <v>9.0788288288288291E-2</v>
      </c>
      <c r="V99" s="40">
        <f>VLOOKUP(Reais3x3!C99,Aplicações!$B$10:$J$67,8,0)</f>
        <v>1.0996563573883162E-2</v>
      </c>
      <c r="W99" s="40">
        <f>VLOOKUP(Reais3x3!D99,Aplicações!$B$10:$J$67,8,0)</f>
        <v>3.7800687285223365E-2</v>
      </c>
      <c r="X99" s="40">
        <f>VLOOKUP(Reais3x3!E99,Aplicações!$B$10:$J$67,8,0)</f>
        <v>0.19381443298969073</v>
      </c>
      <c r="Y99" s="60">
        <f t="shared" si="2"/>
        <v>0.1636880733944954</v>
      </c>
      <c r="Z99" s="60">
        <f t="shared" si="3"/>
        <v>0.12912162162162161</v>
      </c>
      <c r="AA99" s="60">
        <f t="shared" si="4"/>
        <v>0.24261168384879725</v>
      </c>
      <c r="AB99" s="61">
        <f t="shared" si="5"/>
        <v>0.91737818552497463</v>
      </c>
      <c r="AC99" s="61">
        <f t="shared" si="6"/>
        <v>0.93950450450450462</v>
      </c>
      <c r="AD99" s="61">
        <f t="shared" si="7"/>
        <v>0.87812142038946162</v>
      </c>
      <c r="AE99" s="61" t="e">
        <f t="shared" ca="1" si="8"/>
        <v>#NAME?</v>
      </c>
      <c r="AF99" s="61"/>
      <c r="AG99" s="61"/>
      <c r="AH99" s="65" t="e">
        <f t="shared" ca="1" si="9"/>
        <v>#NAME?</v>
      </c>
      <c r="AI99" s="65" t="e">
        <f t="shared" ca="1" si="10"/>
        <v>#NAME?</v>
      </c>
    </row>
    <row r="100" spans="2:35" ht="13.5" customHeight="1">
      <c r="B100" s="39">
        <v>96</v>
      </c>
      <c r="C100" s="31" t="s">
        <v>95</v>
      </c>
      <c r="D100" s="31" t="s">
        <v>96</v>
      </c>
      <c r="E100" s="31" t="s">
        <v>89</v>
      </c>
      <c r="F100" s="40">
        <f>VLOOKUP(Reais3x3!C100,Aplicações!$B$10:$J$67,9,0)</f>
        <v>66.73</v>
      </c>
      <c r="G100" s="40">
        <f>VLOOKUP(Reais3x3!D100,Aplicações!$B$10:$J$67,9,0)</f>
        <v>18.22</v>
      </c>
      <c r="H100" s="40">
        <f>VLOOKUP(Reais3x3!E100,Aplicações!$B$10:$J$67,9,0)</f>
        <v>39.200000000000003</v>
      </c>
      <c r="I100" s="31">
        <v>74</v>
      </c>
      <c r="J100" s="31">
        <v>21</v>
      </c>
      <c r="K100" s="31">
        <v>46</v>
      </c>
      <c r="L100" s="41">
        <f t="shared" ref="L100:N100" si="105">I100/F100-1</f>
        <v>0.10894650082421697</v>
      </c>
      <c r="M100" s="41">
        <f t="shared" si="105"/>
        <v>0.15257958287596063</v>
      </c>
      <c r="N100" s="41">
        <f t="shared" si="105"/>
        <v>0.1734693877551019</v>
      </c>
      <c r="O100" s="37">
        <f t="shared" si="1"/>
        <v>0.14499849048509317</v>
      </c>
      <c r="P100" s="40">
        <f>VLOOKUP(Reais3x3!C100,Aplicações!$B$10:$J$67,6,0)</f>
        <v>1.2232415902140673E-2</v>
      </c>
      <c r="Q100" s="40">
        <f>VLOOKUP(Reais3x3!D100,Aplicações!$B$10:$J$67,6,0)</f>
        <v>1.5290519877675841E-2</v>
      </c>
      <c r="R100" s="40">
        <f>VLOOKUP(Reais3x3!E100,Aplicações!$B$10:$J$67,6,0)</f>
        <v>6.8000000000000005E-2</v>
      </c>
      <c r="S100" s="40">
        <f>VLOOKUP(Reais3x3!C100,Aplicações!$B$10:$J$67,7,0)</f>
        <v>3.8288288288288286E-2</v>
      </c>
      <c r="T100" s="40">
        <f>VLOOKUP(Reais3x3!D100,Aplicações!$B$10:$J$67,7,0)</f>
        <v>4.5045045045045046E-5</v>
      </c>
      <c r="U100" s="40">
        <f>VLOOKUP(Reais3x3!E100,Aplicações!$B$10:$J$67,7,0)</f>
        <v>0.16936936936936939</v>
      </c>
      <c r="V100" s="40">
        <f>VLOOKUP(Reais3x3!C100,Aplicações!$B$10:$J$67,8,0)</f>
        <v>1.0996563573883162E-2</v>
      </c>
      <c r="W100" s="40">
        <f>VLOOKUP(Reais3x3!D100,Aplicações!$B$10:$J$67,8,0)</f>
        <v>3.7800687285223365E-2</v>
      </c>
      <c r="X100" s="40">
        <f>VLOOKUP(Reais3x3!E100,Aplicações!$B$10:$J$67,8,0)</f>
        <v>0.49312714776632305</v>
      </c>
      <c r="Y100" s="60">
        <f t="shared" si="2"/>
        <v>9.552293577981652E-2</v>
      </c>
      <c r="Z100" s="60">
        <f t="shared" si="3"/>
        <v>0.20770270270270272</v>
      </c>
      <c r="AA100" s="60">
        <f t="shared" si="4"/>
        <v>0.54192439862542963</v>
      </c>
      <c r="AB100" s="61">
        <f t="shared" si="5"/>
        <v>0.96282161060142712</v>
      </c>
      <c r="AC100" s="61">
        <f t="shared" si="6"/>
        <v>0.88711711711711716</v>
      </c>
      <c r="AD100" s="61">
        <f t="shared" si="7"/>
        <v>0.67857961053837335</v>
      </c>
      <c r="AE100" s="61" t="e">
        <f t="shared" ca="1" si="8"/>
        <v>#NAME?</v>
      </c>
      <c r="AF100" s="61"/>
      <c r="AG100" s="61"/>
      <c r="AH100" s="65" t="e">
        <f t="shared" ca="1" si="9"/>
        <v>#NAME?</v>
      </c>
      <c r="AI100" s="65" t="e">
        <f t="shared" ca="1" si="10"/>
        <v>#NAME?</v>
      </c>
    </row>
    <row r="101" spans="2:35" ht="13.5" customHeight="1">
      <c r="B101" s="39">
        <v>97</v>
      </c>
      <c r="C101" s="31" t="s">
        <v>95</v>
      </c>
      <c r="D101" s="31" t="s">
        <v>90</v>
      </c>
      <c r="E101" s="31" t="s">
        <v>88</v>
      </c>
      <c r="F101" s="40">
        <f>VLOOKUP(Reais3x3!C101,Aplicações!$B$10:$J$67,9,0)</f>
        <v>66.73</v>
      </c>
      <c r="G101" s="40">
        <f>VLOOKUP(Reais3x3!D101,Aplicações!$B$10:$J$67,9,0)</f>
        <v>19.46</v>
      </c>
      <c r="H101" s="40">
        <f>VLOOKUP(Reais3x3!E101,Aplicações!$B$10:$J$67,9,0)</f>
        <v>74.05</v>
      </c>
      <c r="I101" s="31">
        <v>77</v>
      </c>
      <c r="J101" s="31">
        <v>24</v>
      </c>
      <c r="K101" s="31">
        <v>80</v>
      </c>
      <c r="L101" s="41">
        <f t="shared" ref="L101:N101" si="106">I101/F101-1</f>
        <v>0.15390379139817156</v>
      </c>
      <c r="M101" s="41">
        <f t="shared" si="106"/>
        <v>0.23329907502569358</v>
      </c>
      <c r="N101" s="41">
        <f t="shared" si="106"/>
        <v>8.0351114112086508E-2</v>
      </c>
      <c r="O101" s="37">
        <f t="shared" si="1"/>
        <v>0.15585132684531722</v>
      </c>
      <c r="P101" s="40">
        <f>VLOOKUP(Reais3x3!C101,Aplicações!$B$10:$J$67,6,0)</f>
        <v>1.2232415902140673E-2</v>
      </c>
      <c r="Q101" s="40">
        <f>VLOOKUP(Reais3x3!D101,Aplicações!$B$10:$J$67,6,0)</f>
        <v>7.0336391437308868E-2</v>
      </c>
      <c r="R101" s="40">
        <f>VLOOKUP(Reais3x3!E101,Aplicações!$B$10:$J$67,6,0)</f>
        <v>1.0966360856269113E-2</v>
      </c>
      <c r="S101" s="40">
        <f>VLOOKUP(Reais3x3!C101,Aplicações!$B$10:$J$67,7,0)</f>
        <v>3.8288288288288286E-2</v>
      </c>
      <c r="T101" s="40">
        <f>VLOOKUP(Reais3x3!D101,Aplicações!$B$10:$J$67,7,0)</f>
        <v>0.16434684684684683</v>
      </c>
      <c r="U101" s="40">
        <f>VLOOKUP(Reais3x3!E101,Aplicações!$B$10:$J$67,7,0)</f>
        <v>2.3468468468468468E-2</v>
      </c>
      <c r="V101" s="40">
        <f>VLOOKUP(Reais3x3!C101,Aplicações!$B$10:$J$67,8,0)</f>
        <v>1.0996563573883162E-2</v>
      </c>
      <c r="W101" s="40">
        <f>VLOOKUP(Reais3x3!D101,Aplicações!$B$10:$J$67,8,0)</f>
        <v>0.51683848797250864</v>
      </c>
      <c r="X101" s="40">
        <f>VLOOKUP(Reais3x3!E101,Aplicações!$B$10:$J$67,8,0)</f>
        <v>0</v>
      </c>
      <c r="Y101" s="60">
        <f t="shared" si="2"/>
        <v>9.3535168195718665E-2</v>
      </c>
      <c r="Z101" s="60">
        <f t="shared" si="3"/>
        <v>0.2261036036036036</v>
      </c>
      <c r="AA101" s="60">
        <f t="shared" si="4"/>
        <v>0.52783505154639176</v>
      </c>
      <c r="AB101" s="61">
        <f t="shared" si="5"/>
        <v>0.96041997961264014</v>
      </c>
      <c r="AC101" s="61">
        <f t="shared" si="6"/>
        <v>0.90608108108108121</v>
      </c>
      <c r="AD101" s="61">
        <f t="shared" si="7"/>
        <v>0.65544100801832761</v>
      </c>
      <c r="AE101" s="61" t="e">
        <f t="shared" ca="1" si="8"/>
        <v>#NAME?</v>
      </c>
      <c r="AF101" s="61"/>
      <c r="AG101" s="61"/>
      <c r="AH101" s="65" t="e">
        <f t="shared" ca="1" si="9"/>
        <v>#NAME?</v>
      </c>
      <c r="AI101" s="65" t="e">
        <f t="shared" ca="1" si="10"/>
        <v>#NAME?</v>
      </c>
    </row>
    <row r="102" spans="2:35" ht="13.5" customHeight="1">
      <c r="B102" s="39">
        <v>98</v>
      </c>
      <c r="C102" s="31" t="s">
        <v>95</v>
      </c>
      <c r="D102" s="31" t="s">
        <v>90</v>
      </c>
      <c r="E102" s="31" t="s">
        <v>87</v>
      </c>
      <c r="F102" s="40">
        <f>VLOOKUP(Reais3x3!C102,Aplicações!$B$10:$J$67,9,0)</f>
        <v>66.73</v>
      </c>
      <c r="G102" s="40">
        <f>VLOOKUP(Reais3x3!D102,Aplicações!$B$10:$J$67,9,0)</f>
        <v>19.46</v>
      </c>
      <c r="H102" s="40">
        <f>VLOOKUP(Reais3x3!E102,Aplicações!$B$10:$J$67,9,0)</f>
        <v>46.42</v>
      </c>
      <c r="I102" s="31">
        <v>79</v>
      </c>
      <c r="J102" s="31">
        <v>25</v>
      </c>
      <c r="K102" s="31">
        <v>69</v>
      </c>
      <c r="L102" s="41">
        <f t="shared" ref="L102:N102" si="107">I102/F102-1</f>
        <v>0.18387531844747484</v>
      </c>
      <c r="M102" s="41">
        <f t="shared" si="107"/>
        <v>0.28468653648509767</v>
      </c>
      <c r="N102" s="41">
        <f t="shared" si="107"/>
        <v>0.48642826367944836</v>
      </c>
      <c r="O102" s="37">
        <f t="shared" si="1"/>
        <v>0.31833003953734029</v>
      </c>
      <c r="P102" s="40">
        <f>VLOOKUP(Reais3x3!C102,Aplicações!$B$10:$J$67,6,0)</f>
        <v>1.2232415902140673E-2</v>
      </c>
      <c r="Q102" s="40">
        <f>VLOOKUP(Reais3x3!D102,Aplicações!$B$10:$J$67,6,0)</f>
        <v>7.0336391437308868E-2</v>
      </c>
      <c r="R102" s="40">
        <f>VLOOKUP(Reais3x3!E102,Aplicações!$B$10:$J$67,6,0)</f>
        <v>0.13616513761467888</v>
      </c>
      <c r="S102" s="40">
        <f>VLOOKUP(Reais3x3!C102,Aplicações!$B$10:$J$67,7,0)</f>
        <v>3.8288288288288286E-2</v>
      </c>
      <c r="T102" s="40">
        <f>VLOOKUP(Reais3x3!D102,Aplicações!$B$10:$J$67,7,0)</f>
        <v>0.16434684684684683</v>
      </c>
      <c r="U102" s="40">
        <f>VLOOKUP(Reais3x3!E102,Aplicações!$B$10:$J$67,7,0)</f>
        <v>9.0788288288288291E-2</v>
      </c>
      <c r="V102" s="40">
        <f>VLOOKUP(Reais3x3!C102,Aplicações!$B$10:$J$67,8,0)</f>
        <v>1.0996563573883162E-2</v>
      </c>
      <c r="W102" s="40">
        <f>VLOOKUP(Reais3x3!D102,Aplicações!$B$10:$J$67,8,0)</f>
        <v>0.51683848797250864</v>
      </c>
      <c r="X102" s="40">
        <f>VLOOKUP(Reais3x3!E102,Aplicações!$B$10:$J$67,8,0)</f>
        <v>0.19381443298969073</v>
      </c>
      <c r="Y102" s="60">
        <f t="shared" si="2"/>
        <v>0.21873394495412843</v>
      </c>
      <c r="Z102" s="60">
        <f t="shared" si="3"/>
        <v>0.29342342342342342</v>
      </c>
      <c r="AA102" s="60">
        <f t="shared" si="4"/>
        <v>0.72164948453608246</v>
      </c>
      <c r="AB102" s="61">
        <f t="shared" si="5"/>
        <v>0.91737818552497463</v>
      </c>
      <c r="AC102" s="61">
        <f t="shared" si="6"/>
        <v>0.91596096096096102</v>
      </c>
      <c r="AD102" s="61">
        <f t="shared" si="7"/>
        <v>0.66277205040091625</v>
      </c>
      <c r="AE102" s="61" t="e">
        <f t="shared" ca="1" si="8"/>
        <v>#NAME?</v>
      </c>
      <c r="AF102" s="61"/>
      <c r="AG102" s="61"/>
      <c r="AH102" s="65" t="e">
        <f t="shared" ca="1" si="9"/>
        <v>#NAME?</v>
      </c>
      <c r="AI102" s="65" t="e">
        <f t="shared" ca="1" si="10"/>
        <v>#NAME?</v>
      </c>
    </row>
    <row r="103" spans="2:35" ht="13.5" customHeight="1">
      <c r="B103" s="39">
        <v>99</v>
      </c>
      <c r="C103" s="31" t="s">
        <v>95</v>
      </c>
      <c r="D103" s="31" t="s">
        <v>90</v>
      </c>
      <c r="E103" s="31" t="s">
        <v>89</v>
      </c>
      <c r="F103" s="40">
        <f>VLOOKUP(Reais3x3!C103,Aplicações!$B$10:$J$67,9,0)</f>
        <v>66.73</v>
      </c>
      <c r="G103" s="40">
        <f>VLOOKUP(Reais3x3!D103,Aplicações!$B$10:$J$67,9,0)</f>
        <v>19.46</v>
      </c>
      <c r="H103" s="40">
        <f>VLOOKUP(Reais3x3!E103,Aplicações!$B$10:$J$67,9,0)</f>
        <v>39.200000000000003</v>
      </c>
      <c r="I103" s="31">
        <v>77</v>
      </c>
      <c r="J103" s="31">
        <v>27</v>
      </c>
      <c r="K103" s="31">
        <v>53</v>
      </c>
      <c r="L103" s="41">
        <f t="shared" ref="L103:N103" si="108">I103/F103-1</f>
        <v>0.15390379139817156</v>
      </c>
      <c r="M103" s="41">
        <f t="shared" si="108"/>
        <v>0.38746145940390542</v>
      </c>
      <c r="N103" s="41">
        <f t="shared" si="108"/>
        <v>0.3520408163265305</v>
      </c>
      <c r="O103" s="37">
        <f t="shared" si="1"/>
        <v>0.29780202237620251</v>
      </c>
      <c r="P103" s="40">
        <f>VLOOKUP(Reais3x3!C103,Aplicações!$B$10:$J$67,6,0)</f>
        <v>1.2232415902140673E-2</v>
      </c>
      <c r="Q103" s="40">
        <f>VLOOKUP(Reais3x3!D103,Aplicações!$B$10:$J$67,6,0)</f>
        <v>7.0336391437308868E-2</v>
      </c>
      <c r="R103" s="40">
        <f>VLOOKUP(Reais3x3!E103,Aplicações!$B$10:$J$67,6,0)</f>
        <v>6.8000000000000005E-2</v>
      </c>
      <c r="S103" s="40">
        <f>VLOOKUP(Reais3x3!C103,Aplicações!$B$10:$J$67,7,0)</f>
        <v>3.8288288288288286E-2</v>
      </c>
      <c r="T103" s="40">
        <f>VLOOKUP(Reais3x3!D103,Aplicações!$B$10:$J$67,7,0)</f>
        <v>0.16434684684684683</v>
      </c>
      <c r="U103" s="40">
        <f>VLOOKUP(Reais3x3!E103,Aplicações!$B$10:$J$67,7,0)</f>
        <v>0.16936936936936939</v>
      </c>
      <c r="V103" s="40">
        <f>VLOOKUP(Reais3x3!C103,Aplicações!$B$10:$J$67,8,0)</f>
        <v>1.0996563573883162E-2</v>
      </c>
      <c r="W103" s="40">
        <f>VLOOKUP(Reais3x3!D103,Aplicações!$B$10:$J$67,8,0)</f>
        <v>0.51683848797250864</v>
      </c>
      <c r="X103" s="40">
        <f>VLOOKUP(Reais3x3!E103,Aplicações!$B$10:$J$67,8,0)</f>
        <v>0.49312714776632305</v>
      </c>
      <c r="Y103" s="60">
        <f t="shared" si="2"/>
        <v>0.15056880733944955</v>
      </c>
      <c r="Z103" s="60">
        <f t="shared" si="3"/>
        <v>0.37200450450450451</v>
      </c>
      <c r="AA103" s="60">
        <f t="shared" si="4"/>
        <v>1.0209621993127147</v>
      </c>
      <c r="AB103" s="61">
        <f t="shared" si="5"/>
        <v>0.96126401630988789</v>
      </c>
      <c r="AC103" s="61">
        <f t="shared" si="6"/>
        <v>0.91261261261261273</v>
      </c>
      <c r="AD103" s="61">
        <f t="shared" si="7"/>
        <v>0.66277205040091636</v>
      </c>
      <c r="AE103" s="61" t="e">
        <f t="shared" ca="1" si="8"/>
        <v>#NAME?</v>
      </c>
      <c r="AF103" s="61"/>
      <c r="AG103" s="61"/>
      <c r="AH103" s="65" t="e">
        <f t="shared" ca="1" si="9"/>
        <v>#NAME?</v>
      </c>
      <c r="AI103" s="65" t="e">
        <f t="shared" ca="1" si="10"/>
        <v>#NAME?</v>
      </c>
    </row>
    <row r="104" spans="2:35" ht="13.5" customHeight="1">
      <c r="B104" s="39">
        <v>100</v>
      </c>
      <c r="C104" s="31" t="s">
        <v>95</v>
      </c>
      <c r="D104" s="31" t="s">
        <v>88</v>
      </c>
      <c r="E104" s="31" t="s">
        <v>88</v>
      </c>
      <c r="F104" s="40">
        <f>VLOOKUP(Reais3x3!C104,Aplicações!$B$10:$J$67,9,0)</f>
        <v>66.73</v>
      </c>
      <c r="G104" s="40">
        <f>VLOOKUP(Reais3x3!D104,Aplicações!$B$10:$J$67,9,0)</f>
        <v>74.05</v>
      </c>
      <c r="H104" s="40">
        <f>VLOOKUP(Reais3x3!E104,Aplicações!$B$10:$J$67,9,0)</f>
        <v>74.05</v>
      </c>
      <c r="I104" s="31">
        <v>76</v>
      </c>
      <c r="J104" s="31">
        <v>81</v>
      </c>
      <c r="K104" s="31">
        <v>81</v>
      </c>
      <c r="L104" s="41">
        <f t="shared" ref="L104:N104" si="109">I104/F104-1</f>
        <v>0.13891802787352003</v>
      </c>
      <c r="M104" s="41">
        <f t="shared" si="109"/>
        <v>9.3855503038487553E-2</v>
      </c>
      <c r="N104" s="41">
        <f t="shared" si="109"/>
        <v>9.3855503038487553E-2</v>
      </c>
      <c r="O104" s="37">
        <f t="shared" si="1"/>
        <v>0.10887634465016505</v>
      </c>
      <c r="P104" s="40">
        <f>VLOOKUP(Reais3x3!C104,Aplicações!$B$10:$J$67,6,0)</f>
        <v>1.2232415902140673E-2</v>
      </c>
      <c r="Q104" s="40">
        <f>VLOOKUP(Reais3x3!D104,Aplicações!$B$10:$J$67,6,0)</f>
        <v>1.0966360856269113E-2</v>
      </c>
      <c r="R104" s="40">
        <f>VLOOKUP(Reais3x3!E104,Aplicações!$B$10:$J$67,6,0)</f>
        <v>1.0966360856269113E-2</v>
      </c>
      <c r="S104" s="40">
        <f>VLOOKUP(Reais3x3!C104,Aplicações!$B$10:$J$67,7,0)</f>
        <v>3.8288288288288286E-2</v>
      </c>
      <c r="T104" s="40">
        <f>VLOOKUP(Reais3x3!D104,Aplicações!$B$10:$J$67,7,0)</f>
        <v>2.3468468468468468E-2</v>
      </c>
      <c r="U104" s="40">
        <f>VLOOKUP(Reais3x3!E104,Aplicações!$B$10:$J$67,7,0)</f>
        <v>2.3468468468468468E-2</v>
      </c>
      <c r="V104" s="40">
        <f>VLOOKUP(Reais3x3!C104,Aplicações!$B$10:$J$67,8,0)</f>
        <v>1.0996563573883162E-2</v>
      </c>
      <c r="W104" s="40">
        <f>VLOOKUP(Reais3x3!D104,Aplicações!$B$10:$J$67,8,0)</f>
        <v>0</v>
      </c>
      <c r="X104" s="40">
        <f>VLOOKUP(Reais3x3!E104,Aplicações!$B$10:$J$67,8,0)</f>
        <v>0</v>
      </c>
      <c r="Y104" s="60">
        <f t="shared" si="2"/>
        <v>3.4165137614678896E-2</v>
      </c>
      <c r="Z104" s="60">
        <f t="shared" si="3"/>
        <v>8.5225225225225215E-2</v>
      </c>
      <c r="AA104" s="60">
        <f t="shared" si="4"/>
        <v>1.0996563573883162E-2</v>
      </c>
      <c r="AB104" s="61">
        <f t="shared" si="5"/>
        <v>0.99915596330275225</v>
      </c>
      <c r="AC104" s="61">
        <f t="shared" si="6"/>
        <v>0.99012012012012018</v>
      </c>
      <c r="AD104" s="61">
        <f t="shared" si="7"/>
        <v>0.99266895761741125</v>
      </c>
      <c r="AE104" s="61" t="e">
        <f t="shared" ca="1" si="8"/>
        <v>#NAME?</v>
      </c>
      <c r="AF104" s="61"/>
      <c r="AG104" s="61"/>
      <c r="AH104" s="65" t="e">
        <f t="shared" ca="1" si="9"/>
        <v>#NAME?</v>
      </c>
      <c r="AI104" s="65" t="e">
        <f t="shared" ca="1" si="10"/>
        <v>#NAME?</v>
      </c>
    </row>
    <row r="105" spans="2:35" ht="13.5" customHeight="1">
      <c r="B105" s="39">
        <v>101</v>
      </c>
      <c r="C105" s="31" t="s">
        <v>95</v>
      </c>
      <c r="D105" s="31" t="s">
        <v>88</v>
      </c>
      <c r="E105" s="31" t="s">
        <v>86</v>
      </c>
      <c r="F105" s="40">
        <f>VLOOKUP(Reais3x3!C105,Aplicações!$B$10:$J$67,9,0)</f>
        <v>66.73</v>
      </c>
      <c r="G105" s="40">
        <f>VLOOKUP(Reais3x3!D105,Aplicações!$B$10:$J$67,9,0)</f>
        <v>74.05</v>
      </c>
      <c r="H105" s="40">
        <f>VLOOKUP(Reais3x3!E105,Aplicações!$B$10:$J$67,9,0)</f>
        <v>113.02</v>
      </c>
      <c r="I105" s="31">
        <v>77</v>
      </c>
      <c r="J105" s="31">
        <v>81</v>
      </c>
      <c r="K105" s="31">
        <v>129</v>
      </c>
      <c r="L105" s="41">
        <f t="shared" ref="L105:N105" si="110">I105/F105-1</f>
        <v>0.15390379139817156</v>
      </c>
      <c r="M105" s="41">
        <f t="shared" si="110"/>
        <v>9.3855503038487553E-2</v>
      </c>
      <c r="N105" s="41">
        <f t="shared" si="110"/>
        <v>0.14139090426473189</v>
      </c>
      <c r="O105" s="37">
        <f t="shared" si="1"/>
        <v>0.12971673290046368</v>
      </c>
      <c r="P105" s="40">
        <f>VLOOKUP(Reais3x3!C105,Aplicações!$B$10:$J$67,6,0)</f>
        <v>1.2232415902140673E-2</v>
      </c>
      <c r="Q105" s="40">
        <f>VLOOKUP(Reais3x3!D105,Aplicações!$B$10:$J$67,6,0)</f>
        <v>1.0966360856269113E-2</v>
      </c>
      <c r="R105" s="40">
        <f>VLOOKUP(Reais3x3!E105,Aplicações!$B$10:$J$67,6,0)</f>
        <v>1.8006116207951072E-2</v>
      </c>
      <c r="S105" s="40">
        <f>VLOOKUP(Reais3x3!C105,Aplicações!$B$10:$J$67,7,0)</f>
        <v>3.8288288288288286E-2</v>
      </c>
      <c r="T105" s="40">
        <f>VLOOKUP(Reais3x3!D105,Aplicações!$B$10:$J$67,7,0)</f>
        <v>2.3468468468468468E-2</v>
      </c>
      <c r="U105" s="40">
        <f>VLOOKUP(Reais3x3!E105,Aplicações!$B$10:$J$67,7,0)</f>
        <v>4.1396396396396397E-2</v>
      </c>
      <c r="V105" s="40">
        <f>VLOOKUP(Reais3x3!C105,Aplicações!$B$10:$J$67,8,0)</f>
        <v>1.0996563573883162E-2</v>
      </c>
      <c r="W105" s="40">
        <f>VLOOKUP(Reais3x3!D105,Aplicações!$B$10:$J$67,8,0)</f>
        <v>0</v>
      </c>
      <c r="X105" s="40">
        <f>VLOOKUP(Reais3x3!E105,Aplicações!$B$10:$J$67,8,0)</f>
        <v>1.3745704467353952E-2</v>
      </c>
      <c r="Y105" s="60">
        <f t="shared" si="2"/>
        <v>4.1204892966360859E-2</v>
      </c>
      <c r="Z105" s="60">
        <f t="shared" si="3"/>
        <v>0.10315315315315315</v>
      </c>
      <c r="AA105" s="60">
        <f t="shared" si="4"/>
        <v>2.4742268041237116E-2</v>
      </c>
      <c r="AB105" s="61">
        <f t="shared" si="5"/>
        <v>0.99530682976554541</v>
      </c>
      <c r="AC105" s="61">
        <f t="shared" si="6"/>
        <v>0.98804804804804791</v>
      </c>
      <c r="AD105" s="61">
        <f t="shared" si="7"/>
        <v>0.99083619702176406</v>
      </c>
      <c r="AE105" s="61" t="e">
        <f t="shared" ca="1" si="8"/>
        <v>#NAME?</v>
      </c>
      <c r="AF105" s="61"/>
      <c r="AG105" s="61"/>
      <c r="AH105" s="65" t="e">
        <f t="shared" ca="1" si="9"/>
        <v>#NAME?</v>
      </c>
      <c r="AI105" s="65" t="e">
        <f t="shared" ca="1" si="10"/>
        <v>#NAME?</v>
      </c>
    </row>
    <row r="106" spans="2:35" ht="13.5" customHeight="1">
      <c r="B106" s="39">
        <v>102</v>
      </c>
      <c r="C106" s="31" t="s">
        <v>95</v>
      </c>
      <c r="D106" s="31" t="s">
        <v>88</v>
      </c>
      <c r="E106" s="31" t="s">
        <v>87</v>
      </c>
      <c r="F106" s="40">
        <f>VLOOKUP(Reais3x3!C106,Aplicações!$B$10:$J$67,9,0)</f>
        <v>66.73</v>
      </c>
      <c r="G106" s="40">
        <f>VLOOKUP(Reais3x3!D106,Aplicações!$B$10:$J$67,9,0)</f>
        <v>74.05</v>
      </c>
      <c r="H106" s="40">
        <f>VLOOKUP(Reais3x3!E106,Aplicações!$B$10:$J$67,9,0)</f>
        <v>46.42</v>
      </c>
      <c r="I106" s="31">
        <v>75</v>
      </c>
      <c r="J106" s="31">
        <v>80</v>
      </c>
      <c r="K106" s="31">
        <v>59</v>
      </c>
      <c r="L106" s="41">
        <f t="shared" ref="L106:N106" si="111">I106/F106-1</f>
        <v>0.1239322643488685</v>
      </c>
      <c r="M106" s="41">
        <f t="shared" si="111"/>
        <v>8.0351114112086508E-2</v>
      </c>
      <c r="N106" s="41">
        <f t="shared" si="111"/>
        <v>0.27100387763894873</v>
      </c>
      <c r="O106" s="37">
        <f t="shared" si="1"/>
        <v>0.15842908536663458</v>
      </c>
      <c r="P106" s="40">
        <f>VLOOKUP(Reais3x3!C106,Aplicações!$B$10:$J$67,6,0)</f>
        <v>1.2232415902140673E-2</v>
      </c>
      <c r="Q106" s="40">
        <f>VLOOKUP(Reais3x3!D106,Aplicações!$B$10:$J$67,6,0)</f>
        <v>1.0966360856269113E-2</v>
      </c>
      <c r="R106" s="40">
        <f>VLOOKUP(Reais3x3!E106,Aplicações!$B$10:$J$67,6,0)</f>
        <v>0.13616513761467888</v>
      </c>
      <c r="S106" s="40">
        <f>VLOOKUP(Reais3x3!C106,Aplicações!$B$10:$J$67,7,0)</f>
        <v>3.8288288288288286E-2</v>
      </c>
      <c r="T106" s="40">
        <f>VLOOKUP(Reais3x3!D106,Aplicações!$B$10:$J$67,7,0)</f>
        <v>2.3468468468468468E-2</v>
      </c>
      <c r="U106" s="40">
        <f>VLOOKUP(Reais3x3!E106,Aplicações!$B$10:$J$67,7,0)</f>
        <v>9.0788288288288291E-2</v>
      </c>
      <c r="V106" s="40">
        <f>VLOOKUP(Reais3x3!C106,Aplicações!$B$10:$J$67,8,0)</f>
        <v>1.0996563573883162E-2</v>
      </c>
      <c r="W106" s="40">
        <f>VLOOKUP(Reais3x3!D106,Aplicações!$B$10:$J$67,8,0)</f>
        <v>0</v>
      </c>
      <c r="X106" s="40">
        <f>VLOOKUP(Reais3x3!E106,Aplicações!$B$10:$J$67,8,0)</f>
        <v>0.19381443298969073</v>
      </c>
      <c r="Y106" s="60">
        <f t="shared" si="2"/>
        <v>0.15936391437308867</v>
      </c>
      <c r="Z106" s="60">
        <f t="shared" si="3"/>
        <v>0.15254504504504504</v>
      </c>
      <c r="AA106" s="60">
        <f t="shared" si="4"/>
        <v>0.20481099656357388</v>
      </c>
      <c r="AB106" s="61">
        <f t="shared" si="5"/>
        <v>0.91653414882772688</v>
      </c>
      <c r="AC106" s="61">
        <f t="shared" si="6"/>
        <v>0.95512012012012004</v>
      </c>
      <c r="AD106" s="61">
        <f t="shared" si="7"/>
        <v>0.87079037800687287</v>
      </c>
      <c r="AE106" s="61" t="e">
        <f t="shared" ca="1" si="8"/>
        <v>#NAME?</v>
      </c>
      <c r="AF106" s="61"/>
      <c r="AG106" s="61"/>
      <c r="AH106" s="65" t="e">
        <f t="shared" ca="1" si="9"/>
        <v>#NAME?</v>
      </c>
      <c r="AI106" s="65" t="e">
        <f t="shared" ca="1" si="10"/>
        <v>#NAME?</v>
      </c>
    </row>
    <row r="107" spans="2:35" ht="13.5" customHeight="1">
      <c r="B107" s="39">
        <v>103</v>
      </c>
      <c r="C107" s="31" t="s">
        <v>95</v>
      </c>
      <c r="D107" s="31" t="s">
        <v>88</v>
      </c>
      <c r="E107" s="31" t="s">
        <v>89</v>
      </c>
      <c r="F107" s="40">
        <f>VLOOKUP(Reais3x3!C107,Aplicações!$B$10:$J$67,9,0)</f>
        <v>66.73</v>
      </c>
      <c r="G107" s="40">
        <f>VLOOKUP(Reais3x3!D107,Aplicações!$B$10:$J$67,9,0)</f>
        <v>74.05</v>
      </c>
      <c r="H107" s="40">
        <f>VLOOKUP(Reais3x3!E107,Aplicações!$B$10:$J$67,9,0)</f>
        <v>39.200000000000003</v>
      </c>
      <c r="I107" s="31">
        <v>77</v>
      </c>
      <c r="J107" s="31">
        <v>80</v>
      </c>
      <c r="K107" s="31">
        <v>48</v>
      </c>
      <c r="L107" s="41">
        <f t="shared" ref="L107:N107" si="112">I107/F107-1</f>
        <v>0.15390379139817156</v>
      </c>
      <c r="M107" s="41">
        <f t="shared" si="112"/>
        <v>8.0351114112086508E-2</v>
      </c>
      <c r="N107" s="41">
        <f t="shared" si="112"/>
        <v>0.22448979591836715</v>
      </c>
      <c r="O107" s="37">
        <f t="shared" si="1"/>
        <v>0.1529149004762084</v>
      </c>
      <c r="P107" s="40">
        <f>VLOOKUP(Reais3x3!C107,Aplicações!$B$10:$J$67,6,0)</f>
        <v>1.2232415902140673E-2</v>
      </c>
      <c r="Q107" s="40">
        <f>VLOOKUP(Reais3x3!D107,Aplicações!$B$10:$J$67,6,0)</f>
        <v>1.0966360856269113E-2</v>
      </c>
      <c r="R107" s="40">
        <f>VLOOKUP(Reais3x3!E107,Aplicações!$B$10:$J$67,6,0)</f>
        <v>6.8000000000000005E-2</v>
      </c>
      <c r="S107" s="40">
        <f>VLOOKUP(Reais3x3!C107,Aplicações!$B$10:$J$67,7,0)</f>
        <v>3.8288288288288286E-2</v>
      </c>
      <c r="T107" s="40">
        <f>VLOOKUP(Reais3x3!D107,Aplicações!$B$10:$J$67,7,0)</f>
        <v>2.3468468468468468E-2</v>
      </c>
      <c r="U107" s="40">
        <f>VLOOKUP(Reais3x3!E107,Aplicações!$B$10:$J$67,7,0)</f>
        <v>0.16936936936936939</v>
      </c>
      <c r="V107" s="40">
        <f>VLOOKUP(Reais3x3!C107,Aplicações!$B$10:$J$67,8,0)</f>
        <v>1.0996563573883162E-2</v>
      </c>
      <c r="W107" s="40">
        <f>VLOOKUP(Reais3x3!D107,Aplicações!$B$10:$J$67,8,0)</f>
        <v>0</v>
      </c>
      <c r="X107" s="40">
        <f>VLOOKUP(Reais3x3!E107,Aplicações!$B$10:$J$67,8,0)</f>
        <v>0.49312714776632305</v>
      </c>
      <c r="Y107" s="60">
        <f t="shared" si="2"/>
        <v>9.1198776758409789E-2</v>
      </c>
      <c r="Z107" s="60">
        <f t="shared" si="3"/>
        <v>0.23112612612612615</v>
      </c>
      <c r="AA107" s="60">
        <f t="shared" si="4"/>
        <v>0.50412371134020617</v>
      </c>
      <c r="AB107" s="61">
        <f t="shared" si="5"/>
        <v>0.96197757390417937</v>
      </c>
      <c r="AC107" s="61">
        <f t="shared" si="6"/>
        <v>0.90273273273273269</v>
      </c>
      <c r="AD107" s="61">
        <f t="shared" si="7"/>
        <v>0.6712485681557846</v>
      </c>
      <c r="AE107" s="61" t="e">
        <f t="shared" ca="1" si="8"/>
        <v>#NAME?</v>
      </c>
      <c r="AF107" s="61"/>
      <c r="AG107" s="61"/>
      <c r="AH107" s="65" t="e">
        <f t="shared" ca="1" si="9"/>
        <v>#NAME?</v>
      </c>
      <c r="AI107" s="65" t="e">
        <f t="shared" ca="1" si="10"/>
        <v>#NAME?</v>
      </c>
    </row>
    <row r="108" spans="2:35" ht="13.5" customHeight="1">
      <c r="B108" s="39">
        <v>104</v>
      </c>
      <c r="C108" s="31" t="s">
        <v>95</v>
      </c>
      <c r="D108" s="31" t="s">
        <v>86</v>
      </c>
      <c r="E108" s="31" t="s">
        <v>87</v>
      </c>
      <c r="F108" s="40">
        <f>VLOOKUP(Reais3x3!C108,Aplicações!$B$10:$J$67,9,0)</f>
        <v>66.73</v>
      </c>
      <c r="G108" s="40">
        <f>VLOOKUP(Reais3x3!D108,Aplicações!$B$10:$J$67,9,0)</f>
        <v>113.02</v>
      </c>
      <c r="H108" s="40">
        <f>VLOOKUP(Reais3x3!E108,Aplicações!$B$10:$J$67,9,0)</f>
        <v>46.42</v>
      </c>
      <c r="I108" s="31">
        <v>76</v>
      </c>
      <c r="J108" s="31">
        <v>128</v>
      </c>
      <c r="K108" s="31">
        <v>61</v>
      </c>
      <c r="L108" s="41">
        <f t="shared" ref="L108:N108" si="113">I108/F108-1</f>
        <v>0.13891802787352003</v>
      </c>
      <c r="M108" s="41">
        <f t="shared" si="113"/>
        <v>0.13254291275880381</v>
      </c>
      <c r="N108" s="41">
        <f t="shared" si="113"/>
        <v>0.31408875484704857</v>
      </c>
      <c r="O108" s="37">
        <f t="shared" si="1"/>
        <v>0.19518323182645747</v>
      </c>
      <c r="P108" s="40">
        <f>VLOOKUP(Reais3x3!C108,Aplicações!$B$10:$J$67,6,0)</f>
        <v>1.2232415902140673E-2</v>
      </c>
      <c r="Q108" s="40">
        <f>VLOOKUP(Reais3x3!D108,Aplicações!$B$10:$J$67,6,0)</f>
        <v>1.8006116207951072E-2</v>
      </c>
      <c r="R108" s="40">
        <f>VLOOKUP(Reais3x3!E108,Aplicações!$B$10:$J$67,6,0)</f>
        <v>0.13616513761467888</v>
      </c>
      <c r="S108" s="40">
        <f>VLOOKUP(Reais3x3!C108,Aplicações!$B$10:$J$67,7,0)</f>
        <v>3.8288288288288286E-2</v>
      </c>
      <c r="T108" s="40">
        <f>VLOOKUP(Reais3x3!D108,Aplicações!$B$10:$J$67,7,0)</f>
        <v>4.1396396396396397E-2</v>
      </c>
      <c r="U108" s="40">
        <f>VLOOKUP(Reais3x3!E108,Aplicações!$B$10:$J$67,7,0)</f>
        <v>9.0788288288288291E-2</v>
      </c>
      <c r="V108" s="40">
        <f>VLOOKUP(Reais3x3!C108,Aplicações!$B$10:$J$67,8,0)</f>
        <v>1.0996563573883162E-2</v>
      </c>
      <c r="W108" s="40">
        <f>VLOOKUP(Reais3x3!D108,Aplicações!$B$10:$J$67,8,0)</f>
        <v>1.3745704467353952E-2</v>
      </c>
      <c r="X108" s="40">
        <f>VLOOKUP(Reais3x3!E108,Aplicações!$B$10:$J$67,8,0)</f>
        <v>0.19381443298969073</v>
      </c>
      <c r="Y108" s="60">
        <f t="shared" si="2"/>
        <v>0.16640366972477064</v>
      </c>
      <c r="Z108" s="60">
        <f t="shared" si="3"/>
        <v>0.17047297297297298</v>
      </c>
      <c r="AA108" s="60">
        <f t="shared" si="4"/>
        <v>0.21855670103092784</v>
      </c>
      <c r="AB108" s="61">
        <f t="shared" si="5"/>
        <v>0.91737818552497463</v>
      </c>
      <c r="AC108" s="61">
        <f t="shared" si="6"/>
        <v>0.96499999999999997</v>
      </c>
      <c r="AD108" s="61">
        <f t="shared" si="7"/>
        <v>0.87812142038946162</v>
      </c>
      <c r="AE108" s="61" t="e">
        <f t="shared" ca="1" si="8"/>
        <v>#NAME?</v>
      </c>
      <c r="AF108" s="61"/>
      <c r="AG108" s="61"/>
      <c r="AH108" s="65" t="e">
        <f t="shared" ca="1" si="9"/>
        <v>#NAME?</v>
      </c>
      <c r="AI108" s="65" t="e">
        <f t="shared" ca="1" si="10"/>
        <v>#NAME?</v>
      </c>
    </row>
    <row r="109" spans="2:35" ht="13.5" customHeight="1">
      <c r="B109" s="39">
        <v>105</v>
      </c>
      <c r="C109" s="31" t="s">
        <v>95</v>
      </c>
      <c r="D109" s="31" t="s">
        <v>86</v>
      </c>
      <c r="E109" s="31" t="s">
        <v>89</v>
      </c>
      <c r="F109" s="40">
        <f>VLOOKUP(Reais3x3!C109,Aplicações!$B$10:$J$67,9,0)</f>
        <v>66.73</v>
      </c>
      <c r="G109" s="40">
        <f>VLOOKUP(Reais3x3!D109,Aplicações!$B$10:$J$67,9,0)</f>
        <v>113.02</v>
      </c>
      <c r="H109" s="40">
        <f>VLOOKUP(Reais3x3!E109,Aplicações!$B$10:$J$67,9,0)</f>
        <v>39.200000000000003</v>
      </c>
      <c r="I109" s="31">
        <v>77</v>
      </c>
      <c r="J109" s="31">
        <v>130</v>
      </c>
      <c r="K109" s="31">
        <v>50</v>
      </c>
      <c r="L109" s="41">
        <f t="shared" ref="L109:N109" si="114">I109/F109-1</f>
        <v>0.15390379139817156</v>
      </c>
      <c r="M109" s="41">
        <f t="shared" si="114"/>
        <v>0.15023889577066019</v>
      </c>
      <c r="N109" s="41">
        <f t="shared" si="114"/>
        <v>0.27551020408163263</v>
      </c>
      <c r="O109" s="37">
        <f t="shared" si="1"/>
        <v>0.19321763041682147</v>
      </c>
      <c r="P109" s="40">
        <f>VLOOKUP(Reais3x3!C109,Aplicações!$B$10:$J$67,6,0)</f>
        <v>1.2232415902140673E-2</v>
      </c>
      <c r="Q109" s="40">
        <f>VLOOKUP(Reais3x3!D109,Aplicações!$B$10:$J$67,6,0)</f>
        <v>1.8006116207951072E-2</v>
      </c>
      <c r="R109" s="40">
        <f>VLOOKUP(Reais3x3!E109,Aplicações!$B$10:$J$67,6,0)</f>
        <v>6.8000000000000005E-2</v>
      </c>
      <c r="S109" s="40">
        <f>VLOOKUP(Reais3x3!C109,Aplicações!$B$10:$J$67,7,0)</f>
        <v>3.8288288288288286E-2</v>
      </c>
      <c r="T109" s="40">
        <f>VLOOKUP(Reais3x3!D109,Aplicações!$B$10:$J$67,7,0)</f>
        <v>4.1396396396396397E-2</v>
      </c>
      <c r="U109" s="40">
        <f>VLOOKUP(Reais3x3!E109,Aplicações!$B$10:$J$67,7,0)</f>
        <v>0.16936936936936939</v>
      </c>
      <c r="V109" s="40">
        <f>VLOOKUP(Reais3x3!C109,Aplicações!$B$10:$J$67,8,0)</f>
        <v>1.0996563573883162E-2</v>
      </c>
      <c r="W109" s="40">
        <f>VLOOKUP(Reais3x3!D109,Aplicações!$B$10:$J$67,8,0)</f>
        <v>1.3745704467353952E-2</v>
      </c>
      <c r="X109" s="40">
        <f>VLOOKUP(Reais3x3!E109,Aplicações!$B$10:$J$67,8,0)</f>
        <v>0.49312714776632305</v>
      </c>
      <c r="Y109" s="60">
        <f t="shared" si="2"/>
        <v>9.8238532110091759E-2</v>
      </c>
      <c r="Z109" s="60">
        <f t="shared" si="3"/>
        <v>0.24905405405405406</v>
      </c>
      <c r="AA109" s="60">
        <f t="shared" si="4"/>
        <v>0.51786941580756018</v>
      </c>
      <c r="AB109" s="61">
        <f t="shared" si="5"/>
        <v>0.96282161060142712</v>
      </c>
      <c r="AC109" s="61">
        <f t="shared" si="6"/>
        <v>0.91261261261261251</v>
      </c>
      <c r="AD109" s="61">
        <f t="shared" si="7"/>
        <v>0.67857961053837335</v>
      </c>
      <c r="AE109" s="61" t="e">
        <f t="shared" ca="1" si="8"/>
        <v>#NAME?</v>
      </c>
      <c r="AF109" s="61"/>
      <c r="AG109" s="61"/>
      <c r="AH109" s="65" t="e">
        <f t="shared" ca="1" si="9"/>
        <v>#NAME?</v>
      </c>
      <c r="AI109" s="65" t="e">
        <f t="shared" ca="1" si="10"/>
        <v>#NAME?</v>
      </c>
    </row>
    <row r="110" spans="2:35" ht="13.5" customHeight="1">
      <c r="B110" s="39">
        <v>106</v>
      </c>
      <c r="C110" s="31" t="s">
        <v>95</v>
      </c>
      <c r="D110" s="31" t="s">
        <v>87</v>
      </c>
      <c r="E110" s="31" t="s">
        <v>87</v>
      </c>
      <c r="F110" s="40">
        <f>VLOOKUP(Reais3x3!C110,Aplicações!$B$10:$J$67,9,0)</f>
        <v>66.73</v>
      </c>
      <c r="G110" s="40">
        <f>VLOOKUP(Reais3x3!D110,Aplicações!$B$10:$J$67,9,0)</f>
        <v>46.42</v>
      </c>
      <c r="H110" s="40">
        <f>VLOOKUP(Reais3x3!E110,Aplicações!$B$10:$J$67,9,0)</f>
        <v>46.42</v>
      </c>
      <c r="I110" s="31">
        <v>74</v>
      </c>
      <c r="J110" s="31">
        <v>65</v>
      </c>
      <c r="K110" s="31">
        <v>65</v>
      </c>
      <c r="L110" s="41">
        <f t="shared" ref="L110:N110" si="115">I110/F110-1</f>
        <v>0.10894650082421697</v>
      </c>
      <c r="M110" s="41">
        <f t="shared" si="115"/>
        <v>0.40025850926324846</v>
      </c>
      <c r="N110" s="41">
        <f t="shared" si="115"/>
        <v>0.40025850926324846</v>
      </c>
      <c r="O110" s="37">
        <f t="shared" si="1"/>
        <v>0.30315450645023795</v>
      </c>
      <c r="P110" s="40">
        <f>VLOOKUP(Reais3x3!C110,Aplicações!$B$10:$J$67,6,0)</f>
        <v>1.2232415902140673E-2</v>
      </c>
      <c r="Q110" s="40">
        <f>VLOOKUP(Reais3x3!D110,Aplicações!$B$10:$J$67,6,0)</f>
        <v>0.13616513761467888</v>
      </c>
      <c r="R110" s="40">
        <f>VLOOKUP(Reais3x3!E110,Aplicações!$B$10:$J$67,6,0)</f>
        <v>0.13616513761467888</v>
      </c>
      <c r="S110" s="40">
        <f>VLOOKUP(Reais3x3!C110,Aplicações!$B$10:$J$67,7,0)</f>
        <v>3.8288288288288286E-2</v>
      </c>
      <c r="T110" s="40">
        <f>VLOOKUP(Reais3x3!D110,Aplicações!$B$10:$J$67,7,0)</f>
        <v>9.0788288288288291E-2</v>
      </c>
      <c r="U110" s="40">
        <f>VLOOKUP(Reais3x3!E110,Aplicações!$B$10:$J$67,7,0)</f>
        <v>9.0788288288288291E-2</v>
      </c>
      <c r="V110" s="40">
        <f>VLOOKUP(Reais3x3!C110,Aplicações!$B$10:$J$67,8,0)</f>
        <v>1.0996563573883162E-2</v>
      </c>
      <c r="W110" s="40">
        <f>VLOOKUP(Reais3x3!D110,Aplicações!$B$10:$J$67,8,0)</f>
        <v>0.19381443298969073</v>
      </c>
      <c r="X110" s="40">
        <f>VLOOKUP(Reais3x3!E110,Aplicações!$B$10:$J$67,8,0)</f>
        <v>0.19381443298969073</v>
      </c>
      <c r="Y110" s="60">
        <f t="shared" si="2"/>
        <v>0.28456269113149846</v>
      </c>
      <c r="Z110" s="60">
        <f t="shared" si="3"/>
        <v>0.21986486486486484</v>
      </c>
      <c r="AA110" s="60">
        <f t="shared" si="4"/>
        <v>0.39862542955326463</v>
      </c>
      <c r="AB110" s="61">
        <f t="shared" si="5"/>
        <v>0.91737818552497463</v>
      </c>
      <c r="AC110" s="61">
        <f t="shared" si="6"/>
        <v>0.96499999999999997</v>
      </c>
      <c r="AD110" s="61">
        <f t="shared" si="7"/>
        <v>0.87812142038946162</v>
      </c>
      <c r="AE110" s="61" t="e">
        <f t="shared" ca="1" si="8"/>
        <v>#NAME?</v>
      </c>
      <c r="AF110" s="61"/>
      <c r="AG110" s="61"/>
      <c r="AH110" s="65" t="e">
        <f t="shared" ca="1" si="9"/>
        <v>#NAME?</v>
      </c>
      <c r="AI110" s="65" t="e">
        <f t="shared" ca="1" si="10"/>
        <v>#NAME?</v>
      </c>
    </row>
    <row r="111" spans="2:35" ht="13.5" customHeight="1">
      <c r="B111" s="39">
        <v>107</v>
      </c>
      <c r="C111" s="31" t="s">
        <v>95</v>
      </c>
      <c r="D111" s="31" t="s">
        <v>87</v>
      </c>
      <c r="E111" s="31" t="s">
        <v>89</v>
      </c>
      <c r="F111" s="40">
        <f>VLOOKUP(Reais3x3!C111,Aplicações!$B$10:$J$67,9,0)</f>
        <v>66.73</v>
      </c>
      <c r="G111" s="40">
        <f>VLOOKUP(Reais3x3!D111,Aplicações!$B$10:$J$67,9,0)</f>
        <v>46.42</v>
      </c>
      <c r="H111" s="40">
        <f>VLOOKUP(Reais3x3!E111,Aplicações!$B$10:$J$67,9,0)</f>
        <v>39.200000000000003</v>
      </c>
      <c r="I111" s="31">
        <v>76</v>
      </c>
      <c r="J111" s="31">
        <v>67</v>
      </c>
      <c r="K111" s="31">
        <v>49</v>
      </c>
      <c r="L111" s="41">
        <f t="shared" ref="L111:N111" si="116">I111/F111-1</f>
        <v>0.13891802787352003</v>
      </c>
      <c r="M111" s="41">
        <f t="shared" si="116"/>
        <v>0.44334338647134852</v>
      </c>
      <c r="N111" s="41">
        <f t="shared" si="116"/>
        <v>0.25</v>
      </c>
      <c r="O111" s="37">
        <f t="shared" si="1"/>
        <v>0.27742047144828952</v>
      </c>
      <c r="P111" s="40">
        <f>VLOOKUP(Reais3x3!C111,Aplicações!$B$10:$J$67,6,0)</f>
        <v>1.2232415902140673E-2</v>
      </c>
      <c r="Q111" s="40">
        <f>VLOOKUP(Reais3x3!D111,Aplicações!$B$10:$J$67,6,0)</f>
        <v>0.13616513761467888</v>
      </c>
      <c r="R111" s="40">
        <f>VLOOKUP(Reais3x3!E111,Aplicações!$B$10:$J$67,6,0)</f>
        <v>6.8000000000000005E-2</v>
      </c>
      <c r="S111" s="40">
        <f>VLOOKUP(Reais3x3!C111,Aplicações!$B$10:$J$67,7,0)</f>
        <v>3.8288288288288286E-2</v>
      </c>
      <c r="T111" s="40">
        <f>VLOOKUP(Reais3x3!D111,Aplicações!$B$10:$J$67,7,0)</f>
        <v>9.0788288288288291E-2</v>
      </c>
      <c r="U111" s="40">
        <f>VLOOKUP(Reais3x3!E111,Aplicações!$B$10:$J$67,7,0)</f>
        <v>0.16936936936936939</v>
      </c>
      <c r="V111" s="40">
        <f>VLOOKUP(Reais3x3!C111,Aplicações!$B$10:$J$67,8,0)</f>
        <v>1.0996563573883162E-2</v>
      </c>
      <c r="W111" s="40">
        <f>VLOOKUP(Reais3x3!D111,Aplicações!$B$10:$J$67,8,0)</f>
        <v>0.19381443298969073</v>
      </c>
      <c r="X111" s="40">
        <f>VLOOKUP(Reais3x3!E111,Aplicações!$B$10:$J$67,8,0)</f>
        <v>0.49312714776632305</v>
      </c>
      <c r="Y111" s="60">
        <f t="shared" si="2"/>
        <v>0.21639755351681955</v>
      </c>
      <c r="Z111" s="60">
        <f t="shared" si="3"/>
        <v>0.29844594594594598</v>
      </c>
      <c r="AA111" s="60">
        <f t="shared" si="4"/>
        <v>0.69793814432989687</v>
      </c>
      <c r="AB111" s="61">
        <f t="shared" si="5"/>
        <v>0.91737818552497463</v>
      </c>
      <c r="AC111" s="61">
        <f t="shared" si="6"/>
        <v>0.91261261261261251</v>
      </c>
      <c r="AD111" s="61">
        <f t="shared" si="7"/>
        <v>0.67857961053837335</v>
      </c>
      <c r="AE111" s="61" t="e">
        <f t="shared" ca="1" si="8"/>
        <v>#NAME?</v>
      </c>
      <c r="AF111" s="61"/>
      <c r="AG111" s="61"/>
      <c r="AH111" s="65" t="e">
        <f t="shared" ca="1" si="9"/>
        <v>#NAME?</v>
      </c>
      <c r="AI111" s="65" t="e">
        <f t="shared" ca="1" si="10"/>
        <v>#NAME?</v>
      </c>
    </row>
    <row r="112" spans="2:35" ht="13.5" customHeight="1">
      <c r="B112" s="39">
        <v>108</v>
      </c>
      <c r="C112" s="31" t="s">
        <v>95</v>
      </c>
      <c r="D112" s="31" t="s">
        <v>89</v>
      </c>
      <c r="E112" s="31" t="s">
        <v>89</v>
      </c>
      <c r="F112" s="40">
        <f>VLOOKUP(Reais3x3!C112,Aplicações!$B$10:$J$67,9,0)</f>
        <v>66.73</v>
      </c>
      <c r="G112" s="40">
        <f>VLOOKUP(Reais3x3!D112,Aplicações!$B$10:$J$67,9,0)</f>
        <v>39.200000000000003</v>
      </c>
      <c r="H112" s="40">
        <f>VLOOKUP(Reais3x3!E112,Aplicações!$B$10:$J$67,9,0)</f>
        <v>39.200000000000003</v>
      </c>
      <c r="I112" s="31">
        <v>78</v>
      </c>
      <c r="J112" s="31">
        <v>54</v>
      </c>
      <c r="K112" s="31">
        <v>53</v>
      </c>
      <c r="L112" s="41">
        <f t="shared" ref="L112:N112" si="117">I112/F112-1</f>
        <v>0.16888955492282332</v>
      </c>
      <c r="M112" s="41">
        <f t="shared" si="117"/>
        <v>0.37755102040816313</v>
      </c>
      <c r="N112" s="41">
        <f t="shared" si="117"/>
        <v>0.3520408163265305</v>
      </c>
      <c r="O112" s="37">
        <f t="shared" si="1"/>
        <v>0.2994937972191723</v>
      </c>
      <c r="P112" s="40">
        <f>VLOOKUP(Reais3x3!C112,Aplicações!$B$10:$J$67,6,0)</f>
        <v>1.2232415902140673E-2</v>
      </c>
      <c r="Q112" s="40">
        <f>VLOOKUP(Reais3x3!D112,Aplicações!$B$10:$J$67,6,0)</f>
        <v>6.8000000000000005E-2</v>
      </c>
      <c r="R112" s="40">
        <f>VLOOKUP(Reais3x3!E112,Aplicações!$B$10:$J$67,6,0)</f>
        <v>6.8000000000000005E-2</v>
      </c>
      <c r="S112" s="40">
        <f>VLOOKUP(Reais3x3!C112,Aplicações!$B$10:$J$67,7,0)</f>
        <v>3.8288288288288286E-2</v>
      </c>
      <c r="T112" s="40">
        <f>VLOOKUP(Reais3x3!D112,Aplicações!$B$10:$J$67,7,0)</f>
        <v>0.16936936936936939</v>
      </c>
      <c r="U112" s="40">
        <f>VLOOKUP(Reais3x3!E112,Aplicações!$B$10:$J$67,7,0)</f>
        <v>0.16936936936936939</v>
      </c>
      <c r="V112" s="40">
        <f>VLOOKUP(Reais3x3!C112,Aplicações!$B$10:$J$67,8,0)</f>
        <v>1.0996563573883162E-2</v>
      </c>
      <c r="W112" s="40">
        <f>VLOOKUP(Reais3x3!D112,Aplicações!$B$10:$J$67,8,0)</f>
        <v>0.49312714776632305</v>
      </c>
      <c r="X112" s="40">
        <f>VLOOKUP(Reais3x3!E112,Aplicações!$B$10:$J$67,8,0)</f>
        <v>0.49312714776632305</v>
      </c>
      <c r="Y112" s="60">
        <f t="shared" si="2"/>
        <v>0.1482324159021407</v>
      </c>
      <c r="Z112" s="60">
        <f t="shared" si="3"/>
        <v>0.37702702702702706</v>
      </c>
      <c r="AA112" s="60">
        <f t="shared" si="4"/>
        <v>0.99725085910652922</v>
      </c>
      <c r="AB112" s="61">
        <f t="shared" si="5"/>
        <v>0.96282161060142712</v>
      </c>
      <c r="AC112" s="61">
        <f t="shared" si="6"/>
        <v>0.91261261261261273</v>
      </c>
      <c r="AD112" s="61">
        <f t="shared" si="7"/>
        <v>0.67857961053837335</v>
      </c>
      <c r="AE112" s="61" t="e">
        <f t="shared" ca="1" si="8"/>
        <v>#NAME?</v>
      </c>
      <c r="AF112" s="61"/>
      <c r="AG112" s="61"/>
      <c r="AH112" s="65" t="e">
        <f t="shared" ca="1" si="9"/>
        <v>#NAME?</v>
      </c>
      <c r="AI112" s="65" t="e">
        <f t="shared" ca="1" si="10"/>
        <v>#NAME?</v>
      </c>
    </row>
    <row r="113" spans="2:35" ht="13.5" customHeight="1">
      <c r="B113" s="39">
        <v>109</v>
      </c>
      <c r="C113" s="31" t="s">
        <v>96</v>
      </c>
      <c r="D113" s="31" t="s">
        <v>96</v>
      </c>
      <c r="E113" s="31" t="s">
        <v>88</v>
      </c>
      <c r="F113" s="40">
        <f>VLOOKUP(Reais3x3!C113,Aplicações!$B$10:$J$67,9,0)</f>
        <v>18.22</v>
      </c>
      <c r="G113" s="40">
        <f>VLOOKUP(Reais3x3!D113,Aplicações!$B$10:$J$67,9,0)</f>
        <v>18.22</v>
      </c>
      <c r="H113" s="40">
        <f>VLOOKUP(Reais3x3!E113,Aplicações!$B$10:$J$67,9,0)</f>
        <v>74.05</v>
      </c>
      <c r="I113" s="31">
        <v>19</v>
      </c>
      <c r="J113" s="31">
        <v>19</v>
      </c>
      <c r="K113" s="31">
        <v>76</v>
      </c>
      <c r="L113" s="41">
        <f t="shared" ref="L113:N113" si="118">I113/F113-1</f>
        <v>4.2810098792535722E-2</v>
      </c>
      <c r="M113" s="41">
        <f t="shared" si="118"/>
        <v>4.2810098792535722E-2</v>
      </c>
      <c r="N113" s="41">
        <f t="shared" si="118"/>
        <v>2.6333558406482105E-2</v>
      </c>
      <c r="O113" s="37">
        <f t="shared" si="1"/>
        <v>3.7317918663851181E-2</v>
      </c>
      <c r="P113" s="40">
        <f>VLOOKUP(Reais3x3!C113,Aplicações!$B$10:$J$67,6,0)</f>
        <v>1.5290519877675841E-2</v>
      </c>
      <c r="Q113" s="40">
        <f>VLOOKUP(Reais3x3!D113,Aplicações!$B$10:$J$67,6,0)</f>
        <v>1.5290519877675841E-2</v>
      </c>
      <c r="R113" s="40">
        <f>VLOOKUP(Reais3x3!E113,Aplicações!$B$10:$J$67,6,0)</f>
        <v>1.0966360856269113E-2</v>
      </c>
      <c r="S113" s="40">
        <f>VLOOKUP(Reais3x3!C113,Aplicações!$B$10:$J$67,7,0)</f>
        <v>4.5045045045045046E-5</v>
      </c>
      <c r="T113" s="40">
        <f>VLOOKUP(Reais3x3!D113,Aplicações!$B$10:$J$67,7,0)</f>
        <v>4.5045045045045046E-5</v>
      </c>
      <c r="U113" s="40">
        <f>VLOOKUP(Reais3x3!E113,Aplicações!$B$10:$J$67,7,0)</f>
        <v>2.3468468468468468E-2</v>
      </c>
      <c r="V113" s="40">
        <f>VLOOKUP(Reais3x3!C113,Aplicações!$B$10:$J$67,8,0)</f>
        <v>3.7800687285223365E-2</v>
      </c>
      <c r="W113" s="40">
        <f>VLOOKUP(Reais3x3!D113,Aplicações!$B$10:$J$67,8,0)</f>
        <v>3.7800687285223365E-2</v>
      </c>
      <c r="X113" s="40">
        <f>VLOOKUP(Reais3x3!E113,Aplicações!$B$10:$J$67,8,0)</f>
        <v>0</v>
      </c>
      <c r="Y113" s="60">
        <f t="shared" si="2"/>
        <v>4.1547400611620794E-2</v>
      </c>
      <c r="Z113" s="60">
        <f t="shared" si="3"/>
        <v>2.3558558558558557E-2</v>
      </c>
      <c r="AA113" s="60">
        <f t="shared" si="4"/>
        <v>7.560137457044673E-2</v>
      </c>
      <c r="AB113" s="61">
        <f t="shared" si="5"/>
        <v>0.99711722731906216</v>
      </c>
      <c r="AC113" s="61">
        <f t="shared" si="6"/>
        <v>0.98438438438438436</v>
      </c>
      <c r="AD113" s="61">
        <f t="shared" si="7"/>
        <v>0.97479954180985118</v>
      </c>
      <c r="AE113" s="61" t="e">
        <f t="shared" ca="1" si="8"/>
        <v>#NAME?</v>
      </c>
      <c r="AF113" s="61"/>
      <c r="AG113" s="61"/>
      <c r="AH113" s="65" t="e">
        <f t="shared" ca="1" si="9"/>
        <v>#NAME?</v>
      </c>
      <c r="AI113" s="65" t="e">
        <f t="shared" ca="1" si="10"/>
        <v>#NAME?</v>
      </c>
    </row>
    <row r="114" spans="2:35" ht="13.5" customHeight="1">
      <c r="B114" s="39">
        <v>110</v>
      </c>
      <c r="C114" s="31" t="s">
        <v>96</v>
      </c>
      <c r="D114" s="31" t="s">
        <v>96</v>
      </c>
      <c r="E114" s="31" t="s">
        <v>87</v>
      </c>
      <c r="F114" s="40">
        <f>VLOOKUP(Reais3x3!C114,Aplicações!$B$10:$J$67,9,0)</f>
        <v>18.22</v>
      </c>
      <c r="G114" s="40">
        <f>VLOOKUP(Reais3x3!D114,Aplicações!$B$10:$J$67,9,0)</f>
        <v>18.22</v>
      </c>
      <c r="H114" s="40">
        <f>VLOOKUP(Reais3x3!E114,Aplicações!$B$10:$J$67,9,0)</f>
        <v>46.42</v>
      </c>
      <c r="I114" s="31">
        <v>19</v>
      </c>
      <c r="J114" s="31">
        <v>19</v>
      </c>
      <c r="K114" s="31">
        <v>54</v>
      </c>
      <c r="L114" s="41">
        <f t="shared" ref="L114:N114" si="119">I114/F114-1</f>
        <v>4.2810098792535722E-2</v>
      </c>
      <c r="M114" s="41">
        <f t="shared" si="119"/>
        <v>4.2810098792535722E-2</v>
      </c>
      <c r="N114" s="41">
        <f t="shared" si="119"/>
        <v>0.1632916846186987</v>
      </c>
      <c r="O114" s="37">
        <f t="shared" si="1"/>
        <v>8.2970627401256714E-2</v>
      </c>
      <c r="P114" s="40">
        <f>VLOOKUP(Reais3x3!C114,Aplicações!$B$10:$J$67,6,0)</f>
        <v>1.5290519877675841E-2</v>
      </c>
      <c r="Q114" s="40">
        <f>VLOOKUP(Reais3x3!D114,Aplicações!$B$10:$J$67,6,0)</f>
        <v>1.5290519877675841E-2</v>
      </c>
      <c r="R114" s="40">
        <f>VLOOKUP(Reais3x3!E114,Aplicações!$B$10:$J$67,6,0)</f>
        <v>0.13616513761467888</v>
      </c>
      <c r="S114" s="40">
        <f>VLOOKUP(Reais3x3!C114,Aplicações!$B$10:$J$67,7,0)</f>
        <v>4.5045045045045046E-5</v>
      </c>
      <c r="T114" s="40">
        <f>VLOOKUP(Reais3x3!D114,Aplicações!$B$10:$J$67,7,0)</f>
        <v>4.5045045045045046E-5</v>
      </c>
      <c r="U114" s="40">
        <f>VLOOKUP(Reais3x3!E114,Aplicações!$B$10:$J$67,7,0)</f>
        <v>9.0788288288288291E-2</v>
      </c>
      <c r="V114" s="40">
        <f>VLOOKUP(Reais3x3!C114,Aplicações!$B$10:$J$67,8,0)</f>
        <v>3.7800687285223365E-2</v>
      </c>
      <c r="W114" s="40">
        <f>VLOOKUP(Reais3x3!D114,Aplicações!$B$10:$J$67,8,0)</f>
        <v>3.7800687285223365E-2</v>
      </c>
      <c r="X114" s="40">
        <f>VLOOKUP(Reais3x3!E114,Aplicações!$B$10:$J$67,8,0)</f>
        <v>0.19381443298969073</v>
      </c>
      <c r="Y114" s="60">
        <f t="shared" si="2"/>
        <v>0.16674617737003056</v>
      </c>
      <c r="Z114" s="60">
        <f t="shared" si="3"/>
        <v>9.087837837837838E-2</v>
      </c>
      <c r="AA114" s="60">
        <f t="shared" si="4"/>
        <v>0.26941580756013744</v>
      </c>
      <c r="AB114" s="61">
        <f t="shared" si="5"/>
        <v>0.91941692150866461</v>
      </c>
      <c r="AC114" s="61">
        <f t="shared" si="6"/>
        <v>0.93950450450450462</v>
      </c>
      <c r="AD114" s="61">
        <f t="shared" si="7"/>
        <v>0.8959908361970218</v>
      </c>
      <c r="AE114" s="61" t="e">
        <f t="shared" ca="1" si="8"/>
        <v>#NAME?</v>
      </c>
      <c r="AF114" s="61"/>
      <c r="AG114" s="61"/>
      <c r="AH114" s="65" t="e">
        <f t="shared" ca="1" si="9"/>
        <v>#NAME?</v>
      </c>
      <c r="AI114" s="65" t="e">
        <f t="shared" ca="1" si="10"/>
        <v>#NAME?</v>
      </c>
    </row>
    <row r="115" spans="2:35" ht="13.5" customHeight="1">
      <c r="B115" s="39">
        <v>111</v>
      </c>
      <c r="C115" s="31" t="s">
        <v>96</v>
      </c>
      <c r="D115" s="31" t="s">
        <v>96</v>
      </c>
      <c r="E115" s="31" t="s">
        <v>89</v>
      </c>
      <c r="F115" s="40">
        <f>VLOOKUP(Reais3x3!C115,Aplicações!$B$10:$J$67,9,0)</f>
        <v>18.22</v>
      </c>
      <c r="G115" s="40">
        <f>VLOOKUP(Reais3x3!D115,Aplicações!$B$10:$J$67,9,0)</f>
        <v>18.22</v>
      </c>
      <c r="H115" s="40">
        <f>VLOOKUP(Reais3x3!E115,Aplicações!$B$10:$J$67,9,0)</f>
        <v>39.200000000000003</v>
      </c>
      <c r="I115" s="31">
        <v>21</v>
      </c>
      <c r="J115" s="31">
        <v>20</v>
      </c>
      <c r="K115" s="31">
        <v>43</v>
      </c>
      <c r="L115" s="41">
        <f t="shared" ref="L115:N115" si="120">I115/F115-1</f>
        <v>0.15257958287596063</v>
      </c>
      <c r="M115" s="41">
        <f t="shared" si="120"/>
        <v>9.7694840834248176E-2</v>
      </c>
      <c r="N115" s="41">
        <f t="shared" si="120"/>
        <v>9.6938775510204023E-2</v>
      </c>
      <c r="O115" s="37">
        <f t="shared" si="1"/>
        <v>0.11573773307347095</v>
      </c>
      <c r="P115" s="40">
        <f>VLOOKUP(Reais3x3!C115,Aplicações!$B$10:$J$67,6,0)</f>
        <v>1.5290519877675841E-2</v>
      </c>
      <c r="Q115" s="40">
        <f>VLOOKUP(Reais3x3!D115,Aplicações!$B$10:$J$67,6,0)</f>
        <v>1.5290519877675841E-2</v>
      </c>
      <c r="R115" s="40">
        <f>VLOOKUP(Reais3x3!E115,Aplicações!$B$10:$J$67,6,0)</f>
        <v>6.8000000000000005E-2</v>
      </c>
      <c r="S115" s="40">
        <f>VLOOKUP(Reais3x3!C115,Aplicações!$B$10:$J$67,7,0)</f>
        <v>4.5045045045045046E-5</v>
      </c>
      <c r="T115" s="40">
        <f>VLOOKUP(Reais3x3!D115,Aplicações!$B$10:$J$67,7,0)</f>
        <v>4.5045045045045046E-5</v>
      </c>
      <c r="U115" s="40">
        <f>VLOOKUP(Reais3x3!E115,Aplicações!$B$10:$J$67,7,0)</f>
        <v>0.16936936936936939</v>
      </c>
      <c r="V115" s="40">
        <f>VLOOKUP(Reais3x3!C115,Aplicações!$B$10:$J$67,8,0)</f>
        <v>3.7800687285223365E-2</v>
      </c>
      <c r="W115" s="40">
        <f>VLOOKUP(Reais3x3!D115,Aplicações!$B$10:$J$67,8,0)</f>
        <v>3.7800687285223365E-2</v>
      </c>
      <c r="X115" s="40">
        <f>VLOOKUP(Reais3x3!E115,Aplicações!$B$10:$J$67,8,0)</f>
        <v>0.49312714776632305</v>
      </c>
      <c r="Y115" s="60">
        <f t="shared" si="2"/>
        <v>9.8581039755351679E-2</v>
      </c>
      <c r="Z115" s="60">
        <f t="shared" si="3"/>
        <v>0.16945945945945948</v>
      </c>
      <c r="AA115" s="60">
        <f t="shared" si="4"/>
        <v>0.56872852233676974</v>
      </c>
      <c r="AB115" s="61">
        <f t="shared" si="5"/>
        <v>0.96486034658511721</v>
      </c>
      <c r="AC115" s="61">
        <f t="shared" si="6"/>
        <v>0.88711711711711716</v>
      </c>
      <c r="AD115" s="61">
        <f t="shared" si="7"/>
        <v>0.69644902634593342</v>
      </c>
      <c r="AE115" s="61" t="e">
        <f t="shared" ca="1" si="8"/>
        <v>#NAME?</v>
      </c>
      <c r="AF115" s="61"/>
      <c r="AG115" s="61"/>
      <c r="AH115" s="65" t="e">
        <f t="shared" ca="1" si="9"/>
        <v>#NAME?</v>
      </c>
      <c r="AI115" s="65" t="e">
        <f t="shared" ca="1" si="10"/>
        <v>#NAME?</v>
      </c>
    </row>
    <row r="116" spans="2:35" ht="13.5" customHeight="1">
      <c r="B116" s="39">
        <v>112</v>
      </c>
      <c r="C116" s="31" t="s">
        <v>96</v>
      </c>
      <c r="D116" s="31" t="s">
        <v>90</v>
      </c>
      <c r="E116" s="31" t="s">
        <v>88</v>
      </c>
      <c r="F116" s="40">
        <f>VLOOKUP(Reais3x3!C116,Aplicações!$B$10:$J$67,9,0)</f>
        <v>18.22</v>
      </c>
      <c r="G116" s="40">
        <f>VLOOKUP(Reais3x3!D116,Aplicações!$B$10:$J$67,9,0)</f>
        <v>19.46</v>
      </c>
      <c r="H116" s="40">
        <f>VLOOKUP(Reais3x3!E116,Aplicações!$B$10:$J$67,9,0)</f>
        <v>74.05</v>
      </c>
      <c r="I116" s="31">
        <v>21</v>
      </c>
      <c r="J116" s="31">
        <v>22</v>
      </c>
      <c r="K116" s="31">
        <v>79</v>
      </c>
      <c r="L116" s="41">
        <f t="shared" ref="L116:N116" si="121">I116/F116-1</f>
        <v>0.15257958287596063</v>
      </c>
      <c r="M116" s="41">
        <f t="shared" si="121"/>
        <v>0.13052415210688584</v>
      </c>
      <c r="N116" s="41">
        <f t="shared" si="121"/>
        <v>6.6846725185685463E-2</v>
      </c>
      <c r="O116" s="37">
        <f t="shared" si="1"/>
        <v>0.11665015338951064</v>
      </c>
      <c r="P116" s="40">
        <f>VLOOKUP(Reais3x3!C116,Aplicações!$B$10:$J$67,6,0)</f>
        <v>1.5290519877675841E-2</v>
      </c>
      <c r="Q116" s="40">
        <f>VLOOKUP(Reais3x3!D116,Aplicações!$B$10:$J$67,6,0)</f>
        <v>7.0336391437308868E-2</v>
      </c>
      <c r="R116" s="40">
        <f>VLOOKUP(Reais3x3!E116,Aplicações!$B$10:$J$67,6,0)</f>
        <v>1.0966360856269113E-2</v>
      </c>
      <c r="S116" s="40">
        <f>VLOOKUP(Reais3x3!C116,Aplicações!$B$10:$J$67,7,0)</f>
        <v>4.5045045045045046E-5</v>
      </c>
      <c r="T116" s="40">
        <f>VLOOKUP(Reais3x3!D116,Aplicações!$B$10:$J$67,7,0)</f>
        <v>0.16434684684684683</v>
      </c>
      <c r="U116" s="40">
        <f>VLOOKUP(Reais3x3!E116,Aplicações!$B$10:$J$67,7,0)</f>
        <v>2.3468468468468468E-2</v>
      </c>
      <c r="V116" s="40">
        <f>VLOOKUP(Reais3x3!C116,Aplicações!$B$10:$J$67,8,0)</f>
        <v>3.7800687285223365E-2</v>
      </c>
      <c r="W116" s="40">
        <f>VLOOKUP(Reais3x3!D116,Aplicações!$B$10:$J$67,8,0)</f>
        <v>0.51683848797250864</v>
      </c>
      <c r="X116" s="40">
        <f>VLOOKUP(Reais3x3!E116,Aplicações!$B$10:$J$67,8,0)</f>
        <v>0</v>
      </c>
      <c r="Y116" s="60">
        <f t="shared" si="2"/>
        <v>9.6593272171253824E-2</v>
      </c>
      <c r="Z116" s="60">
        <f t="shared" si="3"/>
        <v>0.18786036036036036</v>
      </c>
      <c r="AA116" s="60">
        <f t="shared" si="4"/>
        <v>0.55463917525773199</v>
      </c>
      <c r="AB116" s="61">
        <f t="shared" si="5"/>
        <v>0.96041997961264014</v>
      </c>
      <c r="AC116" s="61">
        <f t="shared" si="6"/>
        <v>0.89046546546546557</v>
      </c>
      <c r="AD116" s="61">
        <f t="shared" si="7"/>
        <v>0.65544100801832761</v>
      </c>
      <c r="AE116" s="61" t="e">
        <f t="shared" ca="1" si="8"/>
        <v>#NAME?</v>
      </c>
      <c r="AF116" s="61"/>
      <c r="AG116" s="61"/>
      <c r="AH116" s="65" t="e">
        <f t="shared" ca="1" si="9"/>
        <v>#NAME?</v>
      </c>
      <c r="AI116" s="65" t="e">
        <f t="shared" ca="1" si="10"/>
        <v>#NAME?</v>
      </c>
    </row>
    <row r="117" spans="2:35" ht="13.5" customHeight="1">
      <c r="B117" s="39">
        <v>113</v>
      </c>
      <c r="C117" s="31" t="s">
        <v>96</v>
      </c>
      <c r="D117" s="31" t="s">
        <v>90</v>
      </c>
      <c r="E117" s="31" t="s">
        <v>87</v>
      </c>
      <c r="F117" s="40">
        <f>VLOOKUP(Reais3x3!C117,Aplicações!$B$10:$J$67,9,0)</f>
        <v>18.22</v>
      </c>
      <c r="G117" s="40">
        <f>VLOOKUP(Reais3x3!D117,Aplicações!$B$10:$J$67,9,0)</f>
        <v>19.46</v>
      </c>
      <c r="H117" s="40">
        <f>VLOOKUP(Reais3x3!E117,Aplicações!$B$10:$J$67,9,0)</f>
        <v>46.42</v>
      </c>
      <c r="I117" s="31">
        <v>21</v>
      </c>
      <c r="J117" s="31">
        <v>23</v>
      </c>
      <c r="K117" s="31">
        <v>61</v>
      </c>
      <c r="L117" s="41">
        <f t="shared" ref="L117:N117" si="122">I117/F117-1</f>
        <v>0.15257958287596063</v>
      </c>
      <c r="M117" s="41">
        <f t="shared" si="122"/>
        <v>0.18191161356628971</v>
      </c>
      <c r="N117" s="41">
        <f t="shared" si="122"/>
        <v>0.31408875484704857</v>
      </c>
      <c r="O117" s="37">
        <f t="shared" si="1"/>
        <v>0.21619331709643297</v>
      </c>
      <c r="P117" s="40">
        <f>VLOOKUP(Reais3x3!C117,Aplicações!$B$10:$J$67,6,0)</f>
        <v>1.5290519877675841E-2</v>
      </c>
      <c r="Q117" s="40">
        <f>VLOOKUP(Reais3x3!D117,Aplicações!$B$10:$J$67,6,0)</f>
        <v>7.0336391437308868E-2</v>
      </c>
      <c r="R117" s="40">
        <f>VLOOKUP(Reais3x3!E117,Aplicações!$B$10:$J$67,6,0)</f>
        <v>0.13616513761467888</v>
      </c>
      <c r="S117" s="40">
        <f>VLOOKUP(Reais3x3!C117,Aplicações!$B$10:$J$67,7,0)</f>
        <v>4.5045045045045046E-5</v>
      </c>
      <c r="T117" s="40">
        <f>VLOOKUP(Reais3x3!D117,Aplicações!$B$10:$J$67,7,0)</f>
        <v>0.16434684684684683</v>
      </c>
      <c r="U117" s="40">
        <f>VLOOKUP(Reais3x3!E117,Aplicações!$B$10:$J$67,7,0)</f>
        <v>9.0788288288288291E-2</v>
      </c>
      <c r="V117" s="40">
        <f>VLOOKUP(Reais3x3!C117,Aplicações!$B$10:$J$67,8,0)</f>
        <v>3.7800687285223365E-2</v>
      </c>
      <c r="W117" s="40">
        <f>VLOOKUP(Reais3x3!D117,Aplicações!$B$10:$J$67,8,0)</f>
        <v>0.51683848797250864</v>
      </c>
      <c r="X117" s="40">
        <f>VLOOKUP(Reais3x3!E117,Aplicações!$B$10:$J$67,8,0)</f>
        <v>0.19381443298969073</v>
      </c>
      <c r="Y117" s="60">
        <f t="shared" si="2"/>
        <v>0.22179204892966359</v>
      </c>
      <c r="Z117" s="60">
        <f t="shared" si="3"/>
        <v>0.25518018018018018</v>
      </c>
      <c r="AA117" s="60">
        <f t="shared" si="4"/>
        <v>0.74845360824742269</v>
      </c>
      <c r="AB117" s="61">
        <f t="shared" si="5"/>
        <v>0.91941692150866461</v>
      </c>
      <c r="AC117" s="61">
        <f t="shared" si="6"/>
        <v>0.89046546546546546</v>
      </c>
      <c r="AD117" s="61">
        <f t="shared" si="7"/>
        <v>0.68064146620847643</v>
      </c>
      <c r="AE117" s="61" t="e">
        <f t="shared" ca="1" si="8"/>
        <v>#NAME?</v>
      </c>
      <c r="AF117" s="61"/>
      <c r="AG117" s="61"/>
      <c r="AH117" s="65" t="e">
        <f t="shared" ca="1" si="9"/>
        <v>#NAME?</v>
      </c>
      <c r="AI117" s="65" t="e">
        <f t="shared" ca="1" si="10"/>
        <v>#NAME?</v>
      </c>
    </row>
    <row r="118" spans="2:35" ht="13.5" customHeight="1">
      <c r="B118" s="39">
        <v>114</v>
      </c>
      <c r="C118" s="31" t="s">
        <v>96</v>
      </c>
      <c r="D118" s="31" t="s">
        <v>90</v>
      </c>
      <c r="E118" s="31" t="s">
        <v>89</v>
      </c>
      <c r="F118" s="40">
        <f>VLOOKUP(Reais3x3!C118,Aplicações!$B$10:$J$67,9,0)</f>
        <v>18.22</v>
      </c>
      <c r="G118" s="40">
        <f>VLOOKUP(Reais3x3!D118,Aplicações!$B$10:$J$67,9,0)</f>
        <v>19.46</v>
      </c>
      <c r="H118" s="40">
        <f>VLOOKUP(Reais3x3!E118,Aplicações!$B$10:$J$67,9,0)</f>
        <v>39.200000000000003</v>
      </c>
      <c r="I118" s="31">
        <v>23</v>
      </c>
      <c r="J118" s="31">
        <v>24</v>
      </c>
      <c r="K118" s="31">
        <v>49</v>
      </c>
      <c r="L118" s="41">
        <f t="shared" ref="L118:N118" si="123">I118/F118-1</f>
        <v>0.26234906695938531</v>
      </c>
      <c r="M118" s="41">
        <f t="shared" si="123"/>
        <v>0.23329907502569358</v>
      </c>
      <c r="N118" s="41">
        <f t="shared" si="123"/>
        <v>0.25</v>
      </c>
      <c r="O118" s="37">
        <f t="shared" si="1"/>
        <v>0.24854938066169296</v>
      </c>
      <c r="P118" s="40">
        <f>VLOOKUP(Reais3x3!C118,Aplicações!$B$10:$J$67,6,0)</f>
        <v>1.5290519877675841E-2</v>
      </c>
      <c r="Q118" s="40">
        <f>VLOOKUP(Reais3x3!D118,Aplicações!$B$10:$J$67,6,0)</f>
        <v>7.0336391437308868E-2</v>
      </c>
      <c r="R118" s="40">
        <f>VLOOKUP(Reais3x3!E118,Aplicações!$B$10:$J$67,6,0)</f>
        <v>6.8000000000000005E-2</v>
      </c>
      <c r="S118" s="40">
        <f>VLOOKUP(Reais3x3!C118,Aplicações!$B$10:$J$67,7,0)</f>
        <v>4.5045045045045046E-5</v>
      </c>
      <c r="T118" s="40">
        <f>VLOOKUP(Reais3x3!D118,Aplicações!$B$10:$J$67,7,0)</f>
        <v>0.16434684684684683</v>
      </c>
      <c r="U118" s="40">
        <f>VLOOKUP(Reais3x3!E118,Aplicações!$B$10:$J$67,7,0)</f>
        <v>0.16936936936936939</v>
      </c>
      <c r="V118" s="40">
        <f>VLOOKUP(Reais3x3!C118,Aplicações!$B$10:$J$67,8,0)</f>
        <v>3.7800687285223365E-2</v>
      </c>
      <c r="W118" s="40">
        <f>VLOOKUP(Reais3x3!D118,Aplicações!$B$10:$J$67,8,0)</f>
        <v>0.51683848797250864</v>
      </c>
      <c r="X118" s="40">
        <f>VLOOKUP(Reais3x3!E118,Aplicações!$B$10:$J$67,8,0)</f>
        <v>0.49312714776632305</v>
      </c>
      <c r="Y118" s="60">
        <f t="shared" si="2"/>
        <v>0.15362691131498471</v>
      </c>
      <c r="Z118" s="60">
        <f t="shared" si="3"/>
        <v>0.33376126126126127</v>
      </c>
      <c r="AA118" s="60">
        <f t="shared" si="4"/>
        <v>1.047766323024055</v>
      </c>
      <c r="AB118" s="61">
        <f t="shared" si="5"/>
        <v>0.96330275229357787</v>
      </c>
      <c r="AC118" s="61">
        <f t="shared" si="6"/>
        <v>0.88711711711711716</v>
      </c>
      <c r="AD118" s="61">
        <f t="shared" si="7"/>
        <v>0.68064146620847643</v>
      </c>
      <c r="AE118" s="61" t="e">
        <f t="shared" ca="1" si="8"/>
        <v>#NAME?</v>
      </c>
      <c r="AF118" s="61"/>
      <c r="AG118" s="61"/>
      <c r="AH118" s="65" t="e">
        <f t="shared" ca="1" si="9"/>
        <v>#NAME?</v>
      </c>
      <c r="AI118" s="65" t="e">
        <f t="shared" ca="1" si="10"/>
        <v>#NAME?</v>
      </c>
    </row>
    <row r="119" spans="2:35" ht="13.5" customHeight="1">
      <c r="B119" s="39">
        <v>115</v>
      </c>
      <c r="C119" s="31" t="s">
        <v>96</v>
      </c>
      <c r="D119" s="31" t="s">
        <v>88</v>
      </c>
      <c r="E119" s="31" t="s">
        <v>88</v>
      </c>
      <c r="F119" s="40">
        <f>VLOOKUP(Reais3x3!C119,Aplicações!$B$10:$J$67,9,0)</f>
        <v>18.22</v>
      </c>
      <c r="G119" s="40">
        <f>VLOOKUP(Reais3x3!D119,Aplicações!$B$10:$J$67,9,0)</f>
        <v>74.05</v>
      </c>
      <c r="H119" s="40">
        <f>VLOOKUP(Reais3x3!E119,Aplicações!$B$10:$J$67,9,0)</f>
        <v>74.05</v>
      </c>
      <c r="I119" s="31">
        <v>20</v>
      </c>
      <c r="J119" s="31">
        <v>79</v>
      </c>
      <c r="K119" s="31">
        <v>79</v>
      </c>
      <c r="L119" s="41">
        <f t="shared" ref="L119:N119" si="124">I119/F119-1</f>
        <v>9.7694840834248176E-2</v>
      </c>
      <c r="M119" s="41">
        <f t="shared" si="124"/>
        <v>6.6846725185685463E-2</v>
      </c>
      <c r="N119" s="41">
        <f t="shared" si="124"/>
        <v>6.6846725185685463E-2</v>
      </c>
      <c r="O119" s="37">
        <f t="shared" si="1"/>
        <v>7.7129430401873034E-2</v>
      </c>
      <c r="P119" s="40">
        <f>VLOOKUP(Reais3x3!C119,Aplicações!$B$10:$J$67,6,0)</f>
        <v>1.5290519877675841E-2</v>
      </c>
      <c r="Q119" s="40">
        <f>VLOOKUP(Reais3x3!D119,Aplicações!$B$10:$J$67,6,0)</f>
        <v>1.0966360856269113E-2</v>
      </c>
      <c r="R119" s="40">
        <f>VLOOKUP(Reais3x3!E119,Aplicações!$B$10:$J$67,6,0)</f>
        <v>1.0966360856269113E-2</v>
      </c>
      <c r="S119" s="40">
        <f>VLOOKUP(Reais3x3!C119,Aplicações!$B$10:$J$67,7,0)</f>
        <v>4.5045045045045046E-5</v>
      </c>
      <c r="T119" s="40">
        <f>VLOOKUP(Reais3x3!D119,Aplicações!$B$10:$J$67,7,0)</f>
        <v>2.3468468468468468E-2</v>
      </c>
      <c r="U119" s="40">
        <f>VLOOKUP(Reais3x3!E119,Aplicações!$B$10:$J$67,7,0)</f>
        <v>2.3468468468468468E-2</v>
      </c>
      <c r="V119" s="40">
        <f>VLOOKUP(Reais3x3!C119,Aplicações!$B$10:$J$67,8,0)</f>
        <v>3.7800687285223365E-2</v>
      </c>
      <c r="W119" s="40">
        <f>VLOOKUP(Reais3x3!D119,Aplicações!$B$10:$J$67,8,0)</f>
        <v>0</v>
      </c>
      <c r="X119" s="40">
        <f>VLOOKUP(Reais3x3!E119,Aplicações!$B$10:$J$67,8,0)</f>
        <v>0</v>
      </c>
      <c r="Y119" s="60">
        <f t="shared" si="2"/>
        <v>3.7223241590214062E-2</v>
      </c>
      <c r="Z119" s="60">
        <f t="shared" si="3"/>
        <v>4.6981981981981981E-2</v>
      </c>
      <c r="AA119" s="60">
        <f t="shared" si="4"/>
        <v>3.7800687285223365E-2</v>
      </c>
      <c r="AB119" s="61">
        <f t="shared" si="5"/>
        <v>0.99711722731906216</v>
      </c>
      <c r="AC119" s="61">
        <f t="shared" si="6"/>
        <v>0.98438438438438436</v>
      </c>
      <c r="AD119" s="61">
        <f t="shared" si="7"/>
        <v>0.97479954180985118</v>
      </c>
      <c r="AE119" s="61" t="e">
        <f t="shared" ca="1" si="8"/>
        <v>#NAME?</v>
      </c>
      <c r="AF119" s="61"/>
      <c r="AG119" s="61"/>
      <c r="AH119" s="65" t="e">
        <f t="shared" ca="1" si="9"/>
        <v>#NAME?</v>
      </c>
      <c r="AI119" s="65" t="e">
        <f t="shared" ca="1" si="10"/>
        <v>#NAME?</v>
      </c>
    </row>
    <row r="120" spans="2:35" ht="13.5" customHeight="1">
      <c r="B120" s="39">
        <v>116</v>
      </c>
      <c r="C120" s="31" t="s">
        <v>96</v>
      </c>
      <c r="D120" s="31" t="s">
        <v>88</v>
      </c>
      <c r="E120" s="31" t="s">
        <v>86</v>
      </c>
      <c r="F120" s="40">
        <f>VLOOKUP(Reais3x3!C120,Aplicações!$B$10:$J$67,9,0)</f>
        <v>18.22</v>
      </c>
      <c r="G120" s="40">
        <f>VLOOKUP(Reais3x3!D120,Aplicações!$B$10:$J$67,9,0)</f>
        <v>74.05</v>
      </c>
      <c r="H120" s="40">
        <f>VLOOKUP(Reais3x3!E120,Aplicações!$B$10:$J$67,9,0)</f>
        <v>113.02</v>
      </c>
      <c r="I120" s="31">
        <v>20</v>
      </c>
      <c r="J120" s="31">
        <v>79</v>
      </c>
      <c r="K120" s="31">
        <v>125</v>
      </c>
      <c r="L120" s="41">
        <f t="shared" ref="L120:N120" si="125">I120/F120-1</f>
        <v>9.7694840834248176E-2</v>
      </c>
      <c r="M120" s="41">
        <f t="shared" si="125"/>
        <v>6.6846725185685463E-2</v>
      </c>
      <c r="N120" s="41">
        <f t="shared" si="125"/>
        <v>0.10599893824101936</v>
      </c>
      <c r="O120" s="37">
        <f t="shared" si="1"/>
        <v>9.0180168086984328E-2</v>
      </c>
      <c r="P120" s="40">
        <f>VLOOKUP(Reais3x3!C120,Aplicações!$B$10:$J$67,6,0)</f>
        <v>1.5290519877675841E-2</v>
      </c>
      <c r="Q120" s="40">
        <f>VLOOKUP(Reais3x3!D120,Aplicações!$B$10:$J$67,6,0)</f>
        <v>1.0966360856269113E-2</v>
      </c>
      <c r="R120" s="40">
        <f>VLOOKUP(Reais3x3!E120,Aplicações!$B$10:$J$67,6,0)</f>
        <v>1.8006116207951072E-2</v>
      </c>
      <c r="S120" s="40">
        <f>VLOOKUP(Reais3x3!C120,Aplicações!$B$10:$J$67,7,0)</f>
        <v>4.5045045045045046E-5</v>
      </c>
      <c r="T120" s="40">
        <f>VLOOKUP(Reais3x3!D120,Aplicações!$B$10:$J$67,7,0)</f>
        <v>2.3468468468468468E-2</v>
      </c>
      <c r="U120" s="40">
        <f>VLOOKUP(Reais3x3!E120,Aplicações!$B$10:$J$67,7,0)</f>
        <v>4.1396396396396397E-2</v>
      </c>
      <c r="V120" s="40">
        <f>VLOOKUP(Reais3x3!C120,Aplicações!$B$10:$J$67,8,0)</f>
        <v>3.7800687285223365E-2</v>
      </c>
      <c r="W120" s="40">
        <f>VLOOKUP(Reais3x3!D120,Aplicações!$B$10:$J$67,8,0)</f>
        <v>0</v>
      </c>
      <c r="X120" s="40">
        <f>VLOOKUP(Reais3x3!E120,Aplicações!$B$10:$J$67,8,0)</f>
        <v>1.3745704467353952E-2</v>
      </c>
      <c r="Y120" s="60">
        <f t="shared" si="2"/>
        <v>4.4262996941896025E-2</v>
      </c>
      <c r="Z120" s="60">
        <f t="shared" si="3"/>
        <v>6.4909909909909913E-2</v>
      </c>
      <c r="AA120" s="60">
        <f t="shared" si="4"/>
        <v>5.1546391752577317E-2</v>
      </c>
      <c r="AB120" s="61">
        <f t="shared" si="5"/>
        <v>0.99530682976554541</v>
      </c>
      <c r="AC120" s="61">
        <f t="shared" si="6"/>
        <v>0.97243243243243238</v>
      </c>
      <c r="AD120" s="61">
        <f t="shared" si="7"/>
        <v>0.97479954180985118</v>
      </c>
      <c r="AE120" s="61" t="e">
        <f t="shared" ca="1" si="8"/>
        <v>#NAME?</v>
      </c>
      <c r="AF120" s="61"/>
      <c r="AG120" s="61"/>
      <c r="AH120" s="65" t="e">
        <f t="shared" ca="1" si="9"/>
        <v>#NAME?</v>
      </c>
      <c r="AI120" s="65" t="e">
        <f t="shared" ca="1" si="10"/>
        <v>#NAME?</v>
      </c>
    </row>
    <row r="121" spans="2:35" ht="13.5" customHeight="1">
      <c r="B121" s="39">
        <v>117</v>
      </c>
      <c r="C121" s="31" t="s">
        <v>96</v>
      </c>
      <c r="D121" s="31" t="s">
        <v>88</v>
      </c>
      <c r="E121" s="31" t="s">
        <v>87</v>
      </c>
      <c r="F121" s="40">
        <f>VLOOKUP(Reais3x3!C121,Aplicações!$B$10:$J$67,9,0)</f>
        <v>18.22</v>
      </c>
      <c r="G121" s="40">
        <f>VLOOKUP(Reais3x3!D121,Aplicações!$B$10:$J$67,9,0)</f>
        <v>74.05</v>
      </c>
      <c r="H121" s="40">
        <f>VLOOKUP(Reais3x3!E121,Aplicações!$B$10:$J$67,9,0)</f>
        <v>46.42</v>
      </c>
      <c r="I121" s="31">
        <v>20</v>
      </c>
      <c r="J121" s="31">
        <v>77</v>
      </c>
      <c r="K121" s="31">
        <v>57</v>
      </c>
      <c r="L121" s="41">
        <f t="shared" ref="L121:N121" si="126">I121/F121-1</f>
        <v>9.7694840834248176E-2</v>
      </c>
      <c r="M121" s="41">
        <f t="shared" si="126"/>
        <v>3.983794733288315E-2</v>
      </c>
      <c r="N121" s="41">
        <f t="shared" si="126"/>
        <v>0.22791900043084867</v>
      </c>
      <c r="O121" s="37">
        <f t="shared" si="1"/>
        <v>0.12181726286599333</v>
      </c>
      <c r="P121" s="40">
        <f>VLOOKUP(Reais3x3!C121,Aplicações!$B$10:$J$67,6,0)</f>
        <v>1.5290519877675841E-2</v>
      </c>
      <c r="Q121" s="40">
        <f>VLOOKUP(Reais3x3!D121,Aplicações!$B$10:$J$67,6,0)</f>
        <v>1.0966360856269113E-2</v>
      </c>
      <c r="R121" s="40">
        <f>VLOOKUP(Reais3x3!E121,Aplicações!$B$10:$J$67,6,0)</f>
        <v>0.13616513761467888</v>
      </c>
      <c r="S121" s="40">
        <f>VLOOKUP(Reais3x3!C121,Aplicações!$B$10:$J$67,7,0)</f>
        <v>4.5045045045045046E-5</v>
      </c>
      <c r="T121" s="40">
        <f>VLOOKUP(Reais3x3!D121,Aplicações!$B$10:$J$67,7,0)</f>
        <v>2.3468468468468468E-2</v>
      </c>
      <c r="U121" s="40">
        <f>VLOOKUP(Reais3x3!E121,Aplicações!$B$10:$J$67,7,0)</f>
        <v>9.0788288288288291E-2</v>
      </c>
      <c r="V121" s="40">
        <f>VLOOKUP(Reais3x3!C121,Aplicações!$B$10:$J$67,8,0)</f>
        <v>3.7800687285223365E-2</v>
      </c>
      <c r="W121" s="40">
        <f>VLOOKUP(Reais3x3!D121,Aplicações!$B$10:$J$67,8,0)</f>
        <v>0</v>
      </c>
      <c r="X121" s="40">
        <f>VLOOKUP(Reais3x3!E121,Aplicações!$B$10:$J$67,8,0)</f>
        <v>0.19381443298969073</v>
      </c>
      <c r="Y121" s="60">
        <f t="shared" si="2"/>
        <v>0.16242201834862383</v>
      </c>
      <c r="Z121" s="60">
        <f t="shared" si="3"/>
        <v>0.1143018018018018</v>
      </c>
      <c r="AA121" s="60">
        <f t="shared" si="4"/>
        <v>0.2316151202749141</v>
      </c>
      <c r="AB121" s="61">
        <f t="shared" si="5"/>
        <v>0.91653414882772688</v>
      </c>
      <c r="AC121" s="61">
        <f t="shared" si="6"/>
        <v>0.9395045045045044</v>
      </c>
      <c r="AD121" s="61">
        <f t="shared" si="7"/>
        <v>0.87079037800687287</v>
      </c>
      <c r="AE121" s="61" t="e">
        <f t="shared" ca="1" si="8"/>
        <v>#NAME?</v>
      </c>
      <c r="AF121" s="61"/>
      <c r="AG121" s="61"/>
      <c r="AH121" s="65" t="e">
        <f t="shared" ca="1" si="9"/>
        <v>#NAME?</v>
      </c>
      <c r="AI121" s="65" t="e">
        <f t="shared" ca="1" si="10"/>
        <v>#NAME?</v>
      </c>
    </row>
    <row r="122" spans="2:35" ht="13.5" customHeight="1">
      <c r="B122" s="39">
        <v>118</v>
      </c>
      <c r="C122" s="31" t="s">
        <v>96</v>
      </c>
      <c r="D122" s="31" t="s">
        <v>88</v>
      </c>
      <c r="E122" s="31" t="s">
        <v>89</v>
      </c>
      <c r="F122" s="40">
        <f>VLOOKUP(Reais3x3!C122,Aplicações!$B$10:$J$67,9,0)</f>
        <v>18.22</v>
      </c>
      <c r="G122" s="40">
        <f>VLOOKUP(Reais3x3!D122,Aplicações!$B$10:$J$67,9,0)</f>
        <v>74.05</v>
      </c>
      <c r="H122" s="40">
        <f>VLOOKUP(Reais3x3!E122,Aplicações!$B$10:$J$67,9,0)</f>
        <v>39.200000000000003</v>
      </c>
      <c r="I122" s="31">
        <v>21</v>
      </c>
      <c r="J122" s="31">
        <v>78</v>
      </c>
      <c r="K122" s="31">
        <v>45</v>
      </c>
      <c r="L122" s="41">
        <f t="shared" ref="L122:N122" si="127">I122/F122-1</f>
        <v>0.15257958287596063</v>
      </c>
      <c r="M122" s="41">
        <f t="shared" si="127"/>
        <v>5.3342336259284417E-2</v>
      </c>
      <c r="N122" s="41">
        <f t="shared" si="127"/>
        <v>0.14795918367346927</v>
      </c>
      <c r="O122" s="37">
        <f t="shared" si="1"/>
        <v>0.11796036760290478</v>
      </c>
      <c r="P122" s="40">
        <f>VLOOKUP(Reais3x3!C122,Aplicações!$B$10:$J$67,6,0)</f>
        <v>1.5290519877675841E-2</v>
      </c>
      <c r="Q122" s="40">
        <f>VLOOKUP(Reais3x3!D122,Aplicações!$B$10:$J$67,6,0)</f>
        <v>1.0966360856269113E-2</v>
      </c>
      <c r="R122" s="40">
        <f>VLOOKUP(Reais3x3!E122,Aplicações!$B$10:$J$67,6,0)</f>
        <v>6.8000000000000005E-2</v>
      </c>
      <c r="S122" s="40">
        <f>VLOOKUP(Reais3x3!C122,Aplicações!$B$10:$J$67,7,0)</f>
        <v>4.5045045045045046E-5</v>
      </c>
      <c r="T122" s="40">
        <f>VLOOKUP(Reais3x3!D122,Aplicações!$B$10:$J$67,7,0)</f>
        <v>2.3468468468468468E-2</v>
      </c>
      <c r="U122" s="40">
        <f>VLOOKUP(Reais3x3!E122,Aplicações!$B$10:$J$67,7,0)</f>
        <v>0.16936936936936939</v>
      </c>
      <c r="V122" s="40">
        <f>VLOOKUP(Reais3x3!C122,Aplicações!$B$10:$J$67,8,0)</f>
        <v>3.7800687285223365E-2</v>
      </c>
      <c r="W122" s="40">
        <f>VLOOKUP(Reais3x3!D122,Aplicações!$B$10:$J$67,8,0)</f>
        <v>0</v>
      </c>
      <c r="X122" s="40">
        <f>VLOOKUP(Reais3x3!E122,Aplicações!$B$10:$J$67,8,0)</f>
        <v>0.49312714776632305</v>
      </c>
      <c r="Y122" s="60">
        <f t="shared" si="2"/>
        <v>9.4256880733944962E-2</v>
      </c>
      <c r="Z122" s="60">
        <f t="shared" si="3"/>
        <v>0.19288288288288291</v>
      </c>
      <c r="AA122" s="60">
        <f t="shared" si="4"/>
        <v>0.53092783505154639</v>
      </c>
      <c r="AB122" s="61">
        <f t="shared" si="5"/>
        <v>0.96197757390417937</v>
      </c>
      <c r="AC122" s="61">
        <f t="shared" si="6"/>
        <v>0.88711711711711716</v>
      </c>
      <c r="AD122" s="61">
        <f t="shared" si="7"/>
        <v>0.6712485681557846</v>
      </c>
      <c r="AE122" s="61" t="e">
        <f t="shared" ca="1" si="8"/>
        <v>#NAME?</v>
      </c>
      <c r="AF122" s="61"/>
      <c r="AG122" s="61"/>
      <c r="AH122" s="65" t="e">
        <f t="shared" ca="1" si="9"/>
        <v>#NAME?</v>
      </c>
      <c r="AI122" s="65" t="e">
        <f t="shared" ca="1" si="10"/>
        <v>#NAME?</v>
      </c>
    </row>
    <row r="123" spans="2:35" ht="13.5" customHeight="1">
      <c r="B123" s="39">
        <v>119</v>
      </c>
      <c r="C123" s="31" t="s">
        <v>96</v>
      </c>
      <c r="D123" s="31" t="s">
        <v>86</v>
      </c>
      <c r="E123" s="31" t="s">
        <v>87</v>
      </c>
      <c r="F123" s="40">
        <f>VLOOKUP(Reais3x3!C123,Aplicações!$B$10:$J$67,9,0)</f>
        <v>18.22</v>
      </c>
      <c r="G123" s="40">
        <f>VLOOKUP(Reais3x3!D123,Aplicações!$B$10:$J$67,9,0)</f>
        <v>113.02</v>
      </c>
      <c r="H123" s="40">
        <f>VLOOKUP(Reais3x3!E123,Aplicações!$B$10:$J$67,9,0)</f>
        <v>46.42</v>
      </c>
      <c r="I123" s="31">
        <v>21</v>
      </c>
      <c r="J123" s="31">
        <v>123</v>
      </c>
      <c r="K123" s="31">
        <v>57</v>
      </c>
      <c r="L123" s="41">
        <f t="shared" ref="L123:N123" si="128">I123/F123-1</f>
        <v>0.15257958287596063</v>
      </c>
      <c r="M123" s="41">
        <f t="shared" si="128"/>
        <v>8.8302955229162983E-2</v>
      </c>
      <c r="N123" s="41">
        <f t="shared" si="128"/>
        <v>0.22791900043084867</v>
      </c>
      <c r="O123" s="37">
        <f t="shared" si="1"/>
        <v>0.15626717951199076</v>
      </c>
      <c r="P123" s="40">
        <f>VLOOKUP(Reais3x3!C123,Aplicações!$B$10:$J$67,6,0)</f>
        <v>1.5290519877675841E-2</v>
      </c>
      <c r="Q123" s="40">
        <f>VLOOKUP(Reais3x3!D123,Aplicações!$B$10:$J$67,6,0)</f>
        <v>1.8006116207951072E-2</v>
      </c>
      <c r="R123" s="40">
        <f>VLOOKUP(Reais3x3!E123,Aplicações!$B$10:$J$67,6,0)</f>
        <v>0.13616513761467888</v>
      </c>
      <c r="S123" s="40">
        <f>VLOOKUP(Reais3x3!C123,Aplicações!$B$10:$J$67,7,0)</f>
        <v>4.5045045045045046E-5</v>
      </c>
      <c r="T123" s="40">
        <f>VLOOKUP(Reais3x3!D123,Aplicações!$B$10:$J$67,7,0)</f>
        <v>4.1396396396396397E-2</v>
      </c>
      <c r="U123" s="40">
        <f>VLOOKUP(Reais3x3!E123,Aplicações!$B$10:$J$67,7,0)</f>
        <v>9.0788288288288291E-2</v>
      </c>
      <c r="V123" s="40">
        <f>VLOOKUP(Reais3x3!C123,Aplicações!$B$10:$J$67,8,0)</f>
        <v>3.7800687285223365E-2</v>
      </c>
      <c r="W123" s="40">
        <f>VLOOKUP(Reais3x3!D123,Aplicações!$B$10:$J$67,8,0)</f>
        <v>1.3745704467353952E-2</v>
      </c>
      <c r="X123" s="40">
        <f>VLOOKUP(Reais3x3!E123,Aplicações!$B$10:$J$67,8,0)</f>
        <v>0.19381443298969073</v>
      </c>
      <c r="Y123" s="60">
        <f t="shared" si="2"/>
        <v>0.1694617737003058</v>
      </c>
      <c r="Z123" s="60">
        <f t="shared" si="3"/>
        <v>0.13222972972972974</v>
      </c>
      <c r="AA123" s="60">
        <f t="shared" si="4"/>
        <v>0.24536082474226806</v>
      </c>
      <c r="AB123" s="61">
        <f t="shared" si="5"/>
        <v>0.91941692150866461</v>
      </c>
      <c r="AC123" s="61">
        <f t="shared" si="6"/>
        <v>0.93950450450450462</v>
      </c>
      <c r="AD123" s="61">
        <f t="shared" si="7"/>
        <v>0.8799541809851088</v>
      </c>
      <c r="AE123" s="61" t="e">
        <f t="shared" ca="1" si="8"/>
        <v>#NAME?</v>
      </c>
      <c r="AF123" s="61"/>
      <c r="AG123" s="61"/>
      <c r="AH123" s="65" t="e">
        <f t="shared" ca="1" si="9"/>
        <v>#NAME?</v>
      </c>
      <c r="AI123" s="65" t="e">
        <f t="shared" ca="1" si="10"/>
        <v>#NAME?</v>
      </c>
    </row>
    <row r="124" spans="2:35" ht="13.5" customHeight="1">
      <c r="B124" s="39">
        <v>120</v>
      </c>
      <c r="C124" s="31" t="s">
        <v>96</v>
      </c>
      <c r="D124" s="31" t="s">
        <v>86</v>
      </c>
      <c r="E124" s="31" t="s">
        <v>89</v>
      </c>
      <c r="F124" s="40">
        <f>VLOOKUP(Reais3x3!C124,Aplicações!$B$10:$J$67,9,0)</f>
        <v>18.22</v>
      </c>
      <c r="G124" s="40">
        <f>VLOOKUP(Reais3x3!D124,Aplicações!$B$10:$J$67,9,0)</f>
        <v>113.02</v>
      </c>
      <c r="H124" s="40">
        <f>VLOOKUP(Reais3x3!E124,Aplicações!$B$10:$J$67,9,0)</f>
        <v>39.200000000000003</v>
      </c>
      <c r="I124" s="31">
        <v>21</v>
      </c>
      <c r="J124" s="31">
        <v>125</v>
      </c>
      <c r="K124" s="31">
        <v>46</v>
      </c>
      <c r="L124" s="41">
        <f t="shared" ref="L124:N124" si="129">I124/F124-1</f>
        <v>0.15257958287596063</v>
      </c>
      <c r="M124" s="41">
        <f t="shared" si="129"/>
        <v>0.10599893824101936</v>
      </c>
      <c r="N124" s="41">
        <f t="shared" si="129"/>
        <v>0.1734693877551019</v>
      </c>
      <c r="O124" s="37">
        <f t="shared" si="1"/>
        <v>0.1440159696240273</v>
      </c>
      <c r="P124" s="40">
        <f>VLOOKUP(Reais3x3!C124,Aplicações!$B$10:$J$67,6,0)</f>
        <v>1.5290519877675841E-2</v>
      </c>
      <c r="Q124" s="40">
        <f>VLOOKUP(Reais3x3!D124,Aplicações!$B$10:$J$67,6,0)</f>
        <v>1.8006116207951072E-2</v>
      </c>
      <c r="R124" s="40">
        <f>VLOOKUP(Reais3x3!E124,Aplicações!$B$10:$J$67,6,0)</f>
        <v>6.8000000000000005E-2</v>
      </c>
      <c r="S124" s="40">
        <f>VLOOKUP(Reais3x3!C124,Aplicações!$B$10:$J$67,7,0)</f>
        <v>4.5045045045045046E-5</v>
      </c>
      <c r="T124" s="40">
        <f>VLOOKUP(Reais3x3!D124,Aplicações!$B$10:$J$67,7,0)</f>
        <v>4.1396396396396397E-2</v>
      </c>
      <c r="U124" s="40">
        <f>VLOOKUP(Reais3x3!E124,Aplicações!$B$10:$J$67,7,0)</f>
        <v>0.16936936936936939</v>
      </c>
      <c r="V124" s="40">
        <f>VLOOKUP(Reais3x3!C124,Aplicações!$B$10:$J$67,8,0)</f>
        <v>3.7800687285223365E-2</v>
      </c>
      <c r="W124" s="40">
        <f>VLOOKUP(Reais3x3!D124,Aplicações!$B$10:$J$67,8,0)</f>
        <v>1.3745704467353952E-2</v>
      </c>
      <c r="X124" s="40">
        <f>VLOOKUP(Reais3x3!E124,Aplicações!$B$10:$J$67,8,0)</f>
        <v>0.49312714776632305</v>
      </c>
      <c r="Y124" s="60">
        <f t="shared" si="2"/>
        <v>0.10129663608562692</v>
      </c>
      <c r="Z124" s="60">
        <f t="shared" si="3"/>
        <v>0.21081081081081082</v>
      </c>
      <c r="AA124" s="60">
        <f t="shared" si="4"/>
        <v>0.54467353951890041</v>
      </c>
      <c r="AB124" s="61">
        <f t="shared" si="5"/>
        <v>0.96486034658511721</v>
      </c>
      <c r="AC124" s="61">
        <f t="shared" si="6"/>
        <v>0.88711711711711716</v>
      </c>
      <c r="AD124" s="61">
        <f t="shared" si="7"/>
        <v>0.68041237113402053</v>
      </c>
      <c r="AE124" s="61" t="e">
        <f t="shared" ca="1" si="8"/>
        <v>#NAME?</v>
      </c>
      <c r="AF124" s="61"/>
      <c r="AG124" s="61"/>
      <c r="AH124" s="65" t="e">
        <f t="shared" ca="1" si="9"/>
        <v>#NAME?</v>
      </c>
      <c r="AI124" s="65" t="e">
        <f t="shared" ca="1" si="10"/>
        <v>#NAME?</v>
      </c>
    </row>
    <row r="125" spans="2:35" ht="13.5" customHeight="1">
      <c r="B125" s="39">
        <v>121</v>
      </c>
      <c r="C125" s="31" t="s">
        <v>96</v>
      </c>
      <c r="D125" s="31" t="s">
        <v>87</v>
      </c>
      <c r="E125" s="31" t="s">
        <v>87</v>
      </c>
      <c r="F125" s="40">
        <f>VLOOKUP(Reais3x3!C125,Aplicações!$B$10:$J$67,9,0)</f>
        <v>18.22</v>
      </c>
      <c r="G125" s="40">
        <f>VLOOKUP(Reais3x3!D125,Aplicações!$B$10:$J$67,9,0)</f>
        <v>46.42</v>
      </c>
      <c r="H125" s="40">
        <f>VLOOKUP(Reais3x3!E125,Aplicações!$B$10:$J$67,9,0)</f>
        <v>46.42</v>
      </c>
      <c r="I125" s="31">
        <v>20</v>
      </c>
      <c r="J125" s="31">
        <v>61</v>
      </c>
      <c r="K125" s="31">
        <v>61</v>
      </c>
      <c r="L125" s="41">
        <f t="shared" ref="L125:N125" si="130">I125/F125-1</f>
        <v>9.7694840834248176E-2</v>
      </c>
      <c r="M125" s="41">
        <f t="shared" si="130"/>
        <v>0.31408875484704857</v>
      </c>
      <c r="N125" s="41">
        <f t="shared" si="130"/>
        <v>0.31408875484704857</v>
      </c>
      <c r="O125" s="37">
        <f t="shared" si="1"/>
        <v>0.24195745017611511</v>
      </c>
      <c r="P125" s="40">
        <f>VLOOKUP(Reais3x3!C125,Aplicações!$B$10:$J$67,6,0)</f>
        <v>1.5290519877675841E-2</v>
      </c>
      <c r="Q125" s="40">
        <f>VLOOKUP(Reais3x3!D125,Aplicações!$B$10:$J$67,6,0)</f>
        <v>0.13616513761467888</v>
      </c>
      <c r="R125" s="40">
        <f>VLOOKUP(Reais3x3!E125,Aplicações!$B$10:$J$67,6,0)</f>
        <v>0.13616513761467888</v>
      </c>
      <c r="S125" s="40">
        <f>VLOOKUP(Reais3x3!C125,Aplicações!$B$10:$J$67,7,0)</f>
        <v>4.5045045045045046E-5</v>
      </c>
      <c r="T125" s="40">
        <f>VLOOKUP(Reais3x3!D125,Aplicações!$B$10:$J$67,7,0)</f>
        <v>9.0788288288288291E-2</v>
      </c>
      <c r="U125" s="40">
        <f>VLOOKUP(Reais3x3!E125,Aplicações!$B$10:$J$67,7,0)</f>
        <v>9.0788288288288291E-2</v>
      </c>
      <c r="V125" s="40">
        <f>VLOOKUP(Reais3x3!C125,Aplicações!$B$10:$J$67,8,0)</f>
        <v>3.7800687285223365E-2</v>
      </c>
      <c r="W125" s="40">
        <f>VLOOKUP(Reais3x3!D125,Aplicações!$B$10:$J$67,8,0)</f>
        <v>0.19381443298969073</v>
      </c>
      <c r="X125" s="40">
        <f>VLOOKUP(Reais3x3!E125,Aplicações!$B$10:$J$67,8,0)</f>
        <v>0.19381443298969073</v>
      </c>
      <c r="Y125" s="60">
        <f t="shared" si="2"/>
        <v>0.28762079510703364</v>
      </c>
      <c r="Z125" s="60">
        <f t="shared" si="3"/>
        <v>0.18162162162162163</v>
      </c>
      <c r="AA125" s="60">
        <f t="shared" si="4"/>
        <v>0.42542955326460485</v>
      </c>
      <c r="AB125" s="61">
        <f t="shared" si="5"/>
        <v>0.91941692150866461</v>
      </c>
      <c r="AC125" s="61">
        <f t="shared" si="6"/>
        <v>0.93950450450450462</v>
      </c>
      <c r="AD125" s="61">
        <f t="shared" si="7"/>
        <v>0.8959908361970218</v>
      </c>
      <c r="AE125" s="61" t="e">
        <f t="shared" ca="1" si="8"/>
        <v>#NAME?</v>
      </c>
      <c r="AF125" s="61"/>
      <c r="AG125" s="61"/>
      <c r="AH125" s="65" t="e">
        <f t="shared" ca="1" si="9"/>
        <v>#NAME?</v>
      </c>
      <c r="AI125" s="65" t="e">
        <f t="shared" ca="1" si="10"/>
        <v>#NAME?</v>
      </c>
    </row>
    <row r="126" spans="2:35" ht="13.5" customHeight="1">
      <c r="B126" s="39">
        <v>122</v>
      </c>
      <c r="C126" s="31" t="s">
        <v>96</v>
      </c>
      <c r="D126" s="31" t="s">
        <v>87</v>
      </c>
      <c r="E126" s="31" t="s">
        <v>89</v>
      </c>
      <c r="F126" s="40">
        <f>VLOOKUP(Reais3x3!C126,Aplicações!$B$10:$J$67,9,0)</f>
        <v>18.22</v>
      </c>
      <c r="G126" s="40">
        <f>VLOOKUP(Reais3x3!D126,Aplicações!$B$10:$J$67,9,0)</f>
        <v>46.42</v>
      </c>
      <c r="H126" s="40">
        <f>VLOOKUP(Reais3x3!E126,Aplicações!$B$10:$J$67,9,0)</f>
        <v>39.200000000000003</v>
      </c>
      <c r="I126" s="31">
        <v>22</v>
      </c>
      <c r="J126" s="31">
        <v>63</v>
      </c>
      <c r="K126" s="31">
        <v>46</v>
      </c>
      <c r="L126" s="41">
        <f t="shared" ref="L126:N126" si="131">I126/F126-1</f>
        <v>0.20746432491767286</v>
      </c>
      <c r="M126" s="41">
        <f t="shared" si="131"/>
        <v>0.35717363205514863</v>
      </c>
      <c r="N126" s="41">
        <f t="shared" si="131"/>
        <v>0.1734693877551019</v>
      </c>
      <c r="O126" s="37">
        <f t="shared" si="1"/>
        <v>0.24603578157597447</v>
      </c>
      <c r="P126" s="40">
        <f>VLOOKUP(Reais3x3!C126,Aplicações!$B$10:$J$67,6,0)</f>
        <v>1.5290519877675841E-2</v>
      </c>
      <c r="Q126" s="40">
        <f>VLOOKUP(Reais3x3!D126,Aplicações!$B$10:$J$67,6,0)</f>
        <v>0.13616513761467888</v>
      </c>
      <c r="R126" s="40">
        <f>VLOOKUP(Reais3x3!E126,Aplicações!$B$10:$J$67,6,0)</f>
        <v>6.8000000000000005E-2</v>
      </c>
      <c r="S126" s="40">
        <f>VLOOKUP(Reais3x3!C126,Aplicações!$B$10:$J$67,7,0)</f>
        <v>4.5045045045045046E-5</v>
      </c>
      <c r="T126" s="40">
        <f>VLOOKUP(Reais3x3!D126,Aplicações!$B$10:$J$67,7,0)</f>
        <v>9.0788288288288291E-2</v>
      </c>
      <c r="U126" s="40">
        <f>VLOOKUP(Reais3x3!E126,Aplicações!$B$10:$J$67,7,0)</f>
        <v>0.16936936936936939</v>
      </c>
      <c r="V126" s="40">
        <f>VLOOKUP(Reais3x3!C126,Aplicações!$B$10:$J$67,8,0)</f>
        <v>3.7800687285223365E-2</v>
      </c>
      <c r="W126" s="40">
        <f>VLOOKUP(Reais3x3!D126,Aplicações!$B$10:$J$67,8,0)</f>
        <v>0.19381443298969073</v>
      </c>
      <c r="X126" s="40">
        <f>VLOOKUP(Reais3x3!E126,Aplicações!$B$10:$J$67,8,0)</f>
        <v>0.49312714776632305</v>
      </c>
      <c r="Y126" s="60">
        <f t="shared" si="2"/>
        <v>0.21945565749235474</v>
      </c>
      <c r="Z126" s="60">
        <f t="shared" si="3"/>
        <v>0.26020270270270274</v>
      </c>
      <c r="AA126" s="60">
        <f t="shared" si="4"/>
        <v>0.7247422680412372</v>
      </c>
      <c r="AB126" s="61">
        <f t="shared" si="5"/>
        <v>0.91941692150866461</v>
      </c>
      <c r="AC126" s="61">
        <f t="shared" si="6"/>
        <v>0.88711711711711716</v>
      </c>
      <c r="AD126" s="61">
        <f t="shared" si="7"/>
        <v>0.69644902634593342</v>
      </c>
      <c r="AE126" s="61" t="e">
        <f t="shared" ca="1" si="8"/>
        <v>#NAME?</v>
      </c>
      <c r="AF126" s="61"/>
      <c r="AG126" s="61"/>
      <c r="AH126" s="65" t="e">
        <f t="shared" ca="1" si="9"/>
        <v>#NAME?</v>
      </c>
      <c r="AI126" s="65" t="e">
        <f t="shared" ca="1" si="10"/>
        <v>#NAME?</v>
      </c>
    </row>
    <row r="127" spans="2:35" ht="13.5" customHeight="1">
      <c r="B127" s="39">
        <v>123</v>
      </c>
      <c r="C127" s="31" t="s">
        <v>96</v>
      </c>
      <c r="D127" s="31" t="s">
        <v>89</v>
      </c>
      <c r="E127" s="31" t="s">
        <v>89</v>
      </c>
      <c r="F127" s="40">
        <f>VLOOKUP(Reais3x3!C127,Aplicações!$B$10:$J$67,9,0)</f>
        <v>18.22</v>
      </c>
      <c r="G127" s="40">
        <f>VLOOKUP(Reais3x3!D127,Aplicações!$B$10:$J$67,9,0)</f>
        <v>39.200000000000003</v>
      </c>
      <c r="H127" s="40">
        <f>VLOOKUP(Reais3x3!E127,Aplicações!$B$10:$J$67,9,0)</f>
        <v>39.200000000000003</v>
      </c>
      <c r="I127" s="31">
        <v>25</v>
      </c>
      <c r="J127" s="31">
        <v>51</v>
      </c>
      <c r="K127" s="31">
        <v>51</v>
      </c>
      <c r="L127" s="41">
        <f t="shared" ref="L127:N127" si="132">I127/F127-1</f>
        <v>0.37211855104281022</v>
      </c>
      <c r="M127" s="41">
        <f t="shared" si="132"/>
        <v>0.30102040816326525</v>
      </c>
      <c r="N127" s="41">
        <f t="shared" si="132"/>
        <v>0.30102040816326525</v>
      </c>
      <c r="O127" s="37">
        <f t="shared" si="1"/>
        <v>0.32471978912311356</v>
      </c>
      <c r="P127" s="40">
        <f>VLOOKUP(Reais3x3!C127,Aplicações!$B$10:$J$67,6,0)</f>
        <v>1.5290519877675841E-2</v>
      </c>
      <c r="Q127" s="40">
        <f>VLOOKUP(Reais3x3!D127,Aplicações!$B$10:$J$67,6,0)</f>
        <v>6.8000000000000005E-2</v>
      </c>
      <c r="R127" s="40">
        <f>VLOOKUP(Reais3x3!E127,Aplicações!$B$10:$J$67,6,0)</f>
        <v>6.8000000000000005E-2</v>
      </c>
      <c r="S127" s="40">
        <f>VLOOKUP(Reais3x3!C127,Aplicações!$B$10:$J$67,7,0)</f>
        <v>4.5045045045045046E-5</v>
      </c>
      <c r="T127" s="40">
        <f>VLOOKUP(Reais3x3!D127,Aplicações!$B$10:$J$67,7,0)</f>
        <v>0.16936936936936939</v>
      </c>
      <c r="U127" s="40">
        <f>VLOOKUP(Reais3x3!E127,Aplicações!$B$10:$J$67,7,0)</f>
        <v>0.16936936936936939</v>
      </c>
      <c r="V127" s="40">
        <f>VLOOKUP(Reais3x3!C127,Aplicações!$B$10:$J$67,8,0)</f>
        <v>3.7800687285223365E-2</v>
      </c>
      <c r="W127" s="40">
        <f>VLOOKUP(Reais3x3!D127,Aplicações!$B$10:$J$67,8,0)</f>
        <v>0.49312714776632305</v>
      </c>
      <c r="X127" s="40">
        <f>VLOOKUP(Reais3x3!E127,Aplicações!$B$10:$J$67,8,0)</f>
        <v>0.49312714776632305</v>
      </c>
      <c r="Y127" s="60">
        <f t="shared" si="2"/>
        <v>0.15129051987767583</v>
      </c>
      <c r="Z127" s="60">
        <f t="shared" si="3"/>
        <v>0.33878378378378382</v>
      </c>
      <c r="AA127" s="60">
        <f t="shared" si="4"/>
        <v>1.0240549828178693</v>
      </c>
      <c r="AB127" s="61">
        <f t="shared" si="5"/>
        <v>0.96486034658511721</v>
      </c>
      <c r="AC127" s="61">
        <f t="shared" si="6"/>
        <v>0.88711711711711716</v>
      </c>
      <c r="AD127" s="61">
        <f t="shared" si="7"/>
        <v>0.69644902634593342</v>
      </c>
      <c r="AE127" s="61" t="e">
        <f t="shared" ca="1" si="8"/>
        <v>#NAME?</v>
      </c>
      <c r="AF127" s="61"/>
      <c r="AG127" s="61"/>
      <c r="AH127" s="65" t="e">
        <f t="shared" ca="1" si="9"/>
        <v>#NAME?</v>
      </c>
      <c r="AI127" s="65" t="e">
        <f t="shared" ca="1" si="10"/>
        <v>#NAME?</v>
      </c>
    </row>
    <row r="128" spans="2:35" ht="13.5" customHeight="1">
      <c r="B128" s="39">
        <v>124</v>
      </c>
      <c r="C128" s="31" t="s">
        <v>90</v>
      </c>
      <c r="D128" s="31" t="s">
        <v>88</v>
      </c>
      <c r="E128" s="31" t="s">
        <v>88</v>
      </c>
      <c r="F128" s="40">
        <f>VLOOKUP(Reais3x3!C128,Aplicações!$B$10:$J$67,9,0)</f>
        <v>19.46</v>
      </c>
      <c r="G128" s="40">
        <f>VLOOKUP(Reais3x3!D128,Aplicações!$B$10:$J$67,9,0)</f>
        <v>74.05</v>
      </c>
      <c r="H128" s="40">
        <f>VLOOKUP(Reais3x3!E128,Aplicações!$B$10:$J$67,9,0)</f>
        <v>74.05</v>
      </c>
      <c r="I128" s="31">
        <v>23</v>
      </c>
      <c r="J128" s="31">
        <v>80</v>
      </c>
      <c r="K128" s="31">
        <v>80</v>
      </c>
      <c r="L128" s="41">
        <f t="shared" ref="L128:N128" si="133">I128/F128-1</f>
        <v>0.18191161356628971</v>
      </c>
      <c r="M128" s="41">
        <f t="shared" si="133"/>
        <v>8.0351114112086508E-2</v>
      </c>
      <c r="N128" s="41">
        <f t="shared" si="133"/>
        <v>8.0351114112086508E-2</v>
      </c>
      <c r="O128" s="37">
        <f t="shared" si="1"/>
        <v>0.11420461393015424</v>
      </c>
      <c r="P128" s="40">
        <f>VLOOKUP(Reais3x3!C128,Aplicações!$B$10:$J$67,6,0)</f>
        <v>7.0336391437308868E-2</v>
      </c>
      <c r="Q128" s="40">
        <f>VLOOKUP(Reais3x3!D128,Aplicações!$B$10:$J$67,6,0)</f>
        <v>1.0966360856269113E-2</v>
      </c>
      <c r="R128" s="40">
        <f>VLOOKUP(Reais3x3!E128,Aplicações!$B$10:$J$67,6,0)</f>
        <v>1.0966360856269113E-2</v>
      </c>
      <c r="S128" s="40">
        <f>VLOOKUP(Reais3x3!C128,Aplicações!$B$10:$J$67,7,0)</f>
        <v>0.16434684684684683</v>
      </c>
      <c r="T128" s="40">
        <f>VLOOKUP(Reais3x3!D128,Aplicações!$B$10:$J$67,7,0)</f>
        <v>2.3468468468468468E-2</v>
      </c>
      <c r="U128" s="40">
        <f>VLOOKUP(Reais3x3!E128,Aplicações!$B$10:$J$67,7,0)</f>
        <v>2.3468468468468468E-2</v>
      </c>
      <c r="V128" s="40">
        <f>VLOOKUP(Reais3x3!C128,Aplicações!$B$10:$J$67,8,0)</f>
        <v>0.51683848797250864</v>
      </c>
      <c r="W128" s="40">
        <f>VLOOKUP(Reais3x3!D128,Aplicações!$B$10:$J$67,8,0)</f>
        <v>0</v>
      </c>
      <c r="X128" s="40">
        <f>VLOOKUP(Reais3x3!E128,Aplicações!$B$10:$J$67,8,0)</f>
        <v>0</v>
      </c>
      <c r="Y128" s="60">
        <f t="shared" si="2"/>
        <v>9.2269113149847093E-2</v>
      </c>
      <c r="Z128" s="60">
        <f t="shared" si="3"/>
        <v>0.21128378378378379</v>
      </c>
      <c r="AA128" s="60">
        <f t="shared" si="4"/>
        <v>0.51683848797250864</v>
      </c>
      <c r="AB128" s="61">
        <f t="shared" si="5"/>
        <v>0.96041997961264014</v>
      </c>
      <c r="AC128" s="61">
        <f t="shared" si="6"/>
        <v>0.90608108108108121</v>
      </c>
      <c r="AD128" s="61">
        <f t="shared" si="7"/>
        <v>0.65544100801832761</v>
      </c>
      <c r="AE128" s="61" t="e">
        <f t="shared" ca="1" si="8"/>
        <v>#NAME?</v>
      </c>
      <c r="AF128" s="61"/>
      <c r="AG128" s="61"/>
      <c r="AH128" s="65" t="e">
        <f t="shared" ca="1" si="9"/>
        <v>#NAME?</v>
      </c>
      <c r="AI128" s="65" t="e">
        <f t="shared" ca="1" si="10"/>
        <v>#NAME?</v>
      </c>
    </row>
    <row r="129" spans="2:35" ht="13.5" customHeight="1">
      <c r="B129" s="39">
        <v>125</v>
      </c>
      <c r="C129" s="31" t="s">
        <v>90</v>
      </c>
      <c r="D129" s="31" t="s">
        <v>88</v>
      </c>
      <c r="E129" s="31" t="s">
        <v>86</v>
      </c>
      <c r="F129" s="40">
        <f>VLOOKUP(Reais3x3!C129,Aplicações!$B$10:$J$67,9,0)</f>
        <v>19.46</v>
      </c>
      <c r="G129" s="40">
        <f>VLOOKUP(Reais3x3!D129,Aplicações!$B$10:$J$67,9,0)</f>
        <v>74.05</v>
      </c>
      <c r="H129" s="40">
        <f>VLOOKUP(Reais3x3!E129,Aplicações!$B$10:$J$67,9,0)</f>
        <v>113.02</v>
      </c>
      <c r="I129" s="31">
        <v>24</v>
      </c>
      <c r="J129" s="31">
        <v>80</v>
      </c>
      <c r="K129" s="31">
        <v>129</v>
      </c>
      <c r="L129" s="41">
        <f t="shared" ref="L129:N129" si="134">I129/F129-1</f>
        <v>0.23329907502569358</v>
      </c>
      <c r="M129" s="41">
        <f t="shared" si="134"/>
        <v>8.0351114112086508E-2</v>
      </c>
      <c r="N129" s="41">
        <f t="shared" si="134"/>
        <v>0.14139090426473189</v>
      </c>
      <c r="O129" s="37">
        <f t="shared" si="1"/>
        <v>0.15168036446750399</v>
      </c>
      <c r="P129" s="40">
        <f>VLOOKUP(Reais3x3!C129,Aplicações!$B$10:$J$67,6,0)</f>
        <v>7.0336391437308868E-2</v>
      </c>
      <c r="Q129" s="40">
        <f>VLOOKUP(Reais3x3!D129,Aplicações!$B$10:$J$67,6,0)</f>
        <v>1.0966360856269113E-2</v>
      </c>
      <c r="R129" s="40">
        <f>VLOOKUP(Reais3x3!E129,Aplicações!$B$10:$J$67,6,0)</f>
        <v>1.8006116207951072E-2</v>
      </c>
      <c r="S129" s="40">
        <f>VLOOKUP(Reais3x3!C129,Aplicações!$B$10:$J$67,7,0)</f>
        <v>0.16434684684684683</v>
      </c>
      <c r="T129" s="40">
        <f>VLOOKUP(Reais3x3!D129,Aplicações!$B$10:$J$67,7,0)</f>
        <v>2.3468468468468468E-2</v>
      </c>
      <c r="U129" s="40">
        <f>VLOOKUP(Reais3x3!E129,Aplicações!$B$10:$J$67,7,0)</f>
        <v>4.1396396396396397E-2</v>
      </c>
      <c r="V129" s="40">
        <f>VLOOKUP(Reais3x3!C129,Aplicações!$B$10:$J$67,8,0)</f>
        <v>0.51683848797250864</v>
      </c>
      <c r="W129" s="40">
        <f>VLOOKUP(Reais3x3!D129,Aplicações!$B$10:$J$67,8,0)</f>
        <v>0</v>
      </c>
      <c r="X129" s="40">
        <f>VLOOKUP(Reais3x3!E129,Aplicações!$B$10:$J$67,8,0)</f>
        <v>1.3745704467353952E-2</v>
      </c>
      <c r="Y129" s="60">
        <f t="shared" si="2"/>
        <v>9.9308868501529049E-2</v>
      </c>
      <c r="Z129" s="60">
        <f t="shared" si="3"/>
        <v>0.2292117117117117</v>
      </c>
      <c r="AA129" s="60">
        <f t="shared" si="4"/>
        <v>0.53058419243986255</v>
      </c>
      <c r="AB129" s="61">
        <f t="shared" si="5"/>
        <v>0.96041997961264025</v>
      </c>
      <c r="AC129" s="61">
        <f t="shared" si="6"/>
        <v>0.90608108108108099</v>
      </c>
      <c r="AD129" s="61">
        <f t="shared" si="7"/>
        <v>0.65544100801832761</v>
      </c>
      <c r="AE129" s="61" t="e">
        <f t="shared" ca="1" si="8"/>
        <v>#NAME?</v>
      </c>
      <c r="AF129" s="61"/>
      <c r="AG129" s="61"/>
      <c r="AH129" s="65" t="e">
        <f t="shared" ca="1" si="9"/>
        <v>#NAME?</v>
      </c>
      <c r="AI129" s="65" t="e">
        <f t="shared" ca="1" si="10"/>
        <v>#NAME?</v>
      </c>
    </row>
    <row r="130" spans="2:35" ht="13.5" customHeight="1">
      <c r="B130" s="39">
        <v>126</v>
      </c>
      <c r="C130" s="31" t="s">
        <v>90</v>
      </c>
      <c r="D130" s="31" t="s">
        <v>88</v>
      </c>
      <c r="E130" s="31" t="s">
        <v>87</v>
      </c>
      <c r="F130" s="40">
        <f>VLOOKUP(Reais3x3!C130,Aplicações!$B$10:$J$67,9,0)</f>
        <v>19.46</v>
      </c>
      <c r="G130" s="40">
        <f>VLOOKUP(Reais3x3!D130,Aplicações!$B$10:$J$67,9,0)</f>
        <v>74.05</v>
      </c>
      <c r="H130" s="40">
        <f>VLOOKUP(Reais3x3!E130,Aplicações!$B$10:$J$67,9,0)</f>
        <v>46.42</v>
      </c>
      <c r="I130" s="31">
        <v>24</v>
      </c>
      <c r="J130" s="31">
        <v>79</v>
      </c>
      <c r="K130" s="31">
        <v>64</v>
      </c>
      <c r="L130" s="41">
        <f t="shared" ref="L130:N130" si="135">I130/F130-1</f>
        <v>0.23329907502569358</v>
      </c>
      <c r="M130" s="41">
        <f t="shared" si="135"/>
        <v>6.6846725185685463E-2</v>
      </c>
      <c r="N130" s="41">
        <f t="shared" si="135"/>
        <v>0.37871607065919854</v>
      </c>
      <c r="O130" s="37">
        <f t="shared" si="1"/>
        <v>0.22628729029019254</v>
      </c>
      <c r="P130" s="40">
        <f>VLOOKUP(Reais3x3!C130,Aplicações!$B$10:$J$67,6,0)</f>
        <v>7.0336391437308868E-2</v>
      </c>
      <c r="Q130" s="40">
        <f>VLOOKUP(Reais3x3!D130,Aplicações!$B$10:$J$67,6,0)</f>
        <v>1.0966360856269113E-2</v>
      </c>
      <c r="R130" s="40">
        <f>VLOOKUP(Reais3x3!E130,Aplicações!$B$10:$J$67,6,0)</f>
        <v>0.13616513761467888</v>
      </c>
      <c r="S130" s="40">
        <f>VLOOKUP(Reais3x3!C130,Aplicações!$B$10:$J$67,7,0)</f>
        <v>0.16434684684684683</v>
      </c>
      <c r="T130" s="40">
        <f>VLOOKUP(Reais3x3!D130,Aplicações!$B$10:$J$67,7,0)</f>
        <v>2.3468468468468468E-2</v>
      </c>
      <c r="U130" s="40">
        <f>VLOOKUP(Reais3x3!E130,Aplicações!$B$10:$J$67,7,0)</f>
        <v>9.0788288288288291E-2</v>
      </c>
      <c r="V130" s="40">
        <f>VLOOKUP(Reais3x3!C130,Aplicações!$B$10:$J$67,8,0)</f>
        <v>0.51683848797250864</v>
      </c>
      <c r="W130" s="40">
        <f>VLOOKUP(Reais3x3!D130,Aplicações!$B$10:$J$67,8,0)</f>
        <v>0</v>
      </c>
      <c r="X130" s="40">
        <f>VLOOKUP(Reais3x3!E130,Aplicações!$B$10:$J$67,8,0)</f>
        <v>0.19381443298969073</v>
      </c>
      <c r="Y130" s="60">
        <f t="shared" si="2"/>
        <v>0.21746788990825686</v>
      </c>
      <c r="Z130" s="60">
        <f t="shared" si="3"/>
        <v>0.27860360360360359</v>
      </c>
      <c r="AA130" s="60">
        <f t="shared" si="4"/>
        <v>0.71065292096219934</v>
      </c>
      <c r="AB130" s="61">
        <f t="shared" si="5"/>
        <v>0.91653414882772688</v>
      </c>
      <c r="AC130" s="61">
        <f t="shared" si="6"/>
        <v>0.90608108108108099</v>
      </c>
      <c r="AD130" s="61">
        <f t="shared" si="7"/>
        <v>0.65544100801832761</v>
      </c>
      <c r="AE130" s="61" t="e">
        <f t="shared" ca="1" si="8"/>
        <v>#NAME?</v>
      </c>
      <c r="AF130" s="61"/>
      <c r="AG130" s="61"/>
      <c r="AH130" s="65" t="e">
        <f t="shared" ca="1" si="9"/>
        <v>#NAME?</v>
      </c>
      <c r="AI130" s="65" t="e">
        <f t="shared" ca="1" si="10"/>
        <v>#NAME?</v>
      </c>
    </row>
    <row r="131" spans="2:35" ht="13.5" customHeight="1">
      <c r="B131" s="39">
        <v>127</v>
      </c>
      <c r="C131" s="31" t="s">
        <v>90</v>
      </c>
      <c r="D131" s="31" t="s">
        <v>88</v>
      </c>
      <c r="E131" s="31" t="s">
        <v>89</v>
      </c>
      <c r="F131" s="40">
        <f>VLOOKUP(Reais3x3!C131,Aplicações!$B$10:$J$67,9,0)</f>
        <v>19.46</v>
      </c>
      <c r="G131" s="40">
        <f>VLOOKUP(Reais3x3!D131,Aplicações!$B$10:$J$67,9,0)</f>
        <v>74.05</v>
      </c>
      <c r="H131" s="40">
        <f>VLOOKUP(Reais3x3!E131,Aplicações!$B$10:$J$67,9,0)</f>
        <v>39.200000000000003</v>
      </c>
      <c r="I131" s="31">
        <v>26</v>
      </c>
      <c r="J131" s="31">
        <v>80</v>
      </c>
      <c r="K131" s="31">
        <v>51</v>
      </c>
      <c r="L131" s="41">
        <f t="shared" ref="L131:N131" si="136">I131/F131-1</f>
        <v>0.33607399794450155</v>
      </c>
      <c r="M131" s="41">
        <f t="shared" si="136"/>
        <v>8.0351114112086508E-2</v>
      </c>
      <c r="N131" s="41">
        <f t="shared" si="136"/>
        <v>0.30102040816326525</v>
      </c>
      <c r="O131" s="37">
        <f t="shared" si="1"/>
        <v>0.23914850673995111</v>
      </c>
      <c r="P131" s="40">
        <f>VLOOKUP(Reais3x3!C131,Aplicações!$B$10:$J$67,6,0)</f>
        <v>7.0336391437308868E-2</v>
      </c>
      <c r="Q131" s="40">
        <f>VLOOKUP(Reais3x3!D131,Aplicações!$B$10:$J$67,6,0)</f>
        <v>1.0966360856269113E-2</v>
      </c>
      <c r="R131" s="40">
        <f>VLOOKUP(Reais3x3!E131,Aplicações!$B$10:$J$67,6,0)</f>
        <v>6.8000000000000005E-2</v>
      </c>
      <c r="S131" s="40">
        <f>VLOOKUP(Reais3x3!C131,Aplicações!$B$10:$J$67,7,0)</f>
        <v>0.16434684684684683</v>
      </c>
      <c r="T131" s="40">
        <f>VLOOKUP(Reais3x3!D131,Aplicações!$B$10:$J$67,7,0)</f>
        <v>2.3468468468468468E-2</v>
      </c>
      <c r="U131" s="40">
        <f>VLOOKUP(Reais3x3!E131,Aplicações!$B$10:$J$67,7,0)</f>
        <v>0.16936936936936939</v>
      </c>
      <c r="V131" s="40">
        <f>VLOOKUP(Reais3x3!C131,Aplicações!$B$10:$J$67,8,0)</f>
        <v>0.51683848797250864</v>
      </c>
      <c r="W131" s="40">
        <f>VLOOKUP(Reais3x3!D131,Aplicações!$B$10:$J$67,8,0)</f>
        <v>0</v>
      </c>
      <c r="X131" s="40">
        <f>VLOOKUP(Reais3x3!E131,Aplicações!$B$10:$J$67,8,0)</f>
        <v>0.49312714776632305</v>
      </c>
      <c r="Y131" s="60">
        <f t="shared" si="2"/>
        <v>0.14930275229357798</v>
      </c>
      <c r="Z131" s="60">
        <f t="shared" si="3"/>
        <v>0.35718468468468467</v>
      </c>
      <c r="AA131" s="60">
        <f t="shared" si="4"/>
        <v>1.0099656357388316</v>
      </c>
      <c r="AB131" s="61">
        <f t="shared" si="5"/>
        <v>0.96041997961264014</v>
      </c>
      <c r="AC131" s="61">
        <f t="shared" si="6"/>
        <v>0.90273273273273269</v>
      </c>
      <c r="AD131" s="61">
        <f t="shared" si="7"/>
        <v>0.65544100801832761</v>
      </c>
      <c r="AE131" s="61" t="e">
        <f t="shared" ca="1" si="8"/>
        <v>#NAME?</v>
      </c>
      <c r="AF131" s="61"/>
      <c r="AG131" s="61"/>
      <c r="AH131" s="65" t="e">
        <f t="shared" ca="1" si="9"/>
        <v>#NAME?</v>
      </c>
      <c r="AI131" s="65" t="e">
        <f t="shared" ca="1" si="10"/>
        <v>#NAME?</v>
      </c>
    </row>
    <row r="132" spans="2:35" ht="13.5" customHeight="1">
      <c r="B132" s="39">
        <v>128</v>
      </c>
      <c r="C132" s="31" t="s">
        <v>90</v>
      </c>
      <c r="D132" s="31" t="s">
        <v>86</v>
      </c>
      <c r="E132" s="31" t="s">
        <v>87</v>
      </c>
      <c r="F132" s="40">
        <f>VLOOKUP(Reais3x3!C132,Aplicações!$B$10:$J$67,9,0)</f>
        <v>19.46</v>
      </c>
      <c r="G132" s="40">
        <f>VLOOKUP(Reais3x3!D132,Aplicações!$B$10:$J$67,9,0)</f>
        <v>113.02</v>
      </c>
      <c r="H132" s="40">
        <f>VLOOKUP(Reais3x3!E132,Aplicações!$B$10:$J$67,9,0)</f>
        <v>46.42</v>
      </c>
      <c r="I132" s="31">
        <v>25</v>
      </c>
      <c r="J132" s="31">
        <v>129</v>
      </c>
      <c r="K132" s="31">
        <v>65</v>
      </c>
      <c r="L132" s="41">
        <f t="shared" ref="L132:N132" si="137">I132/F132-1</f>
        <v>0.28468653648509767</v>
      </c>
      <c r="M132" s="41">
        <f t="shared" si="137"/>
        <v>0.14139090426473189</v>
      </c>
      <c r="N132" s="41">
        <f t="shared" si="137"/>
        <v>0.40025850926324846</v>
      </c>
      <c r="O132" s="37">
        <f t="shared" si="1"/>
        <v>0.27544531667102601</v>
      </c>
      <c r="P132" s="40">
        <f>VLOOKUP(Reais3x3!C132,Aplicações!$B$10:$J$67,6,0)</f>
        <v>7.0336391437308868E-2</v>
      </c>
      <c r="Q132" s="40">
        <f>VLOOKUP(Reais3x3!D132,Aplicações!$B$10:$J$67,6,0)</f>
        <v>1.8006116207951072E-2</v>
      </c>
      <c r="R132" s="40">
        <f>VLOOKUP(Reais3x3!E132,Aplicações!$B$10:$J$67,6,0)</f>
        <v>0.13616513761467888</v>
      </c>
      <c r="S132" s="40">
        <f>VLOOKUP(Reais3x3!C132,Aplicações!$B$10:$J$67,7,0)</f>
        <v>0.16434684684684683</v>
      </c>
      <c r="T132" s="40">
        <f>VLOOKUP(Reais3x3!D132,Aplicações!$B$10:$J$67,7,0)</f>
        <v>4.1396396396396397E-2</v>
      </c>
      <c r="U132" s="40">
        <f>VLOOKUP(Reais3x3!E132,Aplicações!$B$10:$J$67,7,0)</f>
        <v>9.0788288288288291E-2</v>
      </c>
      <c r="V132" s="40">
        <f>VLOOKUP(Reais3x3!C132,Aplicações!$B$10:$J$67,8,0)</f>
        <v>0.51683848797250864</v>
      </c>
      <c r="W132" s="40">
        <f>VLOOKUP(Reais3x3!D132,Aplicações!$B$10:$J$67,8,0)</f>
        <v>1.3745704467353952E-2</v>
      </c>
      <c r="X132" s="40">
        <f>VLOOKUP(Reais3x3!E132,Aplicações!$B$10:$J$67,8,0)</f>
        <v>0.19381443298969073</v>
      </c>
      <c r="Y132" s="60">
        <f t="shared" si="2"/>
        <v>0.22450764525993883</v>
      </c>
      <c r="Z132" s="60">
        <f t="shared" si="3"/>
        <v>0.2965315315315315</v>
      </c>
      <c r="AA132" s="60">
        <f t="shared" si="4"/>
        <v>0.72439862542955324</v>
      </c>
      <c r="AB132" s="61">
        <f t="shared" si="5"/>
        <v>0.92122731906218147</v>
      </c>
      <c r="AC132" s="61">
        <f t="shared" si="6"/>
        <v>0.91803303303303307</v>
      </c>
      <c r="AD132" s="61">
        <f t="shared" si="7"/>
        <v>0.66460481099656354</v>
      </c>
      <c r="AE132" s="61" t="e">
        <f t="shared" ca="1" si="8"/>
        <v>#NAME?</v>
      </c>
      <c r="AF132" s="61"/>
      <c r="AG132" s="61"/>
      <c r="AH132" s="65" t="e">
        <f t="shared" ca="1" si="9"/>
        <v>#NAME?</v>
      </c>
      <c r="AI132" s="65" t="e">
        <f t="shared" ca="1" si="10"/>
        <v>#NAME?</v>
      </c>
    </row>
    <row r="133" spans="2:35" ht="13.5" customHeight="1">
      <c r="B133" s="39">
        <v>129</v>
      </c>
      <c r="C133" s="31" t="s">
        <v>90</v>
      </c>
      <c r="D133" s="31" t="s">
        <v>86</v>
      </c>
      <c r="E133" s="31" t="s">
        <v>89</v>
      </c>
      <c r="F133" s="40">
        <f>VLOOKUP(Reais3x3!C133,Aplicações!$B$10:$J$67,9,0)</f>
        <v>19.46</v>
      </c>
      <c r="G133" s="40">
        <f>VLOOKUP(Reais3x3!D133,Aplicações!$B$10:$J$67,9,0)</f>
        <v>113.02</v>
      </c>
      <c r="H133" s="40">
        <f>VLOOKUP(Reais3x3!E133,Aplicações!$B$10:$J$67,9,0)</f>
        <v>39.200000000000003</v>
      </c>
      <c r="I133" s="31">
        <v>26</v>
      </c>
      <c r="J133" s="31">
        <v>130</v>
      </c>
      <c r="K133" s="31">
        <v>52</v>
      </c>
      <c r="L133" s="41">
        <f t="shared" ref="L133:N133" si="138">I133/F133-1</f>
        <v>0.33607399794450155</v>
      </c>
      <c r="M133" s="41">
        <f t="shared" si="138"/>
        <v>0.15023889577066019</v>
      </c>
      <c r="N133" s="41">
        <f t="shared" si="138"/>
        <v>0.32653061224489788</v>
      </c>
      <c r="O133" s="37">
        <f t="shared" si="1"/>
        <v>0.27094783532001987</v>
      </c>
      <c r="P133" s="40">
        <f>VLOOKUP(Reais3x3!C133,Aplicações!$B$10:$J$67,6,0)</f>
        <v>7.0336391437308868E-2</v>
      </c>
      <c r="Q133" s="40">
        <f>VLOOKUP(Reais3x3!D133,Aplicações!$B$10:$J$67,6,0)</f>
        <v>1.8006116207951072E-2</v>
      </c>
      <c r="R133" s="40">
        <f>VLOOKUP(Reais3x3!E133,Aplicações!$B$10:$J$67,6,0)</f>
        <v>6.8000000000000005E-2</v>
      </c>
      <c r="S133" s="40">
        <f>VLOOKUP(Reais3x3!C133,Aplicações!$B$10:$J$67,7,0)</f>
        <v>0.16434684684684683</v>
      </c>
      <c r="T133" s="40">
        <f>VLOOKUP(Reais3x3!D133,Aplicações!$B$10:$J$67,7,0)</f>
        <v>4.1396396396396397E-2</v>
      </c>
      <c r="U133" s="40">
        <f>VLOOKUP(Reais3x3!E133,Aplicações!$B$10:$J$67,7,0)</f>
        <v>0.16936936936936939</v>
      </c>
      <c r="V133" s="40">
        <f>VLOOKUP(Reais3x3!C133,Aplicações!$B$10:$J$67,8,0)</f>
        <v>0.51683848797250864</v>
      </c>
      <c r="W133" s="40">
        <f>VLOOKUP(Reais3x3!D133,Aplicações!$B$10:$J$67,8,0)</f>
        <v>1.3745704467353952E-2</v>
      </c>
      <c r="X133" s="40">
        <f>VLOOKUP(Reais3x3!E133,Aplicações!$B$10:$J$67,8,0)</f>
        <v>0.49312714776632305</v>
      </c>
      <c r="Y133" s="60">
        <f t="shared" si="2"/>
        <v>0.15634250764525995</v>
      </c>
      <c r="Z133" s="60">
        <f t="shared" si="3"/>
        <v>0.37511261261261264</v>
      </c>
      <c r="AA133" s="60">
        <f t="shared" si="4"/>
        <v>1.0237113402061855</v>
      </c>
      <c r="AB133" s="61">
        <f t="shared" si="5"/>
        <v>0.96511314984709484</v>
      </c>
      <c r="AC133" s="61">
        <f t="shared" si="6"/>
        <v>0.91468468468468467</v>
      </c>
      <c r="AD133" s="61">
        <f t="shared" si="7"/>
        <v>0.66460481099656354</v>
      </c>
      <c r="AE133" s="61" t="e">
        <f t="shared" ca="1" si="8"/>
        <v>#NAME?</v>
      </c>
      <c r="AF133" s="61"/>
      <c r="AG133" s="61"/>
      <c r="AH133" s="65" t="e">
        <f t="shared" ca="1" si="9"/>
        <v>#NAME?</v>
      </c>
      <c r="AI133" s="65" t="e">
        <f t="shared" ca="1" si="10"/>
        <v>#NAME?</v>
      </c>
    </row>
    <row r="134" spans="2:35" ht="13.5" customHeight="1">
      <c r="B134" s="39">
        <v>130</v>
      </c>
      <c r="C134" s="31" t="s">
        <v>90</v>
      </c>
      <c r="D134" s="31" t="s">
        <v>87</v>
      </c>
      <c r="E134" s="31" t="s">
        <v>87</v>
      </c>
      <c r="F134" s="40">
        <f>VLOOKUP(Reais3x3!C134,Aplicações!$B$10:$J$67,9,0)</f>
        <v>19.46</v>
      </c>
      <c r="G134" s="40">
        <f>VLOOKUP(Reais3x3!D134,Aplicações!$B$10:$J$67,9,0)</f>
        <v>46.42</v>
      </c>
      <c r="H134" s="40">
        <f>VLOOKUP(Reais3x3!E134,Aplicações!$B$10:$J$67,9,0)</f>
        <v>46.42</v>
      </c>
      <c r="I134" s="31">
        <v>25</v>
      </c>
      <c r="J134" s="31">
        <v>70</v>
      </c>
      <c r="K134" s="31">
        <v>69</v>
      </c>
      <c r="L134" s="41">
        <f t="shared" ref="L134:N134" si="139">I134/F134-1</f>
        <v>0.28468653648509767</v>
      </c>
      <c r="M134" s="41">
        <f t="shared" si="139"/>
        <v>0.5079707022834985</v>
      </c>
      <c r="N134" s="41">
        <f t="shared" si="139"/>
        <v>0.48642826367944836</v>
      </c>
      <c r="O134" s="37">
        <f t="shared" si="1"/>
        <v>0.4263618341493482</v>
      </c>
      <c r="P134" s="40">
        <f>VLOOKUP(Reais3x3!C134,Aplicações!$B$10:$J$67,6,0)</f>
        <v>7.0336391437308868E-2</v>
      </c>
      <c r="Q134" s="40">
        <f>VLOOKUP(Reais3x3!D134,Aplicações!$B$10:$J$67,6,0)</f>
        <v>0.13616513761467888</v>
      </c>
      <c r="R134" s="40">
        <f>VLOOKUP(Reais3x3!E134,Aplicações!$B$10:$J$67,6,0)</f>
        <v>0.13616513761467888</v>
      </c>
      <c r="S134" s="40">
        <f>VLOOKUP(Reais3x3!C134,Aplicações!$B$10:$J$67,7,0)</f>
        <v>0.16434684684684683</v>
      </c>
      <c r="T134" s="40">
        <f>VLOOKUP(Reais3x3!D134,Aplicações!$B$10:$J$67,7,0)</f>
        <v>9.0788288288288291E-2</v>
      </c>
      <c r="U134" s="40">
        <f>VLOOKUP(Reais3x3!E134,Aplicações!$B$10:$J$67,7,0)</f>
        <v>9.0788288288288291E-2</v>
      </c>
      <c r="V134" s="40">
        <f>VLOOKUP(Reais3x3!C134,Aplicações!$B$10:$J$67,8,0)</f>
        <v>0.51683848797250864</v>
      </c>
      <c r="W134" s="40">
        <f>VLOOKUP(Reais3x3!D134,Aplicações!$B$10:$J$67,8,0)</f>
        <v>0.19381443298969073</v>
      </c>
      <c r="X134" s="40">
        <f>VLOOKUP(Reais3x3!E134,Aplicações!$B$10:$J$67,8,0)</f>
        <v>0.19381443298969073</v>
      </c>
      <c r="Y134" s="60">
        <f t="shared" si="2"/>
        <v>0.34266666666666667</v>
      </c>
      <c r="Z134" s="60">
        <f t="shared" si="3"/>
        <v>0.34592342342342342</v>
      </c>
      <c r="AA134" s="60">
        <f t="shared" si="4"/>
        <v>0.90446735395189004</v>
      </c>
      <c r="AB134" s="61">
        <f t="shared" si="5"/>
        <v>0.95611416921508674</v>
      </c>
      <c r="AC134" s="61">
        <f t="shared" si="6"/>
        <v>0.95096096096096094</v>
      </c>
      <c r="AD134" s="61">
        <f t="shared" si="7"/>
        <v>0.78465063001145463</v>
      </c>
      <c r="AE134" s="61" t="e">
        <f t="shared" ca="1" si="8"/>
        <v>#NAME?</v>
      </c>
      <c r="AF134" s="61"/>
      <c r="AG134" s="61"/>
      <c r="AH134" s="65" t="e">
        <f t="shared" ca="1" si="9"/>
        <v>#NAME?</v>
      </c>
      <c r="AI134" s="65" t="e">
        <f t="shared" ca="1" si="10"/>
        <v>#NAME?</v>
      </c>
    </row>
    <row r="135" spans="2:35" ht="13.5" customHeight="1">
      <c r="B135" s="39">
        <v>131</v>
      </c>
      <c r="C135" s="31" t="s">
        <v>90</v>
      </c>
      <c r="D135" s="31" t="s">
        <v>87</v>
      </c>
      <c r="E135" s="31" t="s">
        <v>89</v>
      </c>
      <c r="F135" s="40">
        <f>VLOOKUP(Reais3x3!C135,Aplicações!$B$10:$J$67,9,0)</f>
        <v>19.46</v>
      </c>
      <c r="G135" s="40">
        <f>VLOOKUP(Reais3x3!D135,Aplicações!$B$10:$J$67,9,0)</f>
        <v>46.42</v>
      </c>
      <c r="H135" s="40">
        <f>VLOOKUP(Reais3x3!E135,Aplicações!$B$10:$J$67,9,0)</f>
        <v>39.200000000000003</v>
      </c>
      <c r="I135" s="31">
        <v>26</v>
      </c>
      <c r="J135" s="31">
        <v>72</v>
      </c>
      <c r="K135" s="31">
        <v>53</v>
      </c>
      <c r="L135" s="41">
        <f t="shared" ref="L135:N135" si="140">I135/F135-1</f>
        <v>0.33607399794450155</v>
      </c>
      <c r="M135" s="41">
        <f t="shared" si="140"/>
        <v>0.55105557949159834</v>
      </c>
      <c r="N135" s="41">
        <f t="shared" si="140"/>
        <v>0.3520408163265305</v>
      </c>
      <c r="O135" s="37">
        <f t="shared" si="1"/>
        <v>0.41305679792087679</v>
      </c>
      <c r="P135" s="40">
        <f>VLOOKUP(Reais3x3!C135,Aplicações!$B$10:$J$67,6,0)</f>
        <v>7.0336391437308868E-2</v>
      </c>
      <c r="Q135" s="40">
        <f>VLOOKUP(Reais3x3!D135,Aplicações!$B$10:$J$67,6,0)</f>
        <v>0.13616513761467888</v>
      </c>
      <c r="R135" s="40">
        <f>VLOOKUP(Reais3x3!E135,Aplicações!$B$10:$J$67,6,0)</f>
        <v>6.8000000000000005E-2</v>
      </c>
      <c r="S135" s="40">
        <f>VLOOKUP(Reais3x3!C135,Aplicações!$B$10:$J$67,7,0)</f>
        <v>0.16434684684684683</v>
      </c>
      <c r="T135" s="40">
        <f>VLOOKUP(Reais3x3!D135,Aplicações!$B$10:$J$67,7,0)</f>
        <v>9.0788288288288291E-2</v>
      </c>
      <c r="U135" s="40">
        <f>VLOOKUP(Reais3x3!E135,Aplicações!$B$10:$J$67,7,0)</f>
        <v>0.16936936936936939</v>
      </c>
      <c r="V135" s="40">
        <f>VLOOKUP(Reais3x3!C135,Aplicações!$B$10:$J$67,8,0)</f>
        <v>0.51683848797250864</v>
      </c>
      <c r="W135" s="40">
        <f>VLOOKUP(Reais3x3!D135,Aplicações!$B$10:$J$67,8,0)</f>
        <v>0.19381443298969073</v>
      </c>
      <c r="X135" s="40">
        <f>VLOOKUP(Reais3x3!E135,Aplicações!$B$10:$J$67,8,0)</f>
        <v>0.49312714776632305</v>
      </c>
      <c r="Y135" s="60">
        <f t="shared" si="2"/>
        <v>0.27450152905198777</v>
      </c>
      <c r="Z135" s="60">
        <f t="shared" si="3"/>
        <v>0.4245045045045045</v>
      </c>
      <c r="AA135" s="60">
        <f t="shared" si="4"/>
        <v>1.2037800687285225</v>
      </c>
      <c r="AB135" s="61">
        <f t="shared" si="5"/>
        <v>0.95455657492354751</v>
      </c>
      <c r="AC135" s="61">
        <f t="shared" si="6"/>
        <v>0.94761261261261254</v>
      </c>
      <c r="AD135" s="61">
        <f t="shared" si="7"/>
        <v>0.78465063001145463</v>
      </c>
      <c r="AE135" s="61" t="e">
        <f t="shared" ca="1" si="8"/>
        <v>#NAME?</v>
      </c>
      <c r="AF135" s="61"/>
      <c r="AG135" s="61"/>
      <c r="AH135" s="65" t="e">
        <f t="shared" ca="1" si="9"/>
        <v>#NAME?</v>
      </c>
      <c r="AI135" s="65" t="e">
        <f t="shared" ca="1" si="10"/>
        <v>#NAME?</v>
      </c>
    </row>
    <row r="136" spans="2:35" ht="13.5" customHeight="1">
      <c r="B136" s="39">
        <v>132</v>
      </c>
      <c r="C136" s="31" t="s">
        <v>90</v>
      </c>
      <c r="D136" s="31" t="s">
        <v>89</v>
      </c>
      <c r="E136" s="31" t="s">
        <v>89</v>
      </c>
      <c r="F136" s="40">
        <f>VLOOKUP(Reais3x3!C136,Aplicações!$B$10:$J$67,9,0)</f>
        <v>19.46</v>
      </c>
      <c r="G136" s="40">
        <f>VLOOKUP(Reais3x3!D136,Aplicações!$B$10:$J$67,9,0)</f>
        <v>39.200000000000003</v>
      </c>
      <c r="H136" s="40">
        <f>VLOOKUP(Reais3x3!E136,Aplicações!$B$10:$J$67,9,0)</f>
        <v>39.200000000000003</v>
      </c>
      <c r="I136" s="31">
        <v>29</v>
      </c>
      <c r="J136" s="31">
        <v>58</v>
      </c>
      <c r="K136" s="31">
        <v>57</v>
      </c>
      <c r="L136" s="41">
        <f t="shared" ref="L136:N136" si="141">I136/F136-1</f>
        <v>0.49023638232271316</v>
      </c>
      <c r="M136" s="41">
        <f t="shared" si="141"/>
        <v>0.47959183673469385</v>
      </c>
      <c r="N136" s="41">
        <f t="shared" si="141"/>
        <v>0.45408163265306123</v>
      </c>
      <c r="O136" s="37">
        <f t="shared" si="1"/>
        <v>0.47463661723682277</v>
      </c>
      <c r="P136" s="40">
        <f>VLOOKUP(Reais3x3!C136,Aplicações!$B$10:$J$67,6,0)</f>
        <v>7.0336391437308868E-2</v>
      </c>
      <c r="Q136" s="40">
        <f>VLOOKUP(Reais3x3!D136,Aplicações!$B$10:$J$67,6,0)</f>
        <v>6.8000000000000005E-2</v>
      </c>
      <c r="R136" s="40">
        <f>VLOOKUP(Reais3x3!E136,Aplicações!$B$10:$J$67,6,0)</f>
        <v>6.8000000000000005E-2</v>
      </c>
      <c r="S136" s="40">
        <f>VLOOKUP(Reais3x3!C136,Aplicações!$B$10:$J$67,7,0)</f>
        <v>0.16434684684684683</v>
      </c>
      <c r="T136" s="40">
        <f>VLOOKUP(Reais3x3!D136,Aplicações!$B$10:$J$67,7,0)</f>
        <v>0.16936936936936939</v>
      </c>
      <c r="U136" s="40">
        <f>VLOOKUP(Reais3x3!E136,Aplicações!$B$10:$J$67,7,0)</f>
        <v>0.16936936936936939</v>
      </c>
      <c r="V136" s="40">
        <f>VLOOKUP(Reais3x3!C136,Aplicações!$B$10:$J$67,8,0)</f>
        <v>0.51683848797250864</v>
      </c>
      <c r="W136" s="40">
        <f>VLOOKUP(Reais3x3!D136,Aplicações!$B$10:$J$67,8,0)</f>
        <v>0.49312714776632305</v>
      </c>
      <c r="X136" s="40">
        <f>VLOOKUP(Reais3x3!E136,Aplicações!$B$10:$J$67,8,0)</f>
        <v>0.49312714776632305</v>
      </c>
      <c r="Y136" s="60">
        <f t="shared" si="2"/>
        <v>0.20633639143730886</v>
      </c>
      <c r="Z136" s="60">
        <f t="shared" si="3"/>
        <v>0.50308558558558558</v>
      </c>
      <c r="AA136" s="60">
        <f t="shared" si="4"/>
        <v>1.5030927835051546</v>
      </c>
      <c r="AB136" s="61">
        <f t="shared" si="5"/>
        <v>0.99844240570846077</v>
      </c>
      <c r="AC136" s="61">
        <f t="shared" si="6"/>
        <v>0.9966516516516517</v>
      </c>
      <c r="AD136" s="61">
        <f t="shared" si="7"/>
        <v>0.98419243986254301</v>
      </c>
      <c r="AE136" s="61" t="e">
        <f t="shared" ca="1" si="8"/>
        <v>#NAME?</v>
      </c>
      <c r="AF136" s="61"/>
      <c r="AG136" s="61"/>
      <c r="AH136" s="65" t="e">
        <f t="shared" ca="1" si="9"/>
        <v>#NAME?</v>
      </c>
      <c r="AI136" s="65" t="e">
        <f t="shared" ca="1" si="10"/>
        <v>#NAME?</v>
      </c>
    </row>
    <row r="137" spans="2:35" ht="13.5" customHeight="1">
      <c r="B137" s="39">
        <v>133</v>
      </c>
      <c r="C137" s="31" t="s">
        <v>90</v>
      </c>
      <c r="D137" s="31" t="s">
        <v>90</v>
      </c>
      <c r="E137" s="31" t="s">
        <v>88</v>
      </c>
      <c r="F137" s="40">
        <f>VLOOKUP(Reais3x3!C137,Aplicações!$B$10:$J$67,9,0)</f>
        <v>19.46</v>
      </c>
      <c r="G137" s="40">
        <f>VLOOKUP(Reais3x3!D137,Aplicações!$B$10:$J$67,9,0)</f>
        <v>19.46</v>
      </c>
      <c r="H137" s="40">
        <f>VLOOKUP(Reais3x3!E137,Aplicações!$B$10:$J$67,9,0)</f>
        <v>74.05</v>
      </c>
      <c r="I137" s="31">
        <v>26</v>
      </c>
      <c r="J137" s="31">
        <v>27</v>
      </c>
      <c r="K137" s="31">
        <v>79</v>
      </c>
      <c r="L137" s="41">
        <f t="shared" ref="L137:N137" si="142">I137/F137-1</f>
        <v>0.33607399794450155</v>
      </c>
      <c r="M137" s="41">
        <f t="shared" si="142"/>
        <v>0.38746145940390542</v>
      </c>
      <c r="N137" s="41">
        <f t="shared" si="142"/>
        <v>6.6846725185685463E-2</v>
      </c>
      <c r="O137" s="37">
        <f t="shared" si="1"/>
        <v>0.26346072751136412</v>
      </c>
      <c r="P137" s="40">
        <f>VLOOKUP(Reais3x3!C137,Aplicações!$B$10:$J$67,6,0)</f>
        <v>7.0336391437308868E-2</v>
      </c>
      <c r="Q137" s="40">
        <f>VLOOKUP(Reais3x3!D137,Aplicações!$B$10:$J$67,6,0)</f>
        <v>7.0336391437308868E-2</v>
      </c>
      <c r="R137" s="40">
        <f>VLOOKUP(Reais3x3!E137,Aplicações!$B$10:$J$67,6,0)</f>
        <v>1.0966360856269113E-2</v>
      </c>
      <c r="S137" s="40">
        <f>VLOOKUP(Reais3x3!C137,Aplicações!$B$10:$J$67,7,0)</f>
        <v>0.16434684684684683</v>
      </c>
      <c r="T137" s="40">
        <f>VLOOKUP(Reais3x3!D137,Aplicações!$B$10:$J$67,7,0)</f>
        <v>0.16434684684684683</v>
      </c>
      <c r="U137" s="40">
        <f>VLOOKUP(Reais3x3!E137,Aplicações!$B$10:$J$67,7,0)</f>
        <v>2.3468468468468468E-2</v>
      </c>
      <c r="V137" s="40">
        <f>VLOOKUP(Reais3x3!C137,Aplicações!$B$10:$J$67,8,0)</f>
        <v>0.51683848797250864</v>
      </c>
      <c r="W137" s="40">
        <f>VLOOKUP(Reais3x3!D137,Aplicações!$B$10:$J$67,8,0)</f>
        <v>0.51683848797250864</v>
      </c>
      <c r="X137" s="40">
        <f>VLOOKUP(Reais3x3!E137,Aplicações!$B$10:$J$67,8,0)</f>
        <v>0</v>
      </c>
      <c r="Y137" s="60">
        <f t="shared" si="2"/>
        <v>0.15163914373088686</v>
      </c>
      <c r="Z137" s="60">
        <f t="shared" si="3"/>
        <v>0.35216216216216212</v>
      </c>
      <c r="AA137" s="60">
        <f t="shared" si="4"/>
        <v>1.0336769759450173</v>
      </c>
      <c r="AB137" s="61">
        <f t="shared" si="5"/>
        <v>0.96041997961264014</v>
      </c>
      <c r="AC137" s="61">
        <f t="shared" si="6"/>
        <v>0.90608108108108121</v>
      </c>
      <c r="AD137" s="61">
        <f t="shared" si="7"/>
        <v>0.65544100801832761</v>
      </c>
      <c r="AE137" s="61" t="e">
        <f t="shared" ca="1" si="8"/>
        <v>#NAME?</v>
      </c>
      <c r="AF137" s="61"/>
      <c r="AG137" s="61"/>
      <c r="AH137" s="65" t="e">
        <f t="shared" ca="1" si="9"/>
        <v>#NAME?</v>
      </c>
      <c r="AI137" s="65" t="e">
        <f t="shared" ca="1" si="10"/>
        <v>#NAME?</v>
      </c>
    </row>
    <row r="138" spans="2:35" ht="13.5" customHeight="1">
      <c r="B138" s="39">
        <v>134</v>
      </c>
      <c r="C138" s="31" t="s">
        <v>90</v>
      </c>
      <c r="D138" s="31" t="s">
        <v>90</v>
      </c>
      <c r="E138" s="31" t="s">
        <v>87</v>
      </c>
      <c r="F138" s="40">
        <f>VLOOKUP(Reais3x3!C138,Aplicações!$B$10:$J$67,9,0)</f>
        <v>19.46</v>
      </c>
      <c r="G138" s="40">
        <f>VLOOKUP(Reais3x3!D138,Aplicações!$B$10:$J$67,9,0)</f>
        <v>19.46</v>
      </c>
      <c r="H138" s="40">
        <f>VLOOKUP(Reais3x3!E138,Aplicações!$B$10:$J$67,9,0)</f>
        <v>46.42</v>
      </c>
      <c r="I138" s="31">
        <v>26</v>
      </c>
      <c r="J138" s="31">
        <v>26</v>
      </c>
      <c r="K138" s="31">
        <v>71</v>
      </c>
      <c r="L138" s="41">
        <f t="shared" ref="L138:N138" si="143">I138/F138-1</f>
        <v>0.33607399794450155</v>
      </c>
      <c r="M138" s="41">
        <f t="shared" si="143"/>
        <v>0.33607399794450155</v>
      </c>
      <c r="N138" s="41">
        <f t="shared" si="143"/>
        <v>0.52951314088754842</v>
      </c>
      <c r="O138" s="37">
        <f t="shared" si="1"/>
        <v>0.4005537122588505</v>
      </c>
      <c r="P138" s="40">
        <f>VLOOKUP(Reais3x3!C138,Aplicações!$B$10:$J$67,6,0)</f>
        <v>7.0336391437308868E-2</v>
      </c>
      <c r="Q138" s="40">
        <f>VLOOKUP(Reais3x3!D138,Aplicações!$B$10:$J$67,6,0)</f>
        <v>7.0336391437308868E-2</v>
      </c>
      <c r="R138" s="40">
        <f>VLOOKUP(Reais3x3!E138,Aplicações!$B$10:$J$67,6,0)</f>
        <v>0.13616513761467888</v>
      </c>
      <c r="S138" s="40">
        <f>VLOOKUP(Reais3x3!C138,Aplicações!$B$10:$J$67,7,0)</f>
        <v>0.16434684684684683</v>
      </c>
      <c r="T138" s="40">
        <f>VLOOKUP(Reais3x3!D138,Aplicações!$B$10:$J$67,7,0)</f>
        <v>0.16434684684684683</v>
      </c>
      <c r="U138" s="40">
        <f>VLOOKUP(Reais3x3!E138,Aplicações!$B$10:$J$67,7,0)</f>
        <v>9.0788288288288291E-2</v>
      </c>
      <c r="V138" s="40">
        <f>VLOOKUP(Reais3x3!C138,Aplicações!$B$10:$J$67,8,0)</f>
        <v>0.51683848797250864</v>
      </c>
      <c r="W138" s="40">
        <f>VLOOKUP(Reais3x3!D138,Aplicações!$B$10:$J$67,8,0)</f>
        <v>0.51683848797250864</v>
      </c>
      <c r="X138" s="40">
        <f>VLOOKUP(Reais3x3!E138,Aplicações!$B$10:$J$67,8,0)</f>
        <v>0.19381443298969073</v>
      </c>
      <c r="Y138" s="60">
        <f t="shared" si="2"/>
        <v>0.27683792048929662</v>
      </c>
      <c r="Z138" s="60">
        <f t="shared" si="3"/>
        <v>0.41948198198198194</v>
      </c>
      <c r="AA138" s="60">
        <f t="shared" si="4"/>
        <v>1.227491408934708</v>
      </c>
      <c r="AB138" s="61">
        <f t="shared" si="5"/>
        <v>0.95611416921508674</v>
      </c>
      <c r="AC138" s="61">
        <f t="shared" si="6"/>
        <v>0.95096096096096094</v>
      </c>
      <c r="AD138" s="61">
        <f t="shared" si="7"/>
        <v>0.78465063001145463</v>
      </c>
      <c r="AE138" s="61" t="e">
        <f t="shared" ca="1" si="8"/>
        <v>#NAME?</v>
      </c>
      <c r="AF138" s="61"/>
      <c r="AG138" s="61"/>
      <c r="AH138" s="65" t="e">
        <f t="shared" ca="1" si="9"/>
        <v>#NAME?</v>
      </c>
      <c r="AI138" s="65" t="e">
        <f t="shared" ca="1" si="10"/>
        <v>#NAME?</v>
      </c>
    </row>
    <row r="139" spans="2:35" ht="13.5" customHeight="1">
      <c r="B139" s="39">
        <v>135</v>
      </c>
      <c r="C139" s="31" t="s">
        <v>90</v>
      </c>
      <c r="D139" s="31" t="s">
        <v>90</v>
      </c>
      <c r="E139" s="31" t="s">
        <v>89</v>
      </c>
      <c r="F139" s="40">
        <f>VLOOKUP(Reais3x3!C139,Aplicações!$B$10:$J$67,9,0)</f>
        <v>19.46</v>
      </c>
      <c r="G139" s="40">
        <f>VLOOKUP(Reais3x3!D139,Aplicações!$B$10:$J$67,9,0)</f>
        <v>19.46</v>
      </c>
      <c r="H139" s="40">
        <f>VLOOKUP(Reais3x3!E139,Aplicações!$B$10:$J$67,9,0)</f>
        <v>39.200000000000003</v>
      </c>
      <c r="I139" s="31">
        <v>28</v>
      </c>
      <c r="J139" s="31">
        <v>29</v>
      </c>
      <c r="K139" s="31">
        <v>56</v>
      </c>
      <c r="L139" s="41">
        <f t="shared" ref="L139:N139" si="144">I139/F139-1</f>
        <v>0.43884892086330929</v>
      </c>
      <c r="M139" s="41">
        <f t="shared" si="144"/>
        <v>0.49023638232271316</v>
      </c>
      <c r="N139" s="41">
        <f t="shared" si="144"/>
        <v>0.42857142857142838</v>
      </c>
      <c r="O139" s="37">
        <f t="shared" si="1"/>
        <v>0.45255224391915028</v>
      </c>
      <c r="P139" s="40">
        <f>VLOOKUP(Reais3x3!C139,Aplicações!$B$10:$J$67,6,0)</f>
        <v>7.0336391437308868E-2</v>
      </c>
      <c r="Q139" s="40">
        <f>VLOOKUP(Reais3x3!D139,Aplicações!$B$10:$J$67,6,0)</f>
        <v>7.0336391437308868E-2</v>
      </c>
      <c r="R139" s="40">
        <f>VLOOKUP(Reais3x3!E139,Aplicações!$B$10:$J$67,6,0)</f>
        <v>6.8000000000000005E-2</v>
      </c>
      <c r="S139" s="40">
        <f>VLOOKUP(Reais3x3!C139,Aplicações!$B$10:$J$67,7,0)</f>
        <v>0.16434684684684683</v>
      </c>
      <c r="T139" s="40">
        <f>VLOOKUP(Reais3x3!D139,Aplicações!$B$10:$J$67,7,0)</f>
        <v>0.16434684684684683</v>
      </c>
      <c r="U139" s="40">
        <f>VLOOKUP(Reais3x3!E139,Aplicações!$B$10:$J$67,7,0)</f>
        <v>0.16936936936936939</v>
      </c>
      <c r="V139" s="40">
        <f>VLOOKUP(Reais3x3!C139,Aplicações!$B$10:$J$67,8,0)</f>
        <v>0.51683848797250864</v>
      </c>
      <c r="W139" s="40">
        <f>VLOOKUP(Reais3x3!D139,Aplicações!$B$10:$J$67,8,0)</f>
        <v>0.51683848797250864</v>
      </c>
      <c r="X139" s="40">
        <f>VLOOKUP(Reais3x3!E139,Aplicações!$B$10:$J$67,8,0)</f>
        <v>0.49312714776632305</v>
      </c>
      <c r="Y139" s="60">
        <f t="shared" si="2"/>
        <v>0.20867278287461774</v>
      </c>
      <c r="Z139" s="60">
        <f t="shared" si="3"/>
        <v>0.49806306306306303</v>
      </c>
      <c r="AA139" s="60">
        <f t="shared" si="4"/>
        <v>1.5268041237113403</v>
      </c>
      <c r="AB139" s="61">
        <f t="shared" si="5"/>
        <v>0.99844240570846077</v>
      </c>
      <c r="AC139" s="61">
        <f t="shared" si="6"/>
        <v>0.9966516516516517</v>
      </c>
      <c r="AD139" s="61">
        <f t="shared" si="7"/>
        <v>0.98419243986254301</v>
      </c>
      <c r="AE139" s="61" t="e">
        <f t="shared" ca="1" si="8"/>
        <v>#NAME?</v>
      </c>
      <c r="AF139" s="61"/>
      <c r="AG139" s="61"/>
      <c r="AH139" s="65" t="e">
        <f t="shared" ca="1" si="9"/>
        <v>#NAME?</v>
      </c>
      <c r="AI139" s="65" t="e">
        <f t="shared" ca="1" si="10"/>
        <v>#NAME?</v>
      </c>
    </row>
    <row r="140" spans="2:35" ht="13.5" customHeight="1">
      <c r="B140" s="39">
        <v>136</v>
      </c>
      <c r="C140" s="31" t="s">
        <v>94</v>
      </c>
      <c r="D140" s="31" t="s">
        <v>94</v>
      </c>
      <c r="E140" s="31" t="s">
        <v>104</v>
      </c>
      <c r="F140" s="40">
        <f>VLOOKUP(Reais3x3!C140,Aplicações!$B$10:$J$67,9,0)</f>
        <v>27.14</v>
      </c>
      <c r="G140" s="40">
        <f>VLOOKUP(Reais3x3!D140,Aplicações!$B$10:$J$67,9,0)</f>
        <v>27.14</v>
      </c>
      <c r="H140" s="40">
        <f>VLOOKUP(Reais3x3!E140,Aplicações!$B$10:$J$67,9,0)</f>
        <v>70.489999999999995</v>
      </c>
      <c r="I140" s="31">
        <v>29</v>
      </c>
      <c r="J140" s="31">
        <v>29</v>
      </c>
      <c r="K140" s="31">
        <v>80</v>
      </c>
      <c r="L140" s="41">
        <f t="shared" ref="L140:N140" si="145">I140/F140-1</f>
        <v>6.8533529845246743E-2</v>
      </c>
      <c r="M140" s="41">
        <f t="shared" si="145"/>
        <v>6.8533529845246743E-2</v>
      </c>
      <c r="N140" s="41">
        <f t="shared" si="145"/>
        <v>0.13491275358206845</v>
      </c>
      <c r="O140" s="37">
        <f t="shared" si="1"/>
        <v>9.0659937757520639E-2</v>
      </c>
      <c r="P140" s="40">
        <f>VLOOKUP(Reais3x3!C140,Aplicações!$B$10:$J$67,6,0)</f>
        <v>6.7278287461773698E-3</v>
      </c>
      <c r="Q140" s="40">
        <f>VLOOKUP(Reais3x3!D140,Aplicações!$B$10:$J$67,6,0)</f>
        <v>6.7278287461773698E-3</v>
      </c>
      <c r="R140" s="40">
        <f>VLOOKUP(Reais3x3!E140,Aplicações!$B$10:$J$67,6,0)</f>
        <v>2.4464831804281346E-2</v>
      </c>
      <c r="S140" s="40">
        <f>VLOOKUP(Reais3x3!C140,Aplicações!$B$10:$J$67,7,0)</f>
        <v>1.5765765765765764E-2</v>
      </c>
      <c r="T140" s="40">
        <f>VLOOKUP(Reais3x3!D140,Aplicações!$B$10:$J$67,7,0)</f>
        <v>1.5765765765765764E-2</v>
      </c>
      <c r="U140" s="40">
        <f>VLOOKUP(Reais3x3!E140,Aplicações!$B$10:$J$67,7,0)</f>
        <v>4.2792792792792795E-4</v>
      </c>
      <c r="V140" s="40">
        <f>VLOOKUP(Reais3x3!C140,Aplicações!$B$10:$J$67,8,0)</f>
        <v>0</v>
      </c>
      <c r="W140" s="40">
        <f>VLOOKUP(Reais3x3!D140,Aplicações!$B$10:$J$67,8,0)</f>
        <v>0</v>
      </c>
      <c r="X140" s="40">
        <f>VLOOKUP(Reais3x3!E140,Aplicações!$B$10:$J$67,8,0)</f>
        <v>5.8419243986254296E-3</v>
      </c>
      <c r="Y140" s="60">
        <f t="shared" si="2"/>
        <v>3.7920489296636085E-2</v>
      </c>
      <c r="Z140" s="60">
        <f t="shared" si="3"/>
        <v>3.1959459459459459E-2</v>
      </c>
      <c r="AA140" s="60">
        <f t="shared" si="4"/>
        <v>5.8419243986254296E-3</v>
      </c>
      <c r="AB140" s="61">
        <f t="shared" si="5"/>
        <v>0.98817533129459745</v>
      </c>
      <c r="AC140" s="61">
        <f t="shared" si="6"/>
        <v>0.98977477477477471</v>
      </c>
      <c r="AD140" s="61">
        <f t="shared" si="7"/>
        <v>0.99610538373424973</v>
      </c>
      <c r="AE140" s="61" t="e">
        <f t="shared" ca="1" si="8"/>
        <v>#NAME?</v>
      </c>
      <c r="AF140" s="61"/>
      <c r="AG140" s="61"/>
      <c r="AH140" s="65" t="e">
        <f t="shared" ca="1" si="9"/>
        <v>#NAME?</v>
      </c>
      <c r="AI140" s="65" t="e">
        <f t="shared" ca="1" si="10"/>
        <v>#NAME?</v>
      </c>
    </row>
    <row r="141" spans="2:35" ht="13.5" customHeight="1">
      <c r="B141" s="39">
        <v>137</v>
      </c>
      <c r="C141" s="31" t="s">
        <v>94</v>
      </c>
      <c r="D141" s="31" t="s">
        <v>94</v>
      </c>
      <c r="E141" s="31" t="s">
        <v>93</v>
      </c>
      <c r="F141" s="40">
        <f>VLOOKUP(Reais3x3!C141,Aplicações!$B$10:$J$67,9,0)</f>
        <v>27.14</v>
      </c>
      <c r="G141" s="40">
        <f>VLOOKUP(Reais3x3!D141,Aplicações!$B$10:$J$67,9,0)</f>
        <v>27.14</v>
      </c>
      <c r="H141" s="40">
        <f>VLOOKUP(Reais3x3!E141,Aplicações!$B$10:$J$67,9,0)</f>
        <v>152.49</v>
      </c>
      <c r="I141" s="31">
        <v>30</v>
      </c>
      <c r="J141" s="31">
        <v>29</v>
      </c>
      <c r="K141" s="31">
        <v>183</v>
      </c>
      <c r="L141" s="41">
        <f t="shared" ref="L141:N141" si="146">I141/F141-1</f>
        <v>0.10537951363301401</v>
      </c>
      <c r="M141" s="41">
        <f t="shared" si="146"/>
        <v>6.8533529845246743E-2</v>
      </c>
      <c r="N141" s="41">
        <f t="shared" si="146"/>
        <v>0.20007869368483178</v>
      </c>
      <c r="O141" s="37">
        <f t="shared" si="1"/>
        <v>0.12466391238769751</v>
      </c>
      <c r="P141" s="40">
        <f>VLOOKUP(Reais3x3!C141,Aplicações!$B$10:$J$67,6,0)</f>
        <v>6.7278287461773698E-3</v>
      </c>
      <c r="Q141" s="40">
        <f>VLOOKUP(Reais3x3!D141,Aplicações!$B$10:$J$67,6,0)</f>
        <v>6.7278287461773698E-3</v>
      </c>
      <c r="R141" s="40">
        <f>VLOOKUP(Reais3x3!E141,Aplicações!$B$10:$J$67,6,0)</f>
        <v>4.8954128440366979E-2</v>
      </c>
      <c r="S141" s="40">
        <f>VLOOKUP(Reais3x3!C141,Aplicações!$B$10:$J$67,7,0)</f>
        <v>1.5765765765765764E-2</v>
      </c>
      <c r="T141" s="40">
        <f>VLOOKUP(Reais3x3!D141,Aplicações!$B$10:$J$67,7,0)</f>
        <v>1.5765765765765764E-2</v>
      </c>
      <c r="U141" s="40">
        <f>VLOOKUP(Reais3x3!E141,Aplicações!$B$10:$J$67,7,0)</f>
        <v>7.5202702702702698E-2</v>
      </c>
      <c r="V141" s="40">
        <f>VLOOKUP(Reais3x3!C141,Aplicações!$B$10:$J$67,8,0)</f>
        <v>0</v>
      </c>
      <c r="W141" s="40">
        <f>VLOOKUP(Reais3x3!D141,Aplicações!$B$10:$J$67,8,0)</f>
        <v>0</v>
      </c>
      <c r="X141" s="40">
        <f>VLOOKUP(Reais3x3!E141,Aplicações!$B$10:$J$67,8,0)</f>
        <v>3.092783505154639E-3</v>
      </c>
      <c r="Y141" s="60">
        <f t="shared" si="2"/>
        <v>6.2409785932721715E-2</v>
      </c>
      <c r="Z141" s="60">
        <f t="shared" si="3"/>
        <v>0.10673423423423423</v>
      </c>
      <c r="AA141" s="60">
        <f t="shared" si="4"/>
        <v>3.092783505154639E-3</v>
      </c>
      <c r="AB141" s="61">
        <f t="shared" si="5"/>
        <v>0.97184913353720692</v>
      </c>
      <c r="AC141" s="61">
        <f t="shared" si="6"/>
        <v>0.96037537537537532</v>
      </c>
      <c r="AD141" s="61">
        <f t="shared" si="7"/>
        <v>0.99793814432989691</v>
      </c>
      <c r="AE141" s="61" t="e">
        <f t="shared" ca="1" si="8"/>
        <v>#NAME?</v>
      </c>
      <c r="AF141" s="61"/>
      <c r="AG141" s="61"/>
      <c r="AH141" s="65" t="e">
        <f t="shared" ca="1" si="9"/>
        <v>#NAME?</v>
      </c>
      <c r="AI141" s="65" t="e">
        <f t="shared" ca="1" si="10"/>
        <v>#NAME?</v>
      </c>
    </row>
    <row r="142" spans="2:35" ht="13.5" customHeight="1">
      <c r="B142" s="39">
        <v>138</v>
      </c>
      <c r="C142" s="31" t="s">
        <v>94</v>
      </c>
      <c r="D142" s="31" t="s">
        <v>95</v>
      </c>
      <c r="E142" s="31" t="s">
        <v>104</v>
      </c>
      <c r="F142" s="40">
        <f>VLOOKUP(Reais3x3!C142,Aplicações!$B$10:$J$67,9,0)</f>
        <v>27.14</v>
      </c>
      <c r="G142" s="40">
        <f>VLOOKUP(Reais3x3!D142,Aplicações!$B$10:$J$67,9,0)</f>
        <v>66.73</v>
      </c>
      <c r="H142" s="40">
        <f>VLOOKUP(Reais3x3!E142,Aplicações!$B$10:$J$67,9,0)</f>
        <v>70.489999999999995</v>
      </c>
      <c r="I142" s="31">
        <v>29</v>
      </c>
      <c r="J142" s="31">
        <v>73</v>
      </c>
      <c r="K142" s="31">
        <v>79</v>
      </c>
      <c r="L142" s="41">
        <f t="shared" ref="L142:N142" si="147">I142/F142-1</f>
        <v>6.8533529845246743E-2</v>
      </c>
      <c r="M142" s="41">
        <f t="shared" si="147"/>
        <v>9.3960737299565444E-2</v>
      </c>
      <c r="N142" s="41">
        <f t="shared" si="147"/>
        <v>0.12072634416229255</v>
      </c>
      <c r="O142" s="37">
        <f t="shared" si="1"/>
        <v>9.4406870435701576E-2</v>
      </c>
      <c r="P142" s="40">
        <f>VLOOKUP(Reais3x3!C142,Aplicações!$B$10:$J$67,6,0)</f>
        <v>6.7278287461773698E-3</v>
      </c>
      <c r="Q142" s="40">
        <f>VLOOKUP(Reais3x3!D142,Aplicações!$B$10:$J$67,6,0)</f>
        <v>1.2232415902140673E-2</v>
      </c>
      <c r="R142" s="40">
        <f>VLOOKUP(Reais3x3!E142,Aplicações!$B$10:$J$67,6,0)</f>
        <v>2.4464831804281346E-2</v>
      </c>
      <c r="S142" s="40">
        <f>VLOOKUP(Reais3x3!C142,Aplicações!$B$10:$J$67,7,0)</f>
        <v>1.5765765765765764E-2</v>
      </c>
      <c r="T142" s="40">
        <f>VLOOKUP(Reais3x3!D142,Aplicações!$B$10:$J$67,7,0)</f>
        <v>3.8288288288288286E-2</v>
      </c>
      <c r="U142" s="40">
        <f>VLOOKUP(Reais3x3!E142,Aplicações!$B$10:$J$67,7,0)</f>
        <v>4.2792792792792795E-4</v>
      </c>
      <c r="V142" s="40">
        <f>VLOOKUP(Reais3x3!C142,Aplicações!$B$10:$J$67,8,0)</f>
        <v>0</v>
      </c>
      <c r="W142" s="40">
        <f>VLOOKUP(Reais3x3!D142,Aplicações!$B$10:$J$67,8,0)</f>
        <v>1.0996563573883162E-2</v>
      </c>
      <c r="X142" s="40">
        <f>VLOOKUP(Reais3x3!E142,Aplicações!$B$10:$J$67,8,0)</f>
        <v>5.8419243986254296E-3</v>
      </c>
      <c r="Y142" s="60">
        <f t="shared" si="2"/>
        <v>4.3425076452599388E-2</v>
      </c>
      <c r="Z142" s="60">
        <f t="shared" si="3"/>
        <v>5.4481981981981981E-2</v>
      </c>
      <c r="AA142" s="60">
        <f t="shared" si="4"/>
        <v>1.6838487972508594E-2</v>
      </c>
      <c r="AB142" s="61">
        <f t="shared" si="5"/>
        <v>0.98817533129459723</v>
      </c>
      <c r="AC142" s="61">
        <f t="shared" si="6"/>
        <v>0.9747597597597597</v>
      </c>
      <c r="AD142" s="61">
        <f t="shared" si="7"/>
        <v>0.99266895761741125</v>
      </c>
      <c r="AE142" s="61" t="e">
        <f t="shared" ca="1" si="8"/>
        <v>#NAME?</v>
      </c>
      <c r="AF142" s="61"/>
      <c r="AG142" s="61"/>
      <c r="AH142" s="65" t="e">
        <f t="shared" ca="1" si="9"/>
        <v>#NAME?</v>
      </c>
      <c r="AI142" s="65" t="e">
        <f t="shared" ca="1" si="10"/>
        <v>#NAME?</v>
      </c>
    </row>
    <row r="143" spans="2:35" ht="13.5" customHeight="1">
      <c r="B143" s="39">
        <v>139</v>
      </c>
      <c r="C143" s="31" t="s">
        <v>94</v>
      </c>
      <c r="D143" s="31" t="s">
        <v>95</v>
      </c>
      <c r="E143" s="31" t="s">
        <v>93</v>
      </c>
      <c r="F143" s="40">
        <f>VLOOKUP(Reais3x3!C143,Aplicações!$B$10:$J$67,9,0)</f>
        <v>27.14</v>
      </c>
      <c r="G143" s="40">
        <f>VLOOKUP(Reais3x3!D143,Aplicações!$B$10:$J$67,9,0)</f>
        <v>66.73</v>
      </c>
      <c r="H143" s="40">
        <f>VLOOKUP(Reais3x3!E143,Aplicações!$B$10:$J$67,9,0)</f>
        <v>152.49</v>
      </c>
      <c r="I143" s="31">
        <v>29</v>
      </c>
      <c r="J143" s="31">
        <v>75</v>
      </c>
      <c r="K143" s="31">
        <v>178</v>
      </c>
      <c r="L143" s="41">
        <f t="shared" ref="L143:N143" si="148">I143/F143-1</f>
        <v>6.8533529845246743E-2</v>
      </c>
      <c r="M143" s="41">
        <f t="shared" si="148"/>
        <v>0.1239322643488685</v>
      </c>
      <c r="N143" s="41">
        <f t="shared" si="148"/>
        <v>0.16728965833825171</v>
      </c>
      <c r="O143" s="37">
        <f t="shared" si="1"/>
        <v>0.11991848417745565</v>
      </c>
      <c r="P143" s="40">
        <f>VLOOKUP(Reais3x3!C143,Aplicações!$B$10:$J$67,6,0)</f>
        <v>6.7278287461773698E-3</v>
      </c>
      <c r="Q143" s="40">
        <f>VLOOKUP(Reais3x3!D143,Aplicações!$B$10:$J$67,6,0)</f>
        <v>1.2232415902140673E-2</v>
      </c>
      <c r="R143" s="40">
        <f>VLOOKUP(Reais3x3!E143,Aplicações!$B$10:$J$67,6,0)</f>
        <v>4.8954128440366979E-2</v>
      </c>
      <c r="S143" s="40">
        <f>VLOOKUP(Reais3x3!C143,Aplicações!$B$10:$J$67,7,0)</f>
        <v>1.5765765765765764E-2</v>
      </c>
      <c r="T143" s="40">
        <f>VLOOKUP(Reais3x3!D143,Aplicações!$B$10:$J$67,7,0)</f>
        <v>3.8288288288288286E-2</v>
      </c>
      <c r="U143" s="40">
        <f>VLOOKUP(Reais3x3!E143,Aplicações!$B$10:$J$67,7,0)</f>
        <v>7.5202702702702698E-2</v>
      </c>
      <c r="V143" s="40">
        <f>VLOOKUP(Reais3x3!C143,Aplicações!$B$10:$J$67,8,0)</f>
        <v>0</v>
      </c>
      <c r="W143" s="40">
        <f>VLOOKUP(Reais3x3!D143,Aplicações!$B$10:$J$67,8,0)</f>
        <v>1.0996563573883162E-2</v>
      </c>
      <c r="X143" s="40">
        <f>VLOOKUP(Reais3x3!E143,Aplicações!$B$10:$J$67,8,0)</f>
        <v>3.092783505154639E-3</v>
      </c>
      <c r="Y143" s="60">
        <f t="shared" si="2"/>
        <v>6.7914373088685018E-2</v>
      </c>
      <c r="Z143" s="60">
        <f t="shared" si="3"/>
        <v>0.12925675675675674</v>
      </c>
      <c r="AA143" s="60">
        <f t="shared" si="4"/>
        <v>1.4089347079037801E-2</v>
      </c>
      <c r="AB143" s="61">
        <f t="shared" si="5"/>
        <v>0.97184913353720692</v>
      </c>
      <c r="AC143" s="61">
        <f t="shared" si="6"/>
        <v>0.96037537537537532</v>
      </c>
      <c r="AD143" s="61">
        <f t="shared" si="7"/>
        <v>0.99266895761741125</v>
      </c>
      <c r="AE143" s="61" t="e">
        <f t="shared" ca="1" si="8"/>
        <v>#NAME?</v>
      </c>
      <c r="AF143" s="61"/>
      <c r="AG143" s="61"/>
      <c r="AH143" s="65" t="e">
        <f t="shared" ca="1" si="9"/>
        <v>#NAME?</v>
      </c>
      <c r="AI143" s="65" t="e">
        <f t="shared" ca="1" si="10"/>
        <v>#NAME?</v>
      </c>
    </row>
    <row r="144" spans="2:35" ht="13.5" customHeight="1">
      <c r="B144" s="39">
        <v>140</v>
      </c>
      <c r="C144" s="31" t="s">
        <v>94</v>
      </c>
      <c r="D144" s="31" t="s">
        <v>96</v>
      </c>
      <c r="E144" s="31" t="s">
        <v>104</v>
      </c>
      <c r="F144" s="40">
        <f>VLOOKUP(Reais3x3!C144,Aplicações!$B$10:$J$67,9,0)</f>
        <v>27.14</v>
      </c>
      <c r="G144" s="40">
        <f>VLOOKUP(Reais3x3!D144,Aplicações!$B$10:$J$67,9,0)</f>
        <v>18.22</v>
      </c>
      <c r="H144" s="40">
        <f>VLOOKUP(Reais3x3!E144,Aplicações!$B$10:$J$67,9,0)</f>
        <v>70.489999999999995</v>
      </c>
      <c r="I144" s="31">
        <v>28</v>
      </c>
      <c r="J144" s="31">
        <v>18</v>
      </c>
      <c r="K144" s="31">
        <v>76</v>
      </c>
      <c r="L144" s="41">
        <f t="shared" ref="L144:N144" si="149">I144/F144-1</f>
        <v>3.1687546057479699E-2</v>
      </c>
      <c r="M144" s="41">
        <f t="shared" si="149"/>
        <v>-1.207464324917662E-2</v>
      </c>
      <c r="N144" s="41">
        <f t="shared" si="149"/>
        <v>7.8167115902965101E-2</v>
      </c>
      <c r="O144" s="37">
        <f t="shared" si="1"/>
        <v>3.2593339570422729E-2</v>
      </c>
      <c r="P144" s="40">
        <f>VLOOKUP(Reais3x3!C144,Aplicações!$B$10:$J$67,6,0)</f>
        <v>6.7278287461773698E-3</v>
      </c>
      <c r="Q144" s="40">
        <f>VLOOKUP(Reais3x3!D144,Aplicações!$B$10:$J$67,6,0)</f>
        <v>1.5290519877675841E-2</v>
      </c>
      <c r="R144" s="40">
        <f>VLOOKUP(Reais3x3!E144,Aplicações!$B$10:$J$67,6,0)</f>
        <v>2.4464831804281346E-2</v>
      </c>
      <c r="S144" s="40">
        <f>VLOOKUP(Reais3x3!C144,Aplicações!$B$10:$J$67,7,0)</f>
        <v>1.5765765765765764E-2</v>
      </c>
      <c r="T144" s="40">
        <f>VLOOKUP(Reais3x3!D144,Aplicações!$B$10:$J$67,7,0)</f>
        <v>4.5045045045045046E-5</v>
      </c>
      <c r="U144" s="40">
        <f>VLOOKUP(Reais3x3!E144,Aplicações!$B$10:$J$67,7,0)</f>
        <v>4.2792792792792795E-4</v>
      </c>
      <c r="V144" s="40">
        <f>VLOOKUP(Reais3x3!C144,Aplicações!$B$10:$J$67,8,0)</f>
        <v>0</v>
      </c>
      <c r="W144" s="40">
        <f>VLOOKUP(Reais3x3!D144,Aplicações!$B$10:$J$67,8,0)</f>
        <v>3.7800687285223365E-2</v>
      </c>
      <c r="X144" s="40">
        <f>VLOOKUP(Reais3x3!E144,Aplicações!$B$10:$J$67,8,0)</f>
        <v>5.8419243986254296E-3</v>
      </c>
      <c r="Y144" s="60">
        <f t="shared" si="2"/>
        <v>4.6483180428134555E-2</v>
      </c>
      <c r="Z144" s="60">
        <f t="shared" si="3"/>
        <v>1.6238738738738736E-2</v>
      </c>
      <c r="AA144" s="60">
        <f t="shared" si="4"/>
        <v>4.3642611683848795E-2</v>
      </c>
      <c r="AB144" s="61">
        <f t="shared" si="5"/>
        <v>0.98817533129459745</v>
      </c>
      <c r="AC144" s="61">
        <f t="shared" si="6"/>
        <v>0.98951951951951944</v>
      </c>
      <c r="AD144" s="61">
        <f t="shared" si="7"/>
        <v>0.97479954180985118</v>
      </c>
      <c r="AE144" s="61" t="e">
        <f t="shared" ca="1" si="8"/>
        <v>#NAME?</v>
      </c>
      <c r="AF144" s="61"/>
      <c r="AG144" s="61"/>
      <c r="AH144" s="65" t="e">
        <f t="shared" ca="1" si="9"/>
        <v>#NAME?</v>
      </c>
      <c r="AI144" s="65" t="e">
        <f t="shared" ca="1" si="10"/>
        <v>#NAME?</v>
      </c>
    </row>
    <row r="145" spans="2:35" ht="13.5" customHeight="1">
      <c r="B145" s="39">
        <v>141</v>
      </c>
      <c r="C145" s="31" t="s">
        <v>94</v>
      </c>
      <c r="D145" s="31" t="s">
        <v>96</v>
      </c>
      <c r="E145" s="31" t="s">
        <v>93</v>
      </c>
      <c r="F145" s="40">
        <f>VLOOKUP(Reais3x3!C145,Aplicações!$B$10:$J$67,9,0)</f>
        <v>27.14</v>
      </c>
      <c r="G145" s="40">
        <f>VLOOKUP(Reais3x3!D145,Aplicações!$B$10:$J$67,9,0)</f>
        <v>18.22</v>
      </c>
      <c r="H145" s="40">
        <f>VLOOKUP(Reais3x3!E145,Aplicações!$B$10:$J$67,9,0)</f>
        <v>152.49</v>
      </c>
      <c r="I145" s="31">
        <v>29</v>
      </c>
      <c r="J145" s="31">
        <v>21</v>
      </c>
      <c r="K145" s="31">
        <v>169</v>
      </c>
      <c r="L145" s="41">
        <f t="shared" ref="L145:N145" si="150">I145/F145-1</f>
        <v>6.8533529845246743E-2</v>
      </c>
      <c r="M145" s="41">
        <f t="shared" si="150"/>
        <v>0.15257958287596063</v>
      </c>
      <c r="N145" s="41">
        <f t="shared" si="150"/>
        <v>0.10826939471440733</v>
      </c>
      <c r="O145" s="37">
        <f t="shared" si="1"/>
        <v>0.1097941691452049</v>
      </c>
      <c r="P145" s="40">
        <f>VLOOKUP(Reais3x3!C145,Aplicações!$B$10:$J$67,6,0)</f>
        <v>6.7278287461773698E-3</v>
      </c>
      <c r="Q145" s="40">
        <f>VLOOKUP(Reais3x3!D145,Aplicações!$B$10:$J$67,6,0)</f>
        <v>1.5290519877675841E-2</v>
      </c>
      <c r="R145" s="40">
        <f>VLOOKUP(Reais3x3!E145,Aplicações!$B$10:$J$67,6,0)</f>
        <v>4.8954128440366979E-2</v>
      </c>
      <c r="S145" s="40">
        <f>VLOOKUP(Reais3x3!C145,Aplicações!$B$10:$J$67,7,0)</f>
        <v>1.5765765765765764E-2</v>
      </c>
      <c r="T145" s="40">
        <f>VLOOKUP(Reais3x3!D145,Aplicações!$B$10:$J$67,7,0)</f>
        <v>4.5045045045045046E-5</v>
      </c>
      <c r="U145" s="40">
        <f>VLOOKUP(Reais3x3!E145,Aplicações!$B$10:$J$67,7,0)</f>
        <v>7.5202702702702698E-2</v>
      </c>
      <c r="V145" s="40">
        <f>VLOOKUP(Reais3x3!C145,Aplicações!$B$10:$J$67,8,0)</f>
        <v>0</v>
      </c>
      <c r="W145" s="40">
        <f>VLOOKUP(Reais3x3!D145,Aplicações!$B$10:$J$67,8,0)</f>
        <v>3.7800687285223365E-2</v>
      </c>
      <c r="X145" s="40">
        <f>VLOOKUP(Reais3x3!E145,Aplicações!$B$10:$J$67,8,0)</f>
        <v>3.092783505154639E-3</v>
      </c>
      <c r="Y145" s="60">
        <f t="shared" si="2"/>
        <v>7.0972477064220191E-2</v>
      </c>
      <c r="Z145" s="60">
        <f t="shared" si="3"/>
        <v>9.10135135135135E-2</v>
      </c>
      <c r="AA145" s="60">
        <f t="shared" si="4"/>
        <v>4.0893470790378007E-2</v>
      </c>
      <c r="AB145" s="61">
        <f t="shared" si="5"/>
        <v>0.97184913353720692</v>
      </c>
      <c r="AC145" s="61">
        <f t="shared" si="6"/>
        <v>0.94989489489489498</v>
      </c>
      <c r="AD145" s="61">
        <f t="shared" si="7"/>
        <v>0.97479954180985118</v>
      </c>
      <c r="AE145" s="61" t="e">
        <f t="shared" ca="1" si="8"/>
        <v>#NAME?</v>
      </c>
      <c r="AF145" s="61"/>
      <c r="AG145" s="61"/>
      <c r="AH145" s="65" t="e">
        <f t="shared" ca="1" si="9"/>
        <v>#NAME?</v>
      </c>
      <c r="AI145" s="65" t="e">
        <f t="shared" ca="1" si="10"/>
        <v>#NAME?</v>
      </c>
    </row>
    <row r="146" spans="2:35" ht="13.5" customHeight="1">
      <c r="B146" s="39">
        <v>142</v>
      </c>
      <c r="C146" s="31" t="s">
        <v>94</v>
      </c>
      <c r="D146" s="31" t="s">
        <v>90</v>
      </c>
      <c r="E146" s="31" t="s">
        <v>104</v>
      </c>
      <c r="F146" s="40">
        <f>VLOOKUP(Reais3x3!C146,Aplicações!$B$10:$J$67,9,0)</f>
        <v>27.14</v>
      </c>
      <c r="G146" s="40">
        <f>VLOOKUP(Reais3x3!D146,Aplicações!$B$10:$J$67,9,0)</f>
        <v>19.46</v>
      </c>
      <c r="H146" s="40">
        <f>VLOOKUP(Reais3x3!E146,Aplicações!$B$10:$J$67,9,0)</f>
        <v>70.489999999999995</v>
      </c>
      <c r="I146" s="31">
        <v>29</v>
      </c>
      <c r="J146" s="31">
        <v>22</v>
      </c>
      <c r="K146" s="31">
        <v>83</v>
      </c>
      <c r="L146" s="41">
        <f t="shared" ref="L146:N146" si="151">I146/F146-1</f>
        <v>6.8533529845246743E-2</v>
      </c>
      <c r="M146" s="41">
        <f t="shared" si="151"/>
        <v>0.13052415210688584</v>
      </c>
      <c r="N146" s="41">
        <f t="shared" si="151"/>
        <v>0.17747198184139612</v>
      </c>
      <c r="O146" s="37">
        <f t="shared" si="1"/>
        <v>0.12550988793117623</v>
      </c>
      <c r="P146" s="40">
        <f>VLOOKUP(Reais3x3!C146,Aplicações!$B$10:$J$67,6,0)</f>
        <v>6.7278287461773698E-3</v>
      </c>
      <c r="Q146" s="40">
        <f>VLOOKUP(Reais3x3!D146,Aplicações!$B$10:$J$67,6,0)</f>
        <v>7.0336391437308868E-2</v>
      </c>
      <c r="R146" s="40">
        <f>VLOOKUP(Reais3x3!E146,Aplicações!$B$10:$J$67,6,0)</f>
        <v>2.4464831804281346E-2</v>
      </c>
      <c r="S146" s="40">
        <f>VLOOKUP(Reais3x3!C146,Aplicações!$B$10:$J$67,7,0)</f>
        <v>1.5765765765765764E-2</v>
      </c>
      <c r="T146" s="40">
        <f>VLOOKUP(Reais3x3!D146,Aplicações!$B$10:$J$67,7,0)</f>
        <v>0.16434684684684683</v>
      </c>
      <c r="U146" s="40">
        <f>VLOOKUP(Reais3x3!E146,Aplicações!$B$10:$J$67,7,0)</f>
        <v>4.2792792792792795E-4</v>
      </c>
      <c r="V146" s="40">
        <f>VLOOKUP(Reais3x3!C146,Aplicações!$B$10:$J$67,8,0)</f>
        <v>0</v>
      </c>
      <c r="W146" s="40">
        <f>VLOOKUP(Reais3x3!D146,Aplicações!$B$10:$J$67,8,0)</f>
        <v>0.51683848797250864</v>
      </c>
      <c r="X146" s="40">
        <f>VLOOKUP(Reais3x3!E146,Aplicações!$B$10:$J$67,8,0)</f>
        <v>5.8419243986254296E-3</v>
      </c>
      <c r="Y146" s="60">
        <f t="shared" si="2"/>
        <v>0.10152905198776759</v>
      </c>
      <c r="Z146" s="60">
        <f t="shared" si="3"/>
        <v>0.18054054054054053</v>
      </c>
      <c r="AA146" s="60">
        <f t="shared" si="4"/>
        <v>0.52268041237113405</v>
      </c>
      <c r="AB146" s="61">
        <f t="shared" si="5"/>
        <v>0.9575942915392458</v>
      </c>
      <c r="AC146" s="61">
        <f t="shared" si="6"/>
        <v>0.89072072072072073</v>
      </c>
      <c r="AD146" s="61">
        <f t="shared" si="7"/>
        <v>0.65544100801832761</v>
      </c>
      <c r="AE146" s="61" t="e">
        <f t="shared" ca="1" si="8"/>
        <v>#NAME?</v>
      </c>
      <c r="AF146" s="61"/>
      <c r="AG146" s="61"/>
      <c r="AH146" s="65" t="e">
        <f t="shared" ca="1" si="9"/>
        <v>#NAME?</v>
      </c>
      <c r="AI146" s="65" t="e">
        <f t="shared" ca="1" si="10"/>
        <v>#NAME?</v>
      </c>
    </row>
    <row r="147" spans="2:35" ht="13.5" customHeight="1">
      <c r="B147" s="39">
        <v>143</v>
      </c>
      <c r="C147" s="31" t="s">
        <v>94</v>
      </c>
      <c r="D147" s="31" t="s">
        <v>90</v>
      </c>
      <c r="E147" s="31" t="s">
        <v>93</v>
      </c>
      <c r="F147" s="40">
        <f>VLOOKUP(Reais3x3!C147,Aplicações!$B$10:$J$67,9,0)</f>
        <v>27.14</v>
      </c>
      <c r="G147" s="40">
        <f>VLOOKUP(Reais3x3!D147,Aplicações!$B$10:$J$67,9,0)</f>
        <v>19.46</v>
      </c>
      <c r="H147" s="40">
        <f>VLOOKUP(Reais3x3!E147,Aplicações!$B$10:$J$67,9,0)</f>
        <v>152.49</v>
      </c>
      <c r="I147" s="31">
        <v>29</v>
      </c>
      <c r="J147" s="31">
        <v>24</v>
      </c>
      <c r="K147" s="31">
        <v>183</v>
      </c>
      <c r="L147" s="41">
        <f t="shared" ref="L147:N147" si="152">I147/F147-1</f>
        <v>6.8533529845246743E-2</v>
      </c>
      <c r="M147" s="41">
        <f t="shared" si="152"/>
        <v>0.23329907502569358</v>
      </c>
      <c r="N147" s="41">
        <f t="shared" si="152"/>
        <v>0.20007869368483178</v>
      </c>
      <c r="O147" s="37">
        <f t="shared" si="1"/>
        <v>0.16730376618525736</v>
      </c>
      <c r="P147" s="40">
        <f>VLOOKUP(Reais3x3!C147,Aplicações!$B$10:$J$67,6,0)</f>
        <v>6.7278287461773698E-3</v>
      </c>
      <c r="Q147" s="40">
        <f>VLOOKUP(Reais3x3!D147,Aplicações!$B$10:$J$67,6,0)</f>
        <v>7.0336391437308868E-2</v>
      </c>
      <c r="R147" s="40">
        <f>VLOOKUP(Reais3x3!E147,Aplicações!$B$10:$J$67,6,0)</f>
        <v>4.8954128440366979E-2</v>
      </c>
      <c r="S147" s="40">
        <f>VLOOKUP(Reais3x3!C147,Aplicações!$B$10:$J$67,7,0)</f>
        <v>1.5765765765765764E-2</v>
      </c>
      <c r="T147" s="40">
        <f>VLOOKUP(Reais3x3!D147,Aplicações!$B$10:$J$67,7,0)</f>
        <v>0.16434684684684683</v>
      </c>
      <c r="U147" s="40">
        <f>VLOOKUP(Reais3x3!E147,Aplicações!$B$10:$J$67,7,0)</f>
        <v>7.5202702702702698E-2</v>
      </c>
      <c r="V147" s="40">
        <f>VLOOKUP(Reais3x3!C147,Aplicações!$B$10:$J$67,8,0)</f>
        <v>0</v>
      </c>
      <c r="W147" s="40">
        <f>VLOOKUP(Reais3x3!D147,Aplicações!$B$10:$J$67,8,0)</f>
        <v>0.51683848797250864</v>
      </c>
      <c r="X147" s="40">
        <f>VLOOKUP(Reais3x3!E147,Aplicações!$B$10:$J$67,8,0)</f>
        <v>3.092783505154639E-3</v>
      </c>
      <c r="Y147" s="60">
        <f t="shared" si="2"/>
        <v>0.12601834862385322</v>
      </c>
      <c r="Z147" s="60">
        <f t="shared" si="3"/>
        <v>0.25531531531531532</v>
      </c>
      <c r="AA147" s="60">
        <f t="shared" si="4"/>
        <v>0.51993127147766327</v>
      </c>
      <c r="AB147" s="61">
        <f t="shared" si="5"/>
        <v>0.95759429153924558</v>
      </c>
      <c r="AC147" s="61">
        <f t="shared" si="6"/>
        <v>0.90094594594594601</v>
      </c>
      <c r="AD147" s="61">
        <f t="shared" si="7"/>
        <v>0.65544100801832761</v>
      </c>
      <c r="AE147" s="61" t="e">
        <f t="shared" ca="1" si="8"/>
        <v>#NAME?</v>
      </c>
      <c r="AF147" s="61"/>
      <c r="AG147" s="61"/>
      <c r="AH147" s="65" t="e">
        <f t="shared" ca="1" si="9"/>
        <v>#NAME?</v>
      </c>
      <c r="AI147" s="65" t="e">
        <f t="shared" ca="1" si="10"/>
        <v>#NAME?</v>
      </c>
    </row>
    <row r="148" spans="2:35" ht="13.5" customHeight="1">
      <c r="B148" s="39">
        <v>144</v>
      </c>
      <c r="C148" s="31" t="s">
        <v>94</v>
      </c>
      <c r="D148" s="31" t="s">
        <v>88</v>
      </c>
      <c r="E148" s="31" t="s">
        <v>104</v>
      </c>
      <c r="F148" s="40">
        <f>VLOOKUP(Reais3x3!C148,Aplicações!$B$10:$J$67,9,0)</f>
        <v>27.14</v>
      </c>
      <c r="G148" s="40">
        <f>VLOOKUP(Reais3x3!D148,Aplicações!$B$10:$J$67,9,0)</f>
        <v>74.05</v>
      </c>
      <c r="H148" s="40">
        <f>VLOOKUP(Reais3x3!E148,Aplicações!$B$10:$J$67,9,0)</f>
        <v>70.489999999999995</v>
      </c>
      <c r="I148" s="31">
        <v>29</v>
      </c>
      <c r="J148" s="31">
        <v>80</v>
      </c>
      <c r="K148" s="31">
        <v>79</v>
      </c>
      <c r="L148" s="41">
        <f t="shared" ref="L148:N148" si="153">I148/F148-1</f>
        <v>6.8533529845246743E-2</v>
      </c>
      <c r="M148" s="41">
        <f t="shared" si="153"/>
        <v>8.0351114112086508E-2</v>
      </c>
      <c r="N148" s="41">
        <f t="shared" si="153"/>
        <v>0.12072634416229255</v>
      </c>
      <c r="O148" s="37">
        <f t="shared" si="1"/>
        <v>8.9870329373208602E-2</v>
      </c>
      <c r="P148" s="40">
        <f>VLOOKUP(Reais3x3!C148,Aplicações!$B$10:$J$67,6,0)</f>
        <v>6.7278287461773698E-3</v>
      </c>
      <c r="Q148" s="40">
        <f>VLOOKUP(Reais3x3!D148,Aplicações!$B$10:$J$67,6,0)</f>
        <v>1.0966360856269113E-2</v>
      </c>
      <c r="R148" s="40">
        <f>VLOOKUP(Reais3x3!E148,Aplicações!$B$10:$J$67,6,0)</f>
        <v>2.4464831804281346E-2</v>
      </c>
      <c r="S148" s="40">
        <f>VLOOKUP(Reais3x3!C148,Aplicações!$B$10:$J$67,7,0)</f>
        <v>1.5765765765765764E-2</v>
      </c>
      <c r="T148" s="40">
        <f>VLOOKUP(Reais3x3!D148,Aplicações!$B$10:$J$67,7,0)</f>
        <v>2.3468468468468468E-2</v>
      </c>
      <c r="U148" s="40">
        <f>VLOOKUP(Reais3x3!E148,Aplicações!$B$10:$J$67,7,0)</f>
        <v>4.2792792792792795E-4</v>
      </c>
      <c r="V148" s="40">
        <f>VLOOKUP(Reais3x3!C148,Aplicações!$B$10:$J$67,8,0)</f>
        <v>0</v>
      </c>
      <c r="W148" s="40">
        <f>VLOOKUP(Reais3x3!D148,Aplicações!$B$10:$J$67,8,0)</f>
        <v>0</v>
      </c>
      <c r="X148" s="40">
        <f>VLOOKUP(Reais3x3!E148,Aplicações!$B$10:$J$67,8,0)</f>
        <v>5.8419243986254296E-3</v>
      </c>
      <c r="Y148" s="60">
        <f t="shared" si="2"/>
        <v>4.2159021406727823E-2</v>
      </c>
      <c r="Z148" s="60">
        <f t="shared" si="3"/>
        <v>3.9662162162162166E-2</v>
      </c>
      <c r="AA148" s="60">
        <f t="shared" si="4"/>
        <v>5.8419243986254296E-3</v>
      </c>
      <c r="AB148" s="61">
        <f t="shared" si="5"/>
        <v>0.98817533129459723</v>
      </c>
      <c r="AC148" s="61">
        <f t="shared" si="6"/>
        <v>0.98463963963963963</v>
      </c>
      <c r="AD148" s="61">
        <f t="shared" si="7"/>
        <v>0.99610538373424973</v>
      </c>
      <c r="AE148" s="61" t="e">
        <f t="shared" ca="1" si="8"/>
        <v>#NAME?</v>
      </c>
      <c r="AF148" s="61"/>
      <c r="AG148" s="61"/>
      <c r="AH148" s="65" t="e">
        <f t="shared" ca="1" si="9"/>
        <v>#NAME?</v>
      </c>
      <c r="AI148" s="65" t="e">
        <f t="shared" ca="1" si="10"/>
        <v>#NAME?</v>
      </c>
    </row>
    <row r="149" spans="2:35" ht="13.5" customHeight="1">
      <c r="B149" s="39">
        <v>145</v>
      </c>
      <c r="C149" s="31" t="s">
        <v>94</v>
      </c>
      <c r="D149" s="31" t="s">
        <v>88</v>
      </c>
      <c r="E149" s="31" t="s">
        <v>93</v>
      </c>
      <c r="F149" s="40">
        <f>VLOOKUP(Reais3x3!C149,Aplicações!$B$10:$J$67,9,0)</f>
        <v>27.14</v>
      </c>
      <c r="G149" s="40">
        <f>VLOOKUP(Reais3x3!D149,Aplicações!$B$10:$J$67,9,0)</f>
        <v>74.05</v>
      </c>
      <c r="H149" s="40">
        <f>VLOOKUP(Reais3x3!E149,Aplicações!$B$10:$J$67,9,0)</f>
        <v>152.49</v>
      </c>
      <c r="I149" s="31">
        <v>29</v>
      </c>
      <c r="J149" s="31">
        <v>80</v>
      </c>
      <c r="K149" s="31">
        <v>176</v>
      </c>
      <c r="L149" s="41">
        <f t="shared" ref="L149:N149" si="154">I149/F149-1</f>
        <v>6.8533529845246743E-2</v>
      </c>
      <c r="M149" s="41">
        <f t="shared" si="154"/>
        <v>8.0351114112086508E-2</v>
      </c>
      <c r="N149" s="41">
        <f t="shared" si="154"/>
        <v>0.15417404419961955</v>
      </c>
      <c r="O149" s="37">
        <f t="shared" si="1"/>
        <v>0.10101956271898427</v>
      </c>
      <c r="P149" s="40">
        <f>VLOOKUP(Reais3x3!C149,Aplicações!$B$10:$J$67,6,0)</f>
        <v>6.7278287461773698E-3</v>
      </c>
      <c r="Q149" s="40">
        <f>VLOOKUP(Reais3x3!D149,Aplicações!$B$10:$J$67,6,0)</f>
        <v>1.0966360856269113E-2</v>
      </c>
      <c r="R149" s="40">
        <f>VLOOKUP(Reais3x3!E149,Aplicações!$B$10:$J$67,6,0)</f>
        <v>4.8954128440366979E-2</v>
      </c>
      <c r="S149" s="40">
        <f>VLOOKUP(Reais3x3!C149,Aplicações!$B$10:$J$67,7,0)</f>
        <v>1.5765765765765764E-2</v>
      </c>
      <c r="T149" s="40">
        <f>VLOOKUP(Reais3x3!D149,Aplicações!$B$10:$J$67,7,0)</f>
        <v>2.3468468468468468E-2</v>
      </c>
      <c r="U149" s="40">
        <f>VLOOKUP(Reais3x3!E149,Aplicações!$B$10:$J$67,7,0)</f>
        <v>7.5202702702702698E-2</v>
      </c>
      <c r="V149" s="40">
        <f>VLOOKUP(Reais3x3!C149,Aplicações!$B$10:$J$67,8,0)</f>
        <v>0</v>
      </c>
      <c r="W149" s="40">
        <f>VLOOKUP(Reais3x3!D149,Aplicações!$B$10:$J$67,8,0)</f>
        <v>0</v>
      </c>
      <c r="X149" s="40">
        <f>VLOOKUP(Reais3x3!E149,Aplicações!$B$10:$J$67,8,0)</f>
        <v>3.092783505154639E-3</v>
      </c>
      <c r="Y149" s="60">
        <f t="shared" si="2"/>
        <v>6.6648318042813459E-2</v>
      </c>
      <c r="Z149" s="60">
        <f t="shared" si="3"/>
        <v>0.11443693693693693</v>
      </c>
      <c r="AA149" s="60">
        <f t="shared" si="4"/>
        <v>3.092783505154639E-3</v>
      </c>
      <c r="AB149" s="61">
        <f t="shared" si="5"/>
        <v>0.97184913353720692</v>
      </c>
      <c r="AC149" s="61">
        <f t="shared" si="6"/>
        <v>0.96037537537537554</v>
      </c>
      <c r="AD149" s="61">
        <f t="shared" si="7"/>
        <v>0.99793814432989691</v>
      </c>
      <c r="AE149" s="61" t="e">
        <f t="shared" ca="1" si="8"/>
        <v>#NAME?</v>
      </c>
      <c r="AF149" s="61"/>
      <c r="AG149" s="61"/>
      <c r="AH149" s="65" t="e">
        <f t="shared" ca="1" si="9"/>
        <v>#NAME?</v>
      </c>
      <c r="AI149" s="65" t="e">
        <f t="shared" ca="1" si="10"/>
        <v>#NAME?</v>
      </c>
    </row>
    <row r="150" spans="2:35" ht="13.5" customHeight="1">
      <c r="B150" s="39">
        <v>146</v>
      </c>
      <c r="C150" s="31" t="s">
        <v>94</v>
      </c>
      <c r="D150" s="31" t="s">
        <v>86</v>
      </c>
      <c r="E150" s="31" t="s">
        <v>104</v>
      </c>
      <c r="F150" s="40">
        <f>VLOOKUP(Reais3x3!C150,Aplicações!$B$10:$J$67,9,0)</f>
        <v>27.14</v>
      </c>
      <c r="G150" s="40">
        <f>VLOOKUP(Reais3x3!D150,Aplicações!$B$10:$J$67,9,0)</f>
        <v>113.02</v>
      </c>
      <c r="H150" s="40">
        <f>VLOOKUP(Reais3x3!E150,Aplicações!$B$10:$J$67,9,0)</f>
        <v>70.489999999999995</v>
      </c>
      <c r="I150" s="31">
        <v>29</v>
      </c>
      <c r="J150" s="31">
        <v>125</v>
      </c>
      <c r="K150" s="31">
        <v>79</v>
      </c>
      <c r="L150" s="41">
        <f t="shared" ref="L150:N150" si="155">I150/F150-1</f>
        <v>6.8533529845246743E-2</v>
      </c>
      <c r="M150" s="41">
        <f t="shared" si="155"/>
        <v>0.10599893824101936</v>
      </c>
      <c r="N150" s="41">
        <f t="shared" si="155"/>
        <v>0.12072634416229255</v>
      </c>
      <c r="O150" s="37">
        <f t="shared" si="1"/>
        <v>9.8419604082852885E-2</v>
      </c>
      <c r="P150" s="40">
        <f>VLOOKUP(Reais3x3!C150,Aplicações!$B$10:$J$67,6,0)</f>
        <v>6.7278287461773698E-3</v>
      </c>
      <c r="Q150" s="40">
        <f>VLOOKUP(Reais3x3!D150,Aplicações!$B$10:$J$67,6,0)</f>
        <v>1.8006116207951072E-2</v>
      </c>
      <c r="R150" s="40">
        <f>VLOOKUP(Reais3x3!E150,Aplicações!$B$10:$J$67,6,0)</f>
        <v>2.4464831804281346E-2</v>
      </c>
      <c r="S150" s="40">
        <f>VLOOKUP(Reais3x3!C150,Aplicações!$B$10:$J$67,7,0)</f>
        <v>1.5765765765765764E-2</v>
      </c>
      <c r="T150" s="40">
        <f>VLOOKUP(Reais3x3!D150,Aplicações!$B$10:$J$67,7,0)</f>
        <v>4.1396396396396397E-2</v>
      </c>
      <c r="U150" s="40">
        <f>VLOOKUP(Reais3x3!E150,Aplicações!$B$10:$J$67,7,0)</f>
        <v>4.2792792792792795E-4</v>
      </c>
      <c r="V150" s="40">
        <f>VLOOKUP(Reais3x3!C150,Aplicações!$B$10:$J$67,8,0)</f>
        <v>0</v>
      </c>
      <c r="W150" s="40">
        <f>VLOOKUP(Reais3x3!D150,Aplicações!$B$10:$J$67,8,0)</f>
        <v>1.3745704467353952E-2</v>
      </c>
      <c r="X150" s="40">
        <f>VLOOKUP(Reais3x3!E150,Aplicações!$B$10:$J$67,8,0)</f>
        <v>5.8419243986254296E-3</v>
      </c>
      <c r="Y150" s="60">
        <f t="shared" si="2"/>
        <v>4.9198776758409793E-2</v>
      </c>
      <c r="Z150" s="60">
        <f t="shared" si="3"/>
        <v>5.7590090090090092E-2</v>
      </c>
      <c r="AA150" s="60">
        <f t="shared" si="4"/>
        <v>1.9587628865979381E-2</v>
      </c>
      <c r="AB150" s="61">
        <f t="shared" si="5"/>
        <v>0.98817533129459745</v>
      </c>
      <c r="AC150" s="61">
        <f t="shared" si="6"/>
        <v>0.97268768768768776</v>
      </c>
      <c r="AD150" s="61">
        <f t="shared" si="7"/>
        <v>0.99083619702176406</v>
      </c>
      <c r="AE150" s="61" t="e">
        <f t="shared" ca="1" si="8"/>
        <v>#NAME?</v>
      </c>
      <c r="AF150" s="61"/>
      <c r="AG150" s="61"/>
      <c r="AH150" s="65" t="e">
        <f t="shared" ca="1" si="9"/>
        <v>#NAME?</v>
      </c>
      <c r="AI150" s="65" t="e">
        <f t="shared" ca="1" si="10"/>
        <v>#NAME?</v>
      </c>
    </row>
    <row r="151" spans="2:35" ht="13.5" customHeight="1">
      <c r="B151" s="39">
        <v>147</v>
      </c>
      <c r="C151" s="31" t="s">
        <v>94</v>
      </c>
      <c r="D151" s="31" t="s">
        <v>86</v>
      </c>
      <c r="E151" s="31" t="s">
        <v>93</v>
      </c>
      <c r="F151" s="40">
        <f>VLOOKUP(Reais3x3!C151,Aplicações!$B$10:$J$67,9,0)</f>
        <v>27.14</v>
      </c>
      <c r="G151" s="40">
        <f>VLOOKUP(Reais3x3!D151,Aplicações!$B$10:$J$67,9,0)</f>
        <v>113.02</v>
      </c>
      <c r="H151" s="40">
        <f>VLOOKUP(Reais3x3!E151,Aplicações!$B$10:$J$67,9,0)</f>
        <v>152.49</v>
      </c>
      <c r="I151" s="31">
        <v>29</v>
      </c>
      <c r="J151" s="31">
        <v>128</v>
      </c>
      <c r="K151" s="31">
        <v>179</v>
      </c>
      <c r="L151" s="41">
        <f t="shared" ref="L151:N151" si="156">I151/F151-1</f>
        <v>6.8533529845246743E-2</v>
      </c>
      <c r="M151" s="41">
        <f t="shared" si="156"/>
        <v>0.13254291275880381</v>
      </c>
      <c r="N151" s="41">
        <f t="shared" si="156"/>
        <v>0.17384746540756768</v>
      </c>
      <c r="O151" s="37">
        <f t="shared" si="1"/>
        <v>0.12497463600387275</v>
      </c>
      <c r="P151" s="40">
        <f>VLOOKUP(Reais3x3!C151,Aplicações!$B$10:$J$67,6,0)</f>
        <v>6.7278287461773698E-3</v>
      </c>
      <c r="Q151" s="40">
        <f>VLOOKUP(Reais3x3!D151,Aplicações!$B$10:$J$67,6,0)</f>
        <v>1.8006116207951072E-2</v>
      </c>
      <c r="R151" s="40">
        <f>VLOOKUP(Reais3x3!E151,Aplicações!$B$10:$J$67,6,0)</f>
        <v>4.8954128440366979E-2</v>
      </c>
      <c r="S151" s="40">
        <f>VLOOKUP(Reais3x3!C151,Aplicações!$B$10:$J$67,7,0)</f>
        <v>1.5765765765765764E-2</v>
      </c>
      <c r="T151" s="40">
        <f>VLOOKUP(Reais3x3!D151,Aplicações!$B$10:$J$67,7,0)</f>
        <v>4.1396396396396397E-2</v>
      </c>
      <c r="U151" s="40">
        <f>VLOOKUP(Reais3x3!E151,Aplicações!$B$10:$J$67,7,0)</f>
        <v>7.5202702702702698E-2</v>
      </c>
      <c r="V151" s="40">
        <f>VLOOKUP(Reais3x3!C151,Aplicações!$B$10:$J$67,8,0)</f>
        <v>0</v>
      </c>
      <c r="W151" s="40">
        <f>VLOOKUP(Reais3x3!D151,Aplicações!$B$10:$J$67,8,0)</f>
        <v>1.3745704467353952E-2</v>
      </c>
      <c r="X151" s="40">
        <f>VLOOKUP(Reais3x3!E151,Aplicações!$B$10:$J$67,8,0)</f>
        <v>3.092783505154639E-3</v>
      </c>
      <c r="Y151" s="60">
        <f t="shared" si="2"/>
        <v>7.3688073394495429E-2</v>
      </c>
      <c r="Z151" s="60">
        <f t="shared" si="3"/>
        <v>0.13236486486486487</v>
      </c>
      <c r="AA151" s="60">
        <f t="shared" si="4"/>
        <v>1.683848797250859E-2</v>
      </c>
      <c r="AB151" s="61">
        <f t="shared" si="5"/>
        <v>0.97184913353720692</v>
      </c>
      <c r="AC151" s="61">
        <f t="shared" si="6"/>
        <v>0.96037537537537532</v>
      </c>
      <c r="AD151" s="61">
        <f t="shared" si="7"/>
        <v>0.99083619702176406</v>
      </c>
      <c r="AE151" s="61" t="e">
        <f t="shared" ca="1" si="8"/>
        <v>#NAME?</v>
      </c>
      <c r="AF151" s="61"/>
      <c r="AG151" s="61"/>
      <c r="AH151" s="65" t="e">
        <f t="shared" ca="1" si="9"/>
        <v>#NAME?</v>
      </c>
      <c r="AI151" s="65" t="e">
        <f t="shared" ca="1" si="10"/>
        <v>#NAME?</v>
      </c>
    </row>
    <row r="152" spans="2:35" ht="13.5" customHeight="1">
      <c r="B152" s="39">
        <v>148</v>
      </c>
      <c r="C152" s="31" t="s">
        <v>94</v>
      </c>
      <c r="D152" s="31" t="s">
        <v>87</v>
      </c>
      <c r="E152" s="31" t="s">
        <v>104</v>
      </c>
      <c r="F152" s="40">
        <f>VLOOKUP(Reais3x3!C152,Aplicações!$B$10:$J$67,9,0)</f>
        <v>27.14</v>
      </c>
      <c r="G152" s="40">
        <f>VLOOKUP(Reais3x3!D152,Aplicações!$B$10:$J$67,9,0)</f>
        <v>46.42</v>
      </c>
      <c r="H152" s="40">
        <f>VLOOKUP(Reais3x3!E152,Aplicações!$B$10:$J$67,9,0)</f>
        <v>70.489999999999995</v>
      </c>
      <c r="I152" s="31">
        <v>29</v>
      </c>
      <c r="J152" s="31">
        <v>56</v>
      </c>
      <c r="K152" s="31">
        <v>79</v>
      </c>
      <c r="L152" s="41">
        <f t="shared" ref="L152:N152" si="157">I152/F152-1</f>
        <v>6.8533529845246743E-2</v>
      </c>
      <c r="M152" s="41">
        <f t="shared" si="157"/>
        <v>0.20637656182679875</v>
      </c>
      <c r="N152" s="41">
        <f t="shared" si="157"/>
        <v>0.12072634416229255</v>
      </c>
      <c r="O152" s="37">
        <f t="shared" si="1"/>
        <v>0.13187881194477935</v>
      </c>
      <c r="P152" s="40">
        <f>VLOOKUP(Reais3x3!C152,Aplicações!$B$10:$J$67,6,0)</f>
        <v>6.7278287461773698E-3</v>
      </c>
      <c r="Q152" s="40">
        <f>VLOOKUP(Reais3x3!D152,Aplicações!$B$10:$J$67,6,0)</f>
        <v>0.13616513761467888</v>
      </c>
      <c r="R152" s="40">
        <f>VLOOKUP(Reais3x3!E152,Aplicações!$B$10:$J$67,6,0)</f>
        <v>2.4464831804281346E-2</v>
      </c>
      <c r="S152" s="40">
        <f>VLOOKUP(Reais3x3!C152,Aplicações!$B$10:$J$67,7,0)</f>
        <v>1.5765765765765764E-2</v>
      </c>
      <c r="T152" s="40">
        <f>VLOOKUP(Reais3x3!D152,Aplicações!$B$10:$J$67,7,0)</f>
        <v>9.0788288288288291E-2</v>
      </c>
      <c r="U152" s="40">
        <f>VLOOKUP(Reais3x3!E152,Aplicações!$B$10:$J$67,7,0)</f>
        <v>4.2792792792792795E-4</v>
      </c>
      <c r="V152" s="40">
        <f>VLOOKUP(Reais3x3!C152,Aplicações!$B$10:$J$67,8,0)</f>
        <v>0</v>
      </c>
      <c r="W152" s="40">
        <f>VLOOKUP(Reais3x3!D152,Aplicações!$B$10:$J$67,8,0)</f>
        <v>0.19381443298969073</v>
      </c>
      <c r="X152" s="40">
        <f>VLOOKUP(Reais3x3!E152,Aplicações!$B$10:$J$67,8,0)</f>
        <v>5.8419243986254296E-3</v>
      </c>
      <c r="Y152" s="60">
        <f t="shared" si="2"/>
        <v>0.1673577981651376</v>
      </c>
      <c r="Z152" s="60">
        <f t="shared" si="3"/>
        <v>0.10698198198198197</v>
      </c>
      <c r="AA152" s="60">
        <f t="shared" si="4"/>
        <v>0.19965635738831616</v>
      </c>
      <c r="AB152" s="61">
        <f t="shared" si="5"/>
        <v>0.91370846075433221</v>
      </c>
      <c r="AC152" s="61">
        <f t="shared" si="6"/>
        <v>0.93975975975975989</v>
      </c>
      <c r="AD152" s="61">
        <f t="shared" si="7"/>
        <v>0.87079037800687287</v>
      </c>
      <c r="AE152" s="61" t="e">
        <f t="shared" ca="1" si="8"/>
        <v>#NAME?</v>
      </c>
      <c r="AF152" s="61"/>
      <c r="AG152" s="61"/>
      <c r="AH152" s="65" t="e">
        <f t="shared" ca="1" si="9"/>
        <v>#NAME?</v>
      </c>
      <c r="AI152" s="65" t="e">
        <f t="shared" ca="1" si="10"/>
        <v>#NAME?</v>
      </c>
    </row>
    <row r="153" spans="2:35" ht="13.5" customHeight="1">
      <c r="B153" s="39">
        <v>149</v>
      </c>
      <c r="C153" s="31" t="s">
        <v>94</v>
      </c>
      <c r="D153" s="31" t="s">
        <v>87</v>
      </c>
      <c r="E153" s="31" t="s">
        <v>93</v>
      </c>
      <c r="F153" s="40">
        <f>VLOOKUP(Reais3x3!C153,Aplicações!$B$10:$J$67,9,0)</f>
        <v>27.14</v>
      </c>
      <c r="G153" s="40">
        <f>VLOOKUP(Reais3x3!D153,Aplicações!$B$10:$J$67,9,0)</f>
        <v>46.42</v>
      </c>
      <c r="H153" s="40">
        <f>VLOOKUP(Reais3x3!E153,Aplicações!$B$10:$J$67,9,0)</f>
        <v>152.49</v>
      </c>
      <c r="I153" s="31">
        <v>29</v>
      </c>
      <c r="J153" s="31">
        <v>61</v>
      </c>
      <c r="K153" s="31">
        <v>179</v>
      </c>
      <c r="L153" s="41">
        <f t="shared" ref="L153:N153" si="158">I153/F153-1</f>
        <v>6.8533529845246743E-2</v>
      </c>
      <c r="M153" s="41">
        <f t="shared" si="158"/>
        <v>0.31408875484704857</v>
      </c>
      <c r="N153" s="41">
        <f t="shared" si="158"/>
        <v>0.17384746540756768</v>
      </c>
      <c r="O153" s="37">
        <f t="shared" si="1"/>
        <v>0.18548991669995432</v>
      </c>
      <c r="P153" s="40">
        <f>VLOOKUP(Reais3x3!C153,Aplicações!$B$10:$J$67,6,0)</f>
        <v>6.7278287461773698E-3</v>
      </c>
      <c r="Q153" s="40">
        <f>VLOOKUP(Reais3x3!D153,Aplicações!$B$10:$J$67,6,0)</f>
        <v>0.13616513761467888</v>
      </c>
      <c r="R153" s="40">
        <f>VLOOKUP(Reais3x3!E153,Aplicações!$B$10:$J$67,6,0)</f>
        <v>4.8954128440366979E-2</v>
      </c>
      <c r="S153" s="40">
        <f>VLOOKUP(Reais3x3!C153,Aplicações!$B$10:$J$67,7,0)</f>
        <v>1.5765765765765764E-2</v>
      </c>
      <c r="T153" s="40">
        <f>VLOOKUP(Reais3x3!D153,Aplicações!$B$10:$J$67,7,0)</f>
        <v>9.0788288288288291E-2</v>
      </c>
      <c r="U153" s="40">
        <f>VLOOKUP(Reais3x3!E153,Aplicações!$B$10:$J$67,7,0)</f>
        <v>7.5202702702702698E-2</v>
      </c>
      <c r="V153" s="40">
        <f>VLOOKUP(Reais3x3!C153,Aplicações!$B$10:$J$67,8,0)</f>
        <v>0</v>
      </c>
      <c r="W153" s="40">
        <f>VLOOKUP(Reais3x3!D153,Aplicações!$B$10:$J$67,8,0)</f>
        <v>0.19381443298969073</v>
      </c>
      <c r="X153" s="40">
        <f>VLOOKUP(Reais3x3!E153,Aplicações!$B$10:$J$67,8,0)</f>
        <v>3.092783505154639E-3</v>
      </c>
      <c r="Y153" s="60">
        <f t="shared" si="2"/>
        <v>0.19184709480122322</v>
      </c>
      <c r="Z153" s="60">
        <f t="shared" si="3"/>
        <v>0.18175675675675673</v>
      </c>
      <c r="AA153" s="60">
        <f t="shared" si="4"/>
        <v>0.19690721649484536</v>
      </c>
      <c r="AB153" s="61">
        <f t="shared" si="5"/>
        <v>0.91370846075433232</v>
      </c>
      <c r="AC153" s="61">
        <f t="shared" si="6"/>
        <v>0.94998498498498496</v>
      </c>
      <c r="AD153" s="61">
        <f t="shared" si="7"/>
        <v>0.87079037800687287</v>
      </c>
      <c r="AE153" s="61" t="e">
        <f t="shared" ca="1" si="8"/>
        <v>#NAME?</v>
      </c>
      <c r="AF153" s="61"/>
      <c r="AG153" s="61"/>
      <c r="AH153" s="65" t="e">
        <f t="shared" ca="1" si="9"/>
        <v>#NAME?</v>
      </c>
      <c r="AI153" s="65" t="e">
        <f t="shared" ca="1" si="10"/>
        <v>#NAME?</v>
      </c>
    </row>
    <row r="154" spans="2:35" ht="13.5" customHeight="1">
      <c r="B154" s="39">
        <v>150</v>
      </c>
      <c r="C154" s="31" t="s">
        <v>94</v>
      </c>
      <c r="D154" s="31" t="s">
        <v>89</v>
      </c>
      <c r="E154" s="31" t="s">
        <v>104</v>
      </c>
      <c r="F154" s="40">
        <f>VLOOKUP(Reais3x3!C154,Aplicações!$B$10:$J$67,9,0)</f>
        <v>27.14</v>
      </c>
      <c r="G154" s="40">
        <f>VLOOKUP(Reais3x3!D154,Aplicações!$B$10:$J$67,9,0)</f>
        <v>39.200000000000003</v>
      </c>
      <c r="H154" s="40">
        <f>VLOOKUP(Reais3x3!E154,Aplicações!$B$10:$J$67,9,0)</f>
        <v>70.489999999999995</v>
      </c>
      <c r="I154" s="31">
        <v>29</v>
      </c>
      <c r="J154" s="31">
        <v>45</v>
      </c>
      <c r="K154" s="31">
        <v>84</v>
      </c>
      <c r="L154" s="41">
        <f t="shared" ref="L154:N154" si="159">I154/F154-1</f>
        <v>6.8533529845246743E-2</v>
      </c>
      <c r="M154" s="41">
        <f t="shared" si="159"/>
        <v>0.14795918367346927</v>
      </c>
      <c r="N154" s="41">
        <f t="shared" si="159"/>
        <v>0.19165839126117179</v>
      </c>
      <c r="O154" s="37">
        <f t="shared" si="1"/>
        <v>0.13605036825996261</v>
      </c>
      <c r="P154" s="40">
        <f>VLOOKUP(Reais3x3!C154,Aplicações!$B$10:$J$67,6,0)</f>
        <v>6.7278287461773698E-3</v>
      </c>
      <c r="Q154" s="40">
        <f>VLOOKUP(Reais3x3!D154,Aplicações!$B$10:$J$67,6,0)</f>
        <v>6.8000000000000005E-2</v>
      </c>
      <c r="R154" s="40">
        <f>VLOOKUP(Reais3x3!E154,Aplicações!$B$10:$J$67,6,0)</f>
        <v>2.4464831804281346E-2</v>
      </c>
      <c r="S154" s="40">
        <f>VLOOKUP(Reais3x3!C154,Aplicações!$B$10:$J$67,7,0)</f>
        <v>1.5765765765765764E-2</v>
      </c>
      <c r="T154" s="40">
        <f>VLOOKUP(Reais3x3!D154,Aplicações!$B$10:$J$67,7,0)</f>
        <v>0.16936936936936939</v>
      </c>
      <c r="U154" s="40">
        <f>VLOOKUP(Reais3x3!E154,Aplicações!$B$10:$J$67,7,0)</f>
        <v>4.2792792792792795E-4</v>
      </c>
      <c r="V154" s="40">
        <f>VLOOKUP(Reais3x3!C154,Aplicações!$B$10:$J$67,8,0)</f>
        <v>0</v>
      </c>
      <c r="W154" s="40">
        <f>VLOOKUP(Reais3x3!D154,Aplicações!$B$10:$J$67,8,0)</f>
        <v>0.49312714776632305</v>
      </c>
      <c r="X154" s="40">
        <f>VLOOKUP(Reais3x3!E154,Aplicações!$B$10:$J$67,8,0)</f>
        <v>5.8419243986254296E-3</v>
      </c>
      <c r="Y154" s="60">
        <f t="shared" si="2"/>
        <v>9.9192660550458722E-2</v>
      </c>
      <c r="Z154" s="60">
        <f t="shared" si="3"/>
        <v>0.18556306306306308</v>
      </c>
      <c r="AA154" s="60">
        <f t="shared" si="4"/>
        <v>0.49896907216494846</v>
      </c>
      <c r="AB154" s="61">
        <f t="shared" si="5"/>
        <v>0.95915188583078492</v>
      </c>
      <c r="AC154" s="61">
        <f t="shared" si="6"/>
        <v>0.88737237237237243</v>
      </c>
      <c r="AD154" s="61">
        <f t="shared" si="7"/>
        <v>0.6712485681557846</v>
      </c>
      <c r="AE154" s="61" t="e">
        <f t="shared" ca="1" si="8"/>
        <v>#NAME?</v>
      </c>
      <c r="AF154" s="61"/>
      <c r="AG154" s="61"/>
      <c r="AH154" s="65" t="e">
        <f t="shared" ca="1" si="9"/>
        <v>#NAME?</v>
      </c>
      <c r="AI154" s="65" t="e">
        <f t="shared" ca="1" si="10"/>
        <v>#NAME?</v>
      </c>
    </row>
    <row r="155" spans="2:35" ht="13.5" customHeight="1">
      <c r="B155" s="39">
        <v>151</v>
      </c>
      <c r="C155" s="31" t="s">
        <v>94</v>
      </c>
      <c r="D155" s="31" t="s">
        <v>89</v>
      </c>
      <c r="E155" s="31" t="s">
        <v>93</v>
      </c>
      <c r="F155" s="40">
        <f>VLOOKUP(Reais3x3!C155,Aplicações!$B$10:$J$67,9,0)</f>
        <v>27.14</v>
      </c>
      <c r="G155" s="40">
        <f>VLOOKUP(Reais3x3!D155,Aplicações!$B$10:$J$67,9,0)</f>
        <v>39.200000000000003</v>
      </c>
      <c r="H155" s="40">
        <f>VLOOKUP(Reais3x3!E155,Aplicações!$B$10:$J$67,9,0)</f>
        <v>152.49</v>
      </c>
      <c r="I155" s="31">
        <v>29</v>
      </c>
      <c r="J155" s="31">
        <v>49</v>
      </c>
      <c r="K155" s="31">
        <v>184</v>
      </c>
      <c r="L155" s="41">
        <f t="shared" ref="L155:N155" si="160">I155/F155-1</f>
        <v>6.8533529845246743E-2</v>
      </c>
      <c r="M155" s="41">
        <f t="shared" si="160"/>
        <v>0.25</v>
      </c>
      <c r="N155" s="41">
        <f t="shared" si="160"/>
        <v>0.20663650075414774</v>
      </c>
      <c r="O155" s="37">
        <f t="shared" si="1"/>
        <v>0.17505667686646484</v>
      </c>
      <c r="P155" s="40">
        <f>VLOOKUP(Reais3x3!C155,Aplicações!$B$10:$J$67,6,0)</f>
        <v>6.7278287461773698E-3</v>
      </c>
      <c r="Q155" s="40">
        <f>VLOOKUP(Reais3x3!D155,Aplicações!$B$10:$J$67,6,0)</f>
        <v>6.8000000000000005E-2</v>
      </c>
      <c r="R155" s="40">
        <f>VLOOKUP(Reais3x3!E155,Aplicações!$B$10:$J$67,6,0)</f>
        <v>4.8954128440366979E-2</v>
      </c>
      <c r="S155" s="40">
        <f>VLOOKUP(Reais3x3!C155,Aplicações!$B$10:$J$67,7,0)</f>
        <v>1.5765765765765764E-2</v>
      </c>
      <c r="T155" s="40">
        <f>VLOOKUP(Reais3x3!D155,Aplicações!$B$10:$J$67,7,0)</f>
        <v>0.16936936936936939</v>
      </c>
      <c r="U155" s="40">
        <f>VLOOKUP(Reais3x3!E155,Aplicações!$B$10:$J$67,7,0)</f>
        <v>7.5202702702702698E-2</v>
      </c>
      <c r="V155" s="40">
        <f>VLOOKUP(Reais3x3!C155,Aplicações!$B$10:$J$67,8,0)</f>
        <v>0</v>
      </c>
      <c r="W155" s="40">
        <f>VLOOKUP(Reais3x3!D155,Aplicações!$B$10:$J$67,8,0)</f>
        <v>0.49312714776632305</v>
      </c>
      <c r="X155" s="40">
        <f>VLOOKUP(Reais3x3!E155,Aplicações!$B$10:$J$67,8,0)</f>
        <v>3.092783505154639E-3</v>
      </c>
      <c r="Y155" s="60">
        <f t="shared" si="2"/>
        <v>0.12368195718654436</v>
      </c>
      <c r="Z155" s="60">
        <f t="shared" si="3"/>
        <v>0.26033783783783787</v>
      </c>
      <c r="AA155" s="60">
        <f t="shared" si="4"/>
        <v>0.49621993127147768</v>
      </c>
      <c r="AB155" s="61">
        <f t="shared" si="5"/>
        <v>0.95915188583078492</v>
      </c>
      <c r="AC155" s="61">
        <f t="shared" si="6"/>
        <v>0.8975975975975975</v>
      </c>
      <c r="AD155" s="61">
        <f t="shared" si="7"/>
        <v>0.6712485681557846</v>
      </c>
      <c r="AE155" s="61" t="e">
        <f t="shared" ca="1" si="8"/>
        <v>#NAME?</v>
      </c>
      <c r="AF155" s="61"/>
      <c r="AG155" s="61"/>
      <c r="AH155" s="65" t="e">
        <f t="shared" ca="1" si="9"/>
        <v>#NAME?</v>
      </c>
      <c r="AI155" s="65" t="e">
        <f t="shared" ca="1" si="10"/>
        <v>#NAME?</v>
      </c>
    </row>
    <row r="156" spans="2:35" ht="13.5" customHeight="1">
      <c r="B156" s="39">
        <v>152</v>
      </c>
      <c r="C156" s="31" t="s">
        <v>94</v>
      </c>
      <c r="D156" s="31" t="s">
        <v>104</v>
      </c>
      <c r="E156" s="31" t="s">
        <v>104</v>
      </c>
      <c r="F156" s="40">
        <f>VLOOKUP(Reais3x3!C156,Aplicações!$B$10:$J$67,9,0)</f>
        <v>27.14</v>
      </c>
      <c r="G156" s="40">
        <f>VLOOKUP(Reais3x3!D156,Aplicações!$B$10:$J$67,9,0)</f>
        <v>70.489999999999995</v>
      </c>
      <c r="H156" s="40">
        <f>VLOOKUP(Reais3x3!E156,Aplicações!$B$10:$J$67,9,0)</f>
        <v>70.489999999999995</v>
      </c>
      <c r="I156" s="31">
        <v>28</v>
      </c>
      <c r="J156" s="31">
        <v>78</v>
      </c>
      <c r="K156" s="31">
        <v>76</v>
      </c>
      <c r="L156" s="41">
        <f t="shared" ref="L156:N156" si="161">I156/F156-1</f>
        <v>3.1687546057479699E-2</v>
      </c>
      <c r="M156" s="41">
        <f t="shared" si="161"/>
        <v>0.10653993474251666</v>
      </c>
      <c r="N156" s="41">
        <f t="shared" si="161"/>
        <v>7.8167115902965101E-2</v>
      </c>
      <c r="O156" s="37">
        <f t="shared" si="1"/>
        <v>7.2131532234320492E-2</v>
      </c>
      <c r="P156" s="40">
        <f>VLOOKUP(Reais3x3!C156,Aplicações!$B$10:$J$67,6,0)</f>
        <v>6.7278287461773698E-3</v>
      </c>
      <c r="Q156" s="40">
        <f>VLOOKUP(Reais3x3!D156,Aplicações!$B$10:$J$67,6,0)</f>
        <v>2.4464831804281346E-2</v>
      </c>
      <c r="R156" s="40">
        <f>VLOOKUP(Reais3x3!E156,Aplicações!$B$10:$J$67,6,0)</f>
        <v>2.4464831804281346E-2</v>
      </c>
      <c r="S156" s="40">
        <f>VLOOKUP(Reais3x3!C156,Aplicações!$B$10:$J$67,7,0)</f>
        <v>1.5765765765765764E-2</v>
      </c>
      <c r="T156" s="40">
        <f>VLOOKUP(Reais3x3!D156,Aplicações!$B$10:$J$67,7,0)</f>
        <v>4.2792792792792795E-4</v>
      </c>
      <c r="U156" s="40">
        <f>VLOOKUP(Reais3x3!E156,Aplicações!$B$10:$J$67,7,0)</f>
        <v>4.2792792792792795E-4</v>
      </c>
      <c r="V156" s="40">
        <f>VLOOKUP(Reais3x3!C156,Aplicações!$B$10:$J$67,8,0)</f>
        <v>0</v>
      </c>
      <c r="W156" s="40">
        <f>VLOOKUP(Reais3x3!D156,Aplicações!$B$10:$J$67,8,0)</f>
        <v>5.8419243986254296E-3</v>
      </c>
      <c r="X156" s="40">
        <f>VLOOKUP(Reais3x3!E156,Aplicações!$B$10:$J$67,8,0)</f>
        <v>5.8419243986254296E-3</v>
      </c>
      <c r="Y156" s="60">
        <f t="shared" si="2"/>
        <v>5.565749235474006E-2</v>
      </c>
      <c r="Z156" s="60">
        <f t="shared" si="3"/>
        <v>1.6621621621621618E-2</v>
      </c>
      <c r="AA156" s="60">
        <f t="shared" si="4"/>
        <v>1.1683848797250859E-2</v>
      </c>
      <c r="AB156" s="61">
        <f t="shared" si="5"/>
        <v>0.98817533129459745</v>
      </c>
      <c r="AC156" s="61">
        <f t="shared" si="6"/>
        <v>0.98977477477477471</v>
      </c>
      <c r="AD156" s="61">
        <f t="shared" si="7"/>
        <v>0.99610538373424973</v>
      </c>
      <c r="AE156" s="61" t="e">
        <f t="shared" ca="1" si="8"/>
        <v>#NAME?</v>
      </c>
      <c r="AF156" s="61"/>
      <c r="AG156" s="61"/>
      <c r="AH156" s="65" t="e">
        <f t="shared" ca="1" si="9"/>
        <v>#NAME?</v>
      </c>
      <c r="AI156" s="65" t="e">
        <f t="shared" ca="1" si="10"/>
        <v>#NAME?</v>
      </c>
    </row>
    <row r="157" spans="2:35" ht="13.5" customHeight="1">
      <c r="B157" s="39">
        <v>153</v>
      </c>
      <c r="C157" s="31" t="s">
        <v>94</v>
      </c>
      <c r="D157" s="31" t="s">
        <v>104</v>
      </c>
      <c r="E157" s="31" t="s">
        <v>93</v>
      </c>
      <c r="F157" s="40">
        <f>VLOOKUP(Reais3x3!C157,Aplicações!$B$10:$J$67,9,0)</f>
        <v>27.14</v>
      </c>
      <c r="G157" s="40">
        <f>VLOOKUP(Reais3x3!D157,Aplicações!$B$10:$J$67,9,0)</f>
        <v>70.489999999999995</v>
      </c>
      <c r="H157" s="40">
        <f>VLOOKUP(Reais3x3!E157,Aplicações!$B$10:$J$67,9,0)</f>
        <v>152.49</v>
      </c>
      <c r="I157" s="31">
        <v>29</v>
      </c>
      <c r="J157" s="31">
        <v>84</v>
      </c>
      <c r="K157" s="31">
        <v>167</v>
      </c>
      <c r="L157" s="41">
        <f t="shared" ref="L157:N157" si="162">I157/F157-1</f>
        <v>6.8533529845246743E-2</v>
      </c>
      <c r="M157" s="41">
        <f t="shared" si="162"/>
        <v>0.19165839126117179</v>
      </c>
      <c r="N157" s="41">
        <f t="shared" si="162"/>
        <v>9.5153780575775393E-2</v>
      </c>
      <c r="O157" s="37">
        <f t="shared" si="1"/>
        <v>0.11844856722739798</v>
      </c>
      <c r="P157" s="40">
        <f>VLOOKUP(Reais3x3!C157,Aplicações!$B$10:$J$67,6,0)</f>
        <v>6.7278287461773698E-3</v>
      </c>
      <c r="Q157" s="40">
        <f>VLOOKUP(Reais3x3!D157,Aplicações!$B$10:$J$67,6,0)</f>
        <v>2.4464831804281346E-2</v>
      </c>
      <c r="R157" s="40">
        <f>VLOOKUP(Reais3x3!E157,Aplicações!$B$10:$J$67,6,0)</f>
        <v>4.8954128440366979E-2</v>
      </c>
      <c r="S157" s="40">
        <f>VLOOKUP(Reais3x3!C157,Aplicações!$B$10:$J$67,7,0)</f>
        <v>1.5765765765765764E-2</v>
      </c>
      <c r="T157" s="40">
        <f>VLOOKUP(Reais3x3!D157,Aplicações!$B$10:$J$67,7,0)</f>
        <v>4.2792792792792795E-4</v>
      </c>
      <c r="U157" s="40">
        <f>VLOOKUP(Reais3x3!E157,Aplicações!$B$10:$J$67,7,0)</f>
        <v>7.5202702702702698E-2</v>
      </c>
      <c r="V157" s="40">
        <f>VLOOKUP(Reais3x3!C157,Aplicações!$B$10:$J$67,8,0)</f>
        <v>0</v>
      </c>
      <c r="W157" s="40">
        <f>VLOOKUP(Reais3x3!D157,Aplicações!$B$10:$J$67,8,0)</f>
        <v>5.8419243986254296E-3</v>
      </c>
      <c r="X157" s="40">
        <f>VLOOKUP(Reais3x3!E157,Aplicações!$B$10:$J$67,8,0)</f>
        <v>3.092783505154639E-3</v>
      </c>
      <c r="Y157" s="60">
        <f t="shared" si="2"/>
        <v>8.0146788990825696E-2</v>
      </c>
      <c r="Z157" s="60">
        <f t="shared" si="3"/>
        <v>9.1396396396396393E-2</v>
      </c>
      <c r="AA157" s="60">
        <f t="shared" si="4"/>
        <v>8.9347079037800682E-3</v>
      </c>
      <c r="AB157" s="61">
        <f t="shared" si="5"/>
        <v>0.97184913353720681</v>
      </c>
      <c r="AC157" s="61">
        <f t="shared" si="6"/>
        <v>0.95015015015015025</v>
      </c>
      <c r="AD157" s="61">
        <f t="shared" si="7"/>
        <v>0.99610538373424973</v>
      </c>
      <c r="AE157" s="61" t="e">
        <f t="shared" ca="1" si="8"/>
        <v>#NAME?</v>
      </c>
      <c r="AF157" s="61"/>
      <c r="AG157" s="61"/>
      <c r="AH157" s="65" t="e">
        <f t="shared" ca="1" si="9"/>
        <v>#NAME?</v>
      </c>
      <c r="AI157" s="65" t="e">
        <f t="shared" ca="1" si="10"/>
        <v>#NAME?</v>
      </c>
    </row>
    <row r="158" spans="2:35" ht="13.5" customHeight="1">
      <c r="B158" s="39">
        <v>154</v>
      </c>
      <c r="C158" s="31" t="s">
        <v>94</v>
      </c>
      <c r="D158" s="31" t="s">
        <v>93</v>
      </c>
      <c r="E158" s="31" t="s">
        <v>93</v>
      </c>
      <c r="F158" s="40">
        <f>VLOOKUP(Reais3x3!C158,Aplicações!$B$10:$J$67,9,0)</f>
        <v>27.14</v>
      </c>
      <c r="G158" s="40">
        <f>VLOOKUP(Reais3x3!D158,Aplicações!$B$10:$J$67,9,0)</f>
        <v>152.49</v>
      </c>
      <c r="H158" s="40">
        <f>VLOOKUP(Reais3x3!E158,Aplicações!$B$10:$J$67,9,0)</f>
        <v>152.49</v>
      </c>
      <c r="I158" s="31">
        <v>29</v>
      </c>
      <c r="J158" s="31">
        <v>181</v>
      </c>
      <c r="K158" s="31">
        <v>178</v>
      </c>
      <c r="L158" s="41">
        <f t="shared" ref="L158:N158" si="163">I158/F158-1</f>
        <v>6.8533529845246743E-2</v>
      </c>
      <c r="M158" s="41">
        <f t="shared" si="163"/>
        <v>0.18696307954619962</v>
      </c>
      <c r="N158" s="41">
        <f t="shared" si="163"/>
        <v>0.16728965833825171</v>
      </c>
      <c r="O158" s="37">
        <f t="shared" si="1"/>
        <v>0.14092875590989937</v>
      </c>
      <c r="P158" s="40">
        <f>VLOOKUP(Reais3x3!C158,Aplicações!$B$10:$J$67,6,0)</f>
        <v>6.7278287461773698E-3</v>
      </c>
      <c r="Q158" s="40">
        <f>VLOOKUP(Reais3x3!D158,Aplicações!$B$10:$J$67,6,0)</f>
        <v>4.8954128440366979E-2</v>
      </c>
      <c r="R158" s="40">
        <f>VLOOKUP(Reais3x3!E158,Aplicações!$B$10:$J$67,6,0)</f>
        <v>4.8954128440366979E-2</v>
      </c>
      <c r="S158" s="40">
        <f>VLOOKUP(Reais3x3!C158,Aplicações!$B$10:$J$67,7,0)</f>
        <v>1.5765765765765764E-2</v>
      </c>
      <c r="T158" s="40">
        <f>VLOOKUP(Reais3x3!D158,Aplicações!$B$10:$J$67,7,0)</f>
        <v>7.5202702702702698E-2</v>
      </c>
      <c r="U158" s="40">
        <f>VLOOKUP(Reais3x3!E158,Aplicações!$B$10:$J$67,7,0)</f>
        <v>7.5202702702702698E-2</v>
      </c>
      <c r="V158" s="40">
        <f>VLOOKUP(Reais3x3!C158,Aplicações!$B$10:$J$67,8,0)</f>
        <v>0</v>
      </c>
      <c r="W158" s="40">
        <f>VLOOKUP(Reais3x3!D158,Aplicações!$B$10:$J$67,8,0)</f>
        <v>3.092783505154639E-3</v>
      </c>
      <c r="X158" s="40">
        <f>VLOOKUP(Reais3x3!E158,Aplicações!$B$10:$J$67,8,0)</f>
        <v>3.092783505154639E-3</v>
      </c>
      <c r="Y158" s="60">
        <f t="shared" si="2"/>
        <v>0.10463608562691132</v>
      </c>
      <c r="Z158" s="60">
        <f t="shared" si="3"/>
        <v>0.16617117117117114</v>
      </c>
      <c r="AA158" s="60">
        <f t="shared" si="4"/>
        <v>6.1855670103092781E-3</v>
      </c>
      <c r="AB158" s="61">
        <f t="shared" si="5"/>
        <v>0.97184913353720692</v>
      </c>
      <c r="AC158" s="61">
        <f t="shared" si="6"/>
        <v>0.96037537537537532</v>
      </c>
      <c r="AD158" s="61">
        <f t="shared" si="7"/>
        <v>0.99793814432989691</v>
      </c>
      <c r="AE158" s="61" t="e">
        <f t="shared" ca="1" si="8"/>
        <v>#NAME?</v>
      </c>
      <c r="AF158" s="61"/>
      <c r="AG158" s="61"/>
      <c r="AH158" s="65" t="e">
        <f t="shared" ca="1" si="9"/>
        <v>#NAME?</v>
      </c>
      <c r="AI158" s="65" t="e">
        <f t="shared" ca="1" si="10"/>
        <v>#NAME?</v>
      </c>
    </row>
    <row r="159" spans="2:35" ht="13.5" customHeight="1">
      <c r="B159" s="39">
        <v>155</v>
      </c>
      <c r="C159" s="31" t="s">
        <v>95</v>
      </c>
      <c r="D159" s="31" t="s">
        <v>95</v>
      </c>
      <c r="E159" s="31" t="s">
        <v>104</v>
      </c>
      <c r="F159" s="40">
        <f>VLOOKUP(Reais3x3!C159,Aplicações!$B$10:$J$67,9,0)</f>
        <v>66.73</v>
      </c>
      <c r="G159" s="40">
        <f>VLOOKUP(Reais3x3!D159,Aplicações!$B$10:$J$67,9,0)</f>
        <v>66.73</v>
      </c>
      <c r="H159" s="40">
        <f>VLOOKUP(Reais3x3!E159,Aplicações!$B$10:$J$67,9,0)</f>
        <v>70.489999999999995</v>
      </c>
      <c r="I159" s="31">
        <v>74</v>
      </c>
      <c r="J159" s="31">
        <v>74</v>
      </c>
      <c r="K159" s="31">
        <v>81</v>
      </c>
      <c r="L159" s="41">
        <f t="shared" ref="L159:N159" si="164">I159/F159-1</f>
        <v>0.10894650082421697</v>
      </c>
      <c r="M159" s="41">
        <f t="shared" si="164"/>
        <v>0.10894650082421697</v>
      </c>
      <c r="N159" s="41">
        <f t="shared" si="164"/>
        <v>0.14909916300184434</v>
      </c>
      <c r="O159" s="37">
        <f t="shared" si="1"/>
        <v>0.12233072155009277</v>
      </c>
      <c r="P159" s="40">
        <f>VLOOKUP(Reais3x3!C159,Aplicações!$B$10:$J$67,6,0)</f>
        <v>1.2232415902140673E-2</v>
      </c>
      <c r="Q159" s="40">
        <f>VLOOKUP(Reais3x3!D159,Aplicações!$B$10:$J$67,6,0)</f>
        <v>1.2232415902140673E-2</v>
      </c>
      <c r="R159" s="40">
        <f>VLOOKUP(Reais3x3!E159,Aplicações!$B$10:$J$67,6,0)</f>
        <v>2.4464831804281346E-2</v>
      </c>
      <c r="S159" s="40">
        <f>VLOOKUP(Reais3x3!C159,Aplicações!$B$10:$J$67,7,0)</f>
        <v>3.8288288288288286E-2</v>
      </c>
      <c r="T159" s="40">
        <f>VLOOKUP(Reais3x3!D159,Aplicações!$B$10:$J$67,7,0)</f>
        <v>3.8288288288288286E-2</v>
      </c>
      <c r="U159" s="40">
        <f>VLOOKUP(Reais3x3!E159,Aplicações!$B$10:$J$67,7,0)</f>
        <v>4.2792792792792795E-4</v>
      </c>
      <c r="V159" s="40">
        <f>VLOOKUP(Reais3x3!C159,Aplicações!$B$10:$J$67,8,0)</f>
        <v>1.0996563573883162E-2</v>
      </c>
      <c r="W159" s="40">
        <f>VLOOKUP(Reais3x3!D159,Aplicações!$B$10:$J$67,8,0)</f>
        <v>1.0996563573883162E-2</v>
      </c>
      <c r="X159" s="40">
        <f>VLOOKUP(Reais3x3!E159,Aplicações!$B$10:$J$67,8,0)</f>
        <v>5.8419243986254296E-3</v>
      </c>
      <c r="Y159" s="60">
        <f t="shared" si="2"/>
        <v>4.8929663608562692E-2</v>
      </c>
      <c r="Z159" s="60">
        <f t="shared" si="3"/>
        <v>7.7004504504504495E-2</v>
      </c>
      <c r="AA159" s="60">
        <f t="shared" si="4"/>
        <v>2.7835051546391754E-2</v>
      </c>
      <c r="AB159" s="61">
        <f t="shared" si="5"/>
        <v>0.99184505606523954</v>
      </c>
      <c r="AC159" s="61">
        <f t="shared" si="6"/>
        <v>0.9747597597597597</v>
      </c>
      <c r="AD159" s="61">
        <f t="shared" si="7"/>
        <v>0.99656357388316152</v>
      </c>
      <c r="AE159" s="61" t="e">
        <f t="shared" ca="1" si="8"/>
        <v>#NAME?</v>
      </c>
      <c r="AF159" s="61"/>
      <c r="AG159" s="61"/>
      <c r="AH159" s="65" t="e">
        <f t="shared" ca="1" si="9"/>
        <v>#NAME?</v>
      </c>
      <c r="AI159" s="65" t="e">
        <f t="shared" ca="1" si="10"/>
        <v>#NAME?</v>
      </c>
    </row>
    <row r="160" spans="2:35" ht="13.5" customHeight="1">
      <c r="B160" s="39">
        <v>156</v>
      </c>
      <c r="C160" s="31" t="s">
        <v>95</v>
      </c>
      <c r="D160" s="31" t="s">
        <v>95</v>
      </c>
      <c r="E160" s="31" t="s">
        <v>93</v>
      </c>
      <c r="F160" s="40">
        <f>VLOOKUP(Reais3x3!C160,Aplicações!$B$10:$J$67,9,0)</f>
        <v>66.73</v>
      </c>
      <c r="G160" s="40">
        <f>VLOOKUP(Reais3x3!D160,Aplicações!$B$10:$J$67,9,0)</f>
        <v>66.73</v>
      </c>
      <c r="H160" s="40">
        <f>VLOOKUP(Reais3x3!E160,Aplicações!$B$10:$J$67,9,0)</f>
        <v>152.49</v>
      </c>
      <c r="I160" s="31">
        <v>76</v>
      </c>
      <c r="J160" s="31">
        <v>76</v>
      </c>
      <c r="K160" s="31">
        <v>184</v>
      </c>
      <c r="L160" s="41">
        <f t="shared" ref="L160:N160" si="165">I160/F160-1</f>
        <v>0.13891802787352003</v>
      </c>
      <c r="M160" s="41">
        <f t="shared" si="165"/>
        <v>0.13891802787352003</v>
      </c>
      <c r="N160" s="41">
        <f t="shared" si="165"/>
        <v>0.20663650075414774</v>
      </c>
      <c r="O160" s="37">
        <f t="shared" si="1"/>
        <v>0.1614908521670626</v>
      </c>
      <c r="P160" s="40">
        <f>VLOOKUP(Reais3x3!C160,Aplicações!$B$10:$J$67,6,0)</f>
        <v>1.2232415902140673E-2</v>
      </c>
      <c r="Q160" s="40">
        <f>VLOOKUP(Reais3x3!D160,Aplicações!$B$10:$J$67,6,0)</f>
        <v>1.2232415902140673E-2</v>
      </c>
      <c r="R160" s="40">
        <f>VLOOKUP(Reais3x3!E160,Aplicações!$B$10:$J$67,6,0)</f>
        <v>4.8954128440366979E-2</v>
      </c>
      <c r="S160" s="40">
        <f>VLOOKUP(Reais3x3!C160,Aplicações!$B$10:$J$67,7,0)</f>
        <v>3.8288288288288286E-2</v>
      </c>
      <c r="T160" s="40">
        <f>VLOOKUP(Reais3x3!D160,Aplicações!$B$10:$J$67,7,0)</f>
        <v>3.8288288288288286E-2</v>
      </c>
      <c r="U160" s="40">
        <f>VLOOKUP(Reais3x3!E160,Aplicações!$B$10:$J$67,7,0)</f>
        <v>7.5202702702702698E-2</v>
      </c>
      <c r="V160" s="40">
        <f>VLOOKUP(Reais3x3!C160,Aplicações!$B$10:$J$67,8,0)</f>
        <v>1.0996563573883162E-2</v>
      </c>
      <c r="W160" s="40">
        <f>VLOOKUP(Reais3x3!D160,Aplicações!$B$10:$J$67,8,0)</f>
        <v>1.0996563573883162E-2</v>
      </c>
      <c r="X160" s="40">
        <f>VLOOKUP(Reais3x3!E160,Aplicações!$B$10:$J$67,8,0)</f>
        <v>3.092783505154639E-3</v>
      </c>
      <c r="Y160" s="60">
        <f t="shared" si="2"/>
        <v>7.3418960244648321E-2</v>
      </c>
      <c r="Z160" s="60">
        <f t="shared" si="3"/>
        <v>0.15177927927927926</v>
      </c>
      <c r="AA160" s="60">
        <f t="shared" si="4"/>
        <v>2.5085910652920963E-2</v>
      </c>
      <c r="AB160" s="61">
        <f t="shared" si="5"/>
        <v>0.97551885830784923</v>
      </c>
      <c r="AC160" s="61">
        <f t="shared" si="6"/>
        <v>0.97539039039039033</v>
      </c>
      <c r="AD160" s="61">
        <f t="shared" si="7"/>
        <v>0.99473081328751434</v>
      </c>
      <c r="AE160" s="61" t="e">
        <f t="shared" ca="1" si="8"/>
        <v>#NAME?</v>
      </c>
      <c r="AF160" s="61"/>
      <c r="AG160" s="61"/>
      <c r="AH160" s="65" t="e">
        <f t="shared" ca="1" si="9"/>
        <v>#NAME?</v>
      </c>
      <c r="AI160" s="65" t="e">
        <f t="shared" ca="1" si="10"/>
        <v>#NAME?</v>
      </c>
    </row>
    <row r="161" spans="2:35" ht="13.5" customHeight="1">
      <c r="B161" s="39">
        <v>157</v>
      </c>
      <c r="C161" s="31" t="s">
        <v>95</v>
      </c>
      <c r="D161" s="31" t="s">
        <v>96</v>
      </c>
      <c r="E161" s="31" t="s">
        <v>104</v>
      </c>
      <c r="F161" s="40">
        <f>VLOOKUP(Reais3x3!C161,Aplicações!$B$10:$J$67,9,0)</f>
        <v>66.73</v>
      </c>
      <c r="G161" s="40">
        <f>VLOOKUP(Reais3x3!D161,Aplicações!$B$10:$J$67,9,0)</f>
        <v>18.22</v>
      </c>
      <c r="H161" s="40">
        <f>VLOOKUP(Reais3x3!E161,Aplicações!$B$10:$J$67,9,0)</f>
        <v>70.489999999999995</v>
      </c>
      <c r="I161" s="31">
        <v>71</v>
      </c>
      <c r="J161" s="31">
        <v>19</v>
      </c>
      <c r="K161" s="31">
        <v>76</v>
      </c>
      <c r="L161" s="41">
        <f t="shared" ref="L161:N161" si="166">I161/F161-1</f>
        <v>6.3989210250262163E-2</v>
      </c>
      <c r="M161" s="41">
        <f t="shared" si="166"/>
        <v>4.2810098792535722E-2</v>
      </c>
      <c r="N161" s="41">
        <f t="shared" si="166"/>
        <v>7.8167115902965101E-2</v>
      </c>
      <c r="O161" s="37">
        <f t="shared" si="1"/>
        <v>6.1655474981920998E-2</v>
      </c>
      <c r="P161" s="40">
        <f>VLOOKUP(Reais3x3!C161,Aplicações!$B$10:$J$67,6,0)</f>
        <v>1.2232415902140673E-2</v>
      </c>
      <c r="Q161" s="40">
        <f>VLOOKUP(Reais3x3!D161,Aplicações!$B$10:$J$67,6,0)</f>
        <v>1.5290519877675841E-2</v>
      </c>
      <c r="R161" s="40">
        <f>VLOOKUP(Reais3x3!E161,Aplicações!$B$10:$J$67,6,0)</f>
        <v>2.4464831804281346E-2</v>
      </c>
      <c r="S161" s="40">
        <f>VLOOKUP(Reais3x3!C161,Aplicações!$B$10:$J$67,7,0)</f>
        <v>3.8288288288288286E-2</v>
      </c>
      <c r="T161" s="40">
        <f>VLOOKUP(Reais3x3!D161,Aplicações!$B$10:$J$67,7,0)</f>
        <v>4.5045045045045046E-5</v>
      </c>
      <c r="U161" s="40">
        <f>VLOOKUP(Reais3x3!E161,Aplicações!$B$10:$J$67,7,0)</f>
        <v>4.2792792792792795E-4</v>
      </c>
      <c r="V161" s="40">
        <f>VLOOKUP(Reais3x3!C161,Aplicações!$B$10:$J$67,8,0)</f>
        <v>1.0996563573883162E-2</v>
      </c>
      <c r="W161" s="40">
        <f>VLOOKUP(Reais3x3!D161,Aplicações!$B$10:$J$67,8,0)</f>
        <v>3.7800687285223365E-2</v>
      </c>
      <c r="X161" s="40">
        <f>VLOOKUP(Reais3x3!E161,Aplicações!$B$10:$J$67,8,0)</f>
        <v>5.8419243986254296E-3</v>
      </c>
      <c r="Y161" s="60">
        <f t="shared" si="2"/>
        <v>5.1987767584097858E-2</v>
      </c>
      <c r="Z161" s="60">
        <f t="shared" si="3"/>
        <v>3.8761261261261261E-2</v>
      </c>
      <c r="AA161" s="60">
        <f t="shared" si="4"/>
        <v>5.4639175257731959E-2</v>
      </c>
      <c r="AB161" s="61">
        <f t="shared" si="5"/>
        <v>0.99184505606523954</v>
      </c>
      <c r="AC161" s="61">
        <f t="shared" si="6"/>
        <v>0.97450450450450443</v>
      </c>
      <c r="AD161" s="61">
        <f t="shared" si="7"/>
        <v>0.97869415807560145</v>
      </c>
      <c r="AE161" s="61" t="e">
        <f t="shared" ca="1" si="8"/>
        <v>#NAME?</v>
      </c>
      <c r="AF161" s="61"/>
      <c r="AG161" s="61"/>
      <c r="AH161" s="65" t="e">
        <f t="shared" ca="1" si="9"/>
        <v>#NAME?</v>
      </c>
      <c r="AI161" s="65" t="e">
        <f t="shared" ca="1" si="10"/>
        <v>#NAME?</v>
      </c>
    </row>
    <row r="162" spans="2:35" ht="13.5" customHeight="1">
      <c r="B162" s="39">
        <v>158</v>
      </c>
      <c r="C162" s="31" t="s">
        <v>95</v>
      </c>
      <c r="D162" s="31" t="s">
        <v>96</v>
      </c>
      <c r="E162" s="31" t="s">
        <v>93</v>
      </c>
      <c r="F162" s="40">
        <f>VLOOKUP(Reais3x3!C162,Aplicações!$B$10:$J$67,9,0)</f>
        <v>66.73</v>
      </c>
      <c r="G162" s="40">
        <f>VLOOKUP(Reais3x3!D162,Aplicações!$B$10:$J$67,9,0)</f>
        <v>18.22</v>
      </c>
      <c r="H162" s="40">
        <f>VLOOKUP(Reais3x3!E162,Aplicações!$B$10:$J$67,9,0)</f>
        <v>152.49</v>
      </c>
      <c r="I162" s="31">
        <v>73</v>
      </c>
      <c r="J162" s="31">
        <v>21</v>
      </c>
      <c r="K162" s="31">
        <v>172</v>
      </c>
      <c r="L162" s="41">
        <f t="shared" ref="L162:N162" si="167">I162/F162-1</f>
        <v>9.3960737299565444E-2</v>
      </c>
      <c r="M162" s="41">
        <f t="shared" si="167"/>
        <v>0.15257958287596063</v>
      </c>
      <c r="N162" s="41">
        <f t="shared" si="167"/>
        <v>0.12794281592235546</v>
      </c>
      <c r="O162" s="37">
        <f t="shared" si="1"/>
        <v>0.12482771203262717</v>
      </c>
      <c r="P162" s="40">
        <f>VLOOKUP(Reais3x3!C162,Aplicações!$B$10:$J$67,6,0)</f>
        <v>1.2232415902140673E-2</v>
      </c>
      <c r="Q162" s="40">
        <f>VLOOKUP(Reais3x3!D162,Aplicações!$B$10:$J$67,6,0)</f>
        <v>1.5290519877675841E-2</v>
      </c>
      <c r="R162" s="40">
        <f>VLOOKUP(Reais3x3!E162,Aplicações!$B$10:$J$67,6,0)</f>
        <v>4.8954128440366979E-2</v>
      </c>
      <c r="S162" s="40">
        <f>VLOOKUP(Reais3x3!C162,Aplicações!$B$10:$J$67,7,0)</f>
        <v>3.8288288288288286E-2</v>
      </c>
      <c r="T162" s="40">
        <f>VLOOKUP(Reais3x3!D162,Aplicações!$B$10:$J$67,7,0)</f>
        <v>4.5045045045045046E-5</v>
      </c>
      <c r="U162" s="40">
        <f>VLOOKUP(Reais3x3!E162,Aplicações!$B$10:$J$67,7,0)</f>
        <v>7.5202702702702698E-2</v>
      </c>
      <c r="V162" s="40">
        <f>VLOOKUP(Reais3x3!C162,Aplicações!$B$10:$J$67,8,0)</f>
        <v>1.0996563573883162E-2</v>
      </c>
      <c r="W162" s="40">
        <f>VLOOKUP(Reais3x3!D162,Aplicações!$B$10:$J$67,8,0)</f>
        <v>3.7800687285223365E-2</v>
      </c>
      <c r="X162" s="40">
        <f>VLOOKUP(Reais3x3!E162,Aplicações!$B$10:$J$67,8,0)</f>
        <v>3.092783505154639E-3</v>
      </c>
      <c r="Y162" s="60">
        <f t="shared" si="2"/>
        <v>7.6477064220183494E-2</v>
      </c>
      <c r="Z162" s="60">
        <f t="shared" si="3"/>
        <v>0.11353603603603603</v>
      </c>
      <c r="AA162" s="60">
        <f t="shared" si="4"/>
        <v>5.1890034364261171E-2</v>
      </c>
      <c r="AB162" s="61">
        <f t="shared" si="5"/>
        <v>0.97551885830784923</v>
      </c>
      <c r="AC162" s="61">
        <f t="shared" si="6"/>
        <v>0.94989489489489498</v>
      </c>
      <c r="AD162" s="61">
        <f t="shared" si="7"/>
        <v>0.97686139747995426</v>
      </c>
      <c r="AE162" s="61" t="e">
        <f t="shared" ca="1" si="8"/>
        <v>#NAME?</v>
      </c>
      <c r="AF162" s="61"/>
      <c r="AG162" s="61"/>
      <c r="AH162" s="65" t="e">
        <f t="shared" ca="1" si="9"/>
        <v>#NAME?</v>
      </c>
      <c r="AI162" s="65" t="e">
        <f t="shared" ca="1" si="10"/>
        <v>#NAME?</v>
      </c>
    </row>
    <row r="163" spans="2:35" ht="13.5" customHeight="1">
      <c r="B163" s="39">
        <v>159</v>
      </c>
      <c r="C163" s="31" t="s">
        <v>95</v>
      </c>
      <c r="D163" s="31" t="s">
        <v>90</v>
      </c>
      <c r="E163" s="31" t="s">
        <v>104</v>
      </c>
      <c r="F163" s="40">
        <f>VLOOKUP(Reais3x3!C163,Aplicações!$B$10:$J$67,9,0)</f>
        <v>66.73</v>
      </c>
      <c r="G163" s="40">
        <f>VLOOKUP(Reais3x3!D163,Aplicações!$B$10:$J$67,9,0)</f>
        <v>19.46</v>
      </c>
      <c r="H163" s="40">
        <f>VLOOKUP(Reais3x3!E163,Aplicações!$B$10:$J$67,9,0)</f>
        <v>70.489999999999995</v>
      </c>
      <c r="I163" s="31">
        <v>74</v>
      </c>
      <c r="J163" s="31">
        <v>23</v>
      </c>
      <c r="K163" s="31">
        <v>84</v>
      </c>
      <c r="L163" s="41">
        <f t="shared" ref="L163:N163" si="168">I163/F163-1</f>
        <v>0.10894650082421697</v>
      </c>
      <c r="M163" s="41">
        <f t="shared" si="168"/>
        <v>0.18191161356628971</v>
      </c>
      <c r="N163" s="41">
        <f t="shared" si="168"/>
        <v>0.19165839126117179</v>
      </c>
      <c r="O163" s="37">
        <f t="shared" si="1"/>
        <v>0.16083883521722617</v>
      </c>
      <c r="P163" s="40">
        <f>VLOOKUP(Reais3x3!C163,Aplicações!$B$10:$J$67,6,0)</f>
        <v>1.2232415902140673E-2</v>
      </c>
      <c r="Q163" s="40">
        <f>VLOOKUP(Reais3x3!D163,Aplicações!$B$10:$J$67,6,0)</f>
        <v>7.0336391437308868E-2</v>
      </c>
      <c r="R163" s="40">
        <f>VLOOKUP(Reais3x3!E163,Aplicações!$B$10:$J$67,6,0)</f>
        <v>2.4464831804281346E-2</v>
      </c>
      <c r="S163" s="40">
        <f>VLOOKUP(Reais3x3!C163,Aplicações!$B$10:$J$67,7,0)</f>
        <v>3.8288288288288286E-2</v>
      </c>
      <c r="T163" s="40">
        <f>VLOOKUP(Reais3x3!D163,Aplicações!$B$10:$J$67,7,0)</f>
        <v>0.16434684684684683</v>
      </c>
      <c r="U163" s="40">
        <f>VLOOKUP(Reais3x3!E163,Aplicações!$B$10:$J$67,7,0)</f>
        <v>4.2792792792792795E-4</v>
      </c>
      <c r="V163" s="40">
        <f>VLOOKUP(Reais3x3!C163,Aplicações!$B$10:$J$67,8,0)</f>
        <v>1.0996563573883162E-2</v>
      </c>
      <c r="W163" s="40">
        <f>VLOOKUP(Reais3x3!D163,Aplicações!$B$10:$J$67,8,0)</f>
        <v>0.51683848797250864</v>
      </c>
      <c r="X163" s="40">
        <f>VLOOKUP(Reais3x3!E163,Aplicações!$B$10:$J$67,8,0)</f>
        <v>5.8419243986254296E-3</v>
      </c>
      <c r="Y163" s="60">
        <f t="shared" si="2"/>
        <v>0.10703363914373089</v>
      </c>
      <c r="Z163" s="60">
        <f t="shared" si="3"/>
        <v>0.20306306306306304</v>
      </c>
      <c r="AA163" s="60">
        <f t="shared" si="4"/>
        <v>0.53367697594501717</v>
      </c>
      <c r="AB163" s="61">
        <f t="shared" si="5"/>
        <v>0.96126401630988789</v>
      </c>
      <c r="AC163" s="61">
        <f t="shared" si="6"/>
        <v>0.89072072072072073</v>
      </c>
      <c r="AD163" s="61">
        <f t="shared" si="7"/>
        <v>0.65933562428407788</v>
      </c>
      <c r="AE163" s="61" t="e">
        <f t="shared" ca="1" si="8"/>
        <v>#NAME?</v>
      </c>
      <c r="AF163" s="61"/>
      <c r="AG163" s="61"/>
      <c r="AH163" s="65" t="e">
        <f t="shared" ca="1" si="9"/>
        <v>#NAME?</v>
      </c>
      <c r="AI163" s="65" t="e">
        <f t="shared" ca="1" si="10"/>
        <v>#NAME?</v>
      </c>
    </row>
    <row r="164" spans="2:35" ht="13.5" customHeight="1">
      <c r="B164" s="39">
        <v>160</v>
      </c>
      <c r="C164" s="31" t="s">
        <v>95</v>
      </c>
      <c r="D164" s="31" t="s">
        <v>90</v>
      </c>
      <c r="E164" s="31" t="s">
        <v>93</v>
      </c>
      <c r="F164" s="40">
        <f>VLOOKUP(Reais3x3!C164,Aplicações!$B$10:$J$67,9,0)</f>
        <v>66.73</v>
      </c>
      <c r="G164" s="40">
        <f>VLOOKUP(Reais3x3!D164,Aplicações!$B$10:$J$67,9,0)</f>
        <v>19.46</v>
      </c>
      <c r="H164" s="40">
        <f>VLOOKUP(Reais3x3!E164,Aplicações!$B$10:$J$67,9,0)</f>
        <v>152.49</v>
      </c>
      <c r="I164" s="31">
        <v>76</v>
      </c>
      <c r="J164" s="31">
        <v>26</v>
      </c>
      <c r="K164" s="31">
        <v>188</v>
      </c>
      <c r="L164" s="41">
        <f t="shared" ref="L164:N164" si="169">I164/F164-1</f>
        <v>0.13891802787352003</v>
      </c>
      <c r="M164" s="41">
        <f t="shared" si="169"/>
        <v>0.33607399794450155</v>
      </c>
      <c r="N164" s="41">
        <f t="shared" si="169"/>
        <v>0.23286772903141184</v>
      </c>
      <c r="O164" s="37">
        <f t="shared" si="1"/>
        <v>0.23595325161647782</v>
      </c>
      <c r="P164" s="40">
        <f>VLOOKUP(Reais3x3!C164,Aplicações!$B$10:$J$67,6,0)</f>
        <v>1.2232415902140673E-2</v>
      </c>
      <c r="Q164" s="40">
        <f>VLOOKUP(Reais3x3!D164,Aplicações!$B$10:$J$67,6,0)</f>
        <v>7.0336391437308868E-2</v>
      </c>
      <c r="R164" s="40">
        <f>VLOOKUP(Reais3x3!E164,Aplicações!$B$10:$J$67,6,0)</f>
        <v>4.8954128440366979E-2</v>
      </c>
      <c r="S164" s="40">
        <f>VLOOKUP(Reais3x3!C164,Aplicações!$B$10:$J$67,7,0)</f>
        <v>3.8288288288288286E-2</v>
      </c>
      <c r="T164" s="40">
        <f>VLOOKUP(Reais3x3!D164,Aplicações!$B$10:$J$67,7,0)</f>
        <v>0.16434684684684683</v>
      </c>
      <c r="U164" s="40">
        <f>VLOOKUP(Reais3x3!E164,Aplicações!$B$10:$J$67,7,0)</f>
        <v>7.5202702702702698E-2</v>
      </c>
      <c r="V164" s="40">
        <f>VLOOKUP(Reais3x3!C164,Aplicações!$B$10:$J$67,8,0)</f>
        <v>1.0996563573883162E-2</v>
      </c>
      <c r="W164" s="40">
        <f>VLOOKUP(Reais3x3!D164,Aplicações!$B$10:$J$67,8,0)</f>
        <v>0.51683848797250864</v>
      </c>
      <c r="X164" s="40">
        <f>VLOOKUP(Reais3x3!E164,Aplicações!$B$10:$J$67,8,0)</f>
        <v>3.092783505154639E-3</v>
      </c>
      <c r="Y164" s="60">
        <f t="shared" si="2"/>
        <v>0.13152293577981652</v>
      </c>
      <c r="Z164" s="60">
        <f t="shared" si="3"/>
        <v>0.27783783783783783</v>
      </c>
      <c r="AA164" s="60">
        <f t="shared" si="4"/>
        <v>0.53092783505154639</v>
      </c>
      <c r="AB164" s="61">
        <f t="shared" si="5"/>
        <v>0.96126401630988789</v>
      </c>
      <c r="AC164" s="61">
        <f t="shared" si="6"/>
        <v>0.91596096096096102</v>
      </c>
      <c r="AD164" s="61">
        <f t="shared" si="7"/>
        <v>0.65750286368843069</v>
      </c>
      <c r="AE164" s="61" t="e">
        <f t="shared" ca="1" si="8"/>
        <v>#NAME?</v>
      </c>
      <c r="AF164" s="61"/>
      <c r="AG164" s="61"/>
      <c r="AH164" s="65" t="e">
        <f t="shared" ca="1" si="9"/>
        <v>#NAME?</v>
      </c>
      <c r="AI164" s="65" t="e">
        <f t="shared" ca="1" si="10"/>
        <v>#NAME?</v>
      </c>
    </row>
    <row r="165" spans="2:35" ht="13.5" customHeight="1">
      <c r="B165" s="39">
        <v>161</v>
      </c>
      <c r="C165" s="31" t="s">
        <v>95</v>
      </c>
      <c r="D165" s="31" t="s">
        <v>88</v>
      </c>
      <c r="E165" s="31" t="s">
        <v>104</v>
      </c>
      <c r="F165" s="40">
        <f>VLOOKUP(Reais3x3!C165,Aplicações!$B$10:$J$67,9,0)</f>
        <v>66.73</v>
      </c>
      <c r="G165" s="40">
        <f>VLOOKUP(Reais3x3!D165,Aplicações!$B$10:$J$67,9,0)</f>
        <v>74.05</v>
      </c>
      <c r="H165" s="40">
        <f>VLOOKUP(Reais3x3!E165,Aplicações!$B$10:$J$67,9,0)</f>
        <v>70.489999999999995</v>
      </c>
      <c r="I165" s="31">
        <v>74</v>
      </c>
      <c r="J165" s="31">
        <v>80</v>
      </c>
      <c r="K165" s="31">
        <v>79</v>
      </c>
      <c r="L165" s="41">
        <f t="shared" ref="L165:N165" si="170">I165/F165-1</f>
        <v>0.10894650082421697</v>
      </c>
      <c r="M165" s="41">
        <f t="shared" si="170"/>
        <v>8.0351114112086508E-2</v>
      </c>
      <c r="N165" s="41">
        <f t="shared" si="170"/>
        <v>0.12072634416229255</v>
      </c>
      <c r="O165" s="37">
        <f t="shared" si="1"/>
        <v>0.10334131969953202</v>
      </c>
      <c r="P165" s="40">
        <f>VLOOKUP(Reais3x3!C165,Aplicações!$B$10:$J$67,6,0)</f>
        <v>1.2232415902140673E-2</v>
      </c>
      <c r="Q165" s="40">
        <f>VLOOKUP(Reais3x3!D165,Aplicações!$B$10:$J$67,6,0)</f>
        <v>1.0966360856269113E-2</v>
      </c>
      <c r="R165" s="40">
        <f>VLOOKUP(Reais3x3!E165,Aplicações!$B$10:$J$67,6,0)</f>
        <v>2.4464831804281346E-2</v>
      </c>
      <c r="S165" s="40">
        <f>VLOOKUP(Reais3x3!C165,Aplicações!$B$10:$J$67,7,0)</f>
        <v>3.8288288288288286E-2</v>
      </c>
      <c r="T165" s="40">
        <f>VLOOKUP(Reais3x3!D165,Aplicações!$B$10:$J$67,7,0)</f>
        <v>2.3468468468468468E-2</v>
      </c>
      <c r="U165" s="40">
        <f>VLOOKUP(Reais3x3!E165,Aplicações!$B$10:$J$67,7,0)</f>
        <v>4.2792792792792795E-4</v>
      </c>
      <c r="V165" s="40">
        <f>VLOOKUP(Reais3x3!C165,Aplicações!$B$10:$J$67,8,0)</f>
        <v>1.0996563573883162E-2</v>
      </c>
      <c r="W165" s="40">
        <f>VLOOKUP(Reais3x3!D165,Aplicações!$B$10:$J$67,8,0)</f>
        <v>0</v>
      </c>
      <c r="X165" s="40">
        <f>VLOOKUP(Reais3x3!E165,Aplicações!$B$10:$J$67,8,0)</f>
        <v>5.8419243986254296E-3</v>
      </c>
      <c r="Y165" s="60">
        <f t="shared" si="2"/>
        <v>4.7663608562691126E-2</v>
      </c>
      <c r="Z165" s="60">
        <f t="shared" si="3"/>
        <v>6.2184684684684681E-2</v>
      </c>
      <c r="AA165" s="60">
        <f t="shared" si="4"/>
        <v>1.6838487972508594E-2</v>
      </c>
      <c r="AB165" s="61">
        <f t="shared" si="5"/>
        <v>0.9910010193679919</v>
      </c>
      <c r="AC165" s="61">
        <f t="shared" si="6"/>
        <v>0.9747597597597597</v>
      </c>
      <c r="AD165" s="61">
        <f t="shared" si="7"/>
        <v>0.99266895761741125</v>
      </c>
      <c r="AE165" s="61" t="e">
        <f t="shared" ca="1" si="8"/>
        <v>#NAME?</v>
      </c>
      <c r="AF165" s="61"/>
      <c r="AG165" s="61"/>
      <c r="AH165" s="65" t="e">
        <f t="shared" ca="1" si="9"/>
        <v>#NAME?</v>
      </c>
      <c r="AI165" s="65" t="e">
        <f t="shared" ca="1" si="10"/>
        <v>#NAME?</v>
      </c>
    </row>
    <row r="166" spans="2:35" ht="13.5" customHeight="1">
      <c r="B166" s="39">
        <v>162</v>
      </c>
      <c r="C166" s="31" t="s">
        <v>95</v>
      </c>
      <c r="D166" s="31" t="s">
        <v>88</v>
      </c>
      <c r="E166" s="31" t="s">
        <v>93</v>
      </c>
      <c r="F166" s="40">
        <f>VLOOKUP(Reais3x3!C166,Aplicações!$B$10:$J$67,9,0)</f>
        <v>66.73</v>
      </c>
      <c r="G166" s="40">
        <f>VLOOKUP(Reais3x3!D166,Aplicações!$B$10:$J$67,9,0)</f>
        <v>74.05</v>
      </c>
      <c r="H166" s="40">
        <f>VLOOKUP(Reais3x3!E166,Aplicações!$B$10:$J$67,9,0)</f>
        <v>152.49</v>
      </c>
      <c r="I166" s="31">
        <v>75</v>
      </c>
      <c r="J166" s="31">
        <v>80</v>
      </c>
      <c r="K166" s="31">
        <v>180</v>
      </c>
      <c r="L166" s="41">
        <f t="shared" ref="L166:N166" si="171">I166/F166-1</f>
        <v>0.1239322643488685</v>
      </c>
      <c r="M166" s="41">
        <f t="shared" si="171"/>
        <v>8.0351114112086508E-2</v>
      </c>
      <c r="N166" s="41">
        <f t="shared" si="171"/>
        <v>0.18040527247688365</v>
      </c>
      <c r="O166" s="37">
        <f t="shared" si="1"/>
        <v>0.12822955031261288</v>
      </c>
      <c r="P166" s="40">
        <f>VLOOKUP(Reais3x3!C166,Aplicações!$B$10:$J$67,6,0)</f>
        <v>1.2232415902140673E-2</v>
      </c>
      <c r="Q166" s="40">
        <f>VLOOKUP(Reais3x3!D166,Aplicações!$B$10:$J$67,6,0)</f>
        <v>1.0966360856269113E-2</v>
      </c>
      <c r="R166" s="40">
        <f>VLOOKUP(Reais3x3!E166,Aplicações!$B$10:$J$67,6,0)</f>
        <v>4.8954128440366979E-2</v>
      </c>
      <c r="S166" s="40">
        <f>VLOOKUP(Reais3x3!C166,Aplicações!$B$10:$J$67,7,0)</f>
        <v>3.8288288288288286E-2</v>
      </c>
      <c r="T166" s="40">
        <f>VLOOKUP(Reais3x3!D166,Aplicações!$B$10:$J$67,7,0)</f>
        <v>2.3468468468468468E-2</v>
      </c>
      <c r="U166" s="40">
        <f>VLOOKUP(Reais3x3!E166,Aplicações!$B$10:$J$67,7,0)</f>
        <v>7.5202702702702698E-2</v>
      </c>
      <c r="V166" s="40">
        <f>VLOOKUP(Reais3x3!C166,Aplicações!$B$10:$J$67,8,0)</f>
        <v>1.0996563573883162E-2</v>
      </c>
      <c r="W166" s="40">
        <f>VLOOKUP(Reais3x3!D166,Aplicações!$B$10:$J$67,8,0)</f>
        <v>0</v>
      </c>
      <c r="X166" s="40">
        <f>VLOOKUP(Reais3x3!E166,Aplicações!$B$10:$J$67,8,0)</f>
        <v>3.092783505154639E-3</v>
      </c>
      <c r="Y166" s="60">
        <f t="shared" si="2"/>
        <v>7.2152905198776762E-2</v>
      </c>
      <c r="Z166" s="60">
        <f t="shared" si="3"/>
        <v>0.13695945945945945</v>
      </c>
      <c r="AA166" s="60">
        <f t="shared" si="4"/>
        <v>1.4089347079037801E-2</v>
      </c>
      <c r="AB166" s="61">
        <f t="shared" si="5"/>
        <v>0.97467482161060148</v>
      </c>
      <c r="AC166" s="61">
        <f t="shared" si="6"/>
        <v>0.9655105105105104</v>
      </c>
      <c r="AD166" s="61">
        <f t="shared" si="7"/>
        <v>0.99266895761741125</v>
      </c>
      <c r="AE166" s="61" t="e">
        <f t="shared" ca="1" si="8"/>
        <v>#NAME?</v>
      </c>
      <c r="AF166" s="61"/>
      <c r="AG166" s="61"/>
      <c r="AH166" s="65" t="e">
        <f t="shared" ca="1" si="9"/>
        <v>#NAME?</v>
      </c>
      <c r="AI166" s="65" t="e">
        <f t="shared" ca="1" si="10"/>
        <v>#NAME?</v>
      </c>
    </row>
    <row r="167" spans="2:35" ht="13.5" customHeight="1">
      <c r="B167" s="39">
        <v>163</v>
      </c>
      <c r="C167" s="31" t="s">
        <v>95</v>
      </c>
      <c r="D167" s="31" t="s">
        <v>86</v>
      </c>
      <c r="E167" s="31" t="s">
        <v>104</v>
      </c>
      <c r="F167" s="40">
        <f>VLOOKUP(Reais3x3!C167,Aplicações!$B$10:$J$67,9,0)</f>
        <v>66.73</v>
      </c>
      <c r="G167" s="40">
        <f>VLOOKUP(Reais3x3!D167,Aplicações!$B$10:$J$67,9,0)</f>
        <v>113.02</v>
      </c>
      <c r="H167" s="40">
        <f>VLOOKUP(Reais3x3!E167,Aplicações!$B$10:$J$67,9,0)</f>
        <v>70.489999999999995</v>
      </c>
      <c r="I167" s="31">
        <v>74</v>
      </c>
      <c r="J167" s="31">
        <v>125</v>
      </c>
      <c r="K167" s="31">
        <v>80</v>
      </c>
      <c r="L167" s="41">
        <f t="shared" ref="L167:N167" si="172">I167/F167-1</f>
        <v>0.10894650082421697</v>
      </c>
      <c r="M167" s="41">
        <f t="shared" si="172"/>
        <v>0.10599893824101936</v>
      </c>
      <c r="N167" s="41">
        <f t="shared" si="172"/>
        <v>0.13491275358206845</v>
      </c>
      <c r="O167" s="37">
        <f t="shared" si="1"/>
        <v>0.1166193975491016</v>
      </c>
      <c r="P167" s="40">
        <f>VLOOKUP(Reais3x3!C167,Aplicações!$B$10:$J$67,6,0)</f>
        <v>1.2232415902140673E-2</v>
      </c>
      <c r="Q167" s="40">
        <f>VLOOKUP(Reais3x3!D167,Aplicações!$B$10:$J$67,6,0)</f>
        <v>1.8006116207951072E-2</v>
      </c>
      <c r="R167" s="40">
        <f>VLOOKUP(Reais3x3!E167,Aplicações!$B$10:$J$67,6,0)</f>
        <v>2.4464831804281346E-2</v>
      </c>
      <c r="S167" s="40">
        <f>VLOOKUP(Reais3x3!C167,Aplicações!$B$10:$J$67,7,0)</f>
        <v>3.8288288288288286E-2</v>
      </c>
      <c r="T167" s="40">
        <f>VLOOKUP(Reais3x3!D167,Aplicações!$B$10:$J$67,7,0)</f>
        <v>4.1396396396396397E-2</v>
      </c>
      <c r="U167" s="40">
        <f>VLOOKUP(Reais3x3!E167,Aplicações!$B$10:$J$67,7,0)</f>
        <v>4.2792792792792795E-4</v>
      </c>
      <c r="V167" s="40">
        <f>VLOOKUP(Reais3x3!C167,Aplicações!$B$10:$J$67,8,0)</f>
        <v>1.0996563573883162E-2</v>
      </c>
      <c r="W167" s="40">
        <f>VLOOKUP(Reais3x3!D167,Aplicações!$B$10:$J$67,8,0)</f>
        <v>1.3745704467353952E-2</v>
      </c>
      <c r="X167" s="40">
        <f>VLOOKUP(Reais3x3!E167,Aplicações!$B$10:$J$67,8,0)</f>
        <v>5.8419243986254296E-3</v>
      </c>
      <c r="Y167" s="60">
        <f t="shared" si="2"/>
        <v>5.4703363914373096E-2</v>
      </c>
      <c r="Z167" s="60">
        <f t="shared" si="3"/>
        <v>8.0112612612612599E-2</v>
      </c>
      <c r="AA167" s="60">
        <f t="shared" si="4"/>
        <v>3.0584192439862545E-2</v>
      </c>
      <c r="AB167" s="61">
        <f t="shared" si="5"/>
        <v>0.99184505606523954</v>
      </c>
      <c r="AC167" s="61">
        <f t="shared" si="6"/>
        <v>0.97268768768768776</v>
      </c>
      <c r="AD167" s="61">
        <f t="shared" si="7"/>
        <v>0.99473081328751434</v>
      </c>
      <c r="AE167" s="61" t="e">
        <f t="shared" ca="1" si="8"/>
        <v>#NAME?</v>
      </c>
      <c r="AF167" s="61"/>
      <c r="AG167" s="61"/>
      <c r="AH167" s="65" t="e">
        <f t="shared" ca="1" si="9"/>
        <v>#NAME?</v>
      </c>
      <c r="AI167" s="65" t="e">
        <f t="shared" ca="1" si="10"/>
        <v>#NAME?</v>
      </c>
    </row>
    <row r="168" spans="2:35" ht="13.5" customHeight="1">
      <c r="B168" s="39">
        <v>164</v>
      </c>
      <c r="C168" s="31" t="s">
        <v>95</v>
      </c>
      <c r="D168" s="31" t="s">
        <v>86</v>
      </c>
      <c r="E168" s="31" t="s">
        <v>93</v>
      </c>
      <c r="F168" s="40">
        <f>VLOOKUP(Reais3x3!C168,Aplicações!$B$10:$J$67,9,0)</f>
        <v>66.73</v>
      </c>
      <c r="G168" s="40">
        <f>VLOOKUP(Reais3x3!D168,Aplicações!$B$10:$J$67,9,0)</f>
        <v>113.02</v>
      </c>
      <c r="H168" s="40">
        <f>VLOOKUP(Reais3x3!E168,Aplicações!$B$10:$J$67,9,0)</f>
        <v>152.49</v>
      </c>
      <c r="I168" s="31">
        <v>76</v>
      </c>
      <c r="J168" s="31">
        <v>128</v>
      </c>
      <c r="K168" s="31">
        <v>183</v>
      </c>
      <c r="L168" s="41">
        <f t="shared" ref="L168:N168" si="173">I168/F168-1</f>
        <v>0.13891802787352003</v>
      </c>
      <c r="M168" s="41">
        <f t="shared" si="173"/>
        <v>0.13254291275880381</v>
      </c>
      <c r="N168" s="41">
        <f t="shared" si="173"/>
        <v>0.20007869368483178</v>
      </c>
      <c r="O168" s="37">
        <f t="shared" si="1"/>
        <v>0.15717987810571854</v>
      </c>
      <c r="P168" s="40">
        <f>VLOOKUP(Reais3x3!C168,Aplicações!$B$10:$J$67,6,0)</f>
        <v>1.2232415902140673E-2</v>
      </c>
      <c r="Q168" s="40">
        <f>VLOOKUP(Reais3x3!D168,Aplicações!$B$10:$J$67,6,0)</f>
        <v>1.8006116207951072E-2</v>
      </c>
      <c r="R168" s="40">
        <f>VLOOKUP(Reais3x3!E168,Aplicações!$B$10:$J$67,6,0)</f>
        <v>4.8954128440366979E-2</v>
      </c>
      <c r="S168" s="40">
        <f>VLOOKUP(Reais3x3!C168,Aplicações!$B$10:$J$67,7,0)</f>
        <v>3.8288288288288286E-2</v>
      </c>
      <c r="T168" s="40">
        <f>VLOOKUP(Reais3x3!D168,Aplicações!$B$10:$J$67,7,0)</f>
        <v>4.1396396396396397E-2</v>
      </c>
      <c r="U168" s="40">
        <f>VLOOKUP(Reais3x3!E168,Aplicações!$B$10:$J$67,7,0)</f>
        <v>7.5202702702702698E-2</v>
      </c>
      <c r="V168" s="40">
        <f>VLOOKUP(Reais3x3!C168,Aplicações!$B$10:$J$67,8,0)</f>
        <v>1.0996563573883162E-2</v>
      </c>
      <c r="W168" s="40">
        <f>VLOOKUP(Reais3x3!D168,Aplicações!$B$10:$J$67,8,0)</f>
        <v>1.3745704467353952E-2</v>
      </c>
      <c r="X168" s="40">
        <f>VLOOKUP(Reais3x3!E168,Aplicações!$B$10:$J$67,8,0)</f>
        <v>3.092783505154639E-3</v>
      </c>
      <c r="Y168" s="60">
        <f t="shared" si="2"/>
        <v>7.9192660550458732E-2</v>
      </c>
      <c r="Z168" s="60">
        <f t="shared" si="3"/>
        <v>0.15488738738738739</v>
      </c>
      <c r="AA168" s="60">
        <f t="shared" si="4"/>
        <v>2.7835051546391754E-2</v>
      </c>
      <c r="AB168" s="61">
        <f t="shared" si="5"/>
        <v>0.97551885830784923</v>
      </c>
      <c r="AC168" s="61">
        <f t="shared" si="6"/>
        <v>0.97539039039039033</v>
      </c>
      <c r="AD168" s="61">
        <f t="shared" si="7"/>
        <v>0.99289805269186715</v>
      </c>
      <c r="AE168" s="61" t="e">
        <f t="shared" ca="1" si="8"/>
        <v>#NAME?</v>
      </c>
      <c r="AF168" s="61"/>
      <c r="AG168" s="61"/>
      <c r="AH168" s="65" t="e">
        <f t="shared" ca="1" si="9"/>
        <v>#NAME?</v>
      </c>
      <c r="AI168" s="65" t="e">
        <f t="shared" ca="1" si="10"/>
        <v>#NAME?</v>
      </c>
    </row>
    <row r="169" spans="2:35" ht="13.5" customHeight="1">
      <c r="B169" s="39">
        <v>165</v>
      </c>
      <c r="C169" s="31" t="s">
        <v>95</v>
      </c>
      <c r="D169" s="31" t="s">
        <v>87</v>
      </c>
      <c r="E169" s="31" t="s">
        <v>104</v>
      </c>
      <c r="F169" s="40">
        <f>VLOOKUP(Reais3x3!C169,Aplicações!$B$10:$J$67,9,0)</f>
        <v>66.73</v>
      </c>
      <c r="G169" s="40">
        <f>VLOOKUP(Reais3x3!D169,Aplicações!$B$10:$J$67,9,0)</f>
        <v>46.42</v>
      </c>
      <c r="H169" s="40">
        <f>VLOOKUP(Reais3x3!E169,Aplicações!$B$10:$J$67,9,0)</f>
        <v>70.489999999999995</v>
      </c>
      <c r="I169" s="31">
        <v>73</v>
      </c>
      <c r="J169" s="31">
        <v>59</v>
      </c>
      <c r="K169" s="31">
        <v>80</v>
      </c>
      <c r="L169" s="41">
        <f t="shared" ref="L169:N169" si="174">I169/F169-1</f>
        <v>9.3960737299565444E-2</v>
      </c>
      <c r="M169" s="41">
        <f t="shared" si="174"/>
        <v>0.27100387763894873</v>
      </c>
      <c r="N169" s="41">
        <f t="shared" si="174"/>
        <v>0.13491275358206845</v>
      </c>
      <c r="O169" s="37">
        <f t="shared" si="1"/>
        <v>0.16662578950686088</v>
      </c>
      <c r="P169" s="40">
        <f>VLOOKUP(Reais3x3!C169,Aplicações!$B$10:$J$67,6,0)</f>
        <v>1.2232415902140673E-2</v>
      </c>
      <c r="Q169" s="40">
        <f>VLOOKUP(Reais3x3!D169,Aplicações!$B$10:$J$67,6,0)</f>
        <v>0.13616513761467888</v>
      </c>
      <c r="R169" s="40">
        <f>VLOOKUP(Reais3x3!E169,Aplicações!$B$10:$J$67,6,0)</f>
        <v>2.4464831804281346E-2</v>
      </c>
      <c r="S169" s="40">
        <f>VLOOKUP(Reais3x3!C169,Aplicações!$B$10:$J$67,7,0)</f>
        <v>3.8288288288288286E-2</v>
      </c>
      <c r="T169" s="40">
        <f>VLOOKUP(Reais3x3!D169,Aplicações!$B$10:$J$67,7,0)</f>
        <v>9.0788288288288291E-2</v>
      </c>
      <c r="U169" s="40">
        <f>VLOOKUP(Reais3x3!E169,Aplicações!$B$10:$J$67,7,0)</f>
        <v>4.2792792792792795E-4</v>
      </c>
      <c r="V169" s="40">
        <f>VLOOKUP(Reais3x3!C169,Aplicações!$B$10:$J$67,8,0)</f>
        <v>1.0996563573883162E-2</v>
      </c>
      <c r="W169" s="40">
        <f>VLOOKUP(Reais3x3!D169,Aplicações!$B$10:$J$67,8,0)</f>
        <v>0.19381443298969073</v>
      </c>
      <c r="X169" s="40">
        <f>VLOOKUP(Reais3x3!E169,Aplicações!$B$10:$J$67,8,0)</f>
        <v>5.8419243986254296E-3</v>
      </c>
      <c r="Y169" s="60">
        <f t="shared" si="2"/>
        <v>0.1728623853211009</v>
      </c>
      <c r="Z169" s="60">
        <f t="shared" si="3"/>
        <v>0.12950450450450449</v>
      </c>
      <c r="AA169" s="60">
        <f t="shared" si="4"/>
        <v>0.21065292096219931</v>
      </c>
      <c r="AB169" s="61">
        <f t="shared" si="5"/>
        <v>0.91737818552497463</v>
      </c>
      <c r="AC169" s="61">
        <f t="shared" si="6"/>
        <v>0.93975975975975989</v>
      </c>
      <c r="AD169" s="61">
        <f t="shared" si="7"/>
        <v>0.87468499427262314</v>
      </c>
      <c r="AE169" s="61" t="e">
        <f t="shared" ca="1" si="8"/>
        <v>#NAME?</v>
      </c>
      <c r="AF169" s="61"/>
      <c r="AG169" s="61"/>
      <c r="AH169" s="65" t="e">
        <f t="shared" ca="1" si="9"/>
        <v>#NAME?</v>
      </c>
      <c r="AI169" s="65" t="e">
        <f t="shared" ca="1" si="10"/>
        <v>#NAME?</v>
      </c>
    </row>
    <row r="170" spans="2:35" ht="13.5" customHeight="1">
      <c r="B170" s="39">
        <v>166</v>
      </c>
      <c r="C170" s="31" t="s">
        <v>95</v>
      </c>
      <c r="D170" s="31" t="s">
        <v>87</v>
      </c>
      <c r="E170" s="31" t="s">
        <v>93</v>
      </c>
      <c r="F170" s="40">
        <f>VLOOKUP(Reais3x3!C170,Aplicações!$B$10:$J$67,9,0)</f>
        <v>66.73</v>
      </c>
      <c r="G170" s="40">
        <f>VLOOKUP(Reais3x3!D170,Aplicações!$B$10:$J$67,9,0)</f>
        <v>46.42</v>
      </c>
      <c r="H170" s="40">
        <f>VLOOKUP(Reais3x3!E170,Aplicações!$B$10:$J$67,9,0)</f>
        <v>152.49</v>
      </c>
      <c r="I170" s="31">
        <v>75</v>
      </c>
      <c r="J170" s="31">
        <v>63</v>
      </c>
      <c r="K170" s="31">
        <v>183</v>
      </c>
      <c r="L170" s="41">
        <f t="shared" ref="L170:N170" si="175">I170/F170-1</f>
        <v>0.1239322643488685</v>
      </c>
      <c r="M170" s="41">
        <f t="shared" si="175"/>
        <v>0.35717363205514863</v>
      </c>
      <c r="N170" s="41">
        <f t="shared" si="175"/>
        <v>0.20007869368483178</v>
      </c>
      <c r="O170" s="37">
        <f t="shared" si="1"/>
        <v>0.22706153002961629</v>
      </c>
      <c r="P170" s="40">
        <f>VLOOKUP(Reais3x3!C170,Aplicações!$B$10:$J$67,6,0)</f>
        <v>1.2232415902140673E-2</v>
      </c>
      <c r="Q170" s="40">
        <f>VLOOKUP(Reais3x3!D170,Aplicações!$B$10:$J$67,6,0)</f>
        <v>0.13616513761467888</v>
      </c>
      <c r="R170" s="40">
        <f>VLOOKUP(Reais3x3!E170,Aplicações!$B$10:$J$67,6,0)</f>
        <v>4.8954128440366979E-2</v>
      </c>
      <c r="S170" s="40">
        <f>VLOOKUP(Reais3x3!C170,Aplicações!$B$10:$J$67,7,0)</f>
        <v>3.8288288288288286E-2</v>
      </c>
      <c r="T170" s="40">
        <f>VLOOKUP(Reais3x3!D170,Aplicações!$B$10:$J$67,7,0)</f>
        <v>9.0788288288288291E-2</v>
      </c>
      <c r="U170" s="40">
        <f>VLOOKUP(Reais3x3!E170,Aplicações!$B$10:$J$67,7,0)</f>
        <v>7.5202702702702698E-2</v>
      </c>
      <c r="V170" s="40">
        <f>VLOOKUP(Reais3x3!C170,Aplicações!$B$10:$J$67,8,0)</f>
        <v>1.0996563573883162E-2</v>
      </c>
      <c r="W170" s="40">
        <f>VLOOKUP(Reais3x3!D170,Aplicações!$B$10:$J$67,8,0)</f>
        <v>0.19381443298969073</v>
      </c>
      <c r="X170" s="40">
        <f>VLOOKUP(Reais3x3!E170,Aplicações!$B$10:$J$67,8,0)</f>
        <v>3.092783505154639E-3</v>
      </c>
      <c r="Y170" s="60">
        <f t="shared" si="2"/>
        <v>0.19735168195718653</v>
      </c>
      <c r="Z170" s="60">
        <f t="shared" si="3"/>
        <v>0.20427927927927925</v>
      </c>
      <c r="AA170" s="60">
        <f t="shared" si="4"/>
        <v>0.20790378006872851</v>
      </c>
      <c r="AB170" s="61">
        <f t="shared" si="5"/>
        <v>0.91737818552497463</v>
      </c>
      <c r="AC170" s="61">
        <f t="shared" si="6"/>
        <v>0.96499999999999997</v>
      </c>
      <c r="AD170" s="61">
        <f t="shared" si="7"/>
        <v>0.87285223367697595</v>
      </c>
      <c r="AE170" s="61" t="e">
        <f t="shared" ca="1" si="8"/>
        <v>#NAME?</v>
      </c>
      <c r="AF170" s="61"/>
      <c r="AG170" s="61"/>
      <c r="AH170" s="65" t="e">
        <f t="shared" ca="1" si="9"/>
        <v>#NAME?</v>
      </c>
      <c r="AI170" s="65" t="e">
        <f t="shared" ca="1" si="10"/>
        <v>#NAME?</v>
      </c>
    </row>
    <row r="171" spans="2:35" ht="13.5" customHeight="1">
      <c r="B171" s="39">
        <v>167</v>
      </c>
      <c r="C171" s="31" t="s">
        <v>95</v>
      </c>
      <c r="D171" s="31" t="s">
        <v>89</v>
      </c>
      <c r="E171" s="31" t="s">
        <v>104</v>
      </c>
      <c r="F171" s="40">
        <f>VLOOKUP(Reais3x3!C171,Aplicações!$B$10:$J$67,9,0)</f>
        <v>66.73</v>
      </c>
      <c r="G171" s="40">
        <f>VLOOKUP(Reais3x3!D171,Aplicações!$B$10:$J$67,9,0)</f>
        <v>39.200000000000003</v>
      </c>
      <c r="H171" s="40">
        <f>VLOOKUP(Reais3x3!E171,Aplicações!$B$10:$J$67,9,0)</f>
        <v>70.489999999999995</v>
      </c>
      <c r="I171" s="31">
        <v>74</v>
      </c>
      <c r="J171" s="31">
        <v>51</v>
      </c>
      <c r="K171" s="31">
        <v>84</v>
      </c>
      <c r="L171" s="41">
        <f t="shared" ref="L171:N171" si="176">I171/F171-1</f>
        <v>0.10894650082421697</v>
      </c>
      <c r="M171" s="41">
        <f t="shared" si="176"/>
        <v>0.30102040816326525</v>
      </c>
      <c r="N171" s="41">
        <f t="shared" si="176"/>
        <v>0.19165839126117179</v>
      </c>
      <c r="O171" s="37">
        <f t="shared" si="1"/>
        <v>0.20054176674955135</v>
      </c>
      <c r="P171" s="40">
        <f>VLOOKUP(Reais3x3!C171,Aplicações!$B$10:$J$67,6,0)</f>
        <v>1.2232415902140673E-2</v>
      </c>
      <c r="Q171" s="40">
        <f>VLOOKUP(Reais3x3!D171,Aplicações!$B$10:$J$67,6,0)</f>
        <v>6.8000000000000005E-2</v>
      </c>
      <c r="R171" s="40">
        <f>VLOOKUP(Reais3x3!E171,Aplicações!$B$10:$J$67,6,0)</f>
        <v>2.4464831804281346E-2</v>
      </c>
      <c r="S171" s="40">
        <f>VLOOKUP(Reais3x3!C171,Aplicações!$B$10:$J$67,7,0)</f>
        <v>3.8288288288288286E-2</v>
      </c>
      <c r="T171" s="40">
        <f>VLOOKUP(Reais3x3!D171,Aplicações!$B$10:$J$67,7,0)</f>
        <v>0.16936936936936939</v>
      </c>
      <c r="U171" s="40">
        <f>VLOOKUP(Reais3x3!E171,Aplicações!$B$10:$J$67,7,0)</f>
        <v>4.2792792792792795E-4</v>
      </c>
      <c r="V171" s="40">
        <f>VLOOKUP(Reais3x3!C171,Aplicações!$B$10:$J$67,8,0)</f>
        <v>1.0996563573883162E-2</v>
      </c>
      <c r="W171" s="40">
        <f>VLOOKUP(Reais3x3!D171,Aplicações!$B$10:$J$67,8,0)</f>
        <v>0.49312714776632305</v>
      </c>
      <c r="X171" s="40">
        <f>VLOOKUP(Reais3x3!E171,Aplicações!$B$10:$J$67,8,0)</f>
        <v>5.8419243986254296E-3</v>
      </c>
      <c r="Y171" s="60">
        <f t="shared" si="2"/>
        <v>0.10469724770642203</v>
      </c>
      <c r="Z171" s="60">
        <f t="shared" si="3"/>
        <v>0.2080855855855856</v>
      </c>
      <c r="AA171" s="60">
        <f t="shared" si="4"/>
        <v>0.50996563573883158</v>
      </c>
      <c r="AB171" s="61">
        <f t="shared" si="5"/>
        <v>0.96282161060142712</v>
      </c>
      <c r="AC171" s="61">
        <f t="shared" si="6"/>
        <v>0.88737237237237243</v>
      </c>
      <c r="AD171" s="61">
        <f t="shared" si="7"/>
        <v>0.67514318442153487</v>
      </c>
      <c r="AE171" s="61" t="e">
        <f t="shared" ca="1" si="8"/>
        <v>#NAME?</v>
      </c>
      <c r="AF171" s="61"/>
      <c r="AG171" s="61"/>
      <c r="AH171" s="65" t="e">
        <f t="shared" ca="1" si="9"/>
        <v>#NAME?</v>
      </c>
      <c r="AI171" s="65" t="e">
        <f t="shared" ca="1" si="10"/>
        <v>#NAME?</v>
      </c>
    </row>
    <row r="172" spans="2:35" ht="13.5" customHeight="1">
      <c r="B172" s="39">
        <v>168</v>
      </c>
      <c r="C172" s="31" t="s">
        <v>95</v>
      </c>
      <c r="D172" s="31" t="s">
        <v>89</v>
      </c>
      <c r="E172" s="31" t="s">
        <v>93</v>
      </c>
      <c r="F172" s="40">
        <f>VLOOKUP(Reais3x3!C172,Aplicações!$B$10:$J$67,9,0)</f>
        <v>66.73</v>
      </c>
      <c r="G172" s="40">
        <f>VLOOKUP(Reais3x3!D172,Aplicações!$B$10:$J$67,9,0)</f>
        <v>39.200000000000003</v>
      </c>
      <c r="H172" s="40">
        <f>VLOOKUP(Reais3x3!E172,Aplicações!$B$10:$J$67,9,0)</f>
        <v>152.49</v>
      </c>
      <c r="I172" s="31">
        <v>76</v>
      </c>
      <c r="J172" s="31">
        <v>51</v>
      </c>
      <c r="K172" s="31">
        <v>188</v>
      </c>
      <c r="L172" s="41">
        <f t="shared" ref="L172:N172" si="177">I172/F172-1</f>
        <v>0.13891802787352003</v>
      </c>
      <c r="M172" s="41">
        <f t="shared" si="177"/>
        <v>0.30102040816326525</v>
      </c>
      <c r="N172" s="41">
        <f t="shared" si="177"/>
        <v>0.23286772903141184</v>
      </c>
      <c r="O172" s="37">
        <f t="shared" si="1"/>
        <v>0.22426872168939904</v>
      </c>
      <c r="P172" s="40">
        <f>VLOOKUP(Reais3x3!C172,Aplicações!$B$10:$J$67,6,0)</f>
        <v>1.2232415902140673E-2</v>
      </c>
      <c r="Q172" s="40">
        <f>VLOOKUP(Reais3x3!D172,Aplicações!$B$10:$J$67,6,0)</f>
        <v>6.8000000000000005E-2</v>
      </c>
      <c r="R172" s="40">
        <f>VLOOKUP(Reais3x3!E172,Aplicações!$B$10:$J$67,6,0)</f>
        <v>4.8954128440366979E-2</v>
      </c>
      <c r="S172" s="40">
        <f>VLOOKUP(Reais3x3!C172,Aplicações!$B$10:$J$67,7,0)</f>
        <v>3.8288288288288286E-2</v>
      </c>
      <c r="T172" s="40">
        <f>VLOOKUP(Reais3x3!D172,Aplicações!$B$10:$J$67,7,0)</f>
        <v>0.16936936936936939</v>
      </c>
      <c r="U172" s="40">
        <f>VLOOKUP(Reais3x3!E172,Aplicações!$B$10:$J$67,7,0)</f>
        <v>7.5202702702702698E-2</v>
      </c>
      <c r="V172" s="40">
        <f>VLOOKUP(Reais3x3!C172,Aplicações!$B$10:$J$67,8,0)</f>
        <v>1.0996563573883162E-2</v>
      </c>
      <c r="W172" s="40">
        <f>VLOOKUP(Reais3x3!D172,Aplicações!$B$10:$J$67,8,0)</f>
        <v>0.49312714776632305</v>
      </c>
      <c r="X172" s="40">
        <f>VLOOKUP(Reais3x3!E172,Aplicações!$B$10:$J$67,8,0)</f>
        <v>3.092783505154639E-3</v>
      </c>
      <c r="Y172" s="60">
        <f t="shared" si="2"/>
        <v>0.12918654434250765</v>
      </c>
      <c r="Z172" s="60">
        <f t="shared" si="3"/>
        <v>0.28286036036036039</v>
      </c>
      <c r="AA172" s="60">
        <f t="shared" si="4"/>
        <v>0.5072164948453608</v>
      </c>
      <c r="AB172" s="61">
        <f t="shared" si="5"/>
        <v>0.96282161060142712</v>
      </c>
      <c r="AC172" s="61">
        <f t="shared" si="6"/>
        <v>0.91261261261261251</v>
      </c>
      <c r="AD172" s="61">
        <f t="shared" si="7"/>
        <v>0.67331042382588768</v>
      </c>
      <c r="AE172" s="61" t="e">
        <f t="shared" ca="1" si="8"/>
        <v>#NAME?</v>
      </c>
      <c r="AF172" s="61"/>
      <c r="AG172" s="61"/>
      <c r="AH172" s="65" t="e">
        <f t="shared" ca="1" si="9"/>
        <v>#NAME?</v>
      </c>
      <c r="AI172" s="65" t="e">
        <f t="shared" ca="1" si="10"/>
        <v>#NAME?</v>
      </c>
    </row>
    <row r="173" spans="2:35" ht="13.5" customHeight="1">
      <c r="B173" s="39">
        <v>169</v>
      </c>
      <c r="C173" s="31" t="s">
        <v>95</v>
      </c>
      <c r="D173" s="31" t="s">
        <v>104</v>
      </c>
      <c r="E173" s="31" t="s">
        <v>104</v>
      </c>
      <c r="F173" s="40">
        <f>VLOOKUP(Reais3x3!C173,Aplicações!$B$10:$J$67,9,0)</f>
        <v>66.73</v>
      </c>
      <c r="G173" s="40">
        <f>VLOOKUP(Reais3x3!D173,Aplicações!$B$10:$J$67,9,0)</f>
        <v>70.489999999999995</v>
      </c>
      <c r="H173" s="40">
        <f>VLOOKUP(Reais3x3!E173,Aplicações!$B$10:$J$67,9,0)</f>
        <v>70.489999999999995</v>
      </c>
      <c r="I173" s="31">
        <v>71</v>
      </c>
      <c r="J173" s="31">
        <v>78</v>
      </c>
      <c r="K173" s="31">
        <v>77</v>
      </c>
      <c r="L173" s="41">
        <f t="shared" ref="L173:N173" si="178">I173/F173-1</f>
        <v>6.3989210250262163E-2</v>
      </c>
      <c r="M173" s="41">
        <f t="shared" si="178"/>
        <v>0.10653993474251666</v>
      </c>
      <c r="N173" s="41">
        <f t="shared" si="178"/>
        <v>9.2353525322740992E-2</v>
      </c>
      <c r="O173" s="37">
        <f t="shared" si="1"/>
        <v>8.7627556771839935E-2</v>
      </c>
      <c r="P173" s="40">
        <f>VLOOKUP(Reais3x3!C173,Aplicações!$B$10:$J$67,6,0)</f>
        <v>1.2232415902140673E-2</v>
      </c>
      <c r="Q173" s="40">
        <f>VLOOKUP(Reais3x3!D173,Aplicações!$B$10:$J$67,6,0)</f>
        <v>2.4464831804281346E-2</v>
      </c>
      <c r="R173" s="40">
        <f>VLOOKUP(Reais3x3!E173,Aplicações!$B$10:$J$67,6,0)</f>
        <v>2.4464831804281346E-2</v>
      </c>
      <c r="S173" s="40">
        <f>VLOOKUP(Reais3x3!C173,Aplicações!$B$10:$J$67,7,0)</f>
        <v>3.8288288288288286E-2</v>
      </c>
      <c r="T173" s="40">
        <f>VLOOKUP(Reais3x3!D173,Aplicações!$B$10:$J$67,7,0)</f>
        <v>4.2792792792792795E-4</v>
      </c>
      <c r="U173" s="40">
        <f>VLOOKUP(Reais3x3!E173,Aplicações!$B$10:$J$67,7,0)</f>
        <v>4.2792792792792795E-4</v>
      </c>
      <c r="V173" s="40">
        <f>VLOOKUP(Reais3x3!C173,Aplicações!$B$10:$J$67,8,0)</f>
        <v>1.0996563573883162E-2</v>
      </c>
      <c r="W173" s="40">
        <f>VLOOKUP(Reais3x3!D173,Aplicações!$B$10:$J$67,8,0)</f>
        <v>5.8419243986254296E-3</v>
      </c>
      <c r="X173" s="40">
        <f>VLOOKUP(Reais3x3!E173,Aplicações!$B$10:$J$67,8,0)</f>
        <v>5.8419243986254296E-3</v>
      </c>
      <c r="Y173" s="60">
        <f t="shared" si="2"/>
        <v>6.1162079510703363E-2</v>
      </c>
      <c r="Z173" s="60">
        <f t="shared" si="3"/>
        <v>3.9144144144144147E-2</v>
      </c>
      <c r="AA173" s="60">
        <f t="shared" si="4"/>
        <v>2.2680412371134023E-2</v>
      </c>
      <c r="AB173" s="61">
        <f t="shared" si="5"/>
        <v>0.99184505606523954</v>
      </c>
      <c r="AC173" s="61">
        <f t="shared" si="6"/>
        <v>0.9747597597597597</v>
      </c>
      <c r="AD173" s="61">
        <f t="shared" si="7"/>
        <v>0.99656357388316152</v>
      </c>
      <c r="AE173" s="61" t="e">
        <f t="shared" ca="1" si="8"/>
        <v>#NAME?</v>
      </c>
      <c r="AF173" s="61"/>
      <c r="AG173" s="61"/>
      <c r="AH173" s="65" t="e">
        <f t="shared" ca="1" si="9"/>
        <v>#NAME?</v>
      </c>
      <c r="AI173" s="65" t="e">
        <f t="shared" ca="1" si="10"/>
        <v>#NAME?</v>
      </c>
    </row>
    <row r="174" spans="2:35" ht="13.5" customHeight="1">
      <c r="B174" s="39">
        <v>170</v>
      </c>
      <c r="C174" s="31" t="s">
        <v>95</v>
      </c>
      <c r="D174" s="31" t="s">
        <v>104</v>
      </c>
      <c r="E174" s="31" t="s">
        <v>93</v>
      </c>
      <c r="F174" s="40">
        <f>VLOOKUP(Reais3x3!C174,Aplicações!$B$10:$J$67,9,0)</f>
        <v>66.73</v>
      </c>
      <c r="G174" s="40">
        <f>VLOOKUP(Reais3x3!D174,Aplicações!$B$10:$J$67,9,0)</f>
        <v>70.489999999999995</v>
      </c>
      <c r="H174" s="40">
        <f>VLOOKUP(Reais3x3!E174,Aplicações!$B$10:$J$67,9,0)</f>
        <v>152.49</v>
      </c>
      <c r="I174" s="31">
        <v>73</v>
      </c>
      <c r="J174" s="31">
        <v>85</v>
      </c>
      <c r="K174" s="31">
        <v>169</v>
      </c>
      <c r="L174" s="41">
        <f t="shared" ref="L174:N174" si="179">I174/F174-1</f>
        <v>9.3960737299565444E-2</v>
      </c>
      <c r="M174" s="41">
        <f t="shared" si="179"/>
        <v>0.20584480068094768</v>
      </c>
      <c r="N174" s="41">
        <f t="shared" si="179"/>
        <v>0.10826939471440733</v>
      </c>
      <c r="O174" s="37">
        <f t="shared" si="1"/>
        <v>0.13602497756497348</v>
      </c>
      <c r="P174" s="40">
        <f>VLOOKUP(Reais3x3!C174,Aplicações!$B$10:$J$67,6,0)</f>
        <v>1.2232415902140673E-2</v>
      </c>
      <c r="Q174" s="40">
        <f>VLOOKUP(Reais3x3!D174,Aplicações!$B$10:$J$67,6,0)</f>
        <v>2.4464831804281346E-2</v>
      </c>
      <c r="R174" s="40">
        <f>VLOOKUP(Reais3x3!E174,Aplicações!$B$10:$J$67,6,0)</f>
        <v>4.8954128440366979E-2</v>
      </c>
      <c r="S174" s="40">
        <f>VLOOKUP(Reais3x3!C174,Aplicações!$B$10:$J$67,7,0)</f>
        <v>3.8288288288288286E-2</v>
      </c>
      <c r="T174" s="40">
        <f>VLOOKUP(Reais3x3!D174,Aplicações!$B$10:$J$67,7,0)</f>
        <v>4.2792792792792795E-4</v>
      </c>
      <c r="U174" s="40">
        <f>VLOOKUP(Reais3x3!E174,Aplicações!$B$10:$J$67,7,0)</f>
        <v>7.5202702702702698E-2</v>
      </c>
      <c r="V174" s="40">
        <f>VLOOKUP(Reais3x3!C174,Aplicações!$B$10:$J$67,8,0)</f>
        <v>1.0996563573883162E-2</v>
      </c>
      <c r="W174" s="40">
        <f>VLOOKUP(Reais3x3!D174,Aplicações!$B$10:$J$67,8,0)</f>
        <v>5.8419243986254296E-3</v>
      </c>
      <c r="X174" s="40">
        <f>VLOOKUP(Reais3x3!E174,Aplicações!$B$10:$J$67,8,0)</f>
        <v>3.092783505154639E-3</v>
      </c>
      <c r="Y174" s="60">
        <f t="shared" si="2"/>
        <v>8.5651376146788999E-2</v>
      </c>
      <c r="Z174" s="60">
        <f t="shared" si="3"/>
        <v>0.11391891891891892</v>
      </c>
      <c r="AA174" s="60">
        <f t="shared" si="4"/>
        <v>1.9931271477663232E-2</v>
      </c>
      <c r="AB174" s="61">
        <f t="shared" si="5"/>
        <v>0.97551885830784923</v>
      </c>
      <c r="AC174" s="61">
        <f t="shared" si="6"/>
        <v>0.95015015015015025</v>
      </c>
      <c r="AD174" s="61">
        <f t="shared" si="7"/>
        <v>0.99473081328751434</v>
      </c>
      <c r="AE174" s="61" t="e">
        <f t="shared" ca="1" si="8"/>
        <v>#NAME?</v>
      </c>
      <c r="AF174" s="61"/>
      <c r="AG174" s="61"/>
      <c r="AH174" s="65" t="e">
        <f t="shared" ca="1" si="9"/>
        <v>#NAME?</v>
      </c>
      <c r="AI174" s="65" t="e">
        <f t="shared" ca="1" si="10"/>
        <v>#NAME?</v>
      </c>
    </row>
    <row r="175" spans="2:35" ht="13.5" customHeight="1">
      <c r="B175" s="39">
        <v>171</v>
      </c>
      <c r="C175" s="31" t="s">
        <v>95</v>
      </c>
      <c r="D175" s="31" t="s">
        <v>93</v>
      </c>
      <c r="E175" s="31" t="s">
        <v>93</v>
      </c>
      <c r="F175" s="40">
        <f>VLOOKUP(Reais3x3!C175,Aplicações!$B$10:$J$67,9,0)</f>
        <v>66.73</v>
      </c>
      <c r="G175" s="40">
        <f>VLOOKUP(Reais3x3!D175,Aplicações!$B$10:$J$67,9,0)</f>
        <v>152.49</v>
      </c>
      <c r="H175" s="40">
        <f>VLOOKUP(Reais3x3!E175,Aplicações!$B$10:$J$67,9,0)</f>
        <v>152.49</v>
      </c>
      <c r="I175" s="31">
        <v>75</v>
      </c>
      <c r="J175" s="31">
        <v>185</v>
      </c>
      <c r="K175" s="31">
        <v>183</v>
      </c>
      <c r="L175" s="41">
        <f t="shared" ref="L175:N175" si="180">I175/F175-1</f>
        <v>0.1239322643488685</v>
      </c>
      <c r="M175" s="41">
        <f t="shared" si="180"/>
        <v>0.21319430782346371</v>
      </c>
      <c r="N175" s="41">
        <f t="shared" si="180"/>
        <v>0.20007869368483178</v>
      </c>
      <c r="O175" s="37">
        <f t="shared" si="1"/>
        <v>0.17906842195238801</v>
      </c>
      <c r="P175" s="40">
        <f>VLOOKUP(Reais3x3!C175,Aplicações!$B$10:$J$67,6,0)</f>
        <v>1.2232415902140673E-2</v>
      </c>
      <c r="Q175" s="40">
        <f>VLOOKUP(Reais3x3!D175,Aplicações!$B$10:$J$67,6,0)</f>
        <v>4.8954128440366979E-2</v>
      </c>
      <c r="R175" s="40">
        <f>VLOOKUP(Reais3x3!E175,Aplicações!$B$10:$J$67,6,0)</f>
        <v>4.8954128440366979E-2</v>
      </c>
      <c r="S175" s="40">
        <f>VLOOKUP(Reais3x3!C175,Aplicações!$B$10:$J$67,7,0)</f>
        <v>3.8288288288288286E-2</v>
      </c>
      <c r="T175" s="40">
        <f>VLOOKUP(Reais3x3!D175,Aplicações!$B$10:$J$67,7,0)</f>
        <v>7.5202702702702698E-2</v>
      </c>
      <c r="U175" s="40">
        <f>VLOOKUP(Reais3x3!E175,Aplicações!$B$10:$J$67,7,0)</f>
        <v>7.5202702702702698E-2</v>
      </c>
      <c r="V175" s="40">
        <f>VLOOKUP(Reais3x3!C175,Aplicações!$B$10:$J$67,8,0)</f>
        <v>1.0996563573883162E-2</v>
      </c>
      <c r="W175" s="40">
        <f>VLOOKUP(Reais3x3!D175,Aplicações!$B$10:$J$67,8,0)</f>
        <v>3.092783505154639E-3</v>
      </c>
      <c r="X175" s="40">
        <f>VLOOKUP(Reais3x3!E175,Aplicações!$B$10:$J$67,8,0)</f>
        <v>3.092783505154639E-3</v>
      </c>
      <c r="Y175" s="60">
        <f t="shared" si="2"/>
        <v>0.11014067278287462</v>
      </c>
      <c r="Z175" s="60">
        <f t="shared" si="3"/>
        <v>0.18869369369369368</v>
      </c>
      <c r="AA175" s="60">
        <f t="shared" si="4"/>
        <v>1.7182130584192441E-2</v>
      </c>
      <c r="AB175" s="61">
        <f t="shared" si="5"/>
        <v>0.97551885830784923</v>
      </c>
      <c r="AC175" s="61">
        <f t="shared" si="6"/>
        <v>0.97539039039039033</v>
      </c>
      <c r="AD175" s="61">
        <f t="shared" si="7"/>
        <v>0.99473081328751434</v>
      </c>
      <c r="AE175" s="61" t="e">
        <f t="shared" ca="1" si="8"/>
        <v>#NAME?</v>
      </c>
      <c r="AF175" s="61"/>
      <c r="AG175" s="61"/>
      <c r="AH175" s="65" t="e">
        <f t="shared" ca="1" si="9"/>
        <v>#NAME?</v>
      </c>
      <c r="AI175" s="65" t="e">
        <f t="shared" ca="1" si="10"/>
        <v>#NAME?</v>
      </c>
    </row>
    <row r="176" spans="2:35" ht="13.5" customHeight="1">
      <c r="B176" s="39">
        <v>172</v>
      </c>
      <c r="C176" s="31" t="s">
        <v>96</v>
      </c>
      <c r="D176" s="31" t="s">
        <v>96</v>
      </c>
      <c r="E176" s="31" t="s">
        <v>104</v>
      </c>
      <c r="F176" s="40">
        <f>VLOOKUP(Reais3x3!C176,Aplicações!$B$10:$J$67,9,0)</f>
        <v>18.22</v>
      </c>
      <c r="G176" s="40">
        <f>VLOOKUP(Reais3x3!D176,Aplicações!$B$10:$J$67,9,0)</f>
        <v>18.22</v>
      </c>
      <c r="H176" s="40">
        <f>VLOOKUP(Reais3x3!E176,Aplicações!$B$10:$J$67,9,0)</f>
        <v>70.489999999999995</v>
      </c>
      <c r="I176" s="31">
        <v>18</v>
      </c>
      <c r="J176" s="31">
        <v>18</v>
      </c>
      <c r="K176" s="31">
        <v>74</v>
      </c>
      <c r="L176" s="41">
        <f t="shared" ref="L176:N176" si="181">I176/F176-1</f>
        <v>-1.207464324917662E-2</v>
      </c>
      <c r="M176" s="41">
        <f t="shared" si="181"/>
        <v>-1.207464324917662E-2</v>
      </c>
      <c r="N176" s="41">
        <f t="shared" si="181"/>
        <v>4.9794297063413318E-2</v>
      </c>
      <c r="O176" s="37">
        <f t="shared" si="1"/>
        <v>8.5483368550200254E-3</v>
      </c>
      <c r="P176" s="40">
        <f>VLOOKUP(Reais3x3!C176,Aplicações!$B$10:$J$67,6,0)</f>
        <v>1.5290519877675841E-2</v>
      </c>
      <c r="Q176" s="40">
        <f>VLOOKUP(Reais3x3!D176,Aplicações!$B$10:$J$67,6,0)</f>
        <v>1.5290519877675841E-2</v>
      </c>
      <c r="R176" s="40">
        <f>VLOOKUP(Reais3x3!E176,Aplicações!$B$10:$J$67,6,0)</f>
        <v>2.4464831804281346E-2</v>
      </c>
      <c r="S176" s="40">
        <f>VLOOKUP(Reais3x3!C176,Aplicações!$B$10:$J$67,7,0)</f>
        <v>4.5045045045045046E-5</v>
      </c>
      <c r="T176" s="40">
        <f>VLOOKUP(Reais3x3!D176,Aplicações!$B$10:$J$67,7,0)</f>
        <v>4.5045045045045046E-5</v>
      </c>
      <c r="U176" s="40">
        <f>VLOOKUP(Reais3x3!E176,Aplicações!$B$10:$J$67,7,0)</f>
        <v>4.2792792792792795E-4</v>
      </c>
      <c r="V176" s="40">
        <f>VLOOKUP(Reais3x3!C176,Aplicações!$B$10:$J$67,8,0)</f>
        <v>3.7800687285223365E-2</v>
      </c>
      <c r="W176" s="40">
        <f>VLOOKUP(Reais3x3!D176,Aplicações!$B$10:$J$67,8,0)</f>
        <v>3.7800687285223365E-2</v>
      </c>
      <c r="X176" s="40">
        <f>VLOOKUP(Reais3x3!E176,Aplicações!$B$10:$J$67,8,0)</f>
        <v>5.8419243986254296E-3</v>
      </c>
      <c r="Y176" s="60">
        <f t="shared" si="2"/>
        <v>5.5045871559633031E-2</v>
      </c>
      <c r="Z176" s="60">
        <f t="shared" si="3"/>
        <v>5.1801801801801804E-4</v>
      </c>
      <c r="AA176" s="60">
        <f t="shared" si="4"/>
        <v>8.1443298969072153E-2</v>
      </c>
      <c r="AB176" s="61">
        <f t="shared" si="5"/>
        <v>0.99388379204892974</v>
      </c>
      <c r="AC176" s="61">
        <f t="shared" si="6"/>
        <v>0.99974474474474473</v>
      </c>
      <c r="AD176" s="61">
        <f t="shared" si="7"/>
        <v>0.97869415807560145</v>
      </c>
      <c r="AE176" s="61" t="e">
        <f t="shared" ca="1" si="8"/>
        <v>#NAME?</v>
      </c>
      <c r="AF176" s="61"/>
      <c r="AG176" s="61"/>
      <c r="AH176" s="65" t="e">
        <f t="shared" ca="1" si="9"/>
        <v>#NAME?</v>
      </c>
      <c r="AI176" s="65" t="e">
        <f t="shared" ca="1" si="10"/>
        <v>#NAME?</v>
      </c>
    </row>
    <row r="177" spans="2:35" ht="13.5" customHeight="1">
      <c r="B177" s="39">
        <v>173</v>
      </c>
      <c r="C177" s="31" t="s">
        <v>96</v>
      </c>
      <c r="D177" s="31" t="s">
        <v>96</v>
      </c>
      <c r="E177" s="31" t="s">
        <v>93</v>
      </c>
      <c r="F177" s="40">
        <f>VLOOKUP(Reais3x3!C177,Aplicações!$B$10:$J$67,9,0)</f>
        <v>18.22</v>
      </c>
      <c r="G177" s="40">
        <f>VLOOKUP(Reais3x3!D177,Aplicações!$B$10:$J$67,9,0)</f>
        <v>18.22</v>
      </c>
      <c r="H177" s="40">
        <f>VLOOKUP(Reais3x3!E177,Aplicações!$B$10:$J$67,9,0)</f>
        <v>152.49</v>
      </c>
      <c r="I177" s="31">
        <v>20</v>
      </c>
      <c r="J177" s="31">
        <v>20</v>
      </c>
      <c r="K177" s="31">
        <v>164</v>
      </c>
      <c r="L177" s="41">
        <f t="shared" ref="L177:N177" si="182">I177/F177-1</f>
        <v>9.7694840834248176E-2</v>
      </c>
      <c r="M177" s="41">
        <f t="shared" si="182"/>
        <v>9.7694840834248176E-2</v>
      </c>
      <c r="N177" s="41">
        <f t="shared" si="182"/>
        <v>7.5480359367827266E-2</v>
      </c>
      <c r="O177" s="37">
        <f t="shared" si="1"/>
        <v>9.0290013678774539E-2</v>
      </c>
      <c r="P177" s="40">
        <f>VLOOKUP(Reais3x3!C177,Aplicações!$B$10:$J$67,6,0)</f>
        <v>1.5290519877675841E-2</v>
      </c>
      <c r="Q177" s="40">
        <f>VLOOKUP(Reais3x3!D177,Aplicações!$B$10:$J$67,6,0)</f>
        <v>1.5290519877675841E-2</v>
      </c>
      <c r="R177" s="40">
        <f>VLOOKUP(Reais3x3!E177,Aplicações!$B$10:$J$67,6,0)</f>
        <v>4.8954128440366979E-2</v>
      </c>
      <c r="S177" s="40">
        <f>VLOOKUP(Reais3x3!C177,Aplicações!$B$10:$J$67,7,0)</f>
        <v>4.5045045045045046E-5</v>
      </c>
      <c r="T177" s="40">
        <f>VLOOKUP(Reais3x3!D177,Aplicações!$B$10:$J$67,7,0)</f>
        <v>4.5045045045045046E-5</v>
      </c>
      <c r="U177" s="40">
        <f>VLOOKUP(Reais3x3!E177,Aplicações!$B$10:$J$67,7,0)</f>
        <v>7.5202702702702698E-2</v>
      </c>
      <c r="V177" s="40">
        <f>VLOOKUP(Reais3x3!C177,Aplicações!$B$10:$J$67,8,0)</f>
        <v>3.7800687285223365E-2</v>
      </c>
      <c r="W177" s="40">
        <f>VLOOKUP(Reais3x3!D177,Aplicações!$B$10:$J$67,8,0)</f>
        <v>3.7800687285223365E-2</v>
      </c>
      <c r="X177" s="40">
        <f>VLOOKUP(Reais3x3!E177,Aplicações!$B$10:$J$67,8,0)</f>
        <v>3.092783505154639E-3</v>
      </c>
      <c r="Y177" s="60">
        <f t="shared" si="2"/>
        <v>7.9535168195718653E-2</v>
      </c>
      <c r="Z177" s="60">
        <f t="shared" si="3"/>
        <v>7.5292792792792787E-2</v>
      </c>
      <c r="AA177" s="60">
        <f t="shared" si="4"/>
        <v>7.8694158075601373E-2</v>
      </c>
      <c r="AB177" s="61">
        <f t="shared" si="5"/>
        <v>0.97755759429153921</v>
      </c>
      <c r="AC177" s="61">
        <f t="shared" si="6"/>
        <v>0.94989489489489498</v>
      </c>
      <c r="AD177" s="61">
        <f t="shared" si="7"/>
        <v>0.97686139747995426</v>
      </c>
      <c r="AE177" s="61" t="e">
        <f t="shared" ca="1" si="8"/>
        <v>#NAME?</v>
      </c>
      <c r="AF177" s="61"/>
      <c r="AG177" s="61"/>
      <c r="AH177" s="65" t="e">
        <f t="shared" ca="1" si="9"/>
        <v>#NAME?</v>
      </c>
      <c r="AI177" s="65" t="e">
        <f t="shared" ca="1" si="10"/>
        <v>#NAME?</v>
      </c>
    </row>
    <row r="178" spans="2:35" ht="13.5" customHeight="1">
      <c r="B178" s="39">
        <v>174</v>
      </c>
      <c r="C178" s="31" t="s">
        <v>96</v>
      </c>
      <c r="D178" s="31" t="s">
        <v>90</v>
      </c>
      <c r="E178" s="31" t="s">
        <v>104</v>
      </c>
      <c r="F178" s="40">
        <f>VLOOKUP(Reais3x3!C178,Aplicações!$B$10:$J$67,9,0)</f>
        <v>18.22</v>
      </c>
      <c r="G178" s="40">
        <f>VLOOKUP(Reais3x3!D178,Aplicações!$B$10:$J$67,9,0)</f>
        <v>19.46</v>
      </c>
      <c r="H178" s="40">
        <f>VLOOKUP(Reais3x3!E178,Aplicações!$B$10:$J$67,9,0)</f>
        <v>70.489999999999995</v>
      </c>
      <c r="I178" s="31">
        <v>20</v>
      </c>
      <c r="J178" s="31">
        <v>21</v>
      </c>
      <c r="K178" s="31">
        <v>80</v>
      </c>
      <c r="L178" s="41">
        <f t="shared" ref="L178:N178" si="183">I178/F178-1</f>
        <v>9.7694840834248176E-2</v>
      </c>
      <c r="M178" s="41">
        <f t="shared" si="183"/>
        <v>7.9136690647481966E-2</v>
      </c>
      <c r="N178" s="41">
        <f t="shared" si="183"/>
        <v>0.13491275358206845</v>
      </c>
      <c r="O178" s="37">
        <f t="shared" si="1"/>
        <v>0.10391476168793286</v>
      </c>
      <c r="P178" s="40">
        <f>VLOOKUP(Reais3x3!C178,Aplicações!$B$10:$J$67,6,0)</f>
        <v>1.5290519877675841E-2</v>
      </c>
      <c r="Q178" s="40">
        <f>VLOOKUP(Reais3x3!D178,Aplicações!$B$10:$J$67,6,0)</f>
        <v>7.0336391437308868E-2</v>
      </c>
      <c r="R178" s="40">
        <f>VLOOKUP(Reais3x3!E178,Aplicações!$B$10:$J$67,6,0)</f>
        <v>2.4464831804281346E-2</v>
      </c>
      <c r="S178" s="40">
        <f>VLOOKUP(Reais3x3!C178,Aplicações!$B$10:$J$67,7,0)</f>
        <v>4.5045045045045046E-5</v>
      </c>
      <c r="T178" s="40">
        <f>VLOOKUP(Reais3x3!D178,Aplicações!$B$10:$J$67,7,0)</f>
        <v>0.16434684684684683</v>
      </c>
      <c r="U178" s="40">
        <f>VLOOKUP(Reais3x3!E178,Aplicações!$B$10:$J$67,7,0)</f>
        <v>4.2792792792792795E-4</v>
      </c>
      <c r="V178" s="40">
        <f>VLOOKUP(Reais3x3!C178,Aplicações!$B$10:$J$67,8,0)</f>
        <v>3.7800687285223365E-2</v>
      </c>
      <c r="W178" s="40">
        <f>VLOOKUP(Reais3x3!D178,Aplicações!$B$10:$J$67,8,0)</f>
        <v>0.51683848797250864</v>
      </c>
      <c r="X178" s="40">
        <f>VLOOKUP(Reais3x3!E178,Aplicações!$B$10:$J$67,8,0)</f>
        <v>5.8419243986254296E-3</v>
      </c>
      <c r="Y178" s="60">
        <f t="shared" si="2"/>
        <v>0.11009174311926605</v>
      </c>
      <c r="Z178" s="60">
        <f t="shared" si="3"/>
        <v>0.1648198198198198</v>
      </c>
      <c r="AA178" s="60">
        <f t="shared" si="4"/>
        <v>0.5604810996563574</v>
      </c>
      <c r="AB178" s="61">
        <f t="shared" si="5"/>
        <v>0.96330275229357809</v>
      </c>
      <c r="AC178" s="61">
        <f t="shared" si="6"/>
        <v>0.89046546546546546</v>
      </c>
      <c r="AD178" s="61">
        <f t="shared" si="7"/>
        <v>0.65933562428407788</v>
      </c>
      <c r="AE178" s="61" t="e">
        <f t="shared" ca="1" si="8"/>
        <v>#NAME?</v>
      </c>
      <c r="AF178" s="61"/>
      <c r="AG178" s="61"/>
      <c r="AH178" s="65" t="e">
        <f t="shared" ca="1" si="9"/>
        <v>#NAME?</v>
      </c>
      <c r="AI178" s="65" t="e">
        <f t="shared" ca="1" si="10"/>
        <v>#NAME?</v>
      </c>
    </row>
    <row r="179" spans="2:35" ht="13.5" customHeight="1">
      <c r="B179" s="39">
        <v>175</v>
      </c>
      <c r="C179" s="31" t="s">
        <v>96</v>
      </c>
      <c r="D179" s="31" t="s">
        <v>90</v>
      </c>
      <c r="E179" s="31" t="s">
        <v>93</v>
      </c>
      <c r="F179" s="40">
        <f>VLOOKUP(Reais3x3!C179,Aplicações!$B$10:$J$67,9,0)</f>
        <v>18.22</v>
      </c>
      <c r="G179" s="40">
        <f>VLOOKUP(Reais3x3!D179,Aplicações!$B$10:$J$67,9,0)</f>
        <v>19.46</v>
      </c>
      <c r="H179" s="40">
        <f>VLOOKUP(Reais3x3!E179,Aplicações!$B$10:$J$67,9,0)</f>
        <v>152.49</v>
      </c>
      <c r="I179" s="31">
        <v>22</v>
      </c>
      <c r="J179" s="31">
        <v>23</v>
      </c>
      <c r="K179" s="31">
        <v>176</v>
      </c>
      <c r="L179" s="41">
        <f t="shared" ref="L179:N179" si="184">I179/F179-1</f>
        <v>0.20746432491767286</v>
      </c>
      <c r="M179" s="41">
        <f t="shared" si="184"/>
        <v>0.18191161356628971</v>
      </c>
      <c r="N179" s="41">
        <f t="shared" si="184"/>
        <v>0.15417404419961955</v>
      </c>
      <c r="O179" s="37">
        <f t="shared" si="1"/>
        <v>0.18118332756119404</v>
      </c>
      <c r="P179" s="40">
        <f>VLOOKUP(Reais3x3!C179,Aplicações!$B$10:$J$67,6,0)</f>
        <v>1.5290519877675841E-2</v>
      </c>
      <c r="Q179" s="40">
        <f>VLOOKUP(Reais3x3!D179,Aplicações!$B$10:$J$67,6,0)</f>
        <v>7.0336391437308868E-2</v>
      </c>
      <c r="R179" s="40">
        <f>VLOOKUP(Reais3x3!E179,Aplicações!$B$10:$J$67,6,0)</f>
        <v>4.8954128440366979E-2</v>
      </c>
      <c r="S179" s="40">
        <f>VLOOKUP(Reais3x3!C179,Aplicações!$B$10:$J$67,7,0)</f>
        <v>4.5045045045045046E-5</v>
      </c>
      <c r="T179" s="40">
        <f>VLOOKUP(Reais3x3!D179,Aplicações!$B$10:$J$67,7,0)</f>
        <v>0.16434684684684683</v>
      </c>
      <c r="U179" s="40">
        <f>VLOOKUP(Reais3x3!E179,Aplicações!$B$10:$J$67,7,0)</f>
        <v>7.5202702702702698E-2</v>
      </c>
      <c r="V179" s="40">
        <f>VLOOKUP(Reais3x3!C179,Aplicações!$B$10:$J$67,8,0)</f>
        <v>3.7800687285223365E-2</v>
      </c>
      <c r="W179" s="40">
        <f>VLOOKUP(Reais3x3!D179,Aplicações!$B$10:$J$67,8,0)</f>
        <v>0.51683848797250864</v>
      </c>
      <c r="X179" s="40">
        <f>VLOOKUP(Reais3x3!E179,Aplicações!$B$10:$J$67,8,0)</f>
        <v>3.092783505154639E-3</v>
      </c>
      <c r="Y179" s="60">
        <f t="shared" si="2"/>
        <v>0.13458103975535168</v>
      </c>
      <c r="Z179" s="60">
        <f t="shared" si="3"/>
        <v>0.23959459459459459</v>
      </c>
      <c r="AA179" s="60">
        <f t="shared" si="4"/>
        <v>0.55773195876288661</v>
      </c>
      <c r="AB179" s="61">
        <f t="shared" si="5"/>
        <v>0.96330275229357787</v>
      </c>
      <c r="AC179" s="61">
        <f t="shared" si="6"/>
        <v>0.89046546546546546</v>
      </c>
      <c r="AD179" s="61">
        <f t="shared" si="7"/>
        <v>0.65750286368843069</v>
      </c>
      <c r="AE179" s="61" t="e">
        <f t="shared" ca="1" si="8"/>
        <v>#NAME?</v>
      </c>
      <c r="AF179" s="61"/>
      <c r="AG179" s="61"/>
      <c r="AH179" s="65" t="e">
        <f t="shared" ca="1" si="9"/>
        <v>#NAME?</v>
      </c>
      <c r="AI179" s="65" t="e">
        <f t="shared" ca="1" si="10"/>
        <v>#NAME?</v>
      </c>
    </row>
    <row r="180" spans="2:35" ht="13.5" customHeight="1">
      <c r="B180" s="39">
        <v>176</v>
      </c>
      <c r="C180" s="31" t="s">
        <v>96</v>
      </c>
      <c r="D180" s="31" t="s">
        <v>88</v>
      </c>
      <c r="E180" s="31" t="s">
        <v>104</v>
      </c>
      <c r="F180" s="40">
        <f>VLOOKUP(Reais3x3!C180,Aplicações!$B$10:$J$67,9,0)</f>
        <v>18.22</v>
      </c>
      <c r="G180" s="40">
        <f>VLOOKUP(Reais3x3!D180,Aplicações!$B$10:$J$67,9,0)</f>
        <v>74.05</v>
      </c>
      <c r="H180" s="40">
        <f>VLOOKUP(Reais3x3!E180,Aplicações!$B$10:$J$67,9,0)</f>
        <v>70.489999999999995</v>
      </c>
      <c r="I180" s="31">
        <v>19</v>
      </c>
      <c r="J180" s="31">
        <v>77</v>
      </c>
      <c r="K180" s="31">
        <v>76</v>
      </c>
      <c r="L180" s="41">
        <f t="shared" ref="L180:N180" si="185">I180/F180-1</f>
        <v>4.2810098792535722E-2</v>
      </c>
      <c r="M180" s="41">
        <f t="shared" si="185"/>
        <v>3.983794733288315E-2</v>
      </c>
      <c r="N180" s="41">
        <f t="shared" si="185"/>
        <v>7.8167115902965101E-2</v>
      </c>
      <c r="O180" s="37">
        <f t="shared" si="1"/>
        <v>5.3605054009461327E-2</v>
      </c>
      <c r="P180" s="40">
        <f>VLOOKUP(Reais3x3!C180,Aplicações!$B$10:$J$67,6,0)</f>
        <v>1.5290519877675841E-2</v>
      </c>
      <c r="Q180" s="40">
        <f>VLOOKUP(Reais3x3!D180,Aplicações!$B$10:$J$67,6,0)</f>
        <v>1.0966360856269113E-2</v>
      </c>
      <c r="R180" s="40">
        <f>VLOOKUP(Reais3x3!E180,Aplicações!$B$10:$J$67,6,0)</f>
        <v>2.4464831804281346E-2</v>
      </c>
      <c r="S180" s="40">
        <f>VLOOKUP(Reais3x3!C180,Aplicações!$B$10:$J$67,7,0)</f>
        <v>4.5045045045045046E-5</v>
      </c>
      <c r="T180" s="40">
        <f>VLOOKUP(Reais3x3!D180,Aplicações!$B$10:$J$67,7,0)</f>
        <v>2.3468468468468468E-2</v>
      </c>
      <c r="U180" s="40">
        <f>VLOOKUP(Reais3x3!E180,Aplicações!$B$10:$J$67,7,0)</f>
        <v>4.2792792792792795E-4</v>
      </c>
      <c r="V180" s="40">
        <f>VLOOKUP(Reais3x3!C180,Aplicações!$B$10:$J$67,8,0)</f>
        <v>3.7800687285223365E-2</v>
      </c>
      <c r="W180" s="40">
        <f>VLOOKUP(Reais3x3!D180,Aplicações!$B$10:$J$67,8,0)</f>
        <v>0</v>
      </c>
      <c r="X180" s="40">
        <f>VLOOKUP(Reais3x3!E180,Aplicações!$B$10:$J$67,8,0)</f>
        <v>5.8419243986254296E-3</v>
      </c>
      <c r="Y180" s="60">
        <f t="shared" si="2"/>
        <v>5.0721712538226299E-2</v>
      </c>
      <c r="Z180" s="60">
        <f t="shared" si="3"/>
        <v>2.394144144144144E-2</v>
      </c>
      <c r="AA180" s="60">
        <f t="shared" si="4"/>
        <v>4.3642611683848795E-2</v>
      </c>
      <c r="AB180" s="61">
        <f t="shared" si="5"/>
        <v>0.9910010193679919</v>
      </c>
      <c r="AC180" s="61">
        <f t="shared" si="6"/>
        <v>0.98438438438438436</v>
      </c>
      <c r="AD180" s="61">
        <f t="shared" si="7"/>
        <v>0.97479954180985118</v>
      </c>
      <c r="AE180" s="61" t="e">
        <f t="shared" ca="1" si="8"/>
        <v>#NAME?</v>
      </c>
      <c r="AF180" s="61"/>
      <c r="AG180" s="61"/>
      <c r="AH180" s="65" t="e">
        <f t="shared" ca="1" si="9"/>
        <v>#NAME?</v>
      </c>
      <c r="AI180" s="65" t="e">
        <f t="shared" ca="1" si="10"/>
        <v>#NAME?</v>
      </c>
    </row>
    <row r="181" spans="2:35" ht="13.5" customHeight="1">
      <c r="B181" s="39">
        <v>177</v>
      </c>
      <c r="C181" s="31" t="s">
        <v>96</v>
      </c>
      <c r="D181" s="31" t="s">
        <v>88</v>
      </c>
      <c r="E181" s="31" t="s">
        <v>93</v>
      </c>
      <c r="F181" s="40">
        <f>VLOOKUP(Reais3x3!C181,Aplicações!$B$10:$J$67,9,0)</f>
        <v>18.22</v>
      </c>
      <c r="G181" s="40">
        <f>VLOOKUP(Reais3x3!D181,Aplicações!$B$10:$J$67,9,0)</f>
        <v>74.05</v>
      </c>
      <c r="H181" s="40">
        <f>VLOOKUP(Reais3x3!E181,Aplicações!$B$10:$J$67,9,0)</f>
        <v>152.49</v>
      </c>
      <c r="I181" s="31">
        <v>21</v>
      </c>
      <c r="J181" s="31">
        <v>78</v>
      </c>
      <c r="K181" s="31">
        <v>169</v>
      </c>
      <c r="L181" s="41">
        <f t="shared" ref="L181:N181" si="186">I181/F181-1</f>
        <v>0.15257958287596063</v>
      </c>
      <c r="M181" s="41">
        <f t="shared" si="186"/>
        <v>5.3342336259284417E-2</v>
      </c>
      <c r="N181" s="41">
        <f t="shared" si="186"/>
        <v>0.10826939471440733</v>
      </c>
      <c r="O181" s="37">
        <f t="shared" si="1"/>
        <v>0.10473043794988413</v>
      </c>
      <c r="P181" s="40">
        <f>VLOOKUP(Reais3x3!C181,Aplicações!$B$10:$J$67,6,0)</f>
        <v>1.5290519877675841E-2</v>
      </c>
      <c r="Q181" s="40">
        <f>VLOOKUP(Reais3x3!D181,Aplicações!$B$10:$J$67,6,0)</f>
        <v>1.0966360856269113E-2</v>
      </c>
      <c r="R181" s="40">
        <f>VLOOKUP(Reais3x3!E181,Aplicações!$B$10:$J$67,6,0)</f>
        <v>4.8954128440366979E-2</v>
      </c>
      <c r="S181" s="40">
        <f>VLOOKUP(Reais3x3!C181,Aplicações!$B$10:$J$67,7,0)</f>
        <v>4.5045045045045046E-5</v>
      </c>
      <c r="T181" s="40">
        <f>VLOOKUP(Reais3x3!D181,Aplicações!$B$10:$J$67,7,0)</f>
        <v>2.3468468468468468E-2</v>
      </c>
      <c r="U181" s="40">
        <f>VLOOKUP(Reais3x3!E181,Aplicações!$B$10:$J$67,7,0)</f>
        <v>7.5202702702702698E-2</v>
      </c>
      <c r="V181" s="40">
        <f>VLOOKUP(Reais3x3!C181,Aplicações!$B$10:$J$67,8,0)</f>
        <v>3.7800687285223365E-2</v>
      </c>
      <c r="W181" s="40">
        <f>VLOOKUP(Reais3x3!D181,Aplicações!$B$10:$J$67,8,0)</f>
        <v>0</v>
      </c>
      <c r="X181" s="40">
        <f>VLOOKUP(Reais3x3!E181,Aplicações!$B$10:$J$67,8,0)</f>
        <v>3.092783505154639E-3</v>
      </c>
      <c r="Y181" s="60">
        <f t="shared" si="2"/>
        <v>7.5211009174311935E-2</v>
      </c>
      <c r="Z181" s="60">
        <f t="shared" si="3"/>
        <v>9.8716216216216207E-2</v>
      </c>
      <c r="AA181" s="60">
        <f t="shared" si="4"/>
        <v>4.0893470790378007E-2</v>
      </c>
      <c r="AB181" s="61">
        <f t="shared" si="5"/>
        <v>0.97467482161060148</v>
      </c>
      <c r="AC181" s="61">
        <f t="shared" si="6"/>
        <v>0.94989489489489498</v>
      </c>
      <c r="AD181" s="61">
        <f t="shared" si="7"/>
        <v>0.97479954180985118</v>
      </c>
      <c r="AE181" s="61" t="e">
        <f t="shared" ca="1" si="8"/>
        <v>#NAME?</v>
      </c>
      <c r="AF181" s="61"/>
      <c r="AG181" s="61"/>
      <c r="AH181" s="65" t="e">
        <f t="shared" ca="1" si="9"/>
        <v>#NAME?</v>
      </c>
      <c r="AI181" s="65" t="e">
        <f t="shared" ca="1" si="10"/>
        <v>#NAME?</v>
      </c>
    </row>
    <row r="182" spans="2:35" ht="13.5" customHeight="1">
      <c r="B182" s="39">
        <v>178</v>
      </c>
      <c r="C182" s="31" t="s">
        <v>96</v>
      </c>
      <c r="D182" s="31" t="s">
        <v>86</v>
      </c>
      <c r="E182" s="31" t="s">
        <v>104</v>
      </c>
      <c r="F182" s="40">
        <f>VLOOKUP(Reais3x3!C182,Aplicações!$B$10:$J$67,9,0)</f>
        <v>18.22</v>
      </c>
      <c r="G182" s="40">
        <f>VLOOKUP(Reais3x3!D182,Aplicações!$B$10:$J$67,9,0)</f>
        <v>113.02</v>
      </c>
      <c r="H182" s="40">
        <f>VLOOKUP(Reais3x3!E182,Aplicações!$B$10:$J$67,9,0)</f>
        <v>70.489999999999995</v>
      </c>
      <c r="I182" s="31">
        <v>19</v>
      </c>
      <c r="J182" s="31">
        <v>120</v>
      </c>
      <c r="K182" s="31">
        <v>77</v>
      </c>
      <c r="L182" s="41">
        <f t="shared" ref="L182:N182" si="187">I182/F182-1</f>
        <v>4.2810098792535722E-2</v>
      </c>
      <c r="M182" s="41">
        <f t="shared" si="187"/>
        <v>6.1758980711378531E-2</v>
      </c>
      <c r="N182" s="41">
        <f t="shared" si="187"/>
        <v>9.2353525322740992E-2</v>
      </c>
      <c r="O182" s="37">
        <f t="shared" si="1"/>
        <v>6.5640868275551753E-2</v>
      </c>
      <c r="P182" s="40">
        <f>VLOOKUP(Reais3x3!C182,Aplicações!$B$10:$J$67,6,0)</f>
        <v>1.5290519877675841E-2</v>
      </c>
      <c r="Q182" s="40">
        <f>VLOOKUP(Reais3x3!D182,Aplicações!$B$10:$J$67,6,0)</f>
        <v>1.8006116207951072E-2</v>
      </c>
      <c r="R182" s="40">
        <f>VLOOKUP(Reais3x3!E182,Aplicações!$B$10:$J$67,6,0)</f>
        <v>2.4464831804281346E-2</v>
      </c>
      <c r="S182" s="40">
        <f>VLOOKUP(Reais3x3!C182,Aplicações!$B$10:$J$67,7,0)</f>
        <v>4.5045045045045046E-5</v>
      </c>
      <c r="T182" s="40">
        <f>VLOOKUP(Reais3x3!D182,Aplicações!$B$10:$J$67,7,0)</f>
        <v>4.1396396396396397E-2</v>
      </c>
      <c r="U182" s="40">
        <f>VLOOKUP(Reais3x3!E182,Aplicações!$B$10:$J$67,7,0)</f>
        <v>4.2792792792792795E-4</v>
      </c>
      <c r="V182" s="40">
        <f>VLOOKUP(Reais3x3!C182,Aplicações!$B$10:$J$67,8,0)</f>
        <v>3.7800687285223365E-2</v>
      </c>
      <c r="W182" s="40">
        <f>VLOOKUP(Reais3x3!D182,Aplicações!$B$10:$J$67,8,0)</f>
        <v>1.3745704467353952E-2</v>
      </c>
      <c r="X182" s="40">
        <f>VLOOKUP(Reais3x3!E182,Aplicações!$B$10:$J$67,8,0)</f>
        <v>5.8419243986254296E-3</v>
      </c>
      <c r="Y182" s="60">
        <f t="shared" si="2"/>
        <v>5.7761467889908255E-2</v>
      </c>
      <c r="Z182" s="60">
        <f t="shared" si="3"/>
        <v>4.1869369369369372E-2</v>
      </c>
      <c r="AA182" s="60">
        <f t="shared" si="4"/>
        <v>5.7388316151202746E-2</v>
      </c>
      <c r="AB182" s="61">
        <f t="shared" si="5"/>
        <v>0.99388379204892974</v>
      </c>
      <c r="AC182" s="61">
        <f t="shared" si="6"/>
        <v>0.97243243243243249</v>
      </c>
      <c r="AD182" s="61">
        <f t="shared" si="7"/>
        <v>0.97869415807560145</v>
      </c>
      <c r="AE182" s="61" t="e">
        <f t="shared" ca="1" si="8"/>
        <v>#NAME?</v>
      </c>
      <c r="AF182" s="61"/>
      <c r="AG182" s="61"/>
      <c r="AH182" s="65" t="e">
        <f t="shared" ca="1" si="9"/>
        <v>#NAME?</v>
      </c>
      <c r="AI182" s="65" t="e">
        <f t="shared" ca="1" si="10"/>
        <v>#NAME?</v>
      </c>
    </row>
    <row r="183" spans="2:35" ht="13.5" customHeight="1">
      <c r="B183" s="39">
        <v>179</v>
      </c>
      <c r="C183" s="31" t="s">
        <v>96</v>
      </c>
      <c r="D183" s="31" t="s">
        <v>86</v>
      </c>
      <c r="E183" s="31" t="s">
        <v>93</v>
      </c>
      <c r="F183" s="40">
        <f>VLOOKUP(Reais3x3!C183,Aplicações!$B$10:$J$67,9,0)</f>
        <v>18.22</v>
      </c>
      <c r="G183" s="40">
        <f>VLOOKUP(Reais3x3!D183,Aplicações!$B$10:$J$67,9,0)</f>
        <v>113.02</v>
      </c>
      <c r="H183" s="40">
        <f>VLOOKUP(Reais3x3!E183,Aplicações!$B$10:$J$67,9,0)</f>
        <v>152.49</v>
      </c>
      <c r="I183" s="31">
        <v>21</v>
      </c>
      <c r="J183" s="31">
        <v>123</v>
      </c>
      <c r="K183" s="31">
        <v>172</v>
      </c>
      <c r="L183" s="41">
        <f t="shared" ref="L183:N183" si="188">I183/F183-1</f>
        <v>0.15257958287596063</v>
      </c>
      <c r="M183" s="41">
        <f t="shared" si="188"/>
        <v>8.8302955229162983E-2</v>
      </c>
      <c r="N183" s="41">
        <f t="shared" si="188"/>
        <v>0.12794281592235546</v>
      </c>
      <c r="O183" s="37">
        <f t="shared" si="1"/>
        <v>0.12294178467582635</v>
      </c>
      <c r="P183" s="40">
        <f>VLOOKUP(Reais3x3!C183,Aplicações!$B$10:$J$67,6,0)</f>
        <v>1.5290519877675841E-2</v>
      </c>
      <c r="Q183" s="40">
        <f>VLOOKUP(Reais3x3!D183,Aplicações!$B$10:$J$67,6,0)</f>
        <v>1.8006116207951072E-2</v>
      </c>
      <c r="R183" s="40">
        <f>VLOOKUP(Reais3x3!E183,Aplicações!$B$10:$J$67,6,0)</f>
        <v>4.8954128440366979E-2</v>
      </c>
      <c r="S183" s="40">
        <f>VLOOKUP(Reais3x3!C183,Aplicações!$B$10:$J$67,7,0)</f>
        <v>4.5045045045045046E-5</v>
      </c>
      <c r="T183" s="40">
        <f>VLOOKUP(Reais3x3!D183,Aplicações!$B$10:$J$67,7,0)</f>
        <v>4.1396396396396397E-2</v>
      </c>
      <c r="U183" s="40">
        <f>VLOOKUP(Reais3x3!E183,Aplicações!$B$10:$J$67,7,0)</f>
        <v>7.5202702702702698E-2</v>
      </c>
      <c r="V183" s="40">
        <f>VLOOKUP(Reais3x3!C183,Aplicações!$B$10:$J$67,8,0)</f>
        <v>3.7800687285223365E-2</v>
      </c>
      <c r="W183" s="40">
        <f>VLOOKUP(Reais3x3!D183,Aplicações!$B$10:$J$67,8,0)</f>
        <v>1.3745704467353952E-2</v>
      </c>
      <c r="X183" s="40">
        <f>VLOOKUP(Reais3x3!E183,Aplicações!$B$10:$J$67,8,0)</f>
        <v>3.092783505154639E-3</v>
      </c>
      <c r="Y183" s="60">
        <f t="shared" si="2"/>
        <v>8.2250764525993891E-2</v>
      </c>
      <c r="Z183" s="60">
        <f t="shared" si="3"/>
        <v>0.11664414414414415</v>
      </c>
      <c r="AA183" s="60">
        <f t="shared" si="4"/>
        <v>5.4639175257731959E-2</v>
      </c>
      <c r="AB183" s="61">
        <f t="shared" si="5"/>
        <v>0.97755759429153921</v>
      </c>
      <c r="AC183" s="61">
        <f t="shared" si="6"/>
        <v>0.94989489489489498</v>
      </c>
      <c r="AD183" s="61">
        <f t="shared" si="7"/>
        <v>0.97686139747995426</v>
      </c>
      <c r="AE183" s="61" t="e">
        <f t="shared" ca="1" si="8"/>
        <v>#NAME?</v>
      </c>
      <c r="AF183" s="61"/>
      <c r="AG183" s="61"/>
      <c r="AH183" s="65" t="e">
        <f t="shared" ca="1" si="9"/>
        <v>#NAME?</v>
      </c>
      <c r="AI183" s="65" t="e">
        <f t="shared" ca="1" si="10"/>
        <v>#NAME?</v>
      </c>
    </row>
    <row r="184" spans="2:35" ht="13.5" customHeight="1">
      <c r="B184" s="39">
        <v>180</v>
      </c>
      <c r="C184" s="31" t="s">
        <v>96</v>
      </c>
      <c r="D184" s="31" t="s">
        <v>87</v>
      </c>
      <c r="E184" s="31" t="s">
        <v>104</v>
      </c>
      <c r="F184" s="40">
        <f>VLOOKUP(Reais3x3!C184,Aplicações!$B$10:$J$67,9,0)</f>
        <v>18.22</v>
      </c>
      <c r="G184" s="40">
        <f>VLOOKUP(Reais3x3!D184,Aplicações!$B$10:$J$67,9,0)</f>
        <v>46.42</v>
      </c>
      <c r="H184" s="40">
        <f>VLOOKUP(Reais3x3!E184,Aplicações!$B$10:$J$67,9,0)</f>
        <v>70.489999999999995</v>
      </c>
      <c r="I184" s="31">
        <v>19</v>
      </c>
      <c r="J184" s="31">
        <v>56</v>
      </c>
      <c r="K184" s="31">
        <v>77</v>
      </c>
      <c r="L184" s="41">
        <f t="shared" ref="L184:N184" si="189">I184/F184-1</f>
        <v>4.2810098792535722E-2</v>
      </c>
      <c r="M184" s="41">
        <f t="shared" si="189"/>
        <v>0.20637656182679875</v>
      </c>
      <c r="N184" s="41">
        <f t="shared" si="189"/>
        <v>9.2353525322740992E-2</v>
      </c>
      <c r="O184" s="37">
        <f t="shared" si="1"/>
        <v>0.11384672864735849</v>
      </c>
      <c r="P184" s="40">
        <f>VLOOKUP(Reais3x3!C184,Aplicações!$B$10:$J$67,6,0)</f>
        <v>1.5290519877675841E-2</v>
      </c>
      <c r="Q184" s="40">
        <f>VLOOKUP(Reais3x3!D184,Aplicações!$B$10:$J$67,6,0)</f>
        <v>0.13616513761467888</v>
      </c>
      <c r="R184" s="40">
        <f>VLOOKUP(Reais3x3!E184,Aplicações!$B$10:$J$67,6,0)</f>
        <v>2.4464831804281346E-2</v>
      </c>
      <c r="S184" s="40">
        <f>VLOOKUP(Reais3x3!C184,Aplicações!$B$10:$J$67,7,0)</f>
        <v>4.5045045045045046E-5</v>
      </c>
      <c r="T184" s="40">
        <f>VLOOKUP(Reais3x3!D184,Aplicações!$B$10:$J$67,7,0)</f>
        <v>9.0788288288288291E-2</v>
      </c>
      <c r="U184" s="40">
        <f>VLOOKUP(Reais3x3!E184,Aplicações!$B$10:$J$67,7,0)</f>
        <v>4.2792792792792795E-4</v>
      </c>
      <c r="V184" s="40">
        <f>VLOOKUP(Reais3x3!C184,Aplicações!$B$10:$J$67,8,0)</f>
        <v>3.7800687285223365E-2</v>
      </c>
      <c r="W184" s="40">
        <f>VLOOKUP(Reais3x3!D184,Aplicações!$B$10:$J$67,8,0)</f>
        <v>0.19381443298969073</v>
      </c>
      <c r="X184" s="40">
        <f>VLOOKUP(Reais3x3!E184,Aplicações!$B$10:$J$67,8,0)</f>
        <v>5.8419243986254296E-3</v>
      </c>
      <c r="Y184" s="60">
        <f t="shared" si="2"/>
        <v>0.17592048929663609</v>
      </c>
      <c r="Z184" s="60">
        <f t="shared" si="3"/>
        <v>9.1261261261261259E-2</v>
      </c>
      <c r="AA184" s="60">
        <f t="shared" si="4"/>
        <v>0.23745704467353954</v>
      </c>
      <c r="AB184" s="61">
        <f t="shared" si="5"/>
        <v>0.91941692150866461</v>
      </c>
      <c r="AC184" s="61">
        <f t="shared" si="6"/>
        <v>0.93950450450450462</v>
      </c>
      <c r="AD184" s="61">
        <f t="shared" si="7"/>
        <v>0.87468499427262314</v>
      </c>
      <c r="AE184" s="61" t="e">
        <f t="shared" ca="1" si="8"/>
        <v>#NAME?</v>
      </c>
      <c r="AF184" s="61"/>
      <c r="AG184" s="61"/>
      <c r="AH184" s="65" t="e">
        <f t="shared" ca="1" si="9"/>
        <v>#NAME?</v>
      </c>
      <c r="AI184" s="65" t="e">
        <f t="shared" ca="1" si="10"/>
        <v>#NAME?</v>
      </c>
    </row>
    <row r="185" spans="2:35" ht="13.5" customHeight="1">
      <c r="B185" s="39">
        <v>181</v>
      </c>
      <c r="C185" s="31" t="s">
        <v>96</v>
      </c>
      <c r="D185" s="31" t="s">
        <v>87</v>
      </c>
      <c r="E185" s="31" t="s">
        <v>93</v>
      </c>
      <c r="F185" s="40">
        <f>VLOOKUP(Reais3x3!C185,Aplicações!$B$10:$J$67,9,0)</f>
        <v>18.22</v>
      </c>
      <c r="G185" s="40">
        <f>VLOOKUP(Reais3x3!D185,Aplicações!$B$10:$J$67,9,0)</f>
        <v>46.42</v>
      </c>
      <c r="H185" s="40">
        <f>VLOOKUP(Reais3x3!E185,Aplicações!$B$10:$J$67,9,0)</f>
        <v>152.49</v>
      </c>
      <c r="I185" s="31">
        <v>21</v>
      </c>
      <c r="J185" s="31">
        <v>60</v>
      </c>
      <c r="K185" s="31">
        <v>172</v>
      </c>
      <c r="L185" s="41">
        <f t="shared" ref="L185:N185" si="190">I185/F185-1</f>
        <v>0.15257958287596063</v>
      </c>
      <c r="M185" s="41">
        <f t="shared" si="190"/>
        <v>0.29254631624299865</v>
      </c>
      <c r="N185" s="41">
        <f t="shared" si="190"/>
        <v>0.12794281592235546</v>
      </c>
      <c r="O185" s="37">
        <f t="shared" si="1"/>
        <v>0.19102290501377159</v>
      </c>
      <c r="P185" s="40">
        <f>VLOOKUP(Reais3x3!C185,Aplicações!$B$10:$J$67,6,0)</f>
        <v>1.5290519877675841E-2</v>
      </c>
      <c r="Q185" s="40">
        <f>VLOOKUP(Reais3x3!D185,Aplicações!$B$10:$J$67,6,0)</f>
        <v>0.13616513761467888</v>
      </c>
      <c r="R185" s="40">
        <f>VLOOKUP(Reais3x3!E185,Aplicações!$B$10:$J$67,6,0)</f>
        <v>4.8954128440366979E-2</v>
      </c>
      <c r="S185" s="40">
        <f>VLOOKUP(Reais3x3!C185,Aplicações!$B$10:$J$67,7,0)</f>
        <v>4.5045045045045046E-5</v>
      </c>
      <c r="T185" s="40">
        <f>VLOOKUP(Reais3x3!D185,Aplicações!$B$10:$J$67,7,0)</f>
        <v>9.0788288288288291E-2</v>
      </c>
      <c r="U185" s="40">
        <f>VLOOKUP(Reais3x3!E185,Aplicações!$B$10:$J$67,7,0)</f>
        <v>7.5202702702702698E-2</v>
      </c>
      <c r="V185" s="40">
        <f>VLOOKUP(Reais3x3!C185,Aplicações!$B$10:$J$67,8,0)</f>
        <v>3.7800687285223365E-2</v>
      </c>
      <c r="W185" s="40">
        <f>VLOOKUP(Reais3x3!D185,Aplicações!$B$10:$J$67,8,0)</f>
        <v>0.19381443298969073</v>
      </c>
      <c r="X185" s="40">
        <f>VLOOKUP(Reais3x3!E185,Aplicações!$B$10:$J$67,8,0)</f>
        <v>3.092783505154639E-3</v>
      </c>
      <c r="Y185" s="60">
        <f t="shared" si="2"/>
        <v>0.20040978593272171</v>
      </c>
      <c r="Z185" s="60">
        <f t="shared" si="3"/>
        <v>0.16603603603603603</v>
      </c>
      <c r="AA185" s="60">
        <f t="shared" si="4"/>
        <v>0.23470790378006873</v>
      </c>
      <c r="AB185" s="61">
        <f t="shared" si="5"/>
        <v>0.91941692150866461</v>
      </c>
      <c r="AC185" s="61">
        <f t="shared" si="6"/>
        <v>0.93950450450450462</v>
      </c>
      <c r="AD185" s="61">
        <f t="shared" si="7"/>
        <v>0.87285223367697595</v>
      </c>
      <c r="AE185" s="61" t="e">
        <f t="shared" ca="1" si="8"/>
        <v>#NAME?</v>
      </c>
      <c r="AF185" s="61"/>
      <c r="AG185" s="61"/>
      <c r="AH185" s="65" t="e">
        <f t="shared" ca="1" si="9"/>
        <v>#NAME?</v>
      </c>
      <c r="AI185" s="65" t="e">
        <f t="shared" ca="1" si="10"/>
        <v>#NAME?</v>
      </c>
    </row>
    <row r="186" spans="2:35" ht="13.5" customHeight="1">
      <c r="B186" s="39">
        <v>182</v>
      </c>
      <c r="C186" s="31" t="s">
        <v>96</v>
      </c>
      <c r="D186" s="31" t="s">
        <v>89</v>
      </c>
      <c r="E186" s="31" t="s">
        <v>104</v>
      </c>
      <c r="F186" s="40">
        <f>VLOOKUP(Reais3x3!C186,Aplicações!$B$10:$J$67,9,0)</f>
        <v>18.22</v>
      </c>
      <c r="G186" s="40">
        <f>VLOOKUP(Reais3x3!D186,Aplicações!$B$10:$J$67,9,0)</f>
        <v>39.200000000000003</v>
      </c>
      <c r="H186" s="40">
        <f>VLOOKUP(Reais3x3!E186,Aplicações!$B$10:$J$67,9,0)</f>
        <v>70.489999999999995</v>
      </c>
      <c r="I186" s="31">
        <v>20</v>
      </c>
      <c r="J186" s="31">
        <v>44</v>
      </c>
      <c r="K186" s="31">
        <v>80</v>
      </c>
      <c r="L186" s="41">
        <f t="shared" ref="L186:N186" si="191">I186/F186-1</f>
        <v>9.7694840834248176E-2</v>
      </c>
      <c r="M186" s="41">
        <f t="shared" si="191"/>
        <v>0.12244897959183665</v>
      </c>
      <c r="N186" s="41">
        <f t="shared" si="191"/>
        <v>0.13491275358206845</v>
      </c>
      <c r="O186" s="37">
        <f t="shared" si="1"/>
        <v>0.11835219133605109</v>
      </c>
      <c r="P186" s="40">
        <f>VLOOKUP(Reais3x3!C186,Aplicações!$B$10:$J$67,6,0)</f>
        <v>1.5290519877675841E-2</v>
      </c>
      <c r="Q186" s="40">
        <f>VLOOKUP(Reais3x3!D186,Aplicações!$B$10:$J$67,6,0)</f>
        <v>6.8000000000000005E-2</v>
      </c>
      <c r="R186" s="40">
        <f>VLOOKUP(Reais3x3!E186,Aplicações!$B$10:$J$67,6,0)</f>
        <v>2.4464831804281346E-2</v>
      </c>
      <c r="S186" s="40">
        <f>VLOOKUP(Reais3x3!C186,Aplicações!$B$10:$J$67,7,0)</f>
        <v>4.5045045045045046E-5</v>
      </c>
      <c r="T186" s="40">
        <f>VLOOKUP(Reais3x3!D186,Aplicações!$B$10:$J$67,7,0)</f>
        <v>0.16936936936936939</v>
      </c>
      <c r="U186" s="40">
        <f>VLOOKUP(Reais3x3!E186,Aplicações!$B$10:$J$67,7,0)</f>
        <v>4.2792792792792795E-4</v>
      </c>
      <c r="V186" s="40">
        <f>VLOOKUP(Reais3x3!C186,Aplicações!$B$10:$J$67,8,0)</f>
        <v>3.7800687285223365E-2</v>
      </c>
      <c r="W186" s="40">
        <f>VLOOKUP(Reais3x3!D186,Aplicações!$B$10:$J$67,8,0)</f>
        <v>0.49312714776632305</v>
      </c>
      <c r="X186" s="40">
        <f>VLOOKUP(Reais3x3!E186,Aplicações!$B$10:$J$67,8,0)</f>
        <v>5.8419243986254296E-3</v>
      </c>
      <c r="Y186" s="60">
        <f t="shared" si="2"/>
        <v>0.10775535168195718</v>
      </c>
      <c r="Z186" s="60">
        <f t="shared" si="3"/>
        <v>0.16984234234234236</v>
      </c>
      <c r="AA186" s="60">
        <f t="shared" si="4"/>
        <v>0.5367697594501718</v>
      </c>
      <c r="AB186" s="61">
        <f t="shared" si="5"/>
        <v>0.96486034658511732</v>
      </c>
      <c r="AC186" s="61">
        <f t="shared" si="6"/>
        <v>0.88711711711711716</v>
      </c>
      <c r="AD186" s="61">
        <f t="shared" si="7"/>
        <v>0.67514318442153487</v>
      </c>
      <c r="AE186" s="61" t="e">
        <f t="shared" ca="1" si="8"/>
        <v>#NAME?</v>
      </c>
      <c r="AF186" s="61"/>
      <c r="AG186" s="61"/>
      <c r="AH186" s="65" t="e">
        <f t="shared" ca="1" si="9"/>
        <v>#NAME?</v>
      </c>
      <c r="AI186" s="65" t="e">
        <f t="shared" ca="1" si="10"/>
        <v>#NAME?</v>
      </c>
    </row>
    <row r="187" spans="2:35" ht="13.5" customHeight="1">
      <c r="B187" s="39">
        <v>183</v>
      </c>
      <c r="C187" s="31" t="s">
        <v>96</v>
      </c>
      <c r="D187" s="31" t="s">
        <v>89</v>
      </c>
      <c r="E187" s="31" t="s">
        <v>93</v>
      </c>
      <c r="F187" s="40">
        <f>VLOOKUP(Reais3x3!C187,Aplicações!$B$10:$J$67,9,0)</f>
        <v>18.22</v>
      </c>
      <c r="G187" s="40">
        <f>VLOOKUP(Reais3x3!D187,Aplicações!$B$10:$J$67,9,0)</f>
        <v>39.200000000000003</v>
      </c>
      <c r="H187" s="40">
        <f>VLOOKUP(Reais3x3!E187,Aplicações!$B$10:$J$67,9,0)</f>
        <v>152.49</v>
      </c>
      <c r="I187" s="31">
        <v>22</v>
      </c>
      <c r="J187" s="31">
        <v>47</v>
      </c>
      <c r="K187" s="31">
        <v>178</v>
      </c>
      <c r="L187" s="41">
        <f t="shared" ref="L187:N187" si="192">I187/F187-1</f>
        <v>0.20746432491767286</v>
      </c>
      <c r="M187" s="41">
        <f t="shared" si="192"/>
        <v>0.19897959183673453</v>
      </c>
      <c r="N187" s="41">
        <f t="shared" si="192"/>
        <v>0.16728965833825171</v>
      </c>
      <c r="O187" s="37">
        <f t="shared" si="1"/>
        <v>0.19124452503088638</v>
      </c>
      <c r="P187" s="40">
        <f>VLOOKUP(Reais3x3!C187,Aplicações!$B$10:$J$67,6,0)</f>
        <v>1.5290519877675841E-2</v>
      </c>
      <c r="Q187" s="40">
        <f>VLOOKUP(Reais3x3!D187,Aplicações!$B$10:$J$67,6,0)</f>
        <v>6.8000000000000005E-2</v>
      </c>
      <c r="R187" s="40">
        <f>VLOOKUP(Reais3x3!E187,Aplicações!$B$10:$J$67,6,0)</f>
        <v>4.8954128440366979E-2</v>
      </c>
      <c r="S187" s="40">
        <f>VLOOKUP(Reais3x3!C187,Aplicações!$B$10:$J$67,7,0)</f>
        <v>4.5045045045045046E-5</v>
      </c>
      <c r="T187" s="40">
        <f>VLOOKUP(Reais3x3!D187,Aplicações!$B$10:$J$67,7,0)</f>
        <v>0.16936936936936939</v>
      </c>
      <c r="U187" s="40">
        <f>VLOOKUP(Reais3x3!E187,Aplicações!$B$10:$J$67,7,0)</f>
        <v>7.5202702702702698E-2</v>
      </c>
      <c r="V187" s="40">
        <f>VLOOKUP(Reais3x3!C187,Aplicações!$B$10:$J$67,8,0)</f>
        <v>3.7800687285223365E-2</v>
      </c>
      <c r="W187" s="40">
        <f>VLOOKUP(Reais3x3!D187,Aplicações!$B$10:$J$67,8,0)</f>
        <v>0.49312714776632305</v>
      </c>
      <c r="X187" s="40">
        <f>VLOOKUP(Reais3x3!E187,Aplicações!$B$10:$J$67,8,0)</f>
        <v>3.092783505154639E-3</v>
      </c>
      <c r="Y187" s="60">
        <f t="shared" si="2"/>
        <v>0.13224464831804283</v>
      </c>
      <c r="Z187" s="60">
        <f t="shared" si="3"/>
        <v>0.24461711711711714</v>
      </c>
      <c r="AA187" s="60">
        <f t="shared" si="4"/>
        <v>0.53402061855670102</v>
      </c>
      <c r="AB187" s="61">
        <f t="shared" si="5"/>
        <v>0.96486034658511721</v>
      </c>
      <c r="AC187" s="61">
        <f t="shared" si="6"/>
        <v>0.88711711711711716</v>
      </c>
      <c r="AD187" s="61">
        <f t="shared" si="7"/>
        <v>0.67331042382588768</v>
      </c>
      <c r="AE187" s="61" t="e">
        <f t="shared" ca="1" si="8"/>
        <v>#NAME?</v>
      </c>
      <c r="AF187" s="61"/>
      <c r="AG187" s="61"/>
      <c r="AH187" s="65" t="e">
        <f t="shared" ca="1" si="9"/>
        <v>#NAME?</v>
      </c>
      <c r="AI187" s="65" t="e">
        <f t="shared" ca="1" si="10"/>
        <v>#NAME?</v>
      </c>
    </row>
    <row r="188" spans="2:35" ht="13.5" customHeight="1">
      <c r="B188" s="39">
        <v>184</v>
      </c>
      <c r="C188" s="31" t="s">
        <v>96</v>
      </c>
      <c r="D188" s="31" t="s">
        <v>104</v>
      </c>
      <c r="E188" s="31" t="s">
        <v>104</v>
      </c>
      <c r="F188" s="40">
        <f>VLOOKUP(Reais3x3!C188,Aplicações!$B$10:$J$67,9,0)</f>
        <v>18.22</v>
      </c>
      <c r="G188" s="40">
        <f>VLOOKUP(Reais3x3!D188,Aplicações!$B$10:$J$67,9,0)</f>
        <v>70.489999999999995</v>
      </c>
      <c r="H188" s="40">
        <f>VLOOKUP(Reais3x3!E188,Aplicações!$B$10:$J$67,9,0)</f>
        <v>70.489999999999995</v>
      </c>
      <c r="I188" s="31">
        <v>18</v>
      </c>
      <c r="J188" s="31">
        <v>75</v>
      </c>
      <c r="K188" s="31">
        <v>74</v>
      </c>
      <c r="L188" s="41">
        <f t="shared" ref="L188:N188" si="193">I188/F188-1</f>
        <v>-1.207464324917662E-2</v>
      </c>
      <c r="M188" s="41">
        <f t="shared" si="193"/>
        <v>6.3980706483189209E-2</v>
      </c>
      <c r="N188" s="41">
        <f t="shared" si="193"/>
        <v>4.9794297063413318E-2</v>
      </c>
      <c r="O188" s="37">
        <f t="shared" si="1"/>
        <v>3.3900120099141971E-2</v>
      </c>
      <c r="P188" s="40">
        <f>VLOOKUP(Reais3x3!C188,Aplicações!$B$10:$J$67,6,0)</f>
        <v>1.5290519877675841E-2</v>
      </c>
      <c r="Q188" s="40">
        <f>VLOOKUP(Reais3x3!D188,Aplicações!$B$10:$J$67,6,0)</f>
        <v>2.4464831804281346E-2</v>
      </c>
      <c r="R188" s="40">
        <f>VLOOKUP(Reais3x3!E188,Aplicações!$B$10:$J$67,6,0)</f>
        <v>2.4464831804281346E-2</v>
      </c>
      <c r="S188" s="40">
        <f>VLOOKUP(Reais3x3!C188,Aplicações!$B$10:$J$67,7,0)</f>
        <v>4.5045045045045046E-5</v>
      </c>
      <c r="T188" s="40">
        <f>VLOOKUP(Reais3x3!D188,Aplicações!$B$10:$J$67,7,0)</f>
        <v>4.2792792792792795E-4</v>
      </c>
      <c r="U188" s="40">
        <f>VLOOKUP(Reais3x3!E188,Aplicações!$B$10:$J$67,7,0)</f>
        <v>4.2792792792792795E-4</v>
      </c>
      <c r="V188" s="40">
        <f>VLOOKUP(Reais3x3!C188,Aplicações!$B$10:$J$67,8,0)</f>
        <v>3.7800687285223365E-2</v>
      </c>
      <c r="W188" s="40">
        <f>VLOOKUP(Reais3x3!D188,Aplicações!$B$10:$J$67,8,0)</f>
        <v>5.8419243986254296E-3</v>
      </c>
      <c r="X188" s="40">
        <f>VLOOKUP(Reais3x3!E188,Aplicações!$B$10:$J$67,8,0)</f>
        <v>5.8419243986254296E-3</v>
      </c>
      <c r="Y188" s="60">
        <f t="shared" si="2"/>
        <v>6.4220183486238536E-2</v>
      </c>
      <c r="Z188" s="60">
        <f t="shared" si="3"/>
        <v>9.0090090090090102E-4</v>
      </c>
      <c r="AA188" s="60">
        <f t="shared" si="4"/>
        <v>4.9484536082474224E-2</v>
      </c>
      <c r="AB188" s="61">
        <f t="shared" si="5"/>
        <v>0.99388379204892974</v>
      </c>
      <c r="AC188" s="61">
        <f t="shared" si="6"/>
        <v>0.99974474474474473</v>
      </c>
      <c r="AD188" s="61">
        <f t="shared" si="7"/>
        <v>0.97869415807560145</v>
      </c>
      <c r="AE188" s="61" t="e">
        <f t="shared" ca="1" si="8"/>
        <v>#NAME?</v>
      </c>
      <c r="AF188" s="61"/>
      <c r="AG188" s="61"/>
      <c r="AH188" s="65" t="e">
        <f t="shared" ca="1" si="9"/>
        <v>#NAME?</v>
      </c>
      <c r="AI188" s="65" t="e">
        <f t="shared" ca="1" si="10"/>
        <v>#NAME?</v>
      </c>
    </row>
    <row r="189" spans="2:35" ht="13.5" customHeight="1">
      <c r="B189" s="39">
        <v>185</v>
      </c>
      <c r="C189" s="31" t="s">
        <v>96</v>
      </c>
      <c r="D189" s="31" t="s">
        <v>104</v>
      </c>
      <c r="E189" s="31" t="s">
        <v>93</v>
      </c>
      <c r="F189" s="40">
        <f>VLOOKUP(Reais3x3!C189,Aplicações!$B$10:$J$67,9,0)</f>
        <v>18.22</v>
      </c>
      <c r="G189" s="40">
        <f>VLOOKUP(Reais3x3!D189,Aplicações!$B$10:$J$67,9,0)</f>
        <v>70.489999999999995</v>
      </c>
      <c r="H189" s="40">
        <f>VLOOKUP(Reais3x3!E189,Aplicações!$B$10:$J$67,9,0)</f>
        <v>152.49</v>
      </c>
      <c r="I189" s="31">
        <v>20</v>
      </c>
      <c r="J189" s="31">
        <v>81</v>
      </c>
      <c r="K189" s="31">
        <v>162</v>
      </c>
      <c r="L189" s="41">
        <f t="shared" ref="L189:N189" si="194">I189/F189-1</f>
        <v>9.7694840834248176E-2</v>
      </c>
      <c r="M189" s="41">
        <f t="shared" si="194"/>
        <v>0.14909916300184434</v>
      </c>
      <c r="N189" s="41">
        <f t="shared" si="194"/>
        <v>6.2364745229195329E-2</v>
      </c>
      <c r="O189" s="37">
        <f t="shared" si="1"/>
        <v>0.10305291635509595</v>
      </c>
      <c r="P189" s="40">
        <f>VLOOKUP(Reais3x3!C189,Aplicações!$B$10:$J$67,6,0)</f>
        <v>1.5290519877675841E-2</v>
      </c>
      <c r="Q189" s="40">
        <f>VLOOKUP(Reais3x3!D189,Aplicações!$B$10:$J$67,6,0)</f>
        <v>2.4464831804281346E-2</v>
      </c>
      <c r="R189" s="40">
        <f>VLOOKUP(Reais3x3!E189,Aplicações!$B$10:$J$67,6,0)</f>
        <v>4.8954128440366979E-2</v>
      </c>
      <c r="S189" s="40">
        <f>VLOOKUP(Reais3x3!C189,Aplicações!$B$10:$J$67,7,0)</f>
        <v>4.5045045045045046E-5</v>
      </c>
      <c r="T189" s="40">
        <f>VLOOKUP(Reais3x3!D189,Aplicações!$B$10:$J$67,7,0)</f>
        <v>4.2792792792792795E-4</v>
      </c>
      <c r="U189" s="40">
        <f>VLOOKUP(Reais3x3!E189,Aplicações!$B$10:$J$67,7,0)</f>
        <v>7.5202702702702698E-2</v>
      </c>
      <c r="V189" s="40">
        <f>VLOOKUP(Reais3x3!C189,Aplicações!$B$10:$J$67,8,0)</f>
        <v>3.7800687285223365E-2</v>
      </c>
      <c r="W189" s="40">
        <f>VLOOKUP(Reais3x3!D189,Aplicações!$B$10:$J$67,8,0)</f>
        <v>5.8419243986254296E-3</v>
      </c>
      <c r="X189" s="40">
        <f>VLOOKUP(Reais3x3!E189,Aplicações!$B$10:$J$67,8,0)</f>
        <v>3.092783505154639E-3</v>
      </c>
      <c r="Y189" s="60">
        <f t="shared" si="2"/>
        <v>8.8709480122324158E-2</v>
      </c>
      <c r="Z189" s="60">
        <f t="shared" si="3"/>
        <v>7.5675675675675666E-2</v>
      </c>
      <c r="AA189" s="60">
        <f t="shared" si="4"/>
        <v>4.6735395189003437E-2</v>
      </c>
      <c r="AB189" s="61">
        <f t="shared" si="5"/>
        <v>0.97755759429153921</v>
      </c>
      <c r="AC189" s="61">
        <f t="shared" si="6"/>
        <v>0.94989489489489498</v>
      </c>
      <c r="AD189" s="61">
        <f t="shared" si="7"/>
        <v>0.97686139747995426</v>
      </c>
      <c r="AE189" s="61" t="e">
        <f t="shared" ca="1" si="8"/>
        <v>#NAME?</v>
      </c>
      <c r="AF189" s="61"/>
      <c r="AG189" s="61"/>
      <c r="AH189" s="65" t="e">
        <f t="shared" ca="1" si="9"/>
        <v>#NAME?</v>
      </c>
      <c r="AI189" s="65" t="e">
        <f t="shared" ca="1" si="10"/>
        <v>#NAME?</v>
      </c>
    </row>
    <row r="190" spans="2:35" ht="13.5" customHeight="1">
      <c r="B190" s="39">
        <v>186</v>
      </c>
      <c r="C190" s="31" t="s">
        <v>96</v>
      </c>
      <c r="D190" s="31" t="s">
        <v>93</v>
      </c>
      <c r="E190" s="31" t="s">
        <v>93</v>
      </c>
      <c r="F190" s="40">
        <f>VLOOKUP(Reais3x3!C190,Aplicações!$B$10:$J$67,9,0)</f>
        <v>18.22</v>
      </c>
      <c r="G190" s="40">
        <f>VLOOKUP(Reais3x3!D190,Aplicações!$B$10:$J$67,9,0)</f>
        <v>152.49</v>
      </c>
      <c r="H190" s="40">
        <f>VLOOKUP(Reais3x3!E190,Aplicações!$B$10:$J$67,9,0)</f>
        <v>152.49</v>
      </c>
      <c r="I190" s="31">
        <v>22</v>
      </c>
      <c r="J190" s="31">
        <v>175</v>
      </c>
      <c r="K190" s="31">
        <v>172</v>
      </c>
      <c r="L190" s="41">
        <f t="shared" ref="L190:N190" si="195">I190/F190-1</f>
        <v>0.20746432491767286</v>
      </c>
      <c r="M190" s="41">
        <f t="shared" si="195"/>
        <v>0.14761623713030358</v>
      </c>
      <c r="N190" s="41">
        <f t="shared" si="195"/>
        <v>0.12794281592235546</v>
      </c>
      <c r="O190" s="37">
        <f t="shared" si="1"/>
        <v>0.16100779265677731</v>
      </c>
      <c r="P190" s="40">
        <f>VLOOKUP(Reais3x3!C190,Aplicações!$B$10:$J$67,6,0)</f>
        <v>1.5290519877675841E-2</v>
      </c>
      <c r="Q190" s="40">
        <f>VLOOKUP(Reais3x3!D190,Aplicações!$B$10:$J$67,6,0)</f>
        <v>4.8954128440366979E-2</v>
      </c>
      <c r="R190" s="40">
        <f>VLOOKUP(Reais3x3!E190,Aplicações!$B$10:$J$67,6,0)</f>
        <v>4.8954128440366979E-2</v>
      </c>
      <c r="S190" s="40">
        <f>VLOOKUP(Reais3x3!C190,Aplicações!$B$10:$J$67,7,0)</f>
        <v>4.5045045045045046E-5</v>
      </c>
      <c r="T190" s="40">
        <f>VLOOKUP(Reais3x3!D190,Aplicações!$B$10:$J$67,7,0)</f>
        <v>7.5202702702702698E-2</v>
      </c>
      <c r="U190" s="40">
        <f>VLOOKUP(Reais3x3!E190,Aplicações!$B$10:$J$67,7,0)</f>
        <v>7.5202702702702698E-2</v>
      </c>
      <c r="V190" s="40">
        <f>VLOOKUP(Reais3x3!C190,Aplicações!$B$10:$J$67,8,0)</f>
        <v>3.7800687285223365E-2</v>
      </c>
      <c r="W190" s="40">
        <f>VLOOKUP(Reais3x3!D190,Aplicações!$B$10:$J$67,8,0)</f>
        <v>3.092783505154639E-3</v>
      </c>
      <c r="X190" s="40">
        <f>VLOOKUP(Reais3x3!E190,Aplicações!$B$10:$J$67,8,0)</f>
        <v>3.092783505154639E-3</v>
      </c>
      <c r="Y190" s="60">
        <f t="shared" si="2"/>
        <v>0.11319877675840979</v>
      </c>
      <c r="Z190" s="60">
        <f t="shared" si="3"/>
        <v>0.15045045045045044</v>
      </c>
      <c r="AA190" s="60">
        <f t="shared" si="4"/>
        <v>4.3986254295532649E-2</v>
      </c>
      <c r="AB190" s="61">
        <f t="shared" si="5"/>
        <v>0.97755759429153921</v>
      </c>
      <c r="AC190" s="61">
        <f t="shared" si="6"/>
        <v>0.94989489489489498</v>
      </c>
      <c r="AD190" s="61">
        <f t="shared" si="7"/>
        <v>0.97686139747995426</v>
      </c>
      <c r="AE190" s="61" t="e">
        <f t="shared" ca="1" si="8"/>
        <v>#NAME?</v>
      </c>
      <c r="AF190" s="61"/>
      <c r="AG190" s="61"/>
      <c r="AH190" s="65" t="e">
        <f t="shared" ca="1" si="9"/>
        <v>#NAME?</v>
      </c>
      <c r="AI190" s="65" t="e">
        <f t="shared" ca="1" si="10"/>
        <v>#NAME?</v>
      </c>
    </row>
    <row r="191" spans="2:35" ht="13.5" customHeight="1">
      <c r="B191" s="39">
        <v>187</v>
      </c>
      <c r="C191" s="31" t="s">
        <v>90</v>
      </c>
      <c r="D191" s="31" t="s">
        <v>90</v>
      </c>
      <c r="E191" s="31" t="s">
        <v>104</v>
      </c>
      <c r="F191" s="40">
        <f>VLOOKUP(Reais3x3!C191,Aplicações!$B$10:$J$67,9,0)</f>
        <v>19.46</v>
      </c>
      <c r="G191" s="40">
        <f>VLOOKUP(Reais3x3!D191,Aplicações!$B$10:$J$67,9,0)</f>
        <v>19.46</v>
      </c>
      <c r="H191" s="40">
        <f>VLOOKUP(Reais3x3!E191,Aplicações!$B$10:$J$67,9,0)</f>
        <v>70.489999999999995</v>
      </c>
      <c r="I191" s="31">
        <v>25</v>
      </c>
      <c r="J191" s="31">
        <v>25</v>
      </c>
      <c r="K191" s="31">
        <v>90</v>
      </c>
      <c r="L191" s="41">
        <f t="shared" ref="L191:N191" si="196">I191/F191-1</f>
        <v>0.28468653648509767</v>
      </c>
      <c r="M191" s="41">
        <f t="shared" si="196"/>
        <v>0.28468653648509767</v>
      </c>
      <c r="N191" s="41">
        <f t="shared" si="196"/>
        <v>0.27677684777982692</v>
      </c>
      <c r="O191" s="37">
        <f t="shared" si="1"/>
        <v>0.28204997358334077</v>
      </c>
      <c r="P191" s="40">
        <f>VLOOKUP(Reais3x3!C191,Aplicações!$B$10:$J$67,6,0)</f>
        <v>7.0336391437308868E-2</v>
      </c>
      <c r="Q191" s="40">
        <f>VLOOKUP(Reais3x3!D191,Aplicações!$B$10:$J$67,6,0)</f>
        <v>7.0336391437308868E-2</v>
      </c>
      <c r="R191" s="40">
        <f>VLOOKUP(Reais3x3!E191,Aplicações!$B$10:$J$67,6,0)</f>
        <v>2.4464831804281346E-2</v>
      </c>
      <c r="S191" s="40">
        <f>VLOOKUP(Reais3x3!C191,Aplicações!$B$10:$J$67,7,0)</f>
        <v>0.16434684684684683</v>
      </c>
      <c r="T191" s="40">
        <f>VLOOKUP(Reais3x3!D191,Aplicações!$B$10:$J$67,7,0)</f>
        <v>0.16434684684684683</v>
      </c>
      <c r="U191" s="40">
        <f>VLOOKUP(Reais3x3!E191,Aplicações!$B$10:$J$67,7,0)</f>
        <v>4.2792792792792795E-4</v>
      </c>
      <c r="V191" s="40">
        <f>VLOOKUP(Reais3x3!C191,Aplicações!$B$10:$J$67,8,0)</f>
        <v>0.51683848797250864</v>
      </c>
      <c r="W191" s="40">
        <f>VLOOKUP(Reais3x3!D191,Aplicações!$B$10:$J$67,8,0)</f>
        <v>0.51683848797250864</v>
      </c>
      <c r="X191" s="40">
        <f>VLOOKUP(Reais3x3!E191,Aplicações!$B$10:$J$67,8,0)</f>
        <v>5.8419243986254296E-3</v>
      </c>
      <c r="Y191" s="60">
        <f t="shared" si="2"/>
        <v>0.16513761467889909</v>
      </c>
      <c r="Z191" s="60">
        <f t="shared" si="3"/>
        <v>0.32912162162162162</v>
      </c>
      <c r="AA191" s="60">
        <f t="shared" si="4"/>
        <v>1.0395189003436427</v>
      </c>
      <c r="AB191" s="61">
        <f t="shared" si="5"/>
        <v>0.96941896024464835</v>
      </c>
      <c r="AC191" s="61">
        <f t="shared" si="6"/>
        <v>0.89072072072072073</v>
      </c>
      <c r="AD191" s="61">
        <f t="shared" si="7"/>
        <v>0.65933562428407788</v>
      </c>
      <c r="AE191" s="61" t="e">
        <f t="shared" ca="1" si="8"/>
        <v>#NAME?</v>
      </c>
      <c r="AF191" s="61"/>
      <c r="AG191" s="61"/>
      <c r="AH191" s="65" t="e">
        <f t="shared" ca="1" si="9"/>
        <v>#NAME?</v>
      </c>
      <c r="AI191" s="65" t="e">
        <f t="shared" ca="1" si="10"/>
        <v>#NAME?</v>
      </c>
    </row>
    <row r="192" spans="2:35" ht="13.5" customHeight="1">
      <c r="B192" s="39">
        <v>188</v>
      </c>
      <c r="C192" s="31" t="s">
        <v>90</v>
      </c>
      <c r="D192" s="31" t="s">
        <v>90</v>
      </c>
      <c r="E192" s="31" t="s">
        <v>93</v>
      </c>
      <c r="F192" s="40">
        <f>VLOOKUP(Reais3x3!C192,Aplicações!$B$10:$J$67,9,0)</f>
        <v>19.46</v>
      </c>
      <c r="G192" s="40">
        <f>VLOOKUP(Reais3x3!D192,Aplicações!$B$10:$J$67,9,0)</f>
        <v>19.46</v>
      </c>
      <c r="H192" s="40">
        <f>VLOOKUP(Reais3x3!E192,Aplicações!$B$10:$J$67,9,0)</f>
        <v>152.49</v>
      </c>
      <c r="I192" s="31">
        <v>27</v>
      </c>
      <c r="J192" s="31">
        <v>27</v>
      </c>
      <c r="K192" s="31">
        <v>195</v>
      </c>
      <c r="L192" s="41">
        <f t="shared" ref="L192:N192" si="197">I192/F192-1</f>
        <v>0.38746145940390542</v>
      </c>
      <c r="M192" s="41">
        <f t="shared" si="197"/>
        <v>0.38746145940390542</v>
      </c>
      <c r="N192" s="41">
        <f t="shared" si="197"/>
        <v>0.27877237851662406</v>
      </c>
      <c r="O192" s="37">
        <f t="shared" si="1"/>
        <v>0.35123176577481163</v>
      </c>
      <c r="P192" s="40">
        <f>VLOOKUP(Reais3x3!C192,Aplicações!$B$10:$J$67,6,0)</f>
        <v>7.0336391437308868E-2</v>
      </c>
      <c r="Q192" s="40">
        <f>VLOOKUP(Reais3x3!D192,Aplicações!$B$10:$J$67,6,0)</f>
        <v>7.0336391437308868E-2</v>
      </c>
      <c r="R192" s="40">
        <f>VLOOKUP(Reais3x3!E192,Aplicações!$B$10:$J$67,6,0)</f>
        <v>4.8954128440366979E-2</v>
      </c>
      <c r="S192" s="40">
        <f>VLOOKUP(Reais3x3!C192,Aplicações!$B$10:$J$67,7,0)</f>
        <v>0.16434684684684683</v>
      </c>
      <c r="T192" s="40">
        <f>VLOOKUP(Reais3x3!D192,Aplicações!$B$10:$J$67,7,0)</f>
        <v>0.16434684684684683</v>
      </c>
      <c r="U192" s="40">
        <f>VLOOKUP(Reais3x3!E192,Aplicações!$B$10:$J$67,7,0)</f>
        <v>7.5202702702702698E-2</v>
      </c>
      <c r="V192" s="40">
        <f>VLOOKUP(Reais3x3!C192,Aplicações!$B$10:$J$67,8,0)</f>
        <v>0.51683848797250864</v>
      </c>
      <c r="W192" s="40">
        <f>VLOOKUP(Reais3x3!D192,Aplicações!$B$10:$J$67,8,0)</f>
        <v>0.51683848797250864</v>
      </c>
      <c r="X192" s="40">
        <f>VLOOKUP(Reais3x3!E192,Aplicações!$B$10:$J$67,8,0)</f>
        <v>3.092783505154639E-3</v>
      </c>
      <c r="Y192" s="60">
        <f t="shared" si="2"/>
        <v>0.18962691131498471</v>
      </c>
      <c r="Z192" s="60">
        <f t="shared" si="3"/>
        <v>0.40389639639639635</v>
      </c>
      <c r="AA192" s="60">
        <f t="shared" si="4"/>
        <v>1.0367697594501719</v>
      </c>
      <c r="AB192" s="61">
        <f t="shared" si="5"/>
        <v>0.98574515800203866</v>
      </c>
      <c r="AC192" s="61">
        <f t="shared" si="6"/>
        <v>0.94057057057057047</v>
      </c>
      <c r="AD192" s="61">
        <f t="shared" si="7"/>
        <v>0.65750286368843069</v>
      </c>
      <c r="AE192" s="61" t="e">
        <f t="shared" ca="1" si="8"/>
        <v>#NAME?</v>
      </c>
      <c r="AF192" s="61"/>
      <c r="AG192" s="61"/>
      <c r="AH192" s="65" t="e">
        <f t="shared" ca="1" si="9"/>
        <v>#NAME?</v>
      </c>
      <c r="AI192" s="65" t="e">
        <f t="shared" ca="1" si="10"/>
        <v>#NAME?</v>
      </c>
    </row>
    <row r="193" spans="2:35" ht="13.5" customHeight="1">
      <c r="B193" s="39">
        <v>189</v>
      </c>
      <c r="C193" s="31" t="s">
        <v>90</v>
      </c>
      <c r="D193" s="31" t="s">
        <v>88</v>
      </c>
      <c r="E193" s="31" t="s">
        <v>104</v>
      </c>
      <c r="F193" s="40">
        <f>VLOOKUP(Reais3x3!C193,Aplicações!$B$10:$J$67,9,0)</f>
        <v>19.46</v>
      </c>
      <c r="G193" s="40">
        <f>VLOOKUP(Reais3x3!D193,Aplicações!$B$10:$J$67,9,0)</f>
        <v>74.05</v>
      </c>
      <c r="H193" s="40">
        <f>VLOOKUP(Reais3x3!E193,Aplicações!$B$10:$J$67,9,0)</f>
        <v>70.489999999999995</v>
      </c>
      <c r="I193" s="31">
        <v>22</v>
      </c>
      <c r="J193" s="31">
        <v>78</v>
      </c>
      <c r="K193" s="31">
        <v>83</v>
      </c>
      <c r="L193" s="41">
        <f t="shared" ref="L193:N193" si="198">I193/F193-1</f>
        <v>0.13052415210688584</v>
      </c>
      <c r="M193" s="41">
        <f t="shared" si="198"/>
        <v>5.3342336259284417E-2</v>
      </c>
      <c r="N193" s="41">
        <f t="shared" si="198"/>
        <v>0.17747198184139612</v>
      </c>
      <c r="O193" s="37">
        <f t="shared" si="1"/>
        <v>0.12044615673585546</v>
      </c>
      <c r="P193" s="40">
        <f>VLOOKUP(Reais3x3!C193,Aplicações!$B$10:$J$67,6,0)</f>
        <v>7.0336391437308868E-2</v>
      </c>
      <c r="Q193" s="40">
        <f>VLOOKUP(Reais3x3!D193,Aplicações!$B$10:$J$67,6,0)</f>
        <v>1.0966360856269113E-2</v>
      </c>
      <c r="R193" s="40">
        <f>VLOOKUP(Reais3x3!E193,Aplicações!$B$10:$J$67,6,0)</f>
        <v>2.4464831804281346E-2</v>
      </c>
      <c r="S193" s="40">
        <f>VLOOKUP(Reais3x3!C193,Aplicações!$B$10:$J$67,7,0)</f>
        <v>0.16434684684684683</v>
      </c>
      <c r="T193" s="40">
        <f>VLOOKUP(Reais3x3!D193,Aplicações!$B$10:$J$67,7,0)</f>
        <v>2.3468468468468468E-2</v>
      </c>
      <c r="U193" s="40">
        <f>VLOOKUP(Reais3x3!E193,Aplicações!$B$10:$J$67,7,0)</f>
        <v>4.2792792792792795E-4</v>
      </c>
      <c r="V193" s="40">
        <f>VLOOKUP(Reais3x3!C193,Aplicações!$B$10:$J$67,8,0)</f>
        <v>0.51683848797250864</v>
      </c>
      <c r="W193" s="40">
        <f>VLOOKUP(Reais3x3!D193,Aplicações!$B$10:$J$67,8,0)</f>
        <v>0</v>
      </c>
      <c r="X193" s="40">
        <f>VLOOKUP(Reais3x3!E193,Aplicações!$B$10:$J$67,8,0)</f>
        <v>5.8419243986254296E-3</v>
      </c>
      <c r="Y193" s="60">
        <f t="shared" si="2"/>
        <v>0.10576758409785932</v>
      </c>
      <c r="Z193" s="60">
        <f t="shared" si="3"/>
        <v>0.18824324324324324</v>
      </c>
      <c r="AA193" s="60">
        <f t="shared" si="4"/>
        <v>0.52268041237113405</v>
      </c>
      <c r="AB193" s="61">
        <f t="shared" si="5"/>
        <v>0.96041997961264014</v>
      </c>
      <c r="AC193" s="61">
        <f t="shared" si="6"/>
        <v>0.89072072072072073</v>
      </c>
      <c r="AD193" s="61">
        <f t="shared" si="7"/>
        <v>0.65544100801832761</v>
      </c>
      <c r="AE193" s="61" t="e">
        <f t="shared" ca="1" si="8"/>
        <v>#NAME?</v>
      </c>
      <c r="AF193" s="61"/>
      <c r="AG193" s="61"/>
      <c r="AH193" s="65" t="e">
        <f t="shared" ca="1" si="9"/>
        <v>#NAME?</v>
      </c>
      <c r="AI193" s="65" t="e">
        <f t="shared" ca="1" si="10"/>
        <v>#NAME?</v>
      </c>
    </row>
    <row r="194" spans="2:35" ht="13.5" customHeight="1">
      <c r="B194" s="39">
        <v>190</v>
      </c>
      <c r="C194" s="31" t="s">
        <v>90</v>
      </c>
      <c r="D194" s="31" t="s">
        <v>88</v>
      </c>
      <c r="E194" s="31" t="s">
        <v>93</v>
      </c>
      <c r="F194" s="40">
        <f>VLOOKUP(Reais3x3!C194,Aplicações!$B$10:$J$67,9,0)</f>
        <v>19.46</v>
      </c>
      <c r="G194" s="40">
        <f>VLOOKUP(Reais3x3!D194,Aplicações!$B$10:$J$67,9,0)</f>
        <v>74.05</v>
      </c>
      <c r="H194" s="40">
        <f>VLOOKUP(Reais3x3!E194,Aplicações!$B$10:$J$67,9,0)</f>
        <v>152.49</v>
      </c>
      <c r="I194" s="31">
        <v>25</v>
      </c>
      <c r="J194" s="31">
        <v>79</v>
      </c>
      <c r="K194" s="31">
        <v>182</v>
      </c>
      <c r="L194" s="41">
        <f t="shared" ref="L194:N194" si="199">I194/F194-1</f>
        <v>0.28468653648509767</v>
      </c>
      <c r="M194" s="41">
        <f t="shared" si="199"/>
        <v>6.6846725185685463E-2</v>
      </c>
      <c r="N194" s="41">
        <f t="shared" si="199"/>
        <v>0.19352088661551581</v>
      </c>
      <c r="O194" s="37">
        <f t="shared" si="1"/>
        <v>0.18168471609543299</v>
      </c>
      <c r="P194" s="40">
        <f>VLOOKUP(Reais3x3!C194,Aplicações!$B$10:$J$67,6,0)</f>
        <v>7.0336391437308868E-2</v>
      </c>
      <c r="Q194" s="40">
        <f>VLOOKUP(Reais3x3!D194,Aplicações!$B$10:$J$67,6,0)</f>
        <v>1.0966360856269113E-2</v>
      </c>
      <c r="R194" s="40">
        <f>VLOOKUP(Reais3x3!E194,Aplicações!$B$10:$J$67,6,0)</f>
        <v>4.8954128440366979E-2</v>
      </c>
      <c r="S194" s="40">
        <f>VLOOKUP(Reais3x3!C194,Aplicações!$B$10:$J$67,7,0)</f>
        <v>0.16434684684684683</v>
      </c>
      <c r="T194" s="40">
        <f>VLOOKUP(Reais3x3!D194,Aplicações!$B$10:$J$67,7,0)</f>
        <v>2.3468468468468468E-2</v>
      </c>
      <c r="U194" s="40">
        <f>VLOOKUP(Reais3x3!E194,Aplicações!$B$10:$J$67,7,0)</f>
        <v>7.5202702702702698E-2</v>
      </c>
      <c r="V194" s="40">
        <f>VLOOKUP(Reais3x3!C194,Aplicações!$B$10:$J$67,8,0)</f>
        <v>0.51683848797250864</v>
      </c>
      <c r="W194" s="40">
        <f>VLOOKUP(Reais3x3!D194,Aplicações!$B$10:$J$67,8,0)</f>
        <v>0</v>
      </c>
      <c r="X194" s="40">
        <f>VLOOKUP(Reais3x3!E194,Aplicações!$B$10:$J$67,8,0)</f>
        <v>3.092783505154639E-3</v>
      </c>
      <c r="Y194" s="60">
        <f t="shared" si="2"/>
        <v>0.13025688073394495</v>
      </c>
      <c r="Z194" s="60">
        <f t="shared" si="3"/>
        <v>0.263018018018018</v>
      </c>
      <c r="AA194" s="60">
        <f t="shared" si="4"/>
        <v>0.51993127147766327</v>
      </c>
      <c r="AB194" s="61">
        <f t="shared" si="5"/>
        <v>0.96041997961264014</v>
      </c>
      <c r="AC194" s="61">
        <f t="shared" si="6"/>
        <v>0.90608108108108121</v>
      </c>
      <c r="AD194" s="61">
        <f t="shared" si="7"/>
        <v>0.65544100801832761</v>
      </c>
      <c r="AE194" s="61" t="e">
        <f t="shared" ca="1" si="8"/>
        <v>#NAME?</v>
      </c>
      <c r="AF194" s="61"/>
      <c r="AG194" s="61"/>
      <c r="AH194" s="65" t="e">
        <f t="shared" ca="1" si="9"/>
        <v>#NAME?</v>
      </c>
      <c r="AI194" s="65" t="e">
        <f t="shared" ca="1" si="10"/>
        <v>#NAME?</v>
      </c>
    </row>
    <row r="195" spans="2:35" ht="13.5" customHeight="1">
      <c r="B195" s="39">
        <v>191</v>
      </c>
      <c r="C195" s="31" t="s">
        <v>90</v>
      </c>
      <c r="D195" s="31" t="s">
        <v>86</v>
      </c>
      <c r="E195" s="31" t="s">
        <v>104</v>
      </c>
      <c r="F195" s="40">
        <f>VLOOKUP(Reais3x3!C195,Aplicações!$B$10:$J$67,9,0)</f>
        <v>19.46</v>
      </c>
      <c r="G195" s="40">
        <f>VLOOKUP(Reais3x3!D195,Aplicações!$B$10:$J$67,9,0)</f>
        <v>113.02</v>
      </c>
      <c r="H195" s="40">
        <f>VLOOKUP(Reais3x3!E195,Aplicações!$B$10:$J$67,9,0)</f>
        <v>70.489999999999995</v>
      </c>
      <c r="I195" s="31">
        <v>23</v>
      </c>
      <c r="J195" s="31">
        <v>124</v>
      </c>
      <c r="K195" s="31">
        <v>85</v>
      </c>
      <c r="L195" s="41">
        <f t="shared" ref="L195:N195" si="200">I195/F195-1</f>
        <v>0.18191161356628971</v>
      </c>
      <c r="M195" s="41">
        <f t="shared" si="200"/>
        <v>9.7150946735091281E-2</v>
      </c>
      <c r="N195" s="41">
        <f t="shared" si="200"/>
        <v>0.20584480068094768</v>
      </c>
      <c r="O195" s="37">
        <f t="shared" si="1"/>
        <v>0.16163578699410955</v>
      </c>
      <c r="P195" s="40">
        <f>VLOOKUP(Reais3x3!C195,Aplicações!$B$10:$J$67,6,0)</f>
        <v>7.0336391437308868E-2</v>
      </c>
      <c r="Q195" s="40">
        <f>VLOOKUP(Reais3x3!D195,Aplicações!$B$10:$J$67,6,0)</f>
        <v>1.8006116207951072E-2</v>
      </c>
      <c r="R195" s="40">
        <f>VLOOKUP(Reais3x3!E195,Aplicações!$B$10:$J$67,6,0)</f>
        <v>2.4464831804281346E-2</v>
      </c>
      <c r="S195" s="40">
        <f>VLOOKUP(Reais3x3!C195,Aplicações!$B$10:$J$67,7,0)</f>
        <v>0.16434684684684683</v>
      </c>
      <c r="T195" s="40">
        <f>VLOOKUP(Reais3x3!D195,Aplicações!$B$10:$J$67,7,0)</f>
        <v>4.1396396396396397E-2</v>
      </c>
      <c r="U195" s="40">
        <f>VLOOKUP(Reais3x3!E195,Aplicações!$B$10:$J$67,7,0)</f>
        <v>4.2792792792792795E-4</v>
      </c>
      <c r="V195" s="40">
        <f>VLOOKUP(Reais3x3!C195,Aplicações!$B$10:$J$67,8,0)</f>
        <v>0.51683848797250864</v>
      </c>
      <c r="W195" s="40">
        <f>VLOOKUP(Reais3x3!D195,Aplicações!$B$10:$J$67,8,0)</f>
        <v>1.3745704467353952E-2</v>
      </c>
      <c r="X195" s="40">
        <f>VLOOKUP(Reais3x3!E195,Aplicações!$B$10:$J$67,8,0)</f>
        <v>5.8419243986254296E-3</v>
      </c>
      <c r="Y195" s="60">
        <f t="shared" si="2"/>
        <v>0.11280733944954129</v>
      </c>
      <c r="Z195" s="60">
        <f t="shared" si="3"/>
        <v>0.20617117117117115</v>
      </c>
      <c r="AA195" s="60">
        <f t="shared" si="4"/>
        <v>0.53642611683848795</v>
      </c>
      <c r="AB195" s="61">
        <f t="shared" si="5"/>
        <v>0.96511314984709484</v>
      </c>
      <c r="AC195" s="61">
        <f t="shared" si="6"/>
        <v>0.89072072072072073</v>
      </c>
      <c r="AD195" s="61">
        <f t="shared" si="7"/>
        <v>0.65933562428407788</v>
      </c>
      <c r="AE195" s="61" t="e">
        <f t="shared" ca="1" si="8"/>
        <v>#NAME?</v>
      </c>
      <c r="AF195" s="61"/>
      <c r="AG195" s="61"/>
      <c r="AH195" s="65" t="e">
        <f t="shared" ca="1" si="9"/>
        <v>#NAME?</v>
      </c>
      <c r="AI195" s="65" t="e">
        <f t="shared" ca="1" si="10"/>
        <v>#NAME?</v>
      </c>
    </row>
    <row r="196" spans="2:35" ht="13.5" customHeight="1">
      <c r="B196" s="39">
        <v>192</v>
      </c>
      <c r="C196" s="31" t="s">
        <v>90</v>
      </c>
      <c r="D196" s="31" t="s">
        <v>86</v>
      </c>
      <c r="E196" s="31" t="s">
        <v>93</v>
      </c>
      <c r="F196" s="40">
        <f>VLOOKUP(Reais3x3!C196,Aplicações!$B$10:$J$67,9,0)</f>
        <v>19.46</v>
      </c>
      <c r="G196" s="40">
        <f>VLOOKUP(Reais3x3!D196,Aplicações!$B$10:$J$67,9,0)</f>
        <v>113.02</v>
      </c>
      <c r="H196" s="40">
        <f>VLOOKUP(Reais3x3!E196,Aplicações!$B$10:$J$67,9,0)</f>
        <v>152.49</v>
      </c>
      <c r="I196" s="31">
        <v>26</v>
      </c>
      <c r="J196" s="31">
        <v>128</v>
      </c>
      <c r="K196" s="31">
        <v>186</v>
      </c>
      <c r="L196" s="41">
        <f t="shared" ref="L196:N196" si="201">I196/F196-1</f>
        <v>0.33607399794450155</v>
      </c>
      <c r="M196" s="41">
        <f t="shared" si="201"/>
        <v>0.13254291275880381</v>
      </c>
      <c r="N196" s="41">
        <f t="shared" si="201"/>
        <v>0.21975211489277968</v>
      </c>
      <c r="O196" s="37">
        <f t="shared" si="1"/>
        <v>0.22945634186536168</v>
      </c>
      <c r="P196" s="40">
        <f>VLOOKUP(Reais3x3!C196,Aplicações!$B$10:$J$67,6,0)</f>
        <v>7.0336391437308868E-2</v>
      </c>
      <c r="Q196" s="40">
        <f>VLOOKUP(Reais3x3!D196,Aplicações!$B$10:$J$67,6,0)</f>
        <v>1.8006116207951072E-2</v>
      </c>
      <c r="R196" s="40">
        <f>VLOOKUP(Reais3x3!E196,Aplicações!$B$10:$J$67,6,0)</f>
        <v>4.8954128440366979E-2</v>
      </c>
      <c r="S196" s="40">
        <f>VLOOKUP(Reais3x3!C196,Aplicações!$B$10:$J$67,7,0)</f>
        <v>0.16434684684684683</v>
      </c>
      <c r="T196" s="40">
        <f>VLOOKUP(Reais3x3!D196,Aplicações!$B$10:$J$67,7,0)</f>
        <v>4.1396396396396397E-2</v>
      </c>
      <c r="U196" s="40">
        <f>VLOOKUP(Reais3x3!E196,Aplicações!$B$10:$J$67,7,0)</f>
        <v>7.5202702702702698E-2</v>
      </c>
      <c r="V196" s="40">
        <f>VLOOKUP(Reais3x3!C196,Aplicações!$B$10:$J$67,8,0)</f>
        <v>0.51683848797250864</v>
      </c>
      <c r="W196" s="40">
        <f>VLOOKUP(Reais3x3!D196,Aplicações!$B$10:$J$67,8,0)</f>
        <v>1.3745704467353952E-2</v>
      </c>
      <c r="X196" s="40">
        <f>VLOOKUP(Reais3x3!E196,Aplicações!$B$10:$J$67,8,0)</f>
        <v>3.092783505154639E-3</v>
      </c>
      <c r="Y196" s="60">
        <f t="shared" si="2"/>
        <v>0.13729663608562692</v>
      </c>
      <c r="Z196" s="60">
        <f t="shared" si="3"/>
        <v>0.28094594594594591</v>
      </c>
      <c r="AA196" s="60">
        <f t="shared" si="4"/>
        <v>0.53367697594501717</v>
      </c>
      <c r="AB196" s="61">
        <f t="shared" si="5"/>
        <v>0.96511314984709484</v>
      </c>
      <c r="AC196" s="61">
        <f t="shared" si="6"/>
        <v>0.91803303303303307</v>
      </c>
      <c r="AD196" s="61">
        <f t="shared" si="7"/>
        <v>0.65750286368843069</v>
      </c>
      <c r="AE196" s="61" t="e">
        <f t="shared" ca="1" si="8"/>
        <v>#NAME?</v>
      </c>
      <c r="AF196" s="61"/>
      <c r="AG196" s="61"/>
      <c r="AH196" s="65" t="e">
        <f t="shared" ca="1" si="9"/>
        <v>#NAME?</v>
      </c>
      <c r="AI196" s="65" t="e">
        <f t="shared" ca="1" si="10"/>
        <v>#NAME?</v>
      </c>
    </row>
    <row r="197" spans="2:35" ht="13.5" customHeight="1">
      <c r="B197" s="39">
        <v>193</v>
      </c>
      <c r="C197" s="31" t="s">
        <v>90</v>
      </c>
      <c r="D197" s="31" t="s">
        <v>87</v>
      </c>
      <c r="E197" s="31" t="s">
        <v>104</v>
      </c>
      <c r="F197" s="40">
        <f>VLOOKUP(Reais3x3!C197,Aplicações!$B$10:$J$67,9,0)</f>
        <v>19.46</v>
      </c>
      <c r="G197" s="40">
        <f>VLOOKUP(Reais3x3!D197,Aplicações!$B$10:$J$67,9,0)</f>
        <v>46.42</v>
      </c>
      <c r="H197" s="40">
        <f>VLOOKUP(Reais3x3!E197,Aplicações!$B$10:$J$67,9,0)</f>
        <v>70.489999999999995</v>
      </c>
      <c r="I197" s="31">
        <v>23</v>
      </c>
      <c r="J197" s="31">
        <v>64</v>
      </c>
      <c r="K197" s="31">
        <v>84</v>
      </c>
      <c r="L197" s="41">
        <f t="shared" ref="L197:N197" si="202">I197/F197-1</f>
        <v>0.18191161356628971</v>
      </c>
      <c r="M197" s="41">
        <f t="shared" si="202"/>
        <v>0.37871607065919854</v>
      </c>
      <c r="N197" s="41">
        <f t="shared" si="202"/>
        <v>0.19165839126117179</v>
      </c>
      <c r="O197" s="37">
        <f t="shared" si="1"/>
        <v>0.25076202516222001</v>
      </c>
      <c r="P197" s="40">
        <f>VLOOKUP(Reais3x3!C197,Aplicações!$B$10:$J$67,6,0)</f>
        <v>7.0336391437308868E-2</v>
      </c>
      <c r="Q197" s="40">
        <f>VLOOKUP(Reais3x3!D197,Aplicações!$B$10:$J$67,6,0)</f>
        <v>0.13616513761467888</v>
      </c>
      <c r="R197" s="40">
        <f>VLOOKUP(Reais3x3!E197,Aplicações!$B$10:$J$67,6,0)</f>
        <v>2.4464831804281346E-2</v>
      </c>
      <c r="S197" s="40">
        <f>VLOOKUP(Reais3x3!C197,Aplicações!$B$10:$J$67,7,0)</f>
        <v>0.16434684684684683</v>
      </c>
      <c r="T197" s="40">
        <f>VLOOKUP(Reais3x3!D197,Aplicações!$B$10:$J$67,7,0)</f>
        <v>9.0788288288288291E-2</v>
      </c>
      <c r="U197" s="40">
        <f>VLOOKUP(Reais3x3!E197,Aplicações!$B$10:$J$67,7,0)</f>
        <v>4.2792792792792795E-4</v>
      </c>
      <c r="V197" s="40">
        <f>VLOOKUP(Reais3x3!C197,Aplicações!$B$10:$J$67,8,0)</f>
        <v>0.51683848797250864</v>
      </c>
      <c r="W197" s="40">
        <f>VLOOKUP(Reais3x3!D197,Aplicações!$B$10:$J$67,8,0)</f>
        <v>0.19381443298969073</v>
      </c>
      <c r="X197" s="40">
        <f>VLOOKUP(Reais3x3!E197,Aplicações!$B$10:$J$67,8,0)</f>
        <v>5.8419243986254296E-3</v>
      </c>
      <c r="Y197" s="60">
        <f t="shared" si="2"/>
        <v>0.23096636085626912</v>
      </c>
      <c r="Z197" s="60">
        <f t="shared" si="3"/>
        <v>0.25556306306306309</v>
      </c>
      <c r="AA197" s="60">
        <f t="shared" si="4"/>
        <v>0.71649484536082475</v>
      </c>
      <c r="AB197" s="61">
        <f t="shared" si="5"/>
        <v>0.92553312945973509</v>
      </c>
      <c r="AC197" s="61">
        <f t="shared" si="6"/>
        <v>0.89072072072072073</v>
      </c>
      <c r="AD197" s="61">
        <f t="shared" si="7"/>
        <v>0.65933562428407788</v>
      </c>
      <c r="AE197" s="61" t="e">
        <f t="shared" ca="1" si="8"/>
        <v>#NAME?</v>
      </c>
      <c r="AF197" s="61"/>
      <c r="AG197" s="61"/>
      <c r="AH197" s="65" t="e">
        <f t="shared" ca="1" si="9"/>
        <v>#NAME?</v>
      </c>
      <c r="AI197" s="65" t="e">
        <f t="shared" ca="1" si="10"/>
        <v>#NAME?</v>
      </c>
    </row>
    <row r="198" spans="2:35" ht="13.5" customHeight="1">
      <c r="B198" s="39">
        <v>194</v>
      </c>
      <c r="C198" s="31" t="s">
        <v>90</v>
      </c>
      <c r="D198" s="31" t="s">
        <v>87</v>
      </c>
      <c r="E198" s="31" t="s">
        <v>93</v>
      </c>
      <c r="F198" s="40">
        <f>VLOOKUP(Reais3x3!C198,Aplicações!$B$10:$J$67,9,0)</f>
        <v>19.46</v>
      </c>
      <c r="G198" s="40">
        <f>VLOOKUP(Reais3x3!D198,Aplicações!$B$10:$J$67,9,0)</f>
        <v>46.42</v>
      </c>
      <c r="H198" s="40">
        <f>VLOOKUP(Reais3x3!E198,Aplicações!$B$10:$J$67,9,0)</f>
        <v>152.49</v>
      </c>
      <c r="I198" s="31">
        <v>26</v>
      </c>
      <c r="J198" s="31">
        <v>68</v>
      </c>
      <c r="K198" s="31">
        <v>187</v>
      </c>
      <c r="L198" s="41">
        <f t="shared" ref="L198:N198" si="203">I198/F198-1</f>
        <v>0.33607399794450155</v>
      </c>
      <c r="M198" s="41">
        <f t="shared" si="203"/>
        <v>0.46488582507539844</v>
      </c>
      <c r="N198" s="41">
        <f t="shared" si="203"/>
        <v>0.22630992196209587</v>
      </c>
      <c r="O198" s="37">
        <f t="shared" si="1"/>
        <v>0.34242324832733195</v>
      </c>
      <c r="P198" s="40">
        <f>VLOOKUP(Reais3x3!C198,Aplicações!$B$10:$J$67,6,0)</f>
        <v>7.0336391437308868E-2</v>
      </c>
      <c r="Q198" s="40">
        <f>VLOOKUP(Reais3x3!D198,Aplicações!$B$10:$J$67,6,0)</f>
        <v>0.13616513761467888</v>
      </c>
      <c r="R198" s="40">
        <f>VLOOKUP(Reais3x3!E198,Aplicações!$B$10:$J$67,6,0)</f>
        <v>4.8954128440366979E-2</v>
      </c>
      <c r="S198" s="40">
        <f>VLOOKUP(Reais3x3!C198,Aplicações!$B$10:$J$67,7,0)</f>
        <v>0.16434684684684683</v>
      </c>
      <c r="T198" s="40">
        <f>VLOOKUP(Reais3x3!D198,Aplicações!$B$10:$J$67,7,0)</f>
        <v>9.0788288288288291E-2</v>
      </c>
      <c r="U198" s="40">
        <f>VLOOKUP(Reais3x3!E198,Aplicações!$B$10:$J$67,7,0)</f>
        <v>7.5202702702702698E-2</v>
      </c>
      <c r="V198" s="40">
        <f>VLOOKUP(Reais3x3!C198,Aplicações!$B$10:$J$67,8,0)</f>
        <v>0.51683848797250864</v>
      </c>
      <c r="W198" s="40">
        <f>VLOOKUP(Reais3x3!D198,Aplicações!$B$10:$J$67,8,0)</f>
        <v>0.19381443298969073</v>
      </c>
      <c r="X198" s="40">
        <f>VLOOKUP(Reais3x3!E198,Aplicações!$B$10:$J$67,8,0)</f>
        <v>3.092783505154639E-3</v>
      </c>
      <c r="Y198" s="60">
        <f t="shared" si="2"/>
        <v>0.25545565749235477</v>
      </c>
      <c r="Z198" s="60">
        <f t="shared" si="3"/>
        <v>0.33033783783783782</v>
      </c>
      <c r="AA198" s="60">
        <f t="shared" si="4"/>
        <v>0.71374570446735397</v>
      </c>
      <c r="AB198" s="61">
        <f t="shared" si="5"/>
        <v>0.9418593272171254</v>
      </c>
      <c r="AC198" s="61">
        <f t="shared" si="6"/>
        <v>0.94057057057057059</v>
      </c>
      <c r="AD198" s="61">
        <f t="shared" si="7"/>
        <v>0.65750286368843069</v>
      </c>
      <c r="AE198" s="61" t="e">
        <f t="shared" ca="1" si="8"/>
        <v>#NAME?</v>
      </c>
      <c r="AF198" s="61"/>
      <c r="AG198" s="61"/>
      <c r="AH198" s="65" t="e">
        <f t="shared" ca="1" si="9"/>
        <v>#NAME?</v>
      </c>
      <c r="AI198" s="65" t="e">
        <f t="shared" ca="1" si="10"/>
        <v>#NAME?</v>
      </c>
    </row>
    <row r="199" spans="2:35" ht="13.5" customHeight="1">
      <c r="B199" s="39">
        <v>195</v>
      </c>
      <c r="C199" s="31" t="s">
        <v>90</v>
      </c>
      <c r="D199" s="31" t="s">
        <v>89</v>
      </c>
      <c r="E199" s="31" t="s">
        <v>104</v>
      </c>
      <c r="F199" s="40">
        <f>VLOOKUP(Reais3x3!C199,Aplicações!$B$10:$J$67,9,0)</f>
        <v>19.46</v>
      </c>
      <c r="G199" s="40">
        <f>VLOOKUP(Reais3x3!D199,Aplicações!$B$10:$J$67,9,0)</f>
        <v>39.200000000000003</v>
      </c>
      <c r="H199" s="40">
        <f>VLOOKUP(Reais3x3!E199,Aplicações!$B$10:$J$67,9,0)</f>
        <v>70.489999999999995</v>
      </c>
      <c r="I199" s="31">
        <v>24</v>
      </c>
      <c r="J199" s="31">
        <v>50</v>
      </c>
      <c r="K199" s="31">
        <v>89</v>
      </c>
      <c r="L199" s="41">
        <f t="shared" ref="L199:N199" si="204">I199/F199-1</f>
        <v>0.23329907502569358</v>
      </c>
      <c r="M199" s="41">
        <f t="shared" si="204"/>
        <v>0.27551020408163263</v>
      </c>
      <c r="N199" s="41">
        <f t="shared" si="204"/>
        <v>0.26259043836005125</v>
      </c>
      <c r="O199" s="37">
        <f t="shared" si="1"/>
        <v>0.2571332391557925</v>
      </c>
      <c r="P199" s="40">
        <f>VLOOKUP(Reais3x3!C199,Aplicações!$B$10:$J$67,6,0)</f>
        <v>7.0336391437308868E-2</v>
      </c>
      <c r="Q199" s="40">
        <f>VLOOKUP(Reais3x3!D199,Aplicações!$B$10:$J$67,6,0)</f>
        <v>6.8000000000000005E-2</v>
      </c>
      <c r="R199" s="40">
        <f>VLOOKUP(Reais3x3!E199,Aplicações!$B$10:$J$67,6,0)</f>
        <v>2.4464831804281346E-2</v>
      </c>
      <c r="S199" s="40">
        <f>VLOOKUP(Reais3x3!C199,Aplicações!$B$10:$J$67,7,0)</f>
        <v>0.16434684684684683</v>
      </c>
      <c r="T199" s="40">
        <f>VLOOKUP(Reais3x3!D199,Aplicações!$B$10:$J$67,7,0)</f>
        <v>0.16936936936936939</v>
      </c>
      <c r="U199" s="40">
        <f>VLOOKUP(Reais3x3!E199,Aplicações!$B$10:$J$67,7,0)</f>
        <v>4.2792792792792795E-4</v>
      </c>
      <c r="V199" s="40">
        <f>VLOOKUP(Reais3x3!C199,Aplicações!$B$10:$J$67,8,0)</f>
        <v>0.51683848797250864</v>
      </c>
      <c r="W199" s="40">
        <f>VLOOKUP(Reais3x3!D199,Aplicações!$B$10:$J$67,8,0)</f>
        <v>0.49312714776632305</v>
      </c>
      <c r="X199" s="40">
        <f>VLOOKUP(Reais3x3!E199,Aplicações!$B$10:$J$67,8,0)</f>
        <v>5.8419243986254296E-3</v>
      </c>
      <c r="Y199" s="60">
        <f t="shared" si="2"/>
        <v>0.16280122324159021</v>
      </c>
      <c r="Z199" s="60">
        <f t="shared" si="3"/>
        <v>0.33414414414414417</v>
      </c>
      <c r="AA199" s="60">
        <f t="shared" si="4"/>
        <v>1.015807560137457</v>
      </c>
      <c r="AB199" s="61">
        <f t="shared" si="5"/>
        <v>0.96941896024464835</v>
      </c>
      <c r="AC199" s="61">
        <f t="shared" si="6"/>
        <v>0.88737237237237243</v>
      </c>
      <c r="AD199" s="61">
        <f t="shared" si="7"/>
        <v>0.65933562428407788</v>
      </c>
      <c r="AE199" s="61" t="e">
        <f t="shared" ca="1" si="8"/>
        <v>#NAME?</v>
      </c>
      <c r="AF199" s="61"/>
      <c r="AG199" s="61"/>
      <c r="AH199" s="65" t="e">
        <f t="shared" ca="1" si="9"/>
        <v>#NAME?</v>
      </c>
      <c r="AI199" s="65" t="e">
        <f t="shared" ca="1" si="10"/>
        <v>#NAME?</v>
      </c>
    </row>
    <row r="200" spans="2:35" ht="13.5" customHeight="1">
      <c r="B200" s="39">
        <v>196</v>
      </c>
      <c r="C200" s="31" t="s">
        <v>90</v>
      </c>
      <c r="D200" s="31" t="s">
        <v>89</v>
      </c>
      <c r="E200" s="31" t="s">
        <v>93</v>
      </c>
      <c r="F200" s="40">
        <f>VLOOKUP(Reais3x3!C200,Aplicações!$B$10:$J$67,9,0)</f>
        <v>19.46</v>
      </c>
      <c r="G200" s="40">
        <f>VLOOKUP(Reais3x3!D200,Aplicações!$B$10:$J$67,9,0)</f>
        <v>39.200000000000003</v>
      </c>
      <c r="H200" s="40">
        <f>VLOOKUP(Reais3x3!E200,Aplicações!$B$10:$J$67,9,0)</f>
        <v>152.49</v>
      </c>
      <c r="I200" s="31">
        <v>27</v>
      </c>
      <c r="J200" s="31">
        <v>54</v>
      </c>
      <c r="K200" s="31">
        <v>194</v>
      </c>
      <c r="L200" s="41">
        <f t="shared" ref="L200:N200" si="205">I200/F200-1</f>
        <v>0.38746145940390542</v>
      </c>
      <c r="M200" s="41">
        <f t="shared" si="205"/>
        <v>0.37755102040816313</v>
      </c>
      <c r="N200" s="41">
        <f t="shared" si="205"/>
        <v>0.27221457144730787</v>
      </c>
      <c r="O200" s="37">
        <f t="shared" si="1"/>
        <v>0.34574235041979212</v>
      </c>
      <c r="P200" s="40">
        <f>VLOOKUP(Reais3x3!C200,Aplicações!$B$10:$J$67,6,0)</f>
        <v>7.0336391437308868E-2</v>
      </c>
      <c r="Q200" s="40">
        <f>VLOOKUP(Reais3x3!D200,Aplicações!$B$10:$J$67,6,0)</f>
        <v>6.8000000000000005E-2</v>
      </c>
      <c r="R200" s="40">
        <f>VLOOKUP(Reais3x3!E200,Aplicações!$B$10:$J$67,6,0)</f>
        <v>4.8954128440366979E-2</v>
      </c>
      <c r="S200" s="40">
        <f>VLOOKUP(Reais3x3!C200,Aplicações!$B$10:$J$67,7,0)</f>
        <v>0.16434684684684683</v>
      </c>
      <c r="T200" s="40">
        <f>VLOOKUP(Reais3x3!D200,Aplicações!$B$10:$J$67,7,0)</f>
        <v>0.16936936936936939</v>
      </c>
      <c r="U200" s="40">
        <f>VLOOKUP(Reais3x3!E200,Aplicações!$B$10:$J$67,7,0)</f>
        <v>7.5202702702702698E-2</v>
      </c>
      <c r="V200" s="40">
        <f>VLOOKUP(Reais3x3!C200,Aplicações!$B$10:$J$67,8,0)</f>
        <v>0.51683848797250864</v>
      </c>
      <c r="W200" s="40">
        <f>VLOOKUP(Reais3x3!D200,Aplicações!$B$10:$J$67,8,0)</f>
        <v>0.49312714776632305</v>
      </c>
      <c r="X200" s="40">
        <f>VLOOKUP(Reais3x3!E200,Aplicações!$B$10:$J$67,8,0)</f>
        <v>3.092783505154639E-3</v>
      </c>
      <c r="Y200" s="60">
        <f t="shared" si="2"/>
        <v>0.18729051987767584</v>
      </c>
      <c r="Z200" s="60">
        <f t="shared" si="3"/>
        <v>0.40891891891891891</v>
      </c>
      <c r="AA200" s="60">
        <f t="shared" si="4"/>
        <v>1.0130584192439862</v>
      </c>
      <c r="AB200" s="61">
        <f t="shared" si="5"/>
        <v>0.98574515800203866</v>
      </c>
      <c r="AC200" s="61">
        <f t="shared" si="6"/>
        <v>0.93722222222222218</v>
      </c>
      <c r="AD200" s="61">
        <f t="shared" si="7"/>
        <v>0.65750286368843069</v>
      </c>
      <c r="AE200" s="61" t="e">
        <f t="shared" ca="1" si="8"/>
        <v>#NAME?</v>
      </c>
      <c r="AF200" s="61"/>
      <c r="AG200" s="61"/>
      <c r="AH200" s="65" t="e">
        <f t="shared" ca="1" si="9"/>
        <v>#NAME?</v>
      </c>
      <c r="AI200" s="65" t="e">
        <f t="shared" ca="1" si="10"/>
        <v>#NAME?</v>
      </c>
    </row>
    <row r="201" spans="2:35" ht="13.5" customHeight="1">
      <c r="B201" s="39">
        <v>197</v>
      </c>
      <c r="C201" s="31" t="s">
        <v>90</v>
      </c>
      <c r="D201" s="31" t="s">
        <v>104</v>
      </c>
      <c r="E201" s="31" t="s">
        <v>104</v>
      </c>
      <c r="F201" s="40">
        <f>VLOOKUP(Reais3x3!C201,Aplicações!$B$10:$J$67,9,0)</f>
        <v>19.46</v>
      </c>
      <c r="G201" s="40">
        <f>VLOOKUP(Reais3x3!D201,Aplicações!$B$10:$J$67,9,0)</f>
        <v>70.489999999999995</v>
      </c>
      <c r="H201" s="40">
        <f>VLOOKUP(Reais3x3!E201,Aplicações!$B$10:$J$67,9,0)</f>
        <v>70.489999999999995</v>
      </c>
      <c r="I201" s="31">
        <v>22</v>
      </c>
      <c r="J201" s="31">
        <v>81</v>
      </c>
      <c r="K201" s="31">
        <v>80</v>
      </c>
      <c r="L201" s="41">
        <f t="shared" ref="L201:N201" si="206">I201/F201-1</f>
        <v>0.13052415210688584</v>
      </c>
      <c r="M201" s="41">
        <f t="shared" si="206"/>
        <v>0.14909916300184434</v>
      </c>
      <c r="N201" s="41">
        <f t="shared" si="206"/>
        <v>0.13491275358206845</v>
      </c>
      <c r="O201" s="37">
        <f t="shared" si="1"/>
        <v>0.13817868956359955</v>
      </c>
      <c r="P201" s="40">
        <f>VLOOKUP(Reais3x3!C201,Aplicações!$B$10:$J$67,6,0)</f>
        <v>7.0336391437308868E-2</v>
      </c>
      <c r="Q201" s="40">
        <f>VLOOKUP(Reais3x3!D201,Aplicações!$B$10:$J$67,6,0)</f>
        <v>2.4464831804281346E-2</v>
      </c>
      <c r="R201" s="40">
        <f>VLOOKUP(Reais3x3!E201,Aplicações!$B$10:$J$67,6,0)</f>
        <v>2.4464831804281346E-2</v>
      </c>
      <c r="S201" s="40">
        <f>VLOOKUP(Reais3x3!C201,Aplicações!$B$10:$J$67,7,0)</f>
        <v>0.16434684684684683</v>
      </c>
      <c r="T201" s="40">
        <f>VLOOKUP(Reais3x3!D201,Aplicações!$B$10:$J$67,7,0)</f>
        <v>4.2792792792792795E-4</v>
      </c>
      <c r="U201" s="40">
        <f>VLOOKUP(Reais3x3!E201,Aplicações!$B$10:$J$67,7,0)</f>
        <v>4.2792792792792795E-4</v>
      </c>
      <c r="V201" s="40">
        <f>VLOOKUP(Reais3x3!C201,Aplicações!$B$10:$J$67,8,0)</f>
        <v>0.51683848797250864</v>
      </c>
      <c r="W201" s="40">
        <f>VLOOKUP(Reais3x3!D201,Aplicações!$B$10:$J$67,8,0)</f>
        <v>5.8419243986254296E-3</v>
      </c>
      <c r="X201" s="40">
        <f>VLOOKUP(Reais3x3!E201,Aplicações!$B$10:$J$67,8,0)</f>
        <v>5.8419243986254296E-3</v>
      </c>
      <c r="Y201" s="60">
        <f t="shared" si="2"/>
        <v>0.11926605504587155</v>
      </c>
      <c r="Z201" s="60">
        <f t="shared" si="3"/>
        <v>0.16520270270270268</v>
      </c>
      <c r="AA201" s="60">
        <f t="shared" si="4"/>
        <v>0.52852233676975946</v>
      </c>
      <c r="AB201" s="61">
        <f t="shared" si="5"/>
        <v>0.96941896024464835</v>
      </c>
      <c r="AC201" s="61">
        <f t="shared" si="6"/>
        <v>0.89072072072072073</v>
      </c>
      <c r="AD201" s="61">
        <f t="shared" si="7"/>
        <v>0.65933562428407788</v>
      </c>
      <c r="AE201" s="61" t="e">
        <f t="shared" ca="1" si="8"/>
        <v>#NAME?</v>
      </c>
      <c r="AF201" s="61"/>
      <c r="AG201" s="61"/>
      <c r="AH201" s="65" t="e">
        <f t="shared" ca="1" si="9"/>
        <v>#NAME?</v>
      </c>
      <c r="AI201" s="65" t="e">
        <f t="shared" ca="1" si="10"/>
        <v>#NAME?</v>
      </c>
    </row>
    <row r="202" spans="2:35" ht="13.5" customHeight="1">
      <c r="B202" s="39">
        <v>198</v>
      </c>
      <c r="C202" s="31" t="s">
        <v>90</v>
      </c>
      <c r="D202" s="31" t="s">
        <v>104</v>
      </c>
      <c r="E202" s="31" t="s">
        <v>93</v>
      </c>
      <c r="F202" s="40">
        <f>VLOOKUP(Reais3x3!C202,Aplicações!$B$10:$J$67,9,0)</f>
        <v>19.46</v>
      </c>
      <c r="G202" s="40">
        <f>VLOOKUP(Reais3x3!D202,Aplicações!$B$10:$J$67,9,0)</f>
        <v>70.489999999999995</v>
      </c>
      <c r="H202" s="40">
        <f>VLOOKUP(Reais3x3!E202,Aplicações!$B$10:$J$67,9,0)</f>
        <v>152.49</v>
      </c>
      <c r="I202" s="31">
        <v>24</v>
      </c>
      <c r="J202" s="31">
        <v>86</v>
      </c>
      <c r="K202" s="31">
        <v>174</v>
      </c>
      <c r="L202" s="41">
        <f t="shared" ref="L202:N202" si="207">I202/F202-1</f>
        <v>0.23329907502569358</v>
      </c>
      <c r="M202" s="41">
        <f t="shared" si="207"/>
        <v>0.22003121010072357</v>
      </c>
      <c r="N202" s="41">
        <f t="shared" si="207"/>
        <v>0.14105843006098762</v>
      </c>
      <c r="O202" s="37">
        <f t="shared" si="1"/>
        <v>0.19812957172913492</v>
      </c>
      <c r="P202" s="40">
        <f>VLOOKUP(Reais3x3!C202,Aplicações!$B$10:$J$67,6,0)</f>
        <v>7.0336391437308868E-2</v>
      </c>
      <c r="Q202" s="40">
        <f>VLOOKUP(Reais3x3!D202,Aplicações!$B$10:$J$67,6,0)</f>
        <v>2.4464831804281346E-2</v>
      </c>
      <c r="R202" s="40">
        <f>VLOOKUP(Reais3x3!E202,Aplicações!$B$10:$J$67,6,0)</f>
        <v>4.8954128440366979E-2</v>
      </c>
      <c r="S202" s="40">
        <f>VLOOKUP(Reais3x3!C202,Aplicações!$B$10:$J$67,7,0)</f>
        <v>0.16434684684684683</v>
      </c>
      <c r="T202" s="40">
        <f>VLOOKUP(Reais3x3!D202,Aplicações!$B$10:$J$67,7,0)</f>
        <v>4.2792792792792795E-4</v>
      </c>
      <c r="U202" s="40">
        <f>VLOOKUP(Reais3x3!E202,Aplicações!$B$10:$J$67,7,0)</f>
        <v>7.5202702702702698E-2</v>
      </c>
      <c r="V202" s="40">
        <f>VLOOKUP(Reais3x3!C202,Aplicações!$B$10:$J$67,8,0)</f>
        <v>0.51683848797250864</v>
      </c>
      <c r="W202" s="40">
        <f>VLOOKUP(Reais3x3!D202,Aplicações!$B$10:$J$67,8,0)</f>
        <v>5.8419243986254296E-3</v>
      </c>
      <c r="X202" s="40">
        <f>VLOOKUP(Reais3x3!E202,Aplicações!$B$10:$J$67,8,0)</f>
        <v>3.092783505154639E-3</v>
      </c>
      <c r="Y202" s="60">
        <f t="shared" si="2"/>
        <v>0.14375535168195719</v>
      </c>
      <c r="Z202" s="60">
        <f t="shared" si="3"/>
        <v>0.23997747747747744</v>
      </c>
      <c r="AA202" s="60">
        <f t="shared" si="4"/>
        <v>0.52577319587628868</v>
      </c>
      <c r="AB202" s="61">
        <f t="shared" si="5"/>
        <v>0.96941896024464835</v>
      </c>
      <c r="AC202" s="61">
        <f t="shared" si="6"/>
        <v>0.89072072072072073</v>
      </c>
      <c r="AD202" s="61">
        <f t="shared" si="7"/>
        <v>0.65750286368843069</v>
      </c>
      <c r="AE202" s="61" t="e">
        <f t="shared" ca="1" si="8"/>
        <v>#NAME?</v>
      </c>
      <c r="AF202" s="61"/>
      <c r="AG202" s="61"/>
      <c r="AH202" s="65" t="e">
        <f t="shared" ca="1" si="9"/>
        <v>#NAME?</v>
      </c>
      <c r="AI202" s="65" t="e">
        <f t="shared" ca="1" si="10"/>
        <v>#NAME?</v>
      </c>
    </row>
    <row r="203" spans="2:35" ht="13.5" customHeight="1">
      <c r="B203" s="39">
        <v>199</v>
      </c>
      <c r="C203" s="31" t="s">
        <v>90</v>
      </c>
      <c r="D203" s="31" t="s">
        <v>93</v>
      </c>
      <c r="E203" s="31" t="s">
        <v>93</v>
      </c>
      <c r="F203" s="40">
        <f>VLOOKUP(Reais3x3!C203,Aplicações!$B$10:$J$67,9,0)</f>
        <v>19.46</v>
      </c>
      <c r="G203" s="40">
        <f>VLOOKUP(Reais3x3!D203,Aplicações!$B$10:$J$67,9,0)</f>
        <v>152.49</v>
      </c>
      <c r="H203" s="40">
        <f>VLOOKUP(Reais3x3!E203,Aplicações!$B$10:$J$67,9,0)</f>
        <v>152.49</v>
      </c>
      <c r="I203" s="31">
        <v>26</v>
      </c>
      <c r="J203" s="31">
        <v>193</v>
      </c>
      <c r="K203" s="31">
        <v>192</v>
      </c>
      <c r="L203" s="41">
        <f t="shared" ref="L203:N203" si="208">I203/F203-1</f>
        <v>0.33607399794450155</v>
      </c>
      <c r="M203" s="41">
        <f t="shared" si="208"/>
        <v>0.26565676437799191</v>
      </c>
      <c r="N203" s="41">
        <f t="shared" si="208"/>
        <v>0.25909895730867594</v>
      </c>
      <c r="O203" s="37">
        <f t="shared" si="1"/>
        <v>0.28694323987705644</v>
      </c>
      <c r="P203" s="40">
        <f>VLOOKUP(Reais3x3!C203,Aplicações!$B$10:$J$67,6,0)</f>
        <v>7.0336391437308868E-2</v>
      </c>
      <c r="Q203" s="40">
        <f>VLOOKUP(Reais3x3!D203,Aplicações!$B$10:$J$67,6,0)</f>
        <v>4.8954128440366979E-2</v>
      </c>
      <c r="R203" s="40">
        <f>VLOOKUP(Reais3x3!E203,Aplicações!$B$10:$J$67,6,0)</f>
        <v>4.8954128440366979E-2</v>
      </c>
      <c r="S203" s="40">
        <f>VLOOKUP(Reais3x3!C203,Aplicações!$B$10:$J$67,7,0)</f>
        <v>0.16434684684684683</v>
      </c>
      <c r="T203" s="40">
        <f>VLOOKUP(Reais3x3!D203,Aplicações!$B$10:$J$67,7,0)</f>
        <v>7.5202702702702698E-2</v>
      </c>
      <c r="U203" s="40">
        <f>VLOOKUP(Reais3x3!E203,Aplicações!$B$10:$J$67,7,0)</f>
        <v>7.5202702702702698E-2</v>
      </c>
      <c r="V203" s="40">
        <f>VLOOKUP(Reais3x3!C203,Aplicações!$B$10:$J$67,8,0)</f>
        <v>0.51683848797250864</v>
      </c>
      <c r="W203" s="40">
        <f>VLOOKUP(Reais3x3!D203,Aplicações!$B$10:$J$67,8,0)</f>
        <v>3.092783505154639E-3</v>
      </c>
      <c r="X203" s="40">
        <f>VLOOKUP(Reais3x3!E203,Aplicações!$B$10:$J$67,8,0)</f>
        <v>3.092783505154639E-3</v>
      </c>
      <c r="Y203" s="60">
        <f t="shared" si="2"/>
        <v>0.16824464831804281</v>
      </c>
      <c r="Z203" s="60">
        <f t="shared" si="3"/>
        <v>0.31475225225225223</v>
      </c>
      <c r="AA203" s="60">
        <f t="shared" si="4"/>
        <v>0.5230240549828179</v>
      </c>
      <c r="AB203" s="61">
        <f t="shared" si="5"/>
        <v>0.98574515800203866</v>
      </c>
      <c r="AC203" s="61">
        <f t="shared" si="6"/>
        <v>0.94057057057057047</v>
      </c>
      <c r="AD203" s="61">
        <f t="shared" si="7"/>
        <v>0.65750286368843069</v>
      </c>
      <c r="AE203" s="61" t="e">
        <f t="shared" ca="1" si="8"/>
        <v>#NAME?</v>
      </c>
      <c r="AF203" s="61"/>
      <c r="AG203" s="61"/>
      <c r="AH203" s="65" t="e">
        <f t="shared" ca="1" si="9"/>
        <v>#NAME?</v>
      </c>
      <c r="AI203" s="65" t="e">
        <f t="shared" ca="1" si="10"/>
        <v>#NAME?</v>
      </c>
    </row>
    <row r="204" spans="2:35" ht="13.5" customHeight="1">
      <c r="B204" s="39">
        <v>200</v>
      </c>
      <c r="C204" s="31" t="s">
        <v>88</v>
      </c>
      <c r="D204" s="31" t="s">
        <v>88</v>
      </c>
      <c r="E204" s="31" t="s">
        <v>104</v>
      </c>
      <c r="F204" s="40">
        <f>VLOOKUP(Reais3x3!C204,Aplicações!$B$10:$J$67,9,0)</f>
        <v>74.05</v>
      </c>
      <c r="G204" s="40">
        <f>VLOOKUP(Reais3x3!D204,Aplicações!$B$10:$J$67,9,0)</f>
        <v>74.05</v>
      </c>
      <c r="H204" s="40">
        <f>VLOOKUP(Reais3x3!E204,Aplicações!$B$10:$J$67,9,0)</f>
        <v>70.489999999999995</v>
      </c>
      <c r="I204" s="31">
        <v>79</v>
      </c>
      <c r="J204" s="31">
        <v>79</v>
      </c>
      <c r="K204" s="31">
        <v>79</v>
      </c>
      <c r="L204" s="41">
        <f t="shared" ref="L204:N204" si="209">I204/F204-1</f>
        <v>6.6846725185685463E-2</v>
      </c>
      <c r="M204" s="41">
        <f t="shared" si="209"/>
        <v>6.6846725185685463E-2</v>
      </c>
      <c r="N204" s="41">
        <f t="shared" si="209"/>
        <v>0.12072634416229255</v>
      </c>
      <c r="O204" s="37">
        <f t="shared" si="1"/>
        <v>8.4806598177887826E-2</v>
      </c>
      <c r="P204" s="40">
        <f>VLOOKUP(Reais3x3!C204,Aplicações!$B$10:$J$67,6,0)</f>
        <v>1.0966360856269113E-2</v>
      </c>
      <c r="Q204" s="40">
        <f>VLOOKUP(Reais3x3!D204,Aplicações!$B$10:$J$67,6,0)</f>
        <v>1.0966360856269113E-2</v>
      </c>
      <c r="R204" s="40">
        <f>VLOOKUP(Reais3x3!E204,Aplicações!$B$10:$J$67,6,0)</f>
        <v>2.4464831804281346E-2</v>
      </c>
      <c r="S204" s="40">
        <f>VLOOKUP(Reais3x3!C204,Aplicações!$B$10:$J$67,7,0)</f>
        <v>2.3468468468468468E-2</v>
      </c>
      <c r="T204" s="40">
        <f>VLOOKUP(Reais3x3!D204,Aplicações!$B$10:$J$67,7,0)</f>
        <v>2.3468468468468468E-2</v>
      </c>
      <c r="U204" s="40">
        <f>VLOOKUP(Reais3x3!E204,Aplicações!$B$10:$J$67,7,0)</f>
        <v>4.2792792792792795E-4</v>
      </c>
      <c r="V204" s="40">
        <f>VLOOKUP(Reais3x3!C204,Aplicações!$B$10:$J$67,8,0)</f>
        <v>0</v>
      </c>
      <c r="W204" s="40">
        <f>VLOOKUP(Reais3x3!D204,Aplicações!$B$10:$J$67,8,0)</f>
        <v>0</v>
      </c>
      <c r="X204" s="40">
        <f>VLOOKUP(Reais3x3!E204,Aplicações!$B$10:$J$67,8,0)</f>
        <v>5.8419243986254296E-3</v>
      </c>
      <c r="Y204" s="60">
        <f t="shared" si="2"/>
        <v>4.6397553516819567E-2</v>
      </c>
      <c r="Z204" s="60">
        <f t="shared" si="3"/>
        <v>4.7364864864864867E-2</v>
      </c>
      <c r="AA204" s="60">
        <f t="shared" si="4"/>
        <v>5.8419243986254296E-3</v>
      </c>
      <c r="AB204" s="61">
        <f t="shared" si="5"/>
        <v>0.99100101936799179</v>
      </c>
      <c r="AC204" s="61">
        <f t="shared" si="6"/>
        <v>0.98463963963963963</v>
      </c>
      <c r="AD204" s="61">
        <f t="shared" si="7"/>
        <v>0.99610538373424973</v>
      </c>
      <c r="AE204" s="61" t="e">
        <f t="shared" ca="1" si="8"/>
        <v>#NAME?</v>
      </c>
      <c r="AF204" s="61"/>
      <c r="AG204" s="61"/>
      <c r="AH204" s="65" t="e">
        <f t="shared" ca="1" si="9"/>
        <v>#NAME?</v>
      </c>
      <c r="AI204" s="65" t="e">
        <f t="shared" ca="1" si="10"/>
        <v>#NAME?</v>
      </c>
    </row>
    <row r="205" spans="2:35" ht="13.5" customHeight="1">
      <c r="B205" s="39">
        <v>201</v>
      </c>
      <c r="C205" s="31" t="s">
        <v>88</v>
      </c>
      <c r="D205" s="31" t="s">
        <v>86</v>
      </c>
      <c r="E205" s="31" t="s">
        <v>104</v>
      </c>
      <c r="F205" s="40">
        <f>VLOOKUP(Reais3x3!C205,Aplicações!$B$10:$J$67,9,0)</f>
        <v>74.05</v>
      </c>
      <c r="G205" s="40">
        <f>VLOOKUP(Reais3x3!D205,Aplicações!$B$10:$J$67,9,0)</f>
        <v>113.02</v>
      </c>
      <c r="H205" s="40">
        <f>VLOOKUP(Reais3x3!E205,Aplicações!$B$10:$J$67,9,0)</f>
        <v>70.489999999999995</v>
      </c>
      <c r="I205" s="31">
        <v>80</v>
      </c>
      <c r="J205" s="31">
        <v>125</v>
      </c>
      <c r="K205" s="31">
        <v>79</v>
      </c>
      <c r="L205" s="41">
        <f t="shared" ref="L205:N205" si="210">I205/F205-1</f>
        <v>8.0351114112086508E-2</v>
      </c>
      <c r="M205" s="41">
        <f t="shared" si="210"/>
        <v>0.10599893824101936</v>
      </c>
      <c r="N205" s="41">
        <f t="shared" si="210"/>
        <v>0.12072634416229255</v>
      </c>
      <c r="O205" s="37">
        <f t="shared" si="1"/>
        <v>0.10235879883846614</v>
      </c>
      <c r="P205" s="40">
        <f>VLOOKUP(Reais3x3!C205,Aplicações!$B$10:$J$67,6,0)</f>
        <v>1.0966360856269113E-2</v>
      </c>
      <c r="Q205" s="40">
        <f>VLOOKUP(Reais3x3!D205,Aplicações!$B$10:$J$67,6,0)</f>
        <v>1.8006116207951072E-2</v>
      </c>
      <c r="R205" s="40">
        <f>VLOOKUP(Reais3x3!E205,Aplicações!$B$10:$J$67,6,0)</f>
        <v>2.4464831804281346E-2</v>
      </c>
      <c r="S205" s="40">
        <f>VLOOKUP(Reais3x3!C205,Aplicações!$B$10:$J$67,7,0)</f>
        <v>2.3468468468468468E-2</v>
      </c>
      <c r="T205" s="40">
        <f>VLOOKUP(Reais3x3!D205,Aplicações!$B$10:$J$67,7,0)</f>
        <v>4.1396396396396397E-2</v>
      </c>
      <c r="U205" s="40">
        <f>VLOOKUP(Reais3x3!E205,Aplicações!$B$10:$J$67,7,0)</f>
        <v>4.2792792792792795E-4</v>
      </c>
      <c r="V205" s="40">
        <f>VLOOKUP(Reais3x3!C205,Aplicações!$B$10:$J$67,8,0)</f>
        <v>0</v>
      </c>
      <c r="W205" s="40">
        <f>VLOOKUP(Reais3x3!D205,Aplicações!$B$10:$J$67,8,0)</f>
        <v>1.3745704467353952E-2</v>
      </c>
      <c r="X205" s="40">
        <f>VLOOKUP(Reais3x3!E205,Aplicações!$B$10:$J$67,8,0)</f>
        <v>5.8419243986254296E-3</v>
      </c>
      <c r="Y205" s="60">
        <f t="shared" si="2"/>
        <v>5.343730886850153E-2</v>
      </c>
      <c r="Z205" s="60">
        <f t="shared" si="3"/>
        <v>6.5292792792792792E-2</v>
      </c>
      <c r="AA205" s="60">
        <f t="shared" si="4"/>
        <v>1.9587628865979381E-2</v>
      </c>
      <c r="AB205" s="61">
        <f t="shared" si="5"/>
        <v>0.99100101936799179</v>
      </c>
      <c r="AC205" s="61">
        <f t="shared" si="6"/>
        <v>0.97268768768768776</v>
      </c>
      <c r="AD205" s="61">
        <f t="shared" si="7"/>
        <v>0.99083619702176406</v>
      </c>
      <c r="AE205" s="61" t="e">
        <f t="shared" ca="1" si="8"/>
        <v>#NAME?</v>
      </c>
      <c r="AF205" s="61"/>
      <c r="AG205" s="61"/>
      <c r="AH205" s="65" t="e">
        <f t="shared" ca="1" si="9"/>
        <v>#NAME?</v>
      </c>
      <c r="AI205" s="65" t="e">
        <f t="shared" ca="1" si="10"/>
        <v>#NAME?</v>
      </c>
    </row>
    <row r="206" spans="2:35" ht="13.5" customHeight="1">
      <c r="B206" s="39">
        <v>202</v>
      </c>
      <c r="C206" s="31" t="s">
        <v>88</v>
      </c>
      <c r="D206" s="31" t="s">
        <v>87</v>
      </c>
      <c r="E206" s="31" t="s">
        <v>104</v>
      </c>
      <c r="F206" s="40">
        <f>VLOOKUP(Reais3x3!C206,Aplicações!$B$10:$J$67,9,0)</f>
        <v>74.05</v>
      </c>
      <c r="G206" s="40">
        <f>VLOOKUP(Reais3x3!D206,Aplicações!$B$10:$J$67,9,0)</f>
        <v>46.42</v>
      </c>
      <c r="H206" s="40">
        <f>VLOOKUP(Reais3x3!E206,Aplicações!$B$10:$J$67,9,0)</f>
        <v>70.489999999999995</v>
      </c>
      <c r="I206" s="31">
        <v>78</v>
      </c>
      <c r="J206" s="31">
        <v>57</v>
      </c>
      <c r="K206" s="31">
        <v>79</v>
      </c>
      <c r="L206" s="41">
        <f t="shared" ref="L206:N206" si="211">I206/F206-1</f>
        <v>5.3342336259284417E-2</v>
      </c>
      <c r="M206" s="41">
        <f t="shared" si="211"/>
        <v>0.22791900043084867</v>
      </c>
      <c r="N206" s="41">
        <f t="shared" si="211"/>
        <v>0.12072634416229255</v>
      </c>
      <c r="O206" s="37">
        <f t="shared" si="1"/>
        <v>0.13399589361747521</v>
      </c>
      <c r="P206" s="40">
        <f>VLOOKUP(Reais3x3!C206,Aplicações!$B$10:$J$67,6,0)</f>
        <v>1.0966360856269113E-2</v>
      </c>
      <c r="Q206" s="40">
        <f>VLOOKUP(Reais3x3!D206,Aplicações!$B$10:$J$67,6,0)</f>
        <v>0.13616513761467888</v>
      </c>
      <c r="R206" s="40">
        <f>VLOOKUP(Reais3x3!E206,Aplicações!$B$10:$J$67,6,0)</f>
        <v>2.4464831804281346E-2</v>
      </c>
      <c r="S206" s="40">
        <f>VLOOKUP(Reais3x3!C206,Aplicações!$B$10:$J$67,7,0)</f>
        <v>2.3468468468468468E-2</v>
      </c>
      <c r="T206" s="40">
        <f>VLOOKUP(Reais3x3!D206,Aplicações!$B$10:$J$67,7,0)</f>
        <v>9.0788288288288291E-2</v>
      </c>
      <c r="U206" s="40">
        <f>VLOOKUP(Reais3x3!E206,Aplicações!$B$10:$J$67,7,0)</f>
        <v>4.2792792792792795E-4</v>
      </c>
      <c r="V206" s="40">
        <f>VLOOKUP(Reais3x3!C206,Aplicações!$B$10:$J$67,8,0)</f>
        <v>0</v>
      </c>
      <c r="W206" s="40">
        <f>VLOOKUP(Reais3x3!D206,Aplicações!$B$10:$J$67,8,0)</f>
        <v>0.19381443298969073</v>
      </c>
      <c r="X206" s="40">
        <f>VLOOKUP(Reais3x3!E206,Aplicações!$B$10:$J$67,8,0)</f>
        <v>5.8419243986254296E-3</v>
      </c>
      <c r="Y206" s="60">
        <f t="shared" si="2"/>
        <v>0.17159633027522936</v>
      </c>
      <c r="Z206" s="60">
        <f t="shared" si="3"/>
        <v>0.11468468468468468</v>
      </c>
      <c r="AA206" s="60">
        <f t="shared" si="4"/>
        <v>0.19965635738831616</v>
      </c>
      <c r="AB206" s="61">
        <f t="shared" si="5"/>
        <v>0.91653414882772688</v>
      </c>
      <c r="AC206" s="61">
        <f t="shared" si="6"/>
        <v>0.93975975975975989</v>
      </c>
      <c r="AD206" s="61">
        <f t="shared" si="7"/>
        <v>0.87079037800687287</v>
      </c>
      <c r="AE206" s="61" t="e">
        <f t="shared" ca="1" si="8"/>
        <v>#NAME?</v>
      </c>
      <c r="AF206" s="61"/>
      <c r="AG206" s="61"/>
      <c r="AH206" s="65" t="e">
        <f t="shared" ca="1" si="9"/>
        <v>#NAME?</v>
      </c>
      <c r="AI206" s="65" t="e">
        <f t="shared" ca="1" si="10"/>
        <v>#NAME?</v>
      </c>
    </row>
    <row r="207" spans="2:35" ht="13.5" customHeight="1">
      <c r="B207" s="39">
        <v>203</v>
      </c>
      <c r="C207" s="31" t="s">
        <v>88</v>
      </c>
      <c r="D207" s="31" t="s">
        <v>89</v>
      </c>
      <c r="E207" s="31" t="s">
        <v>104</v>
      </c>
      <c r="F207" s="40">
        <f>VLOOKUP(Reais3x3!C207,Aplicações!$B$10:$J$67,9,0)</f>
        <v>74.05</v>
      </c>
      <c r="G207" s="40">
        <f>VLOOKUP(Reais3x3!D207,Aplicações!$B$10:$J$67,9,0)</f>
        <v>39.200000000000003</v>
      </c>
      <c r="H207" s="40">
        <f>VLOOKUP(Reais3x3!E207,Aplicações!$B$10:$J$67,9,0)</f>
        <v>70.489999999999995</v>
      </c>
      <c r="I207" s="31">
        <v>79</v>
      </c>
      <c r="J207" s="31">
        <v>47</v>
      </c>
      <c r="K207" s="31">
        <v>84</v>
      </c>
      <c r="L207" s="41">
        <f t="shared" ref="L207:N207" si="212">I207/F207-1</f>
        <v>6.6846725185685463E-2</v>
      </c>
      <c r="M207" s="41">
        <f t="shared" si="212"/>
        <v>0.19897959183673453</v>
      </c>
      <c r="N207" s="41">
        <f t="shared" si="212"/>
        <v>0.19165839126117179</v>
      </c>
      <c r="O207" s="37">
        <f t="shared" si="1"/>
        <v>0.15249490276119726</v>
      </c>
      <c r="P207" s="40">
        <f>VLOOKUP(Reais3x3!C207,Aplicações!$B$10:$J$67,6,0)</f>
        <v>1.0966360856269113E-2</v>
      </c>
      <c r="Q207" s="40">
        <f>VLOOKUP(Reais3x3!D207,Aplicações!$B$10:$J$67,6,0)</f>
        <v>6.8000000000000005E-2</v>
      </c>
      <c r="R207" s="40">
        <f>VLOOKUP(Reais3x3!E207,Aplicações!$B$10:$J$67,6,0)</f>
        <v>2.4464831804281346E-2</v>
      </c>
      <c r="S207" s="40">
        <f>VLOOKUP(Reais3x3!C207,Aplicações!$B$10:$J$67,7,0)</f>
        <v>2.3468468468468468E-2</v>
      </c>
      <c r="T207" s="40">
        <f>VLOOKUP(Reais3x3!D207,Aplicações!$B$10:$J$67,7,0)</f>
        <v>0.16936936936936939</v>
      </c>
      <c r="U207" s="40">
        <f>VLOOKUP(Reais3x3!E207,Aplicações!$B$10:$J$67,7,0)</f>
        <v>4.2792792792792795E-4</v>
      </c>
      <c r="V207" s="40">
        <f>VLOOKUP(Reais3x3!C207,Aplicações!$B$10:$J$67,8,0)</f>
        <v>0</v>
      </c>
      <c r="W207" s="40">
        <f>VLOOKUP(Reais3x3!D207,Aplicações!$B$10:$J$67,8,0)</f>
        <v>0.49312714776632305</v>
      </c>
      <c r="X207" s="40">
        <f>VLOOKUP(Reais3x3!E207,Aplicações!$B$10:$J$67,8,0)</f>
        <v>5.8419243986254296E-3</v>
      </c>
      <c r="Y207" s="60">
        <f t="shared" si="2"/>
        <v>0.10343119266055047</v>
      </c>
      <c r="Z207" s="60">
        <f t="shared" si="3"/>
        <v>0.19326576576576579</v>
      </c>
      <c r="AA207" s="60">
        <f t="shared" si="4"/>
        <v>0.49896907216494846</v>
      </c>
      <c r="AB207" s="61">
        <f t="shared" si="5"/>
        <v>0.96197757390417937</v>
      </c>
      <c r="AC207" s="61">
        <f t="shared" si="6"/>
        <v>0.88737237237237243</v>
      </c>
      <c r="AD207" s="61">
        <f t="shared" si="7"/>
        <v>0.6712485681557846</v>
      </c>
      <c r="AE207" s="61" t="e">
        <f t="shared" ca="1" si="8"/>
        <v>#NAME?</v>
      </c>
      <c r="AF207" s="61"/>
      <c r="AG207" s="61"/>
      <c r="AH207" s="65" t="e">
        <f t="shared" ca="1" si="9"/>
        <v>#NAME?</v>
      </c>
      <c r="AI207" s="65" t="e">
        <f t="shared" ca="1" si="10"/>
        <v>#NAME?</v>
      </c>
    </row>
    <row r="208" spans="2:35" ht="13.5" customHeight="1">
      <c r="B208" s="39">
        <v>204</v>
      </c>
      <c r="C208" s="31" t="s">
        <v>88</v>
      </c>
      <c r="D208" s="31" t="s">
        <v>104</v>
      </c>
      <c r="E208" s="31" t="s">
        <v>104</v>
      </c>
      <c r="F208" s="40">
        <f>VLOOKUP(Reais3x3!C208,Aplicações!$B$10:$J$67,9,0)</f>
        <v>74.05</v>
      </c>
      <c r="G208" s="40">
        <f>VLOOKUP(Reais3x3!D208,Aplicações!$B$10:$J$67,9,0)</f>
        <v>70.489999999999995</v>
      </c>
      <c r="H208" s="40">
        <f>VLOOKUP(Reais3x3!E208,Aplicações!$B$10:$J$67,9,0)</f>
        <v>70.489999999999995</v>
      </c>
      <c r="I208" s="31">
        <v>77</v>
      </c>
      <c r="J208" s="31">
        <v>78</v>
      </c>
      <c r="K208" s="31">
        <v>76</v>
      </c>
      <c r="L208" s="41">
        <f t="shared" ref="L208:N208" si="213">I208/F208-1</f>
        <v>3.983794733288315E-2</v>
      </c>
      <c r="M208" s="41">
        <f t="shared" si="213"/>
        <v>0.10653993474251666</v>
      </c>
      <c r="N208" s="41">
        <f t="shared" si="213"/>
        <v>7.8167115902965101E-2</v>
      </c>
      <c r="O208" s="37">
        <f t="shared" si="1"/>
        <v>7.4848332659454966E-2</v>
      </c>
      <c r="P208" s="40">
        <f>VLOOKUP(Reais3x3!C208,Aplicações!$B$10:$J$67,6,0)</f>
        <v>1.0966360856269113E-2</v>
      </c>
      <c r="Q208" s="40">
        <f>VLOOKUP(Reais3x3!D208,Aplicações!$B$10:$J$67,6,0)</f>
        <v>2.4464831804281346E-2</v>
      </c>
      <c r="R208" s="40">
        <f>VLOOKUP(Reais3x3!E208,Aplicações!$B$10:$J$67,6,0)</f>
        <v>2.4464831804281346E-2</v>
      </c>
      <c r="S208" s="40">
        <f>VLOOKUP(Reais3x3!C208,Aplicações!$B$10:$J$67,7,0)</f>
        <v>2.3468468468468468E-2</v>
      </c>
      <c r="T208" s="40">
        <f>VLOOKUP(Reais3x3!D208,Aplicações!$B$10:$J$67,7,0)</f>
        <v>4.2792792792792795E-4</v>
      </c>
      <c r="U208" s="40">
        <f>VLOOKUP(Reais3x3!E208,Aplicações!$B$10:$J$67,7,0)</f>
        <v>4.2792792792792795E-4</v>
      </c>
      <c r="V208" s="40">
        <f>VLOOKUP(Reais3x3!C208,Aplicações!$B$10:$J$67,8,0)</f>
        <v>0</v>
      </c>
      <c r="W208" s="40">
        <f>VLOOKUP(Reais3x3!D208,Aplicações!$B$10:$J$67,8,0)</f>
        <v>5.8419243986254296E-3</v>
      </c>
      <c r="X208" s="40">
        <f>VLOOKUP(Reais3x3!E208,Aplicações!$B$10:$J$67,8,0)</f>
        <v>5.8419243986254296E-3</v>
      </c>
      <c r="Y208" s="60">
        <f t="shared" si="2"/>
        <v>5.9896024464831804E-2</v>
      </c>
      <c r="Z208" s="60">
        <f t="shared" si="3"/>
        <v>2.4324324324324322E-2</v>
      </c>
      <c r="AA208" s="60">
        <f t="shared" si="4"/>
        <v>1.1683848797250859E-2</v>
      </c>
      <c r="AB208" s="61">
        <f t="shared" si="5"/>
        <v>0.99100101936799179</v>
      </c>
      <c r="AC208" s="61">
        <f t="shared" si="6"/>
        <v>0.98463963963963963</v>
      </c>
      <c r="AD208" s="61">
        <f t="shared" si="7"/>
        <v>0.99610538373424973</v>
      </c>
      <c r="AE208" s="61" t="e">
        <f t="shared" ca="1" si="8"/>
        <v>#NAME?</v>
      </c>
      <c r="AF208" s="61"/>
      <c r="AG208" s="61"/>
      <c r="AH208" s="65" t="e">
        <f t="shared" ca="1" si="9"/>
        <v>#NAME?</v>
      </c>
      <c r="AI208" s="65" t="e">
        <f t="shared" ca="1" si="10"/>
        <v>#NAME?</v>
      </c>
    </row>
    <row r="209" spans="2:35" ht="13.5" customHeight="1">
      <c r="B209" s="39">
        <v>205</v>
      </c>
      <c r="C209" s="31" t="s">
        <v>88</v>
      </c>
      <c r="D209" s="31" t="s">
        <v>104</v>
      </c>
      <c r="E209" s="31" t="s">
        <v>93</v>
      </c>
      <c r="F209" s="40">
        <f>VLOOKUP(Reais3x3!C209,Aplicações!$B$10:$J$67,9,0)</f>
        <v>74.05</v>
      </c>
      <c r="G209" s="40">
        <f>VLOOKUP(Reais3x3!D209,Aplicações!$B$10:$J$67,9,0)</f>
        <v>70.489999999999995</v>
      </c>
      <c r="H209" s="40">
        <f>VLOOKUP(Reais3x3!E209,Aplicações!$B$10:$J$67,9,0)</f>
        <v>152.49</v>
      </c>
      <c r="I209" s="31">
        <v>78</v>
      </c>
      <c r="J209" s="31">
        <v>83</v>
      </c>
      <c r="K209" s="31">
        <v>167</v>
      </c>
      <c r="L209" s="41">
        <f t="shared" ref="L209:N209" si="214">I209/F209-1</f>
        <v>5.3342336259284417E-2</v>
      </c>
      <c r="M209" s="41">
        <f t="shared" si="214"/>
        <v>0.17747198184139612</v>
      </c>
      <c r="N209" s="41">
        <f t="shared" si="214"/>
        <v>9.5153780575775393E-2</v>
      </c>
      <c r="O209" s="37">
        <f t="shared" si="1"/>
        <v>0.10865603289215198</v>
      </c>
      <c r="P209" s="40">
        <f>VLOOKUP(Reais3x3!C209,Aplicações!$B$10:$J$67,6,0)</f>
        <v>1.0966360856269113E-2</v>
      </c>
      <c r="Q209" s="40">
        <f>VLOOKUP(Reais3x3!D209,Aplicações!$B$10:$J$67,6,0)</f>
        <v>2.4464831804281346E-2</v>
      </c>
      <c r="R209" s="40">
        <f>VLOOKUP(Reais3x3!E209,Aplicações!$B$10:$J$67,6,0)</f>
        <v>4.8954128440366979E-2</v>
      </c>
      <c r="S209" s="40">
        <f>VLOOKUP(Reais3x3!C209,Aplicações!$B$10:$J$67,7,0)</f>
        <v>2.3468468468468468E-2</v>
      </c>
      <c r="T209" s="40">
        <f>VLOOKUP(Reais3x3!D209,Aplicações!$B$10:$J$67,7,0)</f>
        <v>4.2792792792792795E-4</v>
      </c>
      <c r="U209" s="40">
        <f>VLOOKUP(Reais3x3!E209,Aplicações!$B$10:$J$67,7,0)</f>
        <v>7.5202702702702698E-2</v>
      </c>
      <c r="V209" s="40">
        <f>VLOOKUP(Reais3x3!C209,Aplicações!$B$10:$J$67,8,0)</f>
        <v>0</v>
      </c>
      <c r="W209" s="40">
        <f>VLOOKUP(Reais3x3!D209,Aplicações!$B$10:$J$67,8,0)</f>
        <v>5.8419243986254296E-3</v>
      </c>
      <c r="X209" s="40">
        <f>VLOOKUP(Reais3x3!E209,Aplicações!$B$10:$J$67,8,0)</f>
        <v>3.092783505154639E-3</v>
      </c>
      <c r="Y209" s="60">
        <f t="shared" si="2"/>
        <v>8.438532110091744E-2</v>
      </c>
      <c r="Z209" s="60">
        <f t="shared" si="3"/>
        <v>9.9099099099099086E-2</v>
      </c>
      <c r="AA209" s="60">
        <f t="shared" si="4"/>
        <v>8.9347079037800682E-3</v>
      </c>
      <c r="AB209" s="61">
        <f t="shared" si="5"/>
        <v>0.97467482161060148</v>
      </c>
      <c r="AC209" s="61">
        <f t="shared" si="6"/>
        <v>0.95015015015015025</v>
      </c>
      <c r="AD209" s="61">
        <f t="shared" si="7"/>
        <v>0.99610538373424973</v>
      </c>
      <c r="AE209" s="61" t="e">
        <f t="shared" ca="1" si="8"/>
        <v>#NAME?</v>
      </c>
      <c r="AF209" s="61"/>
      <c r="AG209" s="61"/>
      <c r="AH209" s="65" t="e">
        <f t="shared" ca="1" si="9"/>
        <v>#NAME?</v>
      </c>
      <c r="AI209" s="65" t="e">
        <f t="shared" ca="1" si="10"/>
        <v>#NAME?</v>
      </c>
    </row>
    <row r="210" spans="2:35" ht="13.5" customHeight="1">
      <c r="B210" s="39">
        <v>206</v>
      </c>
      <c r="C210" s="31" t="s">
        <v>86</v>
      </c>
      <c r="D210" s="31" t="s">
        <v>86</v>
      </c>
      <c r="E210" s="31" t="s">
        <v>104</v>
      </c>
      <c r="F210" s="40">
        <f>VLOOKUP(Reais3x3!C210,Aplicações!$B$10:$J$67,9,0)</f>
        <v>113.02</v>
      </c>
      <c r="G210" s="40">
        <f>VLOOKUP(Reais3x3!D210,Aplicações!$B$10:$J$67,9,0)</f>
        <v>113.02</v>
      </c>
      <c r="H210" s="40">
        <f>VLOOKUP(Reais3x3!E210,Aplicações!$B$10:$J$67,9,0)</f>
        <v>70.489999999999995</v>
      </c>
      <c r="I210" s="31">
        <v>125</v>
      </c>
      <c r="J210" s="31">
        <v>125</v>
      </c>
      <c r="K210" s="31">
        <v>81</v>
      </c>
      <c r="L210" s="41">
        <f t="shared" ref="L210:N210" si="215">I210/F210-1</f>
        <v>0.10599893824101936</v>
      </c>
      <c r="M210" s="41">
        <f t="shared" si="215"/>
        <v>0.10599893824101936</v>
      </c>
      <c r="N210" s="41">
        <f t="shared" si="215"/>
        <v>0.14909916300184434</v>
      </c>
      <c r="O210" s="37">
        <f t="shared" si="1"/>
        <v>0.12036567982796102</v>
      </c>
      <c r="P210" s="40">
        <f>VLOOKUP(Reais3x3!C210,Aplicações!$B$10:$J$67,6,0)</f>
        <v>1.8006116207951072E-2</v>
      </c>
      <c r="Q210" s="40">
        <f>VLOOKUP(Reais3x3!D210,Aplicações!$B$10:$J$67,6,0)</f>
        <v>1.8006116207951072E-2</v>
      </c>
      <c r="R210" s="40">
        <f>VLOOKUP(Reais3x3!E210,Aplicações!$B$10:$J$67,6,0)</f>
        <v>2.4464831804281346E-2</v>
      </c>
      <c r="S210" s="40">
        <f>VLOOKUP(Reais3x3!C210,Aplicações!$B$10:$J$67,7,0)</f>
        <v>4.1396396396396397E-2</v>
      </c>
      <c r="T210" s="40">
        <f>VLOOKUP(Reais3x3!D210,Aplicações!$B$10:$J$67,7,0)</f>
        <v>4.1396396396396397E-2</v>
      </c>
      <c r="U210" s="40">
        <f>VLOOKUP(Reais3x3!E210,Aplicações!$B$10:$J$67,7,0)</f>
        <v>4.2792792792792795E-4</v>
      </c>
      <c r="V210" s="40">
        <f>VLOOKUP(Reais3x3!C210,Aplicações!$B$10:$J$67,8,0)</f>
        <v>1.3745704467353952E-2</v>
      </c>
      <c r="W210" s="40">
        <f>VLOOKUP(Reais3x3!D210,Aplicações!$B$10:$J$67,8,0)</f>
        <v>1.3745704467353952E-2</v>
      </c>
      <c r="X210" s="40">
        <f>VLOOKUP(Reais3x3!E210,Aplicações!$B$10:$J$67,8,0)</f>
        <v>5.8419243986254296E-3</v>
      </c>
      <c r="Y210" s="60">
        <f t="shared" si="2"/>
        <v>6.0477064220183493E-2</v>
      </c>
      <c r="Z210" s="60">
        <f t="shared" si="3"/>
        <v>8.3220720720720717E-2</v>
      </c>
      <c r="AA210" s="60">
        <f t="shared" si="4"/>
        <v>3.3333333333333333E-2</v>
      </c>
      <c r="AB210" s="61">
        <f t="shared" si="5"/>
        <v>0.99569418960244649</v>
      </c>
      <c r="AC210" s="61">
        <f t="shared" si="6"/>
        <v>0.97268768768768776</v>
      </c>
      <c r="AD210" s="61">
        <f t="shared" si="7"/>
        <v>0.99473081328751434</v>
      </c>
      <c r="AE210" s="61" t="e">
        <f t="shared" ca="1" si="8"/>
        <v>#NAME?</v>
      </c>
      <c r="AF210" s="61"/>
      <c r="AG210" s="61"/>
      <c r="AH210" s="65" t="e">
        <f t="shared" ca="1" si="9"/>
        <v>#NAME?</v>
      </c>
      <c r="AI210" s="65" t="e">
        <f t="shared" ca="1" si="10"/>
        <v>#NAME?</v>
      </c>
    </row>
    <row r="211" spans="2:35" ht="13.5" customHeight="1">
      <c r="B211" s="39">
        <v>207</v>
      </c>
      <c r="C211" s="31" t="s">
        <v>86</v>
      </c>
      <c r="D211" s="31" t="s">
        <v>87</v>
      </c>
      <c r="E211" s="31" t="s">
        <v>104</v>
      </c>
      <c r="F211" s="40">
        <f>VLOOKUP(Reais3x3!C211,Aplicações!$B$10:$J$67,9,0)</f>
        <v>113.02</v>
      </c>
      <c r="G211" s="40">
        <f>VLOOKUP(Reais3x3!D211,Aplicações!$B$10:$J$67,9,0)</f>
        <v>46.42</v>
      </c>
      <c r="H211" s="40">
        <f>VLOOKUP(Reais3x3!E211,Aplicações!$B$10:$J$67,9,0)</f>
        <v>70.489999999999995</v>
      </c>
      <c r="I211" s="31">
        <v>123</v>
      </c>
      <c r="J211" s="31">
        <v>58</v>
      </c>
      <c r="K211" s="31">
        <v>80</v>
      </c>
      <c r="L211" s="41">
        <f t="shared" ref="L211:N211" si="216">I211/F211-1</f>
        <v>8.8302955229162983E-2</v>
      </c>
      <c r="M211" s="41">
        <f t="shared" si="216"/>
        <v>0.24946143903489881</v>
      </c>
      <c r="N211" s="41">
        <f t="shared" si="216"/>
        <v>0.13491275358206845</v>
      </c>
      <c r="O211" s="37">
        <f t="shared" si="1"/>
        <v>0.15755904928204342</v>
      </c>
      <c r="P211" s="40">
        <f>VLOOKUP(Reais3x3!C211,Aplicações!$B$10:$J$67,6,0)</f>
        <v>1.8006116207951072E-2</v>
      </c>
      <c r="Q211" s="40">
        <f>VLOOKUP(Reais3x3!D211,Aplicações!$B$10:$J$67,6,0)</f>
        <v>0.13616513761467888</v>
      </c>
      <c r="R211" s="40">
        <f>VLOOKUP(Reais3x3!E211,Aplicações!$B$10:$J$67,6,0)</f>
        <v>2.4464831804281346E-2</v>
      </c>
      <c r="S211" s="40">
        <f>VLOOKUP(Reais3x3!C211,Aplicações!$B$10:$J$67,7,0)</f>
        <v>4.1396396396396397E-2</v>
      </c>
      <c r="T211" s="40">
        <f>VLOOKUP(Reais3x3!D211,Aplicações!$B$10:$J$67,7,0)</f>
        <v>9.0788288288288291E-2</v>
      </c>
      <c r="U211" s="40">
        <f>VLOOKUP(Reais3x3!E211,Aplicações!$B$10:$J$67,7,0)</f>
        <v>4.2792792792792795E-4</v>
      </c>
      <c r="V211" s="40">
        <f>VLOOKUP(Reais3x3!C211,Aplicações!$B$10:$J$67,8,0)</f>
        <v>1.3745704467353952E-2</v>
      </c>
      <c r="W211" s="40">
        <f>VLOOKUP(Reais3x3!D211,Aplicações!$B$10:$J$67,8,0)</f>
        <v>0.19381443298969073</v>
      </c>
      <c r="X211" s="40">
        <f>VLOOKUP(Reais3x3!E211,Aplicações!$B$10:$J$67,8,0)</f>
        <v>5.8419243986254296E-3</v>
      </c>
      <c r="Y211" s="60">
        <f t="shared" si="2"/>
        <v>0.1786360856269113</v>
      </c>
      <c r="Z211" s="60">
        <f t="shared" si="3"/>
        <v>0.13261261261261262</v>
      </c>
      <c r="AA211" s="60">
        <f t="shared" si="4"/>
        <v>0.21340206185567012</v>
      </c>
      <c r="AB211" s="61">
        <f t="shared" si="5"/>
        <v>0.92122731906218147</v>
      </c>
      <c r="AC211" s="61">
        <f t="shared" si="6"/>
        <v>0.93975975975975989</v>
      </c>
      <c r="AD211" s="61">
        <f t="shared" si="7"/>
        <v>0.87468499427262314</v>
      </c>
      <c r="AE211" s="61" t="e">
        <f t="shared" ca="1" si="8"/>
        <v>#NAME?</v>
      </c>
      <c r="AF211" s="61"/>
      <c r="AG211" s="61"/>
      <c r="AH211" s="65" t="e">
        <f t="shared" ca="1" si="9"/>
        <v>#NAME?</v>
      </c>
      <c r="AI211" s="65" t="e">
        <f t="shared" ca="1" si="10"/>
        <v>#NAME?</v>
      </c>
    </row>
    <row r="212" spans="2:35" ht="13.5" customHeight="1">
      <c r="B212" s="39">
        <v>208</v>
      </c>
      <c r="C212" s="31" t="s">
        <v>86</v>
      </c>
      <c r="D212" s="31" t="s">
        <v>89</v>
      </c>
      <c r="E212" s="31" t="s">
        <v>104</v>
      </c>
      <c r="F212" s="40">
        <f>VLOOKUP(Reais3x3!C212,Aplicações!$B$10:$J$67,9,0)</f>
        <v>113.02</v>
      </c>
      <c r="G212" s="40">
        <f>VLOOKUP(Reais3x3!D212,Aplicações!$B$10:$J$67,9,0)</f>
        <v>39.200000000000003</v>
      </c>
      <c r="H212" s="40">
        <f>VLOOKUP(Reais3x3!E212,Aplicações!$B$10:$J$67,9,0)</f>
        <v>70.489999999999995</v>
      </c>
      <c r="I212" s="31">
        <v>125</v>
      </c>
      <c r="J212" s="31">
        <v>46</v>
      </c>
      <c r="K212" s="31">
        <v>85</v>
      </c>
      <c r="L212" s="41">
        <f t="shared" ref="L212:N212" si="217">I212/F212-1</f>
        <v>0.10599893824101936</v>
      </c>
      <c r="M212" s="41">
        <f t="shared" si="217"/>
        <v>0.1734693877551019</v>
      </c>
      <c r="N212" s="41">
        <f t="shared" si="217"/>
        <v>0.20584480068094768</v>
      </c>
      <c r="O212" s="37">
        <f t="shared" si="1"/>
        <v>0.16177104222568964</v>
      </c>
      <c r="P212" s="40">
        <f>VLOOKUP(Reais3x3!C212,Aplicações!$B$10:$J$67,6,0)</f>
        <v>1.8006116207951072E-2</v>
      </c>
      <c r="Q212" s="40">
        <f>VLOOKUP(Reais3x3!D212,Aplicações!$B$10:$J$67,6,0)</f>
        <v>6.8000000000000005E-2</v>
      </c>
      <c r="R212" s="40">
        <f>VLOOKUP(Reais3x3!E212,Aplicações!$B$10:$J$67,6,0)</f>
        <v>2.4464831804281346E-2</v>
      </c>
      <c r="S212" s="40">
        <f>VLOOKUP(Reais3x3!C212,Aplicações!$B$10:$J$67,7,0)</f>
        <v>4.1396396396396397E-2</v>
      </c>
      <c r="T212" s="40">
        <f>VLOOKUP(Reais3x3!D212,Aplicações!$B$10:$J$67,7,0)</f>
        <v>0.16936936936936939</v>
      </c>
      <c r="U212" s="40">
        <f>VLOOKUP(Reais3x3!E212,Aplicações!$B$10:$J$67,7,0)</f>
        <v>4.2792792792792795E-4</v>
      </c>
      <c r="V212" s="40">
        <f>VLOOKUP(Reais3x3!C212,Aplicações!$B$10:$J$67,8,0)</f>
        <v>1.3745704467353952E-2</v>
      </c>
      <c r="W212" s="40">
        <f>VLOOKUP(Reais3x3!D212,Aplicações!$B$10:$J$67,8,0)</f>
        <v>0.49312714776632305</v>
      </c>
      <c r="X212" s="40">
        <f>VLOOKUP(Reais3x3!E212,Aplicações!$B$10:$J$67,8,0)</f>
        <v>5.8419243986254296E-3</v>
      </c>
      <c r="Y212" s="60">
        <f t="shared" si="2"/>
        <v>0.11047094801223242</v>
      </c>
      <c r="Z212" s="60">
        <f t="shared" si="3"/>
        <v>0.2111936936936937</v>
      </c>
      <c r="AA212" s="60">
        <f t="shared" si="4"/>
        <v>0.51271477663230236</v>
      </c>
      <c r="AB212" s="61">
        <f t="shared" si="5"/>
        <v>0.96667074413863407</v>
      </c>
      <c r="AC212" s="61">
        <f t="shared" si="6"/>
        <v>0.88737237237237243</v>
      </c>
      <c r="AD212" s="61">
        <f t="shared" si="7"/>
        <v>0.67514318442153487</v>
      </c>
      <c r="AE212" s="61" t="e">
        <f t="shared" ca="1" si="8"/>
        <v>#NAME?</v>
      </c>
      <c r="AF212" s="61"/>
      <c r="AG212" s="61"/>
      <c r="AH212" s="65" t="e">
        <f t="shared" ca="1" si="9"/>
        <v>#NAME?</v>
      </c>
      <c r="AI212" s="65" t="e">
        <f t="shared" ca="1" si="10"/>
        <v>#NAME?</v>
      </c>
    </row>
    <row r="213" spans="2:35" ht="13.5" customHeight="1">
      <c r="B213" s="39">
        <v>209</v>
      </c>
      <c r="C213" s="31" t="s">
        <v>86</v>
      </c>
      <c r="D213" s="31" t="s">
        <v>104</v>
      </c>
      <c r="E213" s="31" t="s">
        <v>104</v>
      </c>
      <c r="F213" s="40">
        <f>VLOOKUP(Reais3x3!C213,Aplicações!$B$10:$J$67,9,0)</f>
        <v>113.02</v>
      </c>
      <c r="G213" s="40">
        <f>VLOOKUP(Reais3x3!D213,Aplicações!$B$10:$J$67,9,0)</f>
        <v>70.489999999999995</v>
      </c>
      <c r="H213" s="40">
        <f>VLOOKUP(Reais3x3!E213,Aplicações!$B$10:$J$67,9,0)</f>
        <v>70.489999999999995</v>
      </c>
      <c r="I213" s="31">
        <v>121</v>
      </c>
      <c r="J213" s="31">
        <v>78</v>
      </c>
      <c r="K213" s="31">
        <v>77</v>
      </c>
      <c r="L213" s="41">
        <f t="shared" ref="L213:N213" si="218">I213/F213-1</f>
        <v>7.0606972217306607E-2</v>
      </c>
      <c r="M213" s="41">
        <f t="shared" si="218"/>
        <v>0.10653993474251666</v>
      </c>
      <c r="N213" s="41">
        <f t="shared" si="218"/>
        <v>9.2353525322740992E-2</v>
      </c>
      <c r="O213" s="37">
        <f t="shared" si="1"/>
        <v>8.9833477427521416E-2</v>
      </c>
      <c r="P213" s="40">
        <f>VLOOKUP(Reais3x3!C213,Aplicações!$B$10:$J$67,6,0)</f>
        <v>1.8006116207951072E-2</v>
      </c>
      <c r="Q213" s="40">
        <f>VLOOKUP(Reais3x3!D213,Aplicações!$B$10:$J$67,6,0)</f>
        <v>2.4464831804281346E-2</v>
      </c>
      <c r="R213" s="40">
        <f>VLOOKUP(Reais3x3!E213,Aplicações!$B$10:$J$67,6,0)</f>
        <v>2.4464831804281346E-2</v>
      </c>
      <c r="S213" s="40">
        <f>VLOOKUP(Reais3x3!C213,Aplicações!$B$10:$J$67,7,0)</f>
        <v>4.1396396396396397E-2</v>
      </c>
      <c r="T213" s="40">
        <f>VLOOKUP(Reais3x3!D213,Aplicações!$B$10:$J$67,7,0)</f>
        <v>4.2792792792792795E-4</v>
      </c>
      <c r="U213" s="40">
        <f>VLOOKUP(Reais3x3!E213,Aplicações!$B$10:$J$67,7,0)</f>
        <v>4.2792792792792795E-4</v>
      </c>
      <c r="V213" s="40">
        <f>VLOOKUP(Reais3x3!C213,Aplicações!$B$10:$J$67,8,0)</f>
        <v>1.3745704467353952E-2</v>
      </c>
      <c r="W213" s="40">
        <f>VLOOKUP(Reais3x3!D213,Aplicações!$B$10:$J$67,8,0)</f>
        <v>5.8419243986254296E-3</v>
      </c>
      <c r="X213" s="40">
        <f>VLOOKUP(Reais3x3!E213,Aplicações!$B$10:$J$67,8,0)</f>
        <v>5.8419243986254296E-3</v>
      </c>
      <c r="Y213" s="60">
        <f t="shared" si="2"/>
        <v>6.693577981651376E-2</v>
      </c>
      <c r="Z213" s="60">
        <f t="shared" si="3"/>
        <v>4.2252252252252258E-2</v>
      </c>
      <c r="AA213" s="60">
        <f t="shared" si="4"/>
        <v>2.5429553264604811E-2</v>
      </c>
      <c r="AB213" s="61">
        <f t="shared" si="5"/>
        <v>0.99569418960244649</v>
      </c>
      <c r="AC213" s="61">
        <f t="shared" si="6"/>
        <v>0.97268768768768776</v>
      </c>
      <c r="AD213" s="61">
        <f t="shared" si="7"/>
        <v>0.99473081328751434</v>
      </c>
      <c r="AE213" s="61" t="e">
        <f t="shared" ca="1" si="8"/>
        <v>#NAME?</v>
      </c>
      <c r="AF213" s="61"/>
      <c r="AG213" s="61"/>
      <c r="AH213" s="65" t="e">
        <f t="shared" ca="1" si="9"/>
        <v>#NAME?</v>
      </c>
      <c r="AI213" s="65" t="e">
        <f t="shared" ca="1" si="10"/>
        <v>#NAME?</v>
      </c>
    </row>
    <row r="214" spans="2:35" ht="13.5" customHeight="1">
      <c r="B214" s="39">
        <v>210</v>
      </c>
      <c r="C214" s="31" t="s">
        <v>86</v>
      </c>
      <c r="D214" s="31" t="s">
        <v>104</v>
      </c>
      <c r="E214" s="31" t="s">
        <v>93</v>
      </c>
      <c r="F214" s="40">
        <f>VLOOKUP(Reais3x3!C214,Aplicações!$B$10:$J$67,9,0)</f>
        <v>113.02</v>
      </c>
      <c r="G214" s="40">
        <f>VLOOKUP(Reais3x3!D214,Aplicações!$B$10:$J$67,9,0)</f>
        <v>70.489999999999995</v>
      </c>
      <c r="H214" s="40">
        <f>VLOOKUP(Reais3x3!E214,Aplicações!$B$10:$J$67,9,0)</f>
        <v>152.49</v>
      </c>
      <c r="I214" s="31">
        <v>123</v>
      </c>
      <c r="J214" s="31">
        <v>84</v>
      </c>
      <c r="K214" s="31">
        <v>169</v>
      </c>
      <c r="L214" s="41">
        <f t="shared" ref="L214:N214" si="219">I214/F214-1</f>
        <v>8.8302955229162983E-2</v>
      </c>
      <c r="M214" s="41">
        <f t="shared" si="219"/>
        <v>0.19165839126117179</v>
      </c>
      <c r="N214" s="41">
        <f t="shared" si="219"/>
        <v>0.10826939471440733</v>
      </c>
      <c r="O214" s="37">
        <f t="shared" si="1"/>
        <v>0.12941024706824736</v>
      </c>
      <c r="P214" s="40">
        <f>VLOOKUP(Reais3x3!C214,Aplicações!$B$10:$J$67,6,0)</f>
        <v>1.8006116207951072E-2</v>
      </c>
      <c r="Q214" s="40">
        <f>VLOOKUP(Reais3x3!D214,Aplicações!$B$10:$J$67,6,0)</f>
        <v>2.4464831804281346E-2</v>
      </c>
      <c r="R214" s="40">
        <f>VLOOKUP(Reais3x3!E214,Aplicações!$B$10:$J$67,6,0)</f>
        <v>4.8954128440366979E-2</v>
      </c>
      <c r="S214" s="40">
        <f>VLOOKUP(Reais3x3!C214,Aplicações!$B$10:$J$67,7,0)</f>
        <v>4.1396396396396397E-2</v>
      </c>
      <c r="T214" s="40">
        <f>VLOOKUP(Reais3x3!D214,Aplicações!$B$10:$J$67,7,0)</f>
        <v>4.2792792792792795E-4</v>
      </c>
      <c r="U214" s="40">
        <f>VLOOKUP(Reais3x3!E214,Aplicações!$B$10:$J$67,7,0)</f>
        <v>7.5202702702702698E-2</v>
      </c>
      <c r="V214" s="40">
        <f>VLOOKUP(Reais3x3!C214,Aplicações!$B$10:$J$67,8,0)</f>
        <v>1.3745704467353952E-2</v>
      </c>
      <c r="W214" s="40">
        <f>VLOOKUP(Reais3x3!D214,Aplicações!$B$10:$J$67,8,0)</f>
        <v>5.8419243986254296E-3</v>
      </c>
      <c r="X214" s="40">
        <f>VLOOKUP(Reais3x3!E214,Aplicações!$B$10:$J$67,8,0)</f>
        <v>3.092783505154639E-3</v>
      </c>
      <c r="Y214" s="60">
        <f t="shared" si="2"/>
        <v>9.1425076452599396E-2</v>
      </c>
      <c r="Z214" s="60">
        <f t="shared" si="3"/>
        <v>0.11702702702702703</v>
      </c>
      <c r="AA214" s="60">
        <f t="shared" si="4"/>
        <v>2.268041237113402E-2</v>
      </c>
      <c r="AB214" s="61">
        <f t="shared" si="5"/>
        <v>0.97936799184505607</v>
      </c>
      <c r="AC214" s="61">
        <f t="shared" si="6"/>
        <v>0.95015015015015025</v>
      </c>
      <c r="AD214" s="61">
        <f t="shared" si="7"/>
        <v>0.99289805269186715</v>
      </c>
      <c r="AE214" s="61" t="e">
        <f t="shared" ca="1" si="8"/>
        <v>#NAME?</v>
      </c>
      <c r="AF214" s="61"/>
      <c r="AG214" s="61"/>
      <c r="AH214" s="65" t="e">
        <f t="shared" ca="1" si="9"/>
        <v>#NAME?</v>
      </c>
      <c r="AI214" s="65" t="e">
        <f t="shared" ca="1" si="10"/>
        <v>#NAME?</v>
      </c>
    </row>
    <row r="215" spans="2:35" ht="13.5" customHeight="1">
      <c r="B215" s="39">
        <v>211</v>
      </c>
      <c r="C215" s="31" t="s">
        <v>87</v>
      </c>
      <c r="D215" s="31" t="s">
        <v>87</v>
      </c>
      <c r="E215" s="31" t="s">
        <v>104</v>
      </c>
      <c r="F215" s="40">
        <f>VLOOKUP(Reais3x3!C215,Aplicações!$B$10:$J$67,9,0)</f>
        <v>46.42</v>
      </c>
      <c r="G215" s="40">
        <f>VLOOKUP(Reais3x3!D215,Aplicações!$B$10:$J$67,9,0)</f>
        <v>46.42</v>
      </c>
      <c r="H215" s="40">
        <f>VLOOKUP(Reais3x3!E215,Aplicações!$B$10:$J$67,9,0)</f>
        <v>70.489999999999995</v>
      </c>
      <c r="I215" s="31">
        <v>61</v>
      </c>
      <c r="J215" s="31">
        <v>61</v>
      </c>
      <c r="K215" s="31">
        <v>80</v>
      </c>
      <c r="L215" s="41">
        <f t="shared" ref="L215:N215" si="220">I215/F215-1</f>
        <v>0.31408875484704857</v>
      </c>
      <c r="M215" s="41">
        <f t="shared" si="220"/>
        <v>0.31408875484704857</v>
      </c>
      <c r="N215" s="41">
        <f t="shared" si="220"/>
        <v>0.13491275358206845</v>
      </c>
      <c r="O215" s="37">
        <f t="shared" si="1"/>
        <v>0.25436342109205518</v>
      </c>
      <c r="P215" s="40">
        <f>VLOOKUP(Reais3x3!C215,Aplicações!$B$10:$J$67,6,0)</f>
        <v>0.13616513761467888</v>
      </c>
      <c r="Q215" s="40">
        <f>VLOOKUP(Reais3x3!D215,Aplicações!$B$10:$J$67,6,0)</f>
        <v>0.13616513761467888</v>
      </c>
      <c r="R215" s="40">
        <f>VLOOKUP(Reais3x3!E215,Aplicações!$B$10:$J$67,6,0)</f>
        <v>2.4464831804281346E-2</v>
      </c>
      <c r="S215" s="40">
        <f>VLOOKUP(Reais3x3!C215,Aplicações!$B$10:$J$67,7,0)</f>
        <v>9.0788288288288291E-2</v>
      </c>
      <c r="T215" s="40">
        <f>VLOOKUP(Reais3x3!D215,Aplicações!$B$10:$J$67,7,0)</f>
        <v>9.0788288288288291E-2</v>
      </c>
      <c r="U215" s="40">
        <f>VLOOKUP(Reais3x3!E215,Aplicações!$B$10:$J$67,7,0)</f>
        <v>4.2792792792792795E-4</v>
      </c>
      <c r="V215" s="40">
        <f>VLOOKUP(Reais3x3!C215,Aplicações!$B$10:$J$67,8,0)</f>
        <v>0.19381443298969073</v>
      </c>
      <c r="W215" s="40">
        <f>VLOOKUP(Reais3x3!D215,Aplicações!$B$10:$J$67,8,0)</f>
        <v>0.19381443298969073</v>
      </c>
      <c r="X215" s="40">
        <f>VLOOKUP(Reais3x3!E215,Aplicações!$B$10:$J$67,8,0)</f>
        <v>5.8419243986254296E-3</v>
      </c>
      <c r="Y215" s="60">
        <f t="shared" si="2"/>
        <v>0.29679510703363909</v>
      </c>
      <c r="Z215" s="60">
        <f t="shared" si="3"/>
        <v>0.18200450450450451</v>
      </c>
      <c r="AA215" s="60">
        <f t="shared" si="4"/>
        <v>0.39347079037800686</v>
      </c>
      <c r="AB215" s="61">
        <f t="shared" si="5"/>
        <v>0.92553312945973498</v>
      </c>
      <c r="AC215" s="61">
        <f t="shared" si="6"/>
        <v>0.93975975975975989</v>
      </c>
      <c r="AD215" s="61">
        <f t="shared" si="7"/>
        <v>0.87468499427262314</v>
      </c>
      <c r="AE215" s="61" t="e">
        <f t="shared" ca="1" si="8"/>
        <v>#NAME?</v>
      </c>
      <c r="AF215" s="61"/>
      <c r="AG215" s="61"/>
      <c r="AH215" s="65" t="e">
        <f t="shared" ca="1" si="9"/>
        <v>#NAME?</v>
      </c>
      <c r="AI215" s="65" t="e">
        <f t="shared" ca="1" si="10"/>
        <v>#NAME?</v>
      </c>
    </row>
    <row r="216" spans="2:35" ht="13.5" customHeight="1">
      <c r="B216" s="39">
        <v>212</v>
      </c>
      <c r="C216" s="31" t="s">
        <v>87</v>
      </c>
      <c r="D216" s="31" t="s">
        <v>89</v>
      </c>
      <c r="E216" s="31" t="s">
        <v>104</v>
      </c>
      <c r="F216" s="40">
        <f>VLOOKUP(Reais3x3!C216,Aplicações!$B$10:$J$67,9,0)</f>
        <v>46.42</v>
      </c>
      <c r="G216" s="40">
        <f>VLOOKUP(Reais3x3!D216,Aplicações!$B$10:$J$67,9,0)</f>
        <v>39.200000000000003</v>
      </c>
      <c r="H216" s="40">
        <f>VLOOKUP(Reais3x3!E216,Aplicações!$B$10:$J$67,9,0)</f>
        <v>70.489999999999995</v>
      </c>
      <c r="I216" s="31">
        <v>62</v>
      </c>
      <c r="J216" s="31">
        <v>46</v>
      </c>
      <c r="K216" s="31">
        <v>84</v>
      </c>
      <c r="L216" s="41">
        <f t="shared" ref="L216:N216" si="221">I216/F216-1</f>
        <v>0.33563119345109871</v>
      </c>
      <c r="M216" s="41">
        <f t="shared" si="221"/>
        <v>0.1734693877551019</v>
      </c>
      <c r="N216" s="41">
        <f t="shared" si="221"/>
        <v>0.19165839126117179</v>
      </c>
      <c r="O216" s="37">
        <f t="shared" si="1"/>
        <v>0.23358632415579081</v>
      </c>
      <c r="P216" s="40">
        <f>VLOOKUP(Reais3x3!C216,Aplicações!$B$10:$J$67,6,0)</f>
        <v>0.13616513761467888</v>
      </c>
      <c r="Q216" s="40">
        <f>VLOOKUP(Reais3x3!D216,Aplicações!$B$10:$J$67,6,0)</f>
        <v>6.8000000000000005E-2</v>
      </c>
      <c r="R216" s="40">
        <f>VLOOKUP(Reais3x3!E216,Aplicações!$B$10:$J$67,6,0)</f>
        <v>2.4464831804281346E-2</v>
      </c>
      <c r="S216" s="40">
        <f>VLOOKUP(Reais3x3!C216,Aplicações!$B$10:$J$67,7,0)</f>
        <v>9.0788288288288291E-2</v>
      </c>
      <c r="T216" s="40">
        <f>VLOOKUP(Reais3x3!D216,Aplicações!$B$10:$J$67,7,0)</f>
        <v>0.16936936936936939</v>
      </c>
      <c r="U216" s="40">
        <f>VLOOKUP(Reais3x3!E216,Aplicações!$B$10:$J$67,7,0)</f>
        <v>4.2792792792792795E-4</v>
      </c>
      <c r="V216" s="40">
        <f>VLOOKUP(Reais3x3!C216,Aplicações!$B$10:$J$67,8,0)</f>
        <v>0.19381443298969073</v>
      </c>
      <c r="W216" s="40">
        <f>VLOOKUP(Reais3x3!D216,Aplicações!$B$10:$J$67,8,0)</f>
        <v>0.49312714776632305</v>
      </c>
      <c r="X216" s="40">
        <f>VLOOKUP(Reais3x3!E216,Aplicações!$B$10:$J$67,8,0)</f>
        <v>5.8419243986254296E-3</v>
      </c>
      <c r="Y216" s="60">
        <f t="shared" si="2"/>
        <v>0.22862996941896024</v>
      </c>
      <c r="Z216" s="60">
        <f t="shared" si="3"/>
        <v>0.26058558558558564</v>
      </c>
      <c r="AA216" s="60">
        <f t="shared" si="4"/>
        <v>0.69278350515463916</v>
      </c>
      <c r="AB216" s="61">
        <f t="shared" si="5"/>
        <v>0.92553312945973498</v>
      </c>
      <c r="AC216" s="61">
        <f t="shared" si="6"/>
        <v>0.88737237237237243</v>
      </c>
      <c r="AD216" s="61">
        <f t="shared" si="7"/>
        <v>0.67514318442153487</v>
      </c>
      <c r="AE216" s="61" t="e">
        <f t="shared" ca="1" si="8"/>
        <v>#NAME?</v>
      </c>
      <c r="AF216" s="61"/>
      <c r="AG216" s="61"/>
      <c r="AH216" s="65" t="e">
        <f t="shared" ca="1" si="9"/>
        <v>#NAME?</v>
      </c>
      <c r="AI216" s="65" t="e">
        <f t="shared" ca="1" si="10"/>
        <v>#NAME?</v>
      </c>
    </row>
    <row r="217" spans="2:35" ht="13.5" customHeight="1">
      <c r="B217" s="39">
        <v>213</v>
      </c>
      <c r="C217" s="31" t="s">
        <v>87</v>
      </c>
      <c r="D217" s="31" t="s">
        <v>104</v>
      </c>
      <c r="E217" s="31" t="s">
        <v>104</v>
      </c>
      <c r="F217" s="40">
        <f>VLOOKUP(Reais3x3!C217,Aplicações!$B$10:$J$67,9,0)</f>
        <v>46.42</v>
      </c>
      <c r="G217" s="40">
        <f>VLOOKUP(Reais3x3!D217,Aplicações!$B$10:$J$67,9,0)</f>
        <v>70.489999999999995</v>
      </c>
      <c r="H217" s="40">
        <f>VLOOKUP(Reais3x3!E217,Aplicações!$B$10:$J$67,9,0)</f>
        <v>70.489999999999995</v>
      </c>
      <c r="I217" s="31">
        <v>55</v>
      </c>
      <c r="J217" s="31">
        <v>79</v>
      </c>
      <c r="K217" s="31">
        <v>77</v>
      </c>
      <c r="L217" s="41">
        <f t="shared" ref="L217:N217" si="222">I217/F217-1</f>
        <v>0.18483412322274884</v>
      </c>
      <c r="M217" s="41">
        <f t="shared" si="222"/>
        <v>0.12072634416229255</v>
      </c>
      <c r="N217" s="41">
        <f t="shared" si="222"/>
        <v>9.2353525322740992E-2</v>
      </c>
      <c r="O217" s="37">
        <f t="shared" si="1"/>
        <v>0.13263799756926078</v>
      </c>
      <c r="P217" s="40">
        <f>VLOOKUP(Reais3x3!C217,Aplicações!$B$10:$J$67,6,0)</f>
        <v>0.13616513761467888</v>
      </c>
      <c r="Q217" s="40">
        <f>VLOOKUP(Reais3x3!D217,Aplicações!$B$10:$J$67,6,0)</f>
        <v>2.4464831804281346E-2</v>
      </c>
      <c r="R217" s="40">
        <f>VLOOKUP(Reais3x3!E217,Aplicações!$B$10:$J$67,6,0)</f>
        <v>2.4464831804281346E-2</v>
      </c>
      <c r="S217" s="40">
        <f>VLOOKUP(Reais3x3!C217,Aplicações!$B$10:$J$67,7,0)</f>
        <v>9.0788288288288291E-2</v>
      </c>
      <c r="T217" s="40">
        <f>VLOOKUP(Reais3x3!D217,Aplicações!$B$10:$J$67,7,0)</f>
        <v>4.2792792792792795E-4</v>
      </c>
      <c r="U217" s="40">
        <f>VLOOKUP(Reais3x3!E217,Aplicações!$B$10:$J$67,7,0)</f>
        <v>4.2792792792792795E-4</v>
      </c>
      <c r="V217" s="40">
        <f>VLOOKUP(Reais3x3!C217,Aplicações!$B$10:$J$67,8,0)</f>
        <v>0.19381443298969073</v>
      </c>
      <c r="W217" s="40">
        <f>VLOOKUP(Reais3x3!D217,Aplicações!$B$10:$J$67,8,0)</f>
        <v>5.8419243986254296E-3</v>
      </c>
      <c r="X217" s="40">
        <f>VLOOKUP(Reais3x3!E217,Aplicações!$B$10:$J$67,8,0)</f>
        <v>5.8419243986254296E-3</v>
      </c>
      <c r="Y217" s="60">
        <f t="shared" si="2"/>
        <v>0.1850948012232416</v>
      </c>
      <c r="Z217" s="60">
        <f t="shared" si="3"/>
        <v>9.1644144144144138E-2</v>
      </c>
      <c r="AA217" s="60">
        <f t="shared" si="4"/>
        <v>0.2054982817869416</v>
      </c>
      <c r="AB217" s="61">
        <f t="shared" si="5"/>
        <v>0.92553312945973498</v>
      </c>
      <c r="AC217" s="61">
        <f t="shared" si="6"/>
        <v>0.93975975975975989</v>
      </c>
      <c r="AD217" s="61">
        <f t="shared" si="7"/>
        <v>0.87468499427262314</v>
      </c>
      <c r="AE217" s="61" t="e">
        <f t="shared" ca="1" si="8"/>
        <v>#NAME?</v>
      </c>
      <c r="AF217" s="61"/>
      <c r="AG217" s="61"/>
      <c r="AH217" s="65" t="e">
        <f t="shared" ca="1" si="9"/>
        <v>#NAME?</v>
      </c>
      <c r="AI217" s="65" t="e">
        <f t="shared" ca="1" si="10"/>
        <v>#NAME?</v>
      </c>
    </row>
    <row r="218" spans="2:35" ht="13.5" customHeight="1">
      <c r="B218" s="39">
        <v>214</v>
      </c>
      <c r="C218" s="31" t="s">
        <v>87</v>
      </c>
      <c r="D218" s="31" t="s">
        <v>104</v>
      </c>
      <c r="E218" s="31" t="s">
        <v>93</v>
      </c>
      <c r="F218" s="40">
        <f>VLOOKUP(Reais3x3!C218,Aplicações!$B$10:$J$67,9,0)</f>
        <v>46.42</v>
      </c>
      <c r="G218" s="40">
        <f>VLOOKUP(Reais3x3!D218,Aplicações!$B$10:$J$67,9,0)</f>
        <v>70.489999999999995</v>
      </c>
      <c r="H218" s="40">
        <f>VLOOKUP(Reais3x3!E218,Aplicações!$B$10:$J$67,9,0)</f>
        <v>152.49</v>
      </c>
      <c r="I218" s="31">
        <v>59</v>
      </c>
      <c r="J218" s="31">
        <v>86</v>
      </c>
      <c r="K218" s="31">
        <v>171</v>
      </c>
      <c r="L218" s="41">
        <f t="shared" ref="L218:N218" si="223">I218/F218-1</f>
        <v>0.27100387763894873</v>
      </c>
      <c r="M218" s="41">
        <f t="shared" si="223"/>
        <v>0.22003121010072357</v>
      </c>
      <c r="N218" s="41">
        <f t="shared" si="223"/>
        <v>0.12138500885303949</v>
      </c>
      <c r="O218" s="37">
        <f t="shared" si="1"/>
        <v>0.2041400321975706</v>
      </c>
      <c r="P218" s="40">
        <f>VLOOKUP(Reais3x3!C218,Aplicações!$B$10:$J$67,6,0)</f>
        <v>0.13616513761467888</v>
      </c>
      <c r="Q218" s="40">
        <f>VLOOKUP(Reais3x3!D218,Aplicações!$B$10:$J$67,6,0)</f>
        <v>2.4464831804281346E-2</v>
      </c>
      <c r="R218" s="40">
        <f>VLOOKUP(Reais3x3!E218,Aplicações!$B$10:$J$67,6,0)</f>
        <v>4.8954128440366979E-2</v>
      </c>
      <c r="S218" s="40">
        <f>VLOOKUP(Reais3x3!C218,Aplicações!$B$10:$J$67,7,0)</f>
        <v>9.0788288288288291E-2</v>
      </c>
      <c r="T218" s="40">
        <f>VLOOKUP(Reais3x3!D218,Aplicações!$B$10:$J$67,7,0)</f>
        <v>4.2792792792792795E-4</v>
      </c>
      <c r="U218" s="40">
        <f>VLOOKUP(Reais3x3!E218,Aplicações!$B$10:$J$67,7,0)</f>
        <v>7.5202702702702698E-2</v>
      </c>
      <c r="V218" s="40">
        <f>VLOOKUP(Reais3x3!C218,Aplicações!$B$10:$J$67,8,0)</f>
        <v>0.19381443298969073</v>
      </c>
      <c r="W218" s="40">
        <f>VLOOKUP(Reais3x3!D218,Aplicações!$B$10:$J$67,8,0)</f>
        <v>5.8419243986254296E-3</v>
      </c>
      <c r="X218" s="40">
        <f>VLOOKUP(Reais3x3!E218,Aplicações!$B$10:$J$67,8,0)</f>
        <v>3.092783505154639E-3</v>
      </c>
      <c r="Y218" s="60">
        <f t="shared" si="2"/>
        <v>0.20958409785932722</v>
      </c>
      <c r="Z218" s="60">
        <f t="shared" si="3"/>
        <v>0.16641891891891891</v>
      </c>
      <c r="AA218" s="60">
        <f t="shared" si="4"/>
        <v>0.20274914089347079</v>
      </c>
      <c r="AB218" s="61">
        <f t="shared" si="5"/>
        <v>0.92553312945973498</v>
      </c>
      <c r="AC218" s="61">
        <f t="shared" si="6"/>
        <v>0.93975975975975989</v>
      </c>
      <c r="AD218" s="61">
        <f t="shared" si="7"/>
        <v>0.87285223367697595</v>
      </c>
      <c r="AE218" s="61" t="e">
        <f t="shared" ca="1" si="8"/>
        <v>#NAME?</v>
      </c>
      <c r="AF218" s="61"/>
      <c r="AG218" s="61"/>
      <c r="AH218" s="65" t="e">
        <f t="shared" ca="1" si="9"/>
        <v>#NAME?</v>
      </c>
      <c r="AI218" s="65" t="e">
        <f t="shared" ca="1" si="10"/>
        <v>#NAME?</v>
      </c>
    </row>
    <row r="219" spans="2:35" ht="13.5" customHeight="1">
      <c r="B219" s="39">
        <v>215</v>
      </c>
      <c r="C219" s="31" t="s">
        <v>89</v>
      </c>
      <c r="D219" s="31" t="s">
        <v>89</v>
      </c>
      <c r="E219" s="31" t="s">
        <v>104</v>
      </c>
      <c r="F219" s="40">
        <f>VLOOKUP(Reais3x3!C219,Aplicações!$B$10:$J$67,9,0)</f>
        <v>39.200000000000003</v>
      </c>
      <c r="G219" s="40">
        <f>VLOOKUP(Reais3x3!D219,Aplicações!$B$10:$J$67,9,0)</f>
        <v>39.200000000000003</v>
      </c>
      <c r="H219" s="40">
        <f>VLOOKUP(Reais3x3!E219,Aplicações!$B$10:$J$67,9,0)</f>
        <v>70.489999999999995</v>
      </c>
      <c r="I219" s="31">
        <v>52</v>
      </c>
      <c r="J219" s="31">
        <v>51</v>
      </c>
      <c r="K219" s="31">
        <v>92</v>
      </c>
      <c r="L219" s="41">
        <f t="shared" ref="L219:N219" si="224">I219/F219-1</f>
        <v>0.32653061224489788</v>
      </c>
      <c r="M219" s="41">
        <f t="shared" si="224"/>
        <v>0.30102040816326525</v>
      </c>
      <c r="N219" s="41">
        <f t="shared" si="224"/>
        <v>0.3051496666193787</v>
      </c>
      <c r="O219" s="37">
        <f t="shared" si="1"/>
        <v>0.31090022900918063</v>
      </c>
      <c r="P219" s="40">
        <f>VLOOKUP(Reais3x3!C219,Aplicações!$B$10:$J$67,6,0)</f>
        <v>6.8000000000000005E-2</v>
      </c>
      <c r="Q219" s="40">
        <f>VLOOKUP(Reais3x3!D219,Aplicações!$B$10:$J$67,6,0)</f>
        <v>6.8000000000000005E-2</v>
      </c>
      <c r="R219" s="40">
        <f>VLOOKUP(Reais3x3!E219,Aplicações!$B$10:$J$67,6,0)</f>
        <v>2.4464831804281346E-2</v>
      </c>
      <c r="S219" s="40">
        <f>VLOOKUP(Reais3x3!C219,Aplicações!$B$10:$J$67,7,0)</f>
        <v>0.16936936936936939</v>
      </c>
      <c r="T219" s="40">
        <f>VLOOKUP(Reais3x3!D219,Aplicações!$B$10:$J$67,7,0)</f>
        <v>0.16936936936936939</v>
      </c>
      <c r="U219" s="40">
        <f>VLOOKUP(Reais3x3!E219,Aplicações!$B$10:$J$67,7,0)</f>
        <v>4.2792792792792795E-4</v>
      </c>
      <c r="V219" s="40">
        <f>VLOOKUP(Reais3x3!C219,Aplicações!$B$10:$J$67,8,0)</f>
        <v>0.49312714776632305</v>
      </c>
      <c r="W219" s="40">
        <f>VLOOKUP(Reais3x3!D219,Aplicações!$B$10:$J$67,8,0)</f>
        <v>0.49312714776632305</v>
      </c>
      <c r="X219" s="40">
        <f>VLOOKUP(Reais3x3!E219,Aplicações!$B$10:$J$67,8,0)</f>
        <v>5.8419243986254296E-3</v>
      </c>
      <c r="Y219" s="60">
        <f t="shared" si="2"/>
        <v>0.16046483180428137</v>
      </c>
      <c r="Z219" s="60">
        <f t="shared" si="3"/>
        <v>0.33916666666666673</v>
      </c>
      <c r="AA219" s="60">
        <f t="shared" si="4"/>
        <v>0.99209621993127151</v>
      </c>
      <c r="AB219" s="61">
        <f t="shared" si="5"/>
        <v>0.97097655453618759</v>
      </c>
      <c r="AC219" s="61">
        <f t="shared" si="6"/>
        <v>0.88737237237237243</v>
      </c>
      <c r="AD219" s="61">
        <f t="shared" si="7"/>
        <v>0.67514318442153487</v>
      </c>
      <c r="AE219" s="61" t="e">
        <f t="shared" ca="1" si="8"/>
        <v>#NAME?</v>
      </c>
      <c r="AF219" s="61"/>
      <c r="AG219" s="61"/>
      <c r="AH219" s="65" t="e">
        <f t="shared" ca="1" si="9"/>
        <v>#NAME?</v>
      </c>
      <c r="AI219" s="65" t="e">
        <f t="shared" ca="1" si="10"/>
        <v>#NAME?</v>
      </c>
    </row>
    <row r="220" spans="2:35" ht="13.5" customHeight="1">
      <c r="B220" s="39">
        <v>216</v>
      </c>
      <c r="C220" s="31" t="s">
        <v>89</v>
      </c>
      <c r="D220" s="31" t="s">
        <v>104</v>
      </c>
      <c r="E220" s="31" t="s">
        <v>104</v>
      </c>
      <c r="F220" s="40">
        <f>VLOOKUP(Reais3x3!C220,Aplicações!$B$10:$J$67,9,0)</f>
        <v>39.200000000000003</v>
      </c>
      <c r="G220" s="40">
        <f>VLOOKUP(Reais3x3!D220,Aplicações!$B$10:$J$67,9,0)</f>
        <v>70.489999999999995</v>
      </c>
      <c r="H220" s="40">
        <f>VLOOKUP(Reais3x3!E220,Aplicações!$B$10:$J$67,9,0)</f>
        <v>70.489999999999995</v>
      </c>
      <c r="I220" s="31">
        <v>44</v>
      </c>
      <c r="J220" s="31">
        <v>82</v>
      </c>
      <c r="K220" s="31">
        <v>80</v>
      </c>
      <c r="L220" s="41">
        <f t="shared" ref="L220:N220" si="225">I220/F220-1</f>
        <v>0.12244897959183665</v>
      </c>
      <c r="M220" s="41">
        <f t="shared" si="225"/>
        <v>0.16328557242162023</v>
      </c>
      <c r="N220" s="41">
        <f t="shared" si="225"/>
        <v>0.13491275358206845</v>
      </c>
      <c r="O220" s="37">
        <f t="shared" si="1"/>
        <v>0.14021576853184178</v>
      </c>
      <c r="P220" s="40">
        <f>VLOOKUP(Reais3x3!C220,Aplicações!$B$10:$J$67,6,0)</f>
        <v>6.8000000000000005E-2</v>
      </c>
      <c r="Q220" s="40">
        <f>VLOOKUP(Reais3x3!D220,Aplicações!$B$10:$J$67,6,0)</f>
        <v>2.4464831804281346E-2</v>
      </c>
      <c r="R220" s="40">
        <f>VLOOKUP(Reais3x3!E220,Aplicações!$B$10:$J$67,6,0)</f>
        <v>2.4464831804281346E-2</v>
      </c>
      <c r="S220" s="40">
        <f>VLOOKUP(Reais3x3!C220,Aplicações!$B$10:$J$67,7,0)</f>
        <v>0.16936936936936939</v>
      </c>
      <c r="T220" s="40">
        <f>VLOOKUP(Reais3x3!D220,Aplicações!$B$10:$J$67,7,0)</f>
        <v>4.2792792792792795E-4</v>
      </c>
      <c r="U220" s="40">
        <f>VLOOKUP(Reais3x3!E220,Aplicações!$B$10:$J$67,7,0)</f>
        <v>4.2792792792792795E-4</v>
      </c>
      <c r="V220" s="40">
        <f>VLOOKUP(Reais3x3!C220,Aplicações!$B$10:$J$67,8,0)</f>
        <v>0.49312714776632305</v>
      </c>
      <c r="W220" s="40">
        <f>VLOOKUP(Reais3x3!D220,Aplicações!$B$10:$J$67,8,0)</f>
        <v>5.8419243986254296E-3</v>
      </c>
      <c r="X220" s="40">
        <f>VLOOKUP(Reais3x3!E220,Aplicações!$B$10:$J$67,8,0)</f>
        <v>5.8419243986254296E-3</v>
      </c>
      <c r="Y220" s="60">
        <f t="shared" si="2"/>
        <v>0.11692966360856269</v>
      </c>
      <c r="Z220" s="60">
        <f t="shared" si="3"/>
        <v>0.17022522522522524</v>
      </c>
      <c r="AA220" s="60">
        <f t="shared" si="4"/>
        <v>0.50481099656357387</v>
      </c>
      <c r="AB220" s="61">
        <f t="shared" si="5"/>
        <v>0.97097655453618759</v>
      </c>
      <c r="AC220" s="61">
        <f t="shared" si="6"/>
        <v>0.88737237237237243</v>
      </c>
      <c r="AD220" s="61">
        <f t="shared" si="7"/>
        <v>0.67514318442153487</v>
      </c>
      <c r="AE220" s="61" t="e">
        <f t="shared" ca="1" si="8"/>
        <v>#NAME?</v>
      </c>
      <c r="AF220" s="61"/>
      <c r="AG220" s="61"/>
      <c r="AH220" s="65" t="e">
        <f t="shared" ca="1" si="9"/>
        <v>#NAME?</v>
      </c>
      <c r="AI220" s="65" t="e">
        <f t="shared" ca="1" si="10"/>
        <v>#NAME?</v>
      </c>
    </row>
    <row r="221" spans="2:35" ht="13.5" customHeight="1">
      <c r="B221" s="39">
        <v>217</v>
      </c>
      <c r="C221" s="31" t="s">
        <v>89</v>
      </c>
      <c r="D221" s="31" t="s">
        <v>104</v>
      </c>
      <c r="E221" s="31" t="s">
        <v>93</v>
      </c>
      <c r="F221" s="40">
        <f>VLOOKUP(Reais3x3!C221,Aplicações!$B$10:$J$67,9,0)</f>
        <v>39.200000000000003</v>
      </c>
      <c r="G221" s="40">
        <f>VLOOKUP(Reais3x3!D221,Aplicações!$B$10:$J$67,9,0)</f>
        <v>70.489999999999995</v>
      </c>
      <c r="H221" s="40">
        <f>VLOOKUP(Reais3x3!E221,Aplicações!$B$10:$J$67,9,0)</f>
        <v>152.49</v>
      </c>
      <c r="I221" s="31">
        <v>48</v>
      </c>
      <c r="J221" s="31">
        <v>89</v>
      </c>
      <c r="K221" s="31">
        <v>178</v>
      </c>
      <c r="L221" s="41">
        <f t="shared" ref="L221:N221" si="226">I221/F221-1</f>
        <v>0.22448979591836715</v>
      </c>
      <c r="M221" s="41">
        <f t="shared" si="226"/>
        <v>0.26259043836005125</v>
      </c>
      <c r="N221" s="41">
        <f t="shared" si="226"/>
        <v>0.16728965833825171</v>
      </c>
      <c r="O221" s="37">
        <f t="shared" si="1"/>
        <v>0.21812329753889004</v>
      </c>
      <c r="P221" s="40">
        <f>VLOOKUP(Reais3x3!C221,Aplicações!$B$10:$J$67,6,0)</f>
        <v>6.8000000000000005E-2</v>
      </c>
      <c r="Q221" s="40">
        <f>VLOOKUP(Reais3x3!D221,Aplicações!$B$10:$J$67,6,0)</f>
        <v>2.4464831804281346E-2</v>
      </c>
      <c r="R221" s="40">
        <f>VLOOKUP(Reais3x3!E221,Aplicações!$B$10:$J$67,6,0)</f>
        <v>4.8954128440366979E-2</v>
      </c>
      <c r="S221" s="40">
        <f>VLOOKUP(Reais3x3!C221,Aplicações!$B$10:$J$67,7,0)</f>
        <v>0.16936936936936939</v>
      </c>
      <c r="T221" s="40">
        <f>VLOOKUP(Reais3x3!D221,Aplicações!$B$10:$J$67,7,0)</f>
        <v>4.2792792792792795E-4</v>
      </c>
      <c r="U221" s="40">
        <f>VLOOKUP(Reais3x3!E221,Aplicações!$B$10:$J$67,7,0)</f>
        <v>7.5202702702702698E-2</v>
      </c>
      <c r="V221" s="40">
        <f>VLOOKUP(Reais3x3!C221,Aplicações!$B$10:$J$67,8,0)</f>
        <v>0.49312714776632305</v>
      </c>
      <c r="W221" s="40">
        <f>VLOOKUP(Reais3x3!D221,Aplicações!$B$10:$J$67,8,0)</f>
        <v>5.8419243986254296E-3</v>
      </c>
      <c r="X221" s="40">
        <f>VLOOKUP(Reais3x3!E221,Aplicações!$B$10:$J$67,8,0)</f>
        <v>3.092783505154639E-3</v>
      </c>
      <c r="Y221" s="60">
        <f t="shared" si="2"/>
        <v>0.14141896024464834</v>
      </c>
      <c r="Z221" s="60">
        <f t="shared" si="3"/>
        <v>0.245</v>
      </c>
      <c r="AA221" s="60">
        <f t="shared" si="4"/>
        <v>0.50206185567010309</v>
      </c>
      <c r="AB221" s="61">
        <f t="shared" si="5"/>
        <v>0.97097655453618759</v>
      </c>
      <c r="AC221" s="61">
        <f t="shared" si="6"/>
        <v>0.88737237237237243</v>
      </c>
      <c r="AD221" s="61">
        <f t="shared" si="7"/>
        <v>0.67331042382588768</v>
      </c>
      <c r="AE221" s="61" t="e">
        <f t="shared" ca="1" si="8"/>
        <v>#NAME?</v>
      </c>
      <c r="AF221" s="61"/>
      <c r="AG221" s="61"/>
      <c r="AH221" s="65" t="e">
        <f t="shared" ca="1" si="9"/>
        <v>#NAME?</v>
      </c>
      <c r="AI221" s="65" t="e">
        <f t="shared" ca="1" si="10"/>
        <v>#NAME?</v>
      </c>
    </row>
    <row r="222" spans="2:35" ht="13.5" customHeight="1">
      <c r="B222" s="39">
        <v>218</v>
      </c>
      <c r="C222" s="31" t="s">
        <v>104</v>
      </c>
      <c r="D222" s="31" t="s">
        <v>104</v>
      </c>
      <c r="E222" s="31" t="s">
        <v>104</v>
      </c>
      <c r="F222" s="40">
        <f>VLOOKUP(Reais3x3!C222,Aplicações!$B$10:$J$67,9,0)</f>
        <v>70.489999999999995</v>
      </c>
      <c r="G222" s="40">
        <f>VLOOKUP(Reais3x3!D222,Aplicações!$B$10:$J$67,9,0)</f>
        <v>70.489999999999995</v>
      </c>
      <c r="H222" s="40">
        <f>VLOOKUP(Reais3x3!E222,Aplicações!$B$10:$J$67,9,0)</f>
        <v>70.489999999999995</v>
      </c>
      <c r="I222" s="31">
        <v>75</v>
      </c>
      <c r="J222" s="31">
        <v>73</v>
      </c>
      <c r="K222" s="31">
        <v>72</v>
      </c>
      <c r="L222" s="41">
        <f t="shared" ref="L222:N222" si="227">I222/F222-1</f>
        <v>6.3980706483189209E-2</v>
      </c>
      <c r="M222" s="41">
        <f t="shared" si="227"/>
        <v>3.5607887643637426E-2</v>
      </c>
      <c r="N222" s="41">
        <f t="shared" si="227"/>
        <v>2.1421478223861534E-2</v>
      </c>
      <c r="O222" s="37">
        <f t="shared" si="1"/>
        <v>4.0336690783562723E-2</v>
      </c>
      <c r="P222" s="40">
        <f>VLOOKUP(Reais3x3!C222,Aplicações!$B$10:$J$67,6,0)</f>
        <v>2.4464831804281346E-2</v>
      </c>
      <c r="Q222" s="40">
        <f>VLOOKUP(Reais3x3!D222,Aplicações!$B$10:$J$67,6,0)</f>
        <v>2.4464831804281346E-2</v>
      </c>
      <c r="R222" s="40">
        <f>VLOOKUP(Reais3x3!E222,Aplicações!$B$10:$J$67,6,0)</f>
        <v>2.4464831804281346E-2</v>
      </c>
      <c r="S222" s="40">
        <f>VLOOKUP(Reais3x3!C222,Aplicações!$B$10:$J$67,7,0)</f>
        <v>4.2792792792792795E-4</v>
      </c>
      <c r="T222" s="40">
        <f>VLOOKUP(Reais3x3!D222,Aplicações!$B$10:$J$67,7,0)</f>
        <v>4.2792792792792795E-4</v>
      </c>
      <c r="U222" s="40">
        <f>VLOOKUP(Reais3x3!E222,Aplicações!$B$10:$J$67,7,0)</f>
        <v>4.2792792792792795E-4</v>
      </c>
      <c r="V222" s="40">
        <f>VLOOKUP(Reais3x3!C222,Aplicações!$B$10:$J$67,8,0)</f>
        <v>5.8419243986254296E-3</v>
      </c>
      <c r="W222" s="40">
        <f>VLOOKUP(Reais3x3!D222,Aplicações!$B$10:$J$67,8,0)</f>
        <v>5.8419243986254296E-3</v>
      </c>
      <c r="X222" s="40">
        <f>VLOOKUP(Reais3x3!E222,Aplicações!$B$10:$J$67,8,0)</f>
        <v>5.8419243986254296E-3</v>
      </c>
      <c r="Y222" s="60">
        <f t="shared" si="2"/>
        <v>7.3394495412844041E-2</v>
      </c>
      <c r="Z222" s="60">
        <f t="shared" si="3"/>
        <v>1.2837837837837839E-3</v>
      </c>
      <c r="AA222" s="60">
        <f t="shared" si="4"/>
        <v>1.7525773195876289E-2</v>
      </c>
      <c r="AB222" s="61">
        <f t="shared" si="5"/>
        <v>1</v>
      </c>
      <c r="AC222" s="61">
        <f t="shared" si="6"/>
        <v>1</v>
      </c>
      <c r="AD222" s="61">
        <f t="shared" si="7"/>
        <v>1</v>
      </c>
      <c r="AE222" s="61" t="e">
        <f t="shared" ca="1" si="8"/>
        <v>#NAME?</v>
      </c>
      <c r="AF222" s="61"/>
      <c r="AG222" s="61"/>
      <c r="AH222" s="65" t="e">
        <f t="shared" ca="1" si="9"/>
        <v>#NAME?</v>
      </c>
      <c r="AI222" s="65" t="e">
        <f t="shared" ca="1" si="10"/>
        <v>#NAME?</v>
      </c>
    </row>
    <row r="223" spans="2:35" ht="13.5" customHeight="1">
      <c r="B223" s="39">
        <v>219</v>
      </c>
      <c r="C223" s="31" t="s">
        <v>104</v>
      </c>
      <c r="D223" s="31" t="s">
        <v>104</v>
      </c>
      <c r="E223" s="31" t="s">
        <v>93</v>
      </c>
      <c r="F223" s="40">
        <f>VLOOKUP(Reais3x3!C223,Aplicações!$B$10:$J$67,9,0)</f>
        <v>70.489999999999995</v>
      </c>
      <c r="G223" s="40">
        <f>VLOOKUP(Reais3x3!D223,Aplicações!$B$10:$J$67,9,0)</f>
        <v>70.489999999999995</v>
      </c>
      <c r="H223" s="40">
        <f>VLOOKUP(Reais3x3!E223,Aplicações!$B$10:$J$67,9,0)</f>
        <v>152.49</v>
      </c>
      <c r="I223" s="31">
        <v>80</v>
      </c>
      <c r="J223" s="31">
        <v>79</v>
      </c>
      <c r="K223" s="31">
        <v>161</v>
      </c>
      <c r="L223" s="41">
        <f t="shared" ref="L223:N223" si="228">I223/F223-1</f>
        <v>0.13491275358206845</v>
      </c>
      <c r="M223" s="41">
        <f t="shared" si="228"/>
        <v>0.12072634416229255</v>
      </c>
      <c r="N223" s="41">
        <f t="shared" si="228"/>
        <v>5.580693815987936E-2</v>
      </c>
      <c r="O223" s="37">
        <f t="shared" si="1"/>
        <v>0.10381534530141345</v>
      </c>
      <c r="P223" s="40">
        <f>VLOOKUP(Reais3x3!C223,Aplicações!$B$10:$J$67,6,0)</f>
        <v>2.4464831804281346E-2</v>
      </c>
      <c r="Q223" s="40">
        <f>VLOOKUP(Reais3x3!D223,Aplicações!$B$10:$J$67,6,0)</f>
        <v>2.4464831804281346E-2</v>
      </c>
      <c r="R223" s="40">
        <f>VLOOKUP(Reais3x3!E223,Aplicações!$B$10:$J$67,6,0)</f>
        <v>4.8954128440366979E-2</v>
      </c>
      <c r="S223" s="40">
        <f>VLOOKUP(Reais3x3!C223,Aplicações!$B$10:$J$67,7,0)</f>
        <v>4.2792792792792795E-4</v>
      </c>
      <c r="T223" s="40">
        <f>VLOOKUP(Reais3x3!D223,Aplicações!$B$10:$J$67,7,0)</f>
        <v>4.2792792792792795E-4</v>
      </c>
      <c r="U223" s="40">
        <f>VLOOKUP(Reais3x3!E223,Aplicações!$B$10:$J$67,7,0)</f>
        <v>7.5202702702702698E-2</v>
      </c>
      <c r="V223" s="40">
        <f>VLOOKUP(Reais3x3!C223,Aplicações!$B$10:$J$67,8,0)</f>
        <v>5.8419243986254296E-3</v>
      </c>
      <c r="W223" s="40">
        <f>VLOOKUP(Reais3x3!D223,Aplicações!$B$10:$J$67,8,0)</f>
        <v>5.8419243986254296E-3</v>
      </c>
      <c r="X223" s="40">
        <f>VLOOKUP(Reais3x3!E223,Aplicações!$B$10:$J$67,8,0)</f>
        <v>3.092783505154639E-3</v>
      </c>
      <c r="Y223" s="60">
        <f t="shared" si="2"/>
        <v>9.7883792048929663E-2</v>
      </c>
      <c r="Z223" s="60">
        <f t="shared" si="3"/>
        <v>7.6058558558558559E-2</v>
      </c>
      <c r="AA223" s="60">
        <f t="shared" si="4"/>
        <v>1.4776632302405498E-2</v>
      </c>
      <c r="AB223" s="61">
        <f t="shared" si="5"/>
        <v>0.98367380224260959</v>
      </c>
      <c r="AC223" s="61">
        <f t="shared" si="6"/>
        <v>0.95015015015015025</v>
      </c>
      <c r="AD223" s="61">
        <f t="shared" si="7"/>
        <v>0.99816723940435281</v>
      </c>
      <c r="AE223" s="61" t="e">
        <f t="shared" ca="1" si="8"/>
        <v>#NAME?</v>
      </c>
      <c r="AF223" s="61"/>
      <c r="AG223" s="61"/>
      <c r="AH223" s="65" t="e">
        <f t="shared" ca="1" si="9"/>
        <v>#NAME?</v>
      </c>
      <c r="AI223" s="65" t="e">
        <f t="shared" ca="1" si="10"/>
        <v>#NAME?</v>
      </c>
    </row>
    <row r="224" spans="2:35" ht="13.5" customHeight="1">
      <c r="B224" s="39">
        <v>220</v>
      </c>
      <c r="C224" s="31" t="s">
        <v>104</v>
      </c>
      <c r="D224" s="31" t="s">
        <v>93</v>
      </c>
      <c r="E224" s="31" t="s">
        <v>93</v>
      </c>
      <c r="F224" s="40">
        <f>VLOOKUP(Reais3x3!C224,Aplicações!$B$10:$J$67,9,0)</f>
        <v>70.489999999999995</v>
      </c>
      <c r="G224" s="40">
        <f>VLOOKUP(Reais3x3!D224,Aplicações!$B$10:$J$67,9,0)</f>
        <v>152.49</v>
      </c>
      <c r="H224" s="40">
        <f>VLOOKUP(Reais3x3!E224,Aplicações!$B$10:$J$67,9,0)</f>
        <v>152.49</v>
      </c>
      <c r="I224" s="31">
        <v>87</v>
      </c>
      <c r="J224" s="31">
        <v>172</v>
      </c>
      <c r="K224" s="31">
        <v>170</v>
      </c>
      <c r="L224" s="41">
        <f t="shared" ref="L224:N224" si="229">I224/F224-1</f>
        <v>0.23421761952049946</v>
      </c>
      <c r="M224" s="41">
        <f t="shared" si="229"/>
        <v>0.12794281592235546</v>
      </c>
      <c r="N224" s="41">
        <f t="shared" si="229"/>
        <v>0.11482720178372352</v>
      </c>
      <c r="O224" s="37">
        <f t="shared" si="1"/>
        <v>0.15899587907552615</v>
      </c>
      <c r="P224" s="40">
        <f>VLOOKUP(Reais3x3!C224,Aplicações!$B$10:$J$67,6,0)</f>
        <v>2.4464831804281346E-2</v>
      </c>
      <c r="Q224" s="40">
        <f>VLOOKUP(Reais3x3!D224,Aplicações!$B$10:$J$67,6,0)</f>
        <v>4.8954128440366979E-2</v>
      </c>
      <c r="R224" s="40">
        <f>VLOOKUP(Reais3x3!E224,Aplicações!$B$10:$J$67,6,0)</f>
        <v>4.8954128440366979E-2</v>
      </c>
      <c r="S224" s="40">
        <f>VLOOKUP(Reais3x3!C224,Aplicações!$B$10:$J$67,7,0)</f>
        <v>4.2792792792792795E-4</v>
      </c>
      <c r="T224" s="40">
        <f>VLOOKUP(Reais3x3!D224,Aplicações!$B$10:$J$67,7,0)</f>
        <v>7.5202702702702698E-2</v>
      </c>
      <c r="U224" s="40">
        <f>VLOOKUP(Reais3x3!E224,Aplicações!$B$10:$J$67,7,0)</f>
        <v>7.5202702702702698E-2</v>
      </c>
      <c r="V224" s="40">
        <f>VLOOKUP(Reais3x3!C224,Aplicações!$B$10:$J$67,8,0)</f>
        <v>5.8419243986254296E-3</v>
      </c>
      <c r="W224" s="40">
        <f>VLOOKUP(Reais3x3!D224,Aplicações!$B$10:$J$67,8,0)</f>
        <v>3.092783505154639E-3</v>
      </c>
      <c r="X224" s="40">
        <f>VLOOKUP(Reais3x3!E224,Aplicações!$B$10:$J$67,8,0)</f>
        <v>3.092783505154639E-3</v>
      </c>
      <c r="Y224" s="60">
        <f t="shared" si="2"/>
        <v>0.1223730886850153</v>
      </c>
      <c r="Z224" s="60">
        <f t="shared" si="3"/>
        <v>0.15083333333333332</v>
      </c>
      <c r="AA224" s="60">
        <f t="shared" si="4"/>
        <v>1.2027491408934707E-2</v>
      </c>
      <c r="AB224" s="61">
        <f t="shared" si="5"/>
        <v>0.98367380224260959</v>
      </c>
      <c r="AC224" s="61">
        <f t="shared" si="6"/>
        <v>0.95015015015015025</v>
      </c>
      <c r="AD224" s="61">
        <f t="shared" si="7"/>
        <v>0.99816723940435281</v>
      </c>
      <c r="AE224" s="61" t="e">
        <f t="shared" ca="1" si="8"/>
        <v>#NAME?</v>
      </c>
      <c r="AF224" s="61"/>
      <c r="AG224" s="61"/>
      <c r="AH224" s="65" t="e">
        <f t="shared" ca="1" si="9"/>
        <v>#NAME?</v>
      </c>
      <c r="AI224" s="65" t="e">
        <f t="shared" ca="1" si="10"/>
        <v>#NAME?</v>
      </c>
    </row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mergeCells count="10">
    <mergeCell ref="Y3:AA3"/>
    <mergeCell ref="AB3:AD3"/>
    <mergeCell ref="AH3:AI3"/>
    <mergeCell ref="C4:E4"/>
    <mergeCell ref="F4:H4"/>
    <mergeCell ref="I4:K4"/>
    <mergeCell ref="L4:N4"/>
    <mergeCell ref="V4:X4"/>
    <mergeCell ref="P4:R4"/>
    <mergeCell ref="S4:U4"/>
  </mergeCells>
  <pageMargins left="0.25" right="0.25" top="0.75" bottom="0.75" header="0" footer="0"/>
  <pageSetup paperSize="8" orientation="portrait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Y1000"/>
  <sheetViews>
    <sheetView topLeftCell="A7" workbookViewId="0"/>
  </sheetViews>
  <sheetFormatPr defaultColWidth="14.42578125" defaultRowHeight="15" customHeight="1"/>
  <cols>
    <col min="1" max="1" width="1.140625" customWidth="1"/>
    <col min="2" max="2" width="4.28515625" customWidth="1"/>
    <col min="3" max="4" width="11.85546875" customWidth="1"/>
    <col min="5" max="8" width="11.5703125" customWidth="1"/>
    <col min="9" max="14" width="9.42578125" hidden="1" customWidth="1"/>
    <col min="15" max="20" width="4.28515625" customWidth="1"/>
    <col min="21" max="26" width="4.7109375" customWidth="1"/>
    <col min="27" max="27" width="9.7109375" customWidth="1"/>
    <col min="28" max="45" width="4.7109375" customWidth="1"/>
    <col min="46" max="46" width="6.5703125" customWidth="1"/>
    <col min="47" max="47" width="7.140625" customWidth="1"/>
    <col min="48" max="48" width="5.5703125" customWidth="1"/>
    <col min="49" max="49" width="5.7109375" customWidth="1"/>
    <col min="50" max="50" width="6.42578125" customWidth="1"/>
    <col min="51" max="51" width="5.28515625" customWidth="1"/>
  </cols>
  <sheetData>
    <row r="1" spans="2:51" ht="13.5" customHeight="1">
      <c r="D1" s="34"/>
      <c r="E1" s="34"/>
      <c r="F1" s="34"/>
      <c r="G1" s="34"/>
      <c r="H1" s="34"/>
      <c r="I1" s="34"/>
      <c r="J1" s="34"/>
      <c r="K1" s="34"/>
      <c r="L1" s="35"/>
      <c r="M1" s="35"/>
      <c r="N1" s="35"/>
      <c r="O1" s="35"/>
      <c r="P1" s="35"/>
      <c r="Q1" s="35"/>
      <c r="AA1" s="36"/>
      <c r="AB1" s="36"/>
      <c r="AC1" s="36"/>
      <c r="AD1" s="36"/>
      <c r="AT1" s="35"/>
    </row>
    <row r="2" spans="2:51" ht="13.5" customHeight="1">
      <c r="D2" s="34"/>
      <c r="E2" s="34"/>
      <c r="F2" s="34"/>
      <c r="G2" s="34"/>
      <c r="H2" s="34"/>
      <c r="I2" s="34"/>
      <c r="J2" s="34"/>
      <c r="K2" s="34"/>
      <c r="L2" s="35"/>
      <c r="M2" s="35"/>
      <c r="N2" s="35"/>
      <c r="O2" s="35"/>
      <c r="P2" s="35"/>
      <c r="Q2" s="35"/>
      <c r="AA2" s="36"/>
      <c r="AB2" s="36"/>
      <c r="AC2" s="36"/>
      <c r="AD2" s="36"/>
      <c r="AT2" s="109" t="s">
        <v>46</v>
      </c>
      <c r="AU2" s="97"/>
      <c r="AV2" s="98"/>
      <c r="AW2" s="109" t="s">
        <v>47</v>
      </c>
      <c r="AX2" s="97"/>
      <c r="AY2" s="98"/>
    </row>
    <row r="3" spans="2:51" ht="13.5" customHeight="1">
      <c r="C3" s="109" t="s">
        <v>23</v>
      </c>
      <c r="D3" s="97"/>
      <c r="E3" s="97"/>
      <c r="F3" s="97"/>
      <c r="G3" s="97"/>
      <c r="H3" s="98"/>
      <c r="I3" s="109" t="s">
        <v>24</v>
      </c>
      <c r="J3" s="97"/>
      <c r="K3" s="97"/>
      <c r="L3" s="97"/>
      <c r="M3" s="97"/>
      <c r="N3" s="98"/>
      <c r="O3" s="109" t="s">
        <v>25</v>
      </c>
      <c r="P3" s="97"/>
      <c r="Q3" s="97"/>
      <c r="R3" s="97"/>
      <c r="S3" s="97"/>
      <c r="T3" s="98"/>
      <c r="U3" s="109" t="s">
        <v>26</v>
      </c>
      <c r="V3" s="97"/>
      <c r="W3" s="97"/>
      <c r="X3" s="97"/>
      <c r="Y3" s="97"/>
      <c r="Z3" s="98"/>
      <c r="AA3" s="37" t="s">
        <v>26</v>
      </c>
      <c r="AB3" s="109" t="s">
        <v>4</v>
      </c>
      <c r="AC3" s="97"/>
      <c r="AD3" s="97"/>
      <c r="AE3" s="97"/>
      <c r="AF3" s="97"/>
      <c r="AG3" s="98"/>
      <c r="AH3" s="109" t="s">
        <v>5</v>
      </c>
      <c r="AI3" s="97"/>
      <c r="AJ3" s="97"/>
      <c r="AK3" s="97"/>
      <c r="AL3" s="97"/>
      <c r="AM3" s="98"/>
      <c r="AN3" s="109" t="s">
        <v>27</v>
      </c>
      <c r="AO3" s="97"/>
      <c r="AP3" s="97"/>
      <c r="AQ3" s="97"/>
      <c r="AR3" s="97"/>
      <c r="AS3" s="98"/>
      <c r="AT3" s="38" t="s">
        <v>4</v>
      </c>
      <c r="AU3" s="38" t="s">
        <v>5</v>
      </c>
      <c r="AV3" s="38" t="s">
        <v>6</v>
      </c>
      <c r="AW3" s="38" t="s">
        <v>4</v>
      </c>
      <c r="AX3" s="38" t="s">
        <v>5</v>
      </c>
      <c r="AY3" s="38" t="s">
        <v>6</v>
      </c>
    </row>
    <row r="4" spans="2:51" ht="13.5" customHeight="1">
      <c r="B4" s="39">
        <v>1</v>
      </c>
      <c r="C4" s="31" t="s">
        <v>97</v>
      </c>
      <c r="D4" s="31" t="s">
        <v>97</v>
      </c>
      <c r="E4" s="31" t="s">
        <v>97</v>
      </c>
      <c r="F4" s="31" t="s">
        <v>97</v>
      </c>
      <c r="G4" s="31" t="s">
        <v>97</v>
      </c>
      <c r="H4" s="31" t="s">
        <v>97</v>
      </c>
      <c r="I4" s="40">
        <f>VLOOKUP(Reais6x6!C4,Aplicações!$B$10:$J$67,9,0)</f>
        <v>78.63</v>
      </c>
      <c r="J4" s="40">
        <f>VLOOKUP(Reais6x6!D4,Aplicações!$B$10:$J$67,9,0)</f>
        <v>78.63</v>
      </c>
      <c r="K4" s="40">
        <f>VLOOKUP(Reais6x6!E4,Aplicações!$B$10:$J$67,9,0)</f>
        <v>78.63</v>
      </c>
      <c r="L4" s="40">
        <f>VLOOKUP(Reais6x6!F4,Aplicações!$B$10:$J$67,9,0)</f>
        <v>78.63</v>
      </c>
      <c r="M4" s="40">
        <f>VLOOKUP(Reais6x6!G4,Aplicações!$B$10:$J$67,9,0)</f>
        <v>78.63</v>
      </c>
      <c r="N4" s="40">
        <f>VLOOKUP(Reais6x6!H4,Aplicações!$B$10:$J$67,9,0)</f>
        <v>78.63</v>
      </c>
      <c r="O4" s="31">
        <v>114</v>
      </c>
      <c r="P4" s="31">
        <v>117</v>
      </c>
      <c r="Q4" s="31">
        <v>117</v>
      </c>
      <c r="R4" s="31">
        <v>111</v>
      </c>
      <c r="S4" s="31">
        <v>111</v>
      </c>
      <c r="T4" s="31">
        <v>120</v>
      </c>
      <c r="U4" s="41">
        <f t="shared" ref="U4:Z4" si="0">O4/I4-1</f>
        <v>0.44982830980541788</v>
      </c>
      <c r="V4" s="41">
        <f t="shared" si="0"/>
        <v>0.48798168637924455</v>
      </c>
      <c r="W4" s="41">
        <f t="shared" si="0"/>
        <v>0.48798168637924455</v>
      </c>
      <c r="X4" s="41">
        <f t="shared" si="0"/>
        <v>0.41167493323159099</v>
      </c>
      <c r="Y4" s="41">
        <f t="shared" si="0"/>
        <v>0.41167493323159099</v>
      </c>
      <c r="Z4" s="41">
        <f t="shared" si="0"/>
        <v>0.52613506295307144</v>
      </c>
      <c r="AA4" s="41">
        <f t="shared" ref="AA4:AA213" si="1">AVERAGE(U4:Z4)</f>
        <v>0.46254610199669344</v>
      </c>
      <c r="AB4" s="40">
        <f>VLOOKUP(Reais6x6!C4,Aplicações!$B$10:$J$67,6,0)</f>
        <v>5.4434250764525995E-2</v>
      </c>
      <c r="AC4" s="40">
        <f>VLOOKUP(Reais6x6!D4,Aplicações!$B$10:$J$67,6,0)</f>
        <v>5.4434250764525995E-2</v>
      </c>
      <c r="AD4" s="40">
        <f>VLOOKUP(Reais6x6!E4,Aplicações!$B$10:$J$67,6,0)</f>
        <v>5.4434250764525995E-2</v>
      </c>
      <c r="AE4" s="40">
        <f>VLOOKUP(Reais6x6!F4,Aplicações!$B$10:$J$67,6,0)</f>
        <v>5.4434250764525995E-2</v>
      </c>
      <c r="AF4" s="40">
        <f>VLOOKUP(Reais6x6!G4,Aplicações!$B$10:$J$67,6,0)</f>
        <v>5.4434250764525995E-2</v>
      </c>
      <c r="AG4" s="40">
        <f>VLOOKUP(Reais6x6!H4,Aplicações!$B$10:$J$67,6,0)</f>
        <v>5.4434250764525995E-2</v>
      </c>
      <c r="AH4" s="40">
        <f>VLOOKUP(Reais6x6!C4,Aplicações!$B$10:$J$67,7,0)</f>
        <v>4.0540540540540543E-2</v>
      </c>
      <c r="AI4" s="40">
        <f>VLOOKUP(Reais6x6!D4,Aplicações!$B$10:$J$67,7,0)</f>
        <v>4.0540540540540543E-2</v>
      </c>
      <c r="AJ4" s="40">
        <f>VLOOKUP(Reais6x6!E4,Aplicações!$B$10:$J$67,7,0)</f>
        <v>4.0540540540540543E-2</v>
      </c>
      <c r="AK4" s="40">
        <f>VLOOKUP(Reais6x6!F4,Aplicações!$B$10:$J$67,7,0)</f>
        <v>4.0540540540540543E-2</v>
      </c>
      <c r="AL4" s="40">
        <f>VLOOKUP(Reais6x6!G4,Aplicações!$B$10:$J$67,7,0)</f>
        <v>4.0540540540540543E-2</v>
      </c>
      <c r="AM4" s="40">
        <f>VLOOKUP(Reais6x6!H4,Aplicações!$B$10:$J$67,7,0)</f>
        <v>4.0540540540540543E-2</v>
      </c>
      <c r="AN4" s="40">
        <f>VLOOKUP(Reais6x6!C4,Aplicações!$B$10:$J$67,8,0)</f>
        <v>0.18900343642611683</v>
      </c>
      <c r="AO4" s="40">
        <f>VLOOKUP(Reais6x6!D4,Aplicações!$B$10:$J$67,8,0)</f>
        <v>0.18900343642611683</v>
      </c>
      <c r="AP4" s="40">
        <f>VLOOKUP(Reais6x6!E4,Aplicações!$B$10:$J$67,8,0)</f>
        <v>0.18900343642611683</v>
      </c>
      <c r="AQ4" s="40">
        <f>VLOOKUP(Reais6x6!F4,Aplicações!$B$10:$J$67,8,0)</f>
        <v>0.18900343642611683</v>
      </c>
      <c r="AR4" s="40">
        <f>VLOOKUP(Reais6x6!G4,Aplicações!$B$10:$J$67,8,0)</f>
        <v>0.18900343642611683</v>
      </c>
      <c r="AS4" s="40">
        <f>VLOOKUP(Reais6x6!H4,Aplicações!$B$10:$J$67,8,0)</f>
        <v>0.18900343642611683</v>
      </c>
      <c r="AT4" s="40">
        <f t="shared" ref="AT4:AT213" si="2">SUM(AB4:AG4)</f>
        <v>0.32660550458715598</v>
      </c>
      <c r="AU4" s="40">
        <f t="shared" ref="AU4:AU213" si="3">SUM(AH4:AM4)</f>
        <v>0.24324324324324326</v>
      </c>
      <c r="AV4" s="40">
        <f t="shared" ref="AV4:AV213" si="4">SUM(AN4:AS4)</f>
        <v>1.134020618556701</v>
      </c>
      <c r="AW4" s="66">
        <f t="shared" ref="AW4:AW213" si="5">AVERAGE((1-ABS(AB4-AC4)),(1-ABS(AB4-AD4)),(1-ABS(AB4-AE4)),(1-ABS(AB4-AF4)),(1-ABS(AB4-AG4)),(1-ABS(AC4-AD4)),(1-ABS(AC4-AE4)),(1-ABS(AC4-AF4)),(1-ABS(AC4-AG4)),(1-ABS(AD4-AE4)),(1-ABS(AD4-AF4)),(1-ABS(AD4-AG4)),(1-ABS(AE4-AF4)),(1-ABS(AE4-AG4)),(1-ABS(AF4-AG4)))</f>
        <v>1</v>
      </c>
      <c r="AX4" s="40">
        <f t="shared" ref="AX4:AX213" si="6">AVERAGE((1-ABS(AH4-AI4)),(1-ABS(AH4-AJ4)),(1-ABS(AH4-AK4)),(1-ABS(AH4-AL4)),(1-ABS(AH4-AM4)),(1-ABS(AI4-AJ4)),(1-ABS(AI4-AK4)),(1-ABS(AI4-AL4)),(1-ABS(AI4-AM4)),(1-ABS(AJ4-AK4)),(1-ABS(AJ4-AL4)),(1-ABS(AJ4-AM4)),(1-ABS(AK4-AL4)),(1-ABS(AK4-AM4)),(1-ABS(AL4-AM4)))</f>
        <v>1</v>
      </c>
      <c r="AY4" s="40">
        <f t="shared" ref="AY4:AY213" si="7">AVERAGE((1-ABS(AN4-AO4)),(1-ABS(AN4-AP4)),(1-ABS(AN4-AQ4)),(1-ABS(AN4-AR4)),(1-ABS(AN4-AS4)),(1-ABS(AO4-AP4)),(1-ABS(AO4-AQ4)),(1-ABS(AO4-AR4)),(1-ABS(AO4-AS4)),(1-ABS(AP4-AQ4)),(1-ABS(AP4-AR4)),(1-ABS(AP4-AS4)),(1-ABS(AQ4-AR4)),(1-ABS(AQ4-AS4)),(1-ABS(AR4-AS4)))</f>
        <v>1</v>
      </c>
    </row>
    <row r="5" spans="2:51" ht="13.5" customHeight="1">
      <c r="B5" s="39">
        <v>2</v>
      </c>
      <c r="C5" s="31" t="s">
        <v>97</v>
      </c>
      <c r="D5" s="31" t="s">
        <v>97</v>
      </c>
      <c r="E5" s="31" t="s">
        <v>97</v>
      </c>
      <c r="F5" s="31" t="s">
        <v>97</v>
      </c>
      <c r="G5" s="31" t="s">
        <v>97</v>
      </c>
      <c r="H5" s="31" t="s">
        <v>98</v>
      </c>
      <c r="I5" s="40">
        <f>VLOOKUP(Reais6x6!C5,Aplicações!$B$10:$J$67,9,0)</f>
        <v>78.63</v>
      </c>
      <c r="J5" s="40">
        <f>VLOOKUP(Reais6x6!D5,Aplicações!$B$10:$J$67,9,0)</f>
        <v>78.63</v>
      </c>
      <c r="K5" s="40">
        <f>VLOOKUP(Reais6x6!E5,Aplicações!$B$10:$J$67,9,0)</f>
        <v>78.63</v>
      </c>
      <c r="L5" s="40">
        <f>VLOOKUP(Reais6x6!F5,Aplicações!$B$10:$J$67,9,0)</f>
        <v>78.63</v>
      </c>
      <c r="M5" s="40">
        <f>VLOOKUP(Reais6x6!G5,Aplicações!$B$10:$J$67,9,0)</f>
        <v>78.63</v>
      </c>
      <c r="N5" s="40">
        <f>VLOOKUP(Reais6x6!H5,Aplicações!$B$10:$J$67,9,0)</f>
        <v>210</v>
      </c>
      <c r="O5" s="31">
        <v>112</v>
      </c>
      <c r="P5" s="31">
        <v>110</v>
      </c>
      <c r="Q5" s="31">
        <v>109</v>
      </c>
      <c r="R5" s="31">
        <v>105</v>
      </c>
      <c r="S5" s="31">
        <v>104</v>
      </c>
      <c r="T5" s="31">
        <v>246</v>
      </c>
      <c r="U5" s="41">
        <f t="shared" ref="U5:Z5" si="8">O5/I5-1</f>
        <v>0.42439272542286677</v>
      </c>
      <c r="V5" s="41">
        <f t="shared" si="8"/>
        <v>0.39895714104031543</v>
      </c>
      <c r="W5" s="41">
        <f t="shared" si="8"/>
        <v>0.38623934884903988</v>
      </c>
      <c r="X5" s="41">
        <f t="shared" si="8"/>
        <v>0.33536818008393743</v>
      </c>
      <c r="Y5" s="41">
        <f t="shared" si="8"/>
        <v>0.32265038789266187</v>
      </c>
      <c r="Z5" s="41">
        <f t="shared" si="8"/>
        <v>0.17142857142857149</v>
      </c>
      <c r="AA5" s="41">
        <f t="shared" si="1"/>
        <v>0.33983939245289879</v>
      </c>
      <c r="AB5" s="40">
        <f>VLOOKUP(Reais6x6!C5,Aplicações!$B$10:$J$67,6,0)</f>
        <v>5.4434250764525995E-2</v>
      </c>
      <c r="AC5" s="40">
        <f>VLOOKUP(Reais6x6!D5,Aplicações!$B$10:$J$67,6,0)</f>
        <v>5.4434250764525995E-2</v>
      </c>
      <c r="AD5" s="40">
        <f>VLOOKUP(Reais6x6!E5,Aplicações!$B$10:$J$67,6,0)</f>
        <v>5.4434250764525995E-2</v>
      </c>
      <c r="AE5" s="40">
        <f>VLOOKUP(Reais6x6!F5,Aplicações!$B$10:$J$67,6,0)</f>
        <v>5.4434250764525995E-2</v>
      </c>
      <c r="AF5" s="40">
        <f>VLOOKUP(Reais6x6!G5,Aplicações!$B$10:$J$67,6,0)</f>
        <v>5.4434250764525995E-2</v>
      </c>
      <c r="AG5" s="40">
        <f>VLOOKUP(Reais6x6!H5,Aplicações!$B$10:$J$67,6,0)</f>
        <v>7.9510703363914366E-3</v>
      </c>
      <c r="AH5" s="40">
        <f>VLOOKUP(Reais6x6!C5,Aplicações!$B$10:$J$67,7,0)</f>
        <v>4.0540540540540543E-2</v>
      </c>
      <c r="AI5" s="40">
        <f>VLOOKUP(Reais6x6!D5,Aplicações!$B$10:$J$67,7,0)</f>
        <v>4.0540540540540543E-2</v>
      </c>
      <c r="AJ5" s="40">
        <f>VLOOKUP(Reais6x6!E5,Aplicações!$B$10:$J$67,7,0)</f>
        <v>4.0540540540540543E-2</v>
      </c>
      <c r="AK5" s="40">
        <f>VLOOKUP(Reais6x6!F5,Aplicações!$B$10:$J$67,7,0)</f>
        <v>4.0540540540540543E-2</v>
      </c>
      <c r="AL5" s="40">
        <f>VLOOKUP(Reais6x6!G5,Aplicações!$B$10:$J$67,7,0)</f>
        <v>4.0540540540540543E-2</v>
      </c>
      <c r="AM5" s="40">
        <f>VLOOKUP(Reais6x6!H5,Aplicações!$B$10:$J$67,7,0)</f>
        <v>1.1261261261261261E-2</v>
      </c>
      <c r="AN5" s="40">
        <f>VLOOKUP(Reais6x6!C5,Aplicações!$B$10:$J$67,8,0)</f>
        <v>0.18900343642611683</v>
      </c>
      <c r="AO5" s="40">
        <f>VLOOKUP(Reais6x6!D5,Aplicações!$B$10:$J$67,8,0)</f>
        <v>0.18900343642611683</v>
      </c>
      <c r="AP5" s="40">
        <f>VLOOKUP(Reais6x6!E5,Aplicações!$B$10:$J$67,8,0)</f>
        <v>0.18900343642611683</v>
      </c>
      <c r="AQ5" s="40">
        <f>VLOOKUP(Reais6x6!F5,Aplicações!$B$10:$J$67,8,0)</f>
        <v>0.18900343642611683</v>
      </c>
      <c r="AR5" s="40">
        <f>VLOOKUP(Reais6x6!G5,Aplicações!$B$10:$J$67,8,0)</f>
        <v>0.18900343642611683</v>
      </c>
      <c r="AS5" s="40">
        <f>VLOOKUP(Reais6x6!H5,Aplicações!$B$10:$J$67,8,0)</f>
        <v>5.4982817869415812E-3</v>
      </c>
      <c r="AT5" s="40">
        <f t="shared" si="2"/>
        <v>0.28012232415902139</v>
      </c>
      <c r="AU5" s="40">
        <f t="shared" si="3"/>
        <v>0.21396396396396397</v>
      </c>
      <c r="AV5" s="40">
        <f t="shared" si="4"/>
        <v>0.95051546391752573</v>
      </c>
      <c r="AW5" s="66">
        <f t="shared" si="5"/>
        <v>0.98450560652395502</v>
      </c>
      <c r="AX5" s="40">
        <f t="shared" si="6"/>
        <v>0.99024024024024015</v>
      </c>
      <c r="AY5" s="40">
        <f t="shared" si="7"/>
        <v>0.93883161512027502</v>
      </c>
    </row>
    <row r="6" spans="2:51" ht="13.5" customHeight="1">
      <c r="B6" s="39">
        <v>3</v>
      </c>
      <c r="C6" s="31" t="s">
        <v>97</v>
      </c>
      <c r="D6" s="31" t="s">
        <v>97</v>
      </c>
      <c r="E6" s="31" t="s">
        <v>97</v>
      </c>
      <c r="F6" s="31" t="s">
        <v>97</v>
      </c>
      <c r="G6" s="31" t="s">
        <v>97</v>
      </c>
      <c r="H6" s="31" t="s">
        <v>99</v>
      </c>
      <c r="I6" s="40">
        <f>VLOOKUP(Reais6x6!C6,Aplicações!$B$10:$J$67,9,0)</f>
        <v>78.63</v>
      </c>
      <c r="J6" s="40">
        <f>VLOOKUP(Reais6x6!D6,Aplicações!$B$10:$J$67,9,0)</f>
        <v>78.63</v>
      </c>
      <c r="K6" s="40">
        <f>VLOOKUP(Reais6x6!E6,Aplicações!$B$10:$J$67,9,0)</f>
        <v>78.63</v>
      </c>
      <c r="L6" s="40">
        <f>VLOOKUP(Reais6x6!F6,Aplicações!$B$10:$J$67,9,0)</f>
        <v>78.63</v>
      </c>
      <c r="M6" s="40">
        <f>VLOOKUP(Reais6x6!G6,Aplicações!$B$10:$J$67,9,0)</f>
        <v>78.63</v>
      </c>
      <c r="N6" s="40">
        <f>VLOOKUP(Reais6x6!H6,Aplicações!$B$10:$J$67,9,0)</f>
        <v>30.8</v>
      </c>
      <c r="O6" s="31">
        <v>110</v>
      </c>
      <c r="P6" s="31">
        <v>113</v>
      </c>
      <c r="Q6" s="31">
        <v>106</v>
      </c>
      <c r="R6" s="31">
        <v>116</v>
      </c>
      <c r="S6" s="31">
        <v>116</v>
      </c>
      <c r="T6" s="31">
        <v>44</v>
      </c>
      <c r="U6" s="41">
        <f t="shared" ref="U6:Z6" si="9">O6/I6-1</f>
        <v>0.39895714104031543</v>
      </c>
      <c r="V6" s="41">
        <f t="shared" si="9"/>
        <v>0.43711051761414232</v>
      </c>
      <c r="W6" s="41">
        <f t="shared" si="9"/>
        <v>0.34808597227521321</v>
      </c>
      <c r="X6" s="41">
        <f t="shared" si="9"/>
        <v>0.47526389418796899</v>
      </c>
      <c r="Y6" s="41">
        <f t="shared" si="9"/>
        <v>0.47526389418796899</v>
      </c>
      <c r="Z6" s="41">
        <f t="shared" si="9"/>
        <v>0.4285714285714286</v>
      </c>
      <c r="AA6" s="41">
        <f t="shared" si="1"/>
        <v>0.42720880797950622</v>
      </c>
      <c r="AB6" s="40">
        <f>VLOOKUP(Reais6x6!C6,Aplicações!$B$10:$J$67,6,0)</f>
        <v>5.4434250764525995E-2</v>
      </c>
      <c r="AC6" s="40">
        <f>VLOOKUP(Reais6x6!D6,Aplicações!$B$10:$J$67,6,0)</f>
        <v>5.4434250764525995E-2</v>
      </c>
      <c r="AD6" s="40">
        <f>VLOOKUP(Reais6x6!E6,Aplicações!$B$10:$J$67,6,0)</f>
        <v>5.4434250764525995E-2</v>
      </c>
      <c r="AE6" s="40">
        <f>VLOOKUP(Reais6x6!F6,Aplicações!$B$10:$J$67,6,0)</f>
        <v>5.4434250764525995E-2</v>
      </c>
      <c r="AF6" s="40">
        <f>VLOOKUP(Reais6x6!G6,Aplicações!$B$10:$J$67,6,0)</f>
        <v>5.4434250764525995E-2</v>
      </c>
      <c r="AG6" s="40">
        <f>VLOOKUP(Reais6x6!H6,Aplicações!$B$10:$J$67,6,0)</f>
        <v>4.0978593272171251E-2</v>
      </c>
      <c r="AH6" s="40">
        <f>VLOOKUP(Reais6x6!C6,Aplicações!$B$10:$J$67,7,0)</f>
        <v>4.0540540540540543E-2</v>
      </c>
      <c r="AI6" s="40">
        <f>VLOOKUP(Reais6x6!D6,Aplicações!$B$10:$J$67,7,0)</f>
        <v>4.0540540540540543E-2</v>
      </c>
      <c r="AJ6" s="40">
        <f>VLOOKUP(Reais6x6!E6,Aplicações!$B$10:$J$67,7,0)</f>
        <v>4.0540540540540543E-2</v>
      </c>
      <c r="AK6" s="40">
        <f>VLOOKUP(Reais6x6!F6,Aplicações!$B$10:$J$67,7,0)</f>
        <v>4.0540540540540543E-2</v>
      </c>
      <c r="AL6" s="40">
        <f>VLOOKUP(Reais6x6!G6,Aplicações!$B$10:$J$67,7,0)</f>
        <v>4.0540540540540543E-2</v>
      </c>
      <c r="AM6" s="40">
        <f>VLOOKUP(Reais6x6!H6,Aplicações!$B$10:$J$67,7,0)</f>
        <v>8.5585585585585586E-2</v>
      </c>
      <c r="AN6" s="40">
        <f>VLOOKUP(Reais6x6!C6,Aplicações!$B$10:$J$67,8,0)</f>
        <v>0.18900343642611683</v>
      </c>
      <c r="AO6" s="40">
        <f>VLOOKUP(Reais6x6!D6,Aplicações!$B$10:$J$67,8,0)</f>
        <v>0.18900343642611683</v>
      </c>
      <c r="AP6" s="40">
        <f>VLOOKUP(Reais6x6!E6,Aplicações!$B$10:$J$67,8,0)</f>
        <v>0.18900343642611683</v>
      </c>
      <c r="AQ6" s="40">
        <f>VLOOKUP(Reais6x6!F6,Aplicações!$B$10:$J$67,8,0)</f>
        <v>0.18900343642611683</v>
      </c>
      <c r="AR6" s="40">
        <f>VLOOKUP(Reais6x6!G6,Aplicações!$B$10:$J$67,8,0)</f>
        <v>0.18900343642611683</v>
      </c>
      <c r="AS6" s="40">
        <f>VLOOKUP(Reais6x6!H6,Aplicações!$B$10:$J$67,8,0)</f>
        <v>0.30584192439862545</v>
      </c>
      <c r="AT6" s="40">
        <f t="shared" si="2"/>
        <v>0.3131498470948012</v>
      </c>
      <c r="AU6" s="40">
        <f t="shared" si="3"/>
        <v>0.28828828828828829</v>
      </c>
      <c r="AV6" s="40">
        <f t="shared" si="4"/>
        <v>1.2508591065292096</v>
      </c>
      <c r="AW6" s="66">
        <f t="shared" si="5"/>
        <v>0.99551478083588185</v>
      </c>
      <c r="AX6" s="40">
        <f t="shared" si="6"/>
        <v>0.98498498498498499</v>
      </c>
      <c r="AY6" s="40">
        <f t="shared" si="7"/>
        <v>0.96105383734249727</v>
      </c>
    </row>
    <row r="7" spans="2:51" ht="13.5" customHeight="1">
      <c r="B7" s="39">
        <v>4</v>
      </c>
      <c r="C7" s="31" t="s">
        <v>97</v>
      </c>
      <c r="D7" s="31" t="s">
        <v>97</v>
      </c>
      <c r="E7" s="31" t="s">
        <v>97</v>
      </c>
      <c r="F7" s="31" t="s">
        <v>97</v>
      </c>
      <c r="G7" s="31" t="s">
        <v>97</v>
      </c>
      <c r="H7" s="31" t="s">
        <v>100</v>
      </c>
      <c r="I7" s="40">
        <f>VLOOKUP(Reais6x6!C7,Aplicações!$B$10:$J$67,9,0)</f>
        <v>78.63</v>
      </c>
      <c r="J7" s="40">
        <f>VLOOKUP(Reais6x6!D7,Aplicações!$B$10:$J$67,9,0)</f>
        <v>78.63</v>
      </c>
      <c r="K7" s="40">
        <f>VLOOKUP(Reais6x6!E7,Aplicações!$B$10:$J$67,9,0)</f>
        <v>78.63</v>
      </c>
      <c r="L7" s="40">
        <f>VLOOKUP(Reais6x6!F7,Aplicações!$B$10:$J$67,9,0)</f>
        <v>78.63</v>
      </c>
      <c r="M7" s="40">
        <f>VLOOKUP(Reais6x6!G7,Aplicações!$B$10:$J$67,9,0)</f>
        <v>78.63</v>
      </c>
      <c r="N7" s="40">
        <f>VLOOKUP(Reais6x6!H7,Aplicações!$B$10:$J$67,9,0)</f>
        <v>184</v>
      </c>
      <c r="O7" s="31">
        <v>106</v>
      </c>
      <c r="P7" s="31">
        <v>109</v>
      </c>
      <c r="Q7" s="31">
        <v>108</v>
      </c>
      <c r="R7" s="31">
        <v>105</v>
      </c>
      <c r="S7" s="31">
        <v>105</v>
      </c>
      <c r="T7" s="31">
        <v>200</v>
      </c>
      <c r="U7" s="41">
        <f t="shared" ref="U7:Z7" si="10">O7/I7-1</f>
        <v>0.34808597227521321</v>
      </c>
      <c r="V7" s="41">
        <f t="shared" si="10"/>
        <v>0.38623934884903988</v>
      </c>
      <c r="W7" s="41">
        <f t="shared" si="10"/>
        <v>0.37352155665776432</v>
      </c>
      <c r="X7" s="41">
        <f t="shared" si="10"/>
        <v>0.33536818008393743</v>
      </c>
      <c r="Y7" s="41">
        <f t="shared" si="10"/>
        <v>0.33536818008393743</v>
      </c>
      <c r="Z7" s="41">
        <f t="shared" si="10"/>
        <v>8.6956521739130377E-2</v>
      </c>
      <c r="AA7" s="41">
        <f t="shared" si="1"/>
        <v>0.31092329328150375</v>
      </c>
      <c r="AB7" s="40">
        <f>VLOOKUP(Reais6x6!C7,Aplicações!$B$10:$J$67,6,0)</f>
        <v>5.4434250764525995E-2</v>
      </c>
      <c r="AC7" s="40">
        <f>VLOOKUP(Reais6x6!D7,Aplicações!$B$10:$J$67,6,0)</f>
        <v>5.4434250764525995E-2</v>
      </c>
      <c r="AD7" s="40">
        <f>VLOOKUP(Reais6x6!E7,Aplicações!$B$10:$J$67,6,0)</f>
        <v>5.4434250764525995E-2</v>
      </c>
      <c r="AE7" s="40">
        <f>VLOOKUP(Reais6x6!F7,Aplicações!$B$10:$J$67,6,0)</f>
        <v>5.4434250764525995E-2</v>
      </c>
      <c r="AF7" s="40">
        <f>VLOOKUP(Reais6x6!G7,Aplicações!$B$10:$J$67,6,0)</f>
        <v>5.4434250764525995E-2</v>
      </c>
      <c r="AG7" s="40">
        <f>VLOOKUP(Reais6x6!H7,Aplicações!$B$10:$J$67,6,0)</f>
        <v>4.2813455657492354E-3</v>
      </c>
      <c r="AH7" s="40">
        <f>VLOOKUP(Reais6x6!C7,Aplicações!$B$10:$J$67,7,0)</f>
        <v>4.0540540540540543E-2</v>
      </c>
      <c r="AI7" s="40">
        <f>VLOOKUP(Reais6x6!D7,Aplicações!$B$10:$J$67,7,0)</f>
        <v>4.0540540540540543E-2</v>
      </c>
      <c r="AJ7" s="40">
        <f>VLOOKUP(Reais6x6!E7,Aplicações!$B$10:$J$67,7,0)</f>
        <v>4.0540540540540543E-2</v>
      </c>
      <c r="AK7" s="40">
        <f>VLOOKUP(Reais6x6!F7,Aplicações!$B$10:$J$67,7,0)</f>
        <v>4.0540540540540543E-2</v>
      </c>
      <c r="AL7" s="40">
        <f>VLOOKUP(Reais6x6!G7,Aplicações!$B$10:$J$67,7,0)</f>
        <v>4.0540540540540543E-2</v>
      </c>
      <c r="AM7" s="40">
        <f>VLOOKUP(Reais6x6!H7,Aplicações!$B$10:$J$67,7,0)</f>
        <v>9.0090090090090089E-3</v>
      </c>
      <c r="AN7" s="40">
        <f>VLOOKUP(Reais6x6!C7,Aplicações!$B$10:$J$67,8,0)</f>
        <v>0.18900343642611683</v>
      </c>
      <c r="AO7" s="40">
        <f>VLOOKUP(Reais6x6!D7,Aplicações!$B$10:$J$67,8,0)</f>
        <v>0.18900343642611683</v>
      </c>
      <c r="AP7" s="40">
        <f>VLOOKUP(Reais6x6!E7,Aplicações!$B$10:$J$67,8,0)</f>
        <v>0.18900343642611683</v>
      </c>
      <c r="AQ7" s="40">
        <f>VLOOKUP(Reais6x6!F7,Aplicações!$B$10:$J$67,8,0)</f>
        <v>0.18900343642611683</v>
      </c>
      <c r="AR7" s="40">
        <f>VLOOKUP(Reais6x6!G7,Aplicações!$B$10:$J$67,8,0)</f>
        <v>0.18900343642611683</v>
      </c>
      <c r="AS7" s="40">
        <f>VLOOKUP(Reais6x6!H7,Aplicações!$B$10:$J$67,8,0)</f>
        <v>0</v>
      </c>
      <c r="AT7" s="40">
        <f t="shared" si="2"/>
        <v>0.27645259938837918</v>
      </c>
      <c r="AU7" s="40">
        <f t="shared" si="3"/>
        <v>0.21171171171171171</v>
      </c>
      <c r="AV7" s="40">
        <f t="shared" si="4"/>
        <v>0.94501718213058417</v>
      </c>
      <c r="AW7" s="66">
        <f t="shared" si="5"/>
        <v>0.98328236493374099</v>
      </c>
      <c r="AX7" s="40">
        <f t="shared" si="6"/>
        <v>0.98948948948948956</v>
      </c>
      <c r="AY7" s="40">
        <f t="shared" si="7"/>
        <v>0.93699885452462783</v>
      </c>
    </row>
    <row r="8" spans="2:51" ht="13.5" customHeight="1">
      <c r="B8" s="39">
        <v>5</v>
      </c>
      <c r="C8" s="31" t="s">
        <v>97</v>
      </c>
      <c r="D8" s="31" t="s">
        <v>97</v>
      </c>
      <c r="E8" s="31" t="s">
        <v>97</v>
      </c>
      <c r="F8" s="31" t="s">
        <v>97</v>
      </c>
      <c r="G8" s="31" t="s">
        <v>97</v>
      </c>
      <c r="H8" s="31" t="s">
        <v>101</v>
      </c>
      <c r="I8" s="40">
        <f>VLOOKUP(Reais6x6!C8,Aplicações!$B$10:$J$67,9,0)</f>
        <v>78.63</v>
      </c>
      <c r="J8" s="40">
        <f>VLOOKUP(Reais6x6!D8,Aplicações!$B$10:$J$67,9,0)</f>
        <v>78.63</v>
      </c>
      <c r="K8" s="40">
        <f>VLOOKUP(Reais6x6!E8,Aplicações!$B$10:$J$67,9,0)</f>
        <v>78.63</v>
      </c>
      <c r="L8" s="40">
        <f>VLOOKUP(Reais6x6!F8,Aplicações!$B$10:$J$67,9,0)</f>
        <v>78.63</v>
      </c>
      <c r="M8" s="40">
        <f>VLOOKUP(Reais6x6!G8,Aplicações!$B$10:$J$67,9,0)</f>
        <v>78.63</v>
      </c>
      <c r="N8" s="40">
        <f>VLOOKUP(Reais6x6!H8,Aplicações!$B$10:$J$67,9,0)</f>
        <v>224.76</v>
      </c>
      <c r="O8" s="31">
        <v>108</v>
      </c>
      <c r="P8" s="31">
        <v>111</v>
      </c>
      <c r="Q8" s="31">
        <v>111</v>
      </c>
      <c r="R8" s="31">
        <v>106</v>
      </c>
      <c r="S8" s="31">
        <v>105</v>
      </c>
      <c r="T8" s="31">
        <v>285</v>
      </c>
      <c r="U8" s="41">
        <f t="shared" ref="U8:Z8" si="11">O8/I8-1</f>
        <v>0.37352155665776432</v>
      </c>
      <c r="V8" s="41">
        <f t="shared" si="11"/>
        <v>0.41167493323159099</v>
      </c>
      <c r="W8" s="41">
        <f t="shared" si="11"/>
        <v>0.41167493323159099</v>
      </c>
      <c r="X8" s="41">
        <f t="shared" si="11"/>
        <v>0.34808597227521321</v>
      </c>
      <c r="Y8" s="41">
        <f t="shared" si="11"/>
        <v>0.33536818008393743</v>
      </c>
      <c r="Z8" s="41">
        <f t="shared" si="11"/>
        <v>0.26801922050186877</v>
      </c>
      <c r="AA8" s="41">
        <f t="shared" si="1"/>
        <v>0.35805746599699423</v>
      </c>
      <c r="AB8" s="40">
        <f>VLOOKUP(Reais6x6!C8,Aplicações!$B$10:$J$67,6,0)</f>
        <v>5.4434250764525995E-2</v>
      </c>
      <c r="AC8" s="40">
        <f>VLOOKUP(Reais6x6!D8,Aplicações!$B$10:$J$67,6,0)</f>
        <v>5.4434250764525995E-2</v>
      </c>
      <c r="AD8" s="40">
        <f>VLOOKUP(Reais6x6!E8,Aplicações!$B$10:$J$67,6,0)</f>
        <v>5.4434250764525995E-2</v>
      </c>
      <c r="AE8" s="40">
        <f>VLOOKUP(Reais6x6!F8,Aplicações!$B$10:$J$67,6,0)</f>
        <v>5.4434250764525995E-2</v>
      </c>
      <c r="AF8" s="40">
        <f>VLOOKUP(Reais6x6!G8,Aplicações!$B$10:$J$67,6,0)</f>
        <v>5.4434250764525995E-2</v>
      </c>
      <c r="AG8" s="40">
        <f>VLOOKUP(Reais6x6!H8,Aplicações!$B$10:$J$67,6,0)</f>
        <v>1.5902140672782873E-2</v>
      </c>
      <c r="AH8" s="40">
        <f>VLOOKUP(Reais6x6!C8,Aplicações!$B$10:$J$67,7,0)</f>
        <v>4.0540540540540543E-2</v>
      </c>
      <c r="AI8" s="40">
        <f>VLOOKUP(Reais6x6!D8,Aplicações!$B$10:$J$67,7,0)</f>
        <v>4.0540540540540543E-2</v>
      </c>
      <c r="AJ8" s="40">
        <f>VLOOKUP(Reais6x6!E8,Aplicações!$B$10:$J$67,7,0)</f>
        <v>4.0540540540540543E-2</v>
      </c>
      <c r="AK8" s="40">
        <f>VLOOKUP(Reais6x6!F8,Aplicações!$B$10:$J$67,7,0)</f>
        <v>4.0540540540540543E-2</v>
      </c>
      <c r="AL8" s="40">
        <f>VLOOKUP(Reais6x6!G8,Aplicações!$B$10:$J$67,7,0)</f>
        <v>4.0540540540540543E-2</v>
      </c>
      <c r="AM8" s="40">
        <f>VLOOKUP(Reais6x6!H8,Aplicações!$B$10:$J$67,7,0)</f>
        <v>2.7027027027027029E-2</v>
      </c>
      <c r="AN8" s="40">
        <f>VLOOKUP(Reais6x6!C8,Aplicações!$B$10:$J$67,8,0)</f>
        <v>0.18900343642611683</v>
      </c>
      <c r="AO8" s="40">
        <f>VLOOKUP(Reais6x6!D8,Aplicações!$B$10:$J$67,8,0)</f>
        <v>0.18900343642611683</v>
      </c>
      <c r="AP8" s="40">
        <f>VLOOKUP(Reais6x6!E8,Aplicações!$B$10:$J$67,8,0)</f>
        <v>0.18900343642611683</v>
      </c>
      <c r="AQ8" s="40">
        <f>VLOOKUP(Reais6x6!F8,Aplicações!$B$10:$J$67,8,0)</f>
        <v>0.18900343642611683</v>
      </c>
      <c r="AR8" s="40">
        <f>VLOOKUP(Reais6x6!G8,Aplicações!$B$10:$J$67,8,0)</f>
        <v>0.18900343642611683</v>
      </c>
      <c r="AS8" s="40">
        <f>VLOOKUP(Reais6x6!H8,Aplicações!$B$10:$J$67,8,0)</f>
        <v>2.7147766323024059E-4</v>
      </c>
      <c r="AT8" s="40">
        <f t="shared" si="2"/>
        <v>0.28807339449541286</v>
      </c>
      <c r="AU8" s="40">
        <f t="shared" si="3"/>
        <v>0.22972972972972974</v>
      </c>
      <c r="AV8" s="40">
        <f t="shared" si="4"/>
        <v>0.94528865979381438</v>
      </c>
      <c r="AW8" s="66">
        <f t="shared" si="5"/>
        <v>0.98715596330275224</v>
      </c>
      <c r="AX8" s="40">
        <f t="shared" si="6"/>
        <v>0.99549549549549543</v>
      </c>
      <c r="AY8" s="40">
        <f t="shared" si="7"/>
        <v>0.93708934707903779</v>
      </c>
    </row>
    <row r="9" spans="2:51" ht="13.5" customHeight="1">
      <c r="B9" s="39">
        <v>6</v>
      </c>
      <c r="C9" s="31" t="s">
        <v>97</v>
      </c>
      <c r="D9" s="31" t="s">
        <v>97</v>
      </c>
      <c r="E9" s="31" t="s">
        <v>97</v>
      </c>
      <c r="F9" s="31" t="s">
        <v>97</v>
      </c>
      <c r="G9" s="31" t="s">
        <v>98</v>
      </c>
      <c r="H9" s="31" t="s">
        <v>98</v>
      </c>
      <c r="I9" s="40">
        <f>VLOOKUP(Reais6x6!C9,Aplicações!$B$10:$J$67,9,0)</f>
        <v>78.63</v>
      </c>
      <c r="J9" s="40">
        <f>VLOOKUP(Reais6x6!D9,Aplicações!$B$10:$J$67,9,0)</f>
        <v>78.63</v>
      </c>
      <c r="K9" s="40">
        <f>VLOOKUP(Reais6x6!E9,Aplicações!$B$10:$J$67,9,0)</f>
        <v>78.63</v>
      </c>
      <c r="L9" s="40">
        <f>VLOOKUP(Reais6x6!F9,Aplicações!$B$10:$J$67,9,0)</f>
        <v>78.63</v>
      </c>
      <c r="M9" s="40">
        <f>VLOOKUP(Reais6x6!G9,Aplicações!$B$10:$J$67,9,0)</f>
        <v>210</v>
      </c>
      <c r="N9" s="40">
        <f>VLOOKUP(Reais6x6!H9,Aplicações!$B$10:$J$67,9,0)</f>
        <v>210</v>
      </c>
      <c r="O9" s="31">
        <v>104</v>
      </c>
      <c r="P9" s="31">
        <v>107</v>
      </c>
      <c r="Q9" s="31">
        <v>107</v>
      </c>
      <c r="R9" s="31">
        <v>100</v>
      </c>
      <c r="S9" s="31">
        <v>241</v>
      </c>
      <c r="T9" s="31">
        <v>245</v>
      </c>
      <c r="U9" s="41">
        <f t="shared" ref="U9:Z9" si="12">O9/I9-1</f>
        <v>0.32265038789266187</v>
      </c>
      <c r="V9" s="41">
        <f t="shared" si="12"/>
        <v>0.36080376446648876</v>
      </c>
      <c r="W9" s="41">
        <f t="shared" si="12"/>
        <v>0.36080376446648876</v>
      </c>
      <c r="X9" s="41">
        <f t="shared" si="12"/>
        <v>0.27177921912755942</v>
      </c>
      <c r="Y9" s="41">
        <f t="shared" si="12"/>
        <v>0.14761904761904754</v>
      </c>
      <c r="Z9" s="41">
        <f t="shared" si="12"/>
        <v>0.16666666666666674</v>
      </c>
      <c r="AA9" s="41">
        <f t="shared" si="1"/>
        <v>0.27172047503981883</v>
      </c>
      <c r="AB9" s="40">
        <f>VLOOKUP(Reais6x6!C9,Aplicações!$B$10:$J$67,6,0)</f>
        <v>5.4434250764525995E-2</v>
      </c>
      <c r="AC9" s="40">
        <f>VLOOKUP(Reais6x6!D9,Aplicações!$B$10:$J$67,6,0)</f>
        <v>5.4434250764525995E-2</v>
      </c>
      <c r="AD9" s="40">
        <f>VLOOKUP(Reais6x6!E9,Aplicações!$B$10:$J$67,6,0)</f>
        <v>5.4434250764525995E-2</v>
      </c>
      <c r="AE9" s="40">
        <f>VLOOKUP(Reais6x6!F9,Aplicações!$B$10:$J$67,6,0)</f>
        <v>5.4434250764525995E-2</v>
      </c>
      <c r="AF9" s="40">
        <f>VLOOKUP(Reais6x6!G9,Aplicações!$B$10:$J$67,6,0)</f>
        <v>7.9510703363914366E-3</v>
      </c>
      <c r="AG9" s="40">
        <f>VLOOKUP(Reais6x6!H9,Aplicações!$B$10:$J$67,6,0)</f>
        <v>7.9510703363914366E-3</v>
      </c>
      <c r="AH9" s="40">
        <f>VLOOKUP(Reais6x6!C9,Aplicações!$B$10:$J$67,7,0)</f>
        <v>4.0540540540540543E-2</v>
      </c>
      <c r="AI9" s="40">
        <f>VLOOKUP(Reais6x6!D9,Aplicações!$B$10:$J$67,7,0)</f>
        <v>4.0540540540540543E-2</v>
      </c>
      <c r="AJ9" s="40">
        <f>VLOOKUP(Reais6x6!E9,Aplicações!$B$10:$J$67,7,0)</f>
        <v>4.0540540540540543E-2</v>
      </c>
      <c r="AK9" s="40">
        <f>VLOOKUP(Reais6x6!F9,Aplicações!$B$10:$J$67,7,0)</f>
        <v>4.0540540540540543E-2</v>
      </c>
      <c r="AL9" s="40">
        <f>VLOOKUP(Reais6x6!G9,Aplicações!$B$10:$J$67,7,0)</f>
        <v>1.1261261261261261E-2</v>
      </c>
      <c r="AM9" s="40">
        <f>VLOOKUP(Reais6x6!H9,Aplicações!$B$10:$J$67,7,0)</f>
        <v>1.1261261261261261E-2</v>
      </c>
      <c r="AN9" s="40">
        <f>VLOOKUP(Reais6x6!C9,Aplicações!$B$10:$J$67,8,0)</f>
        <v>0.18900343642611683</v>
      </c>
      <c r="AO9" s="40">
        <f>VLOOKUP(Reais6x6!D9,Aplicações!$B$10:$J$67,8,0)</f>
        <v>0.18900343642611683</v>
      </c>
      <c r="AP9" s="40">
        <f>VLOOKUP(Reais6x6!E9,Aplicações!$B$10:$J$67,8,0)</f>
        <v>0.18900343642611683</v>
      </c>
      <c r="AQ9" s="40">
        <f>VLOOKUP(Reais6x6!F9,Aplicações!$B$10:$J$67,8,0)</f>
        <v>0.18900343642611683</v>
      </c>
      <c r="AR9" s="40">
        <f>VLOOKUP(Reais6x6!G9,Aplicações!$B$10:$J$67,8,0)</f>
        <v>5.4982817869415812E-3</v>
      </c>
      <c r="AS9" s="40">
        <f>VLOOKUP(Reais6x6!H9,Aplicações!$B$10:$J$67,8,0)</f>
        <v>5.4982817869415812E-3</v>
      </c>
      <c r="AT9" s="40">
        <f t="shared" si="2"/>
        <v>0.23363914373088687</v>
      </c>
      <c r="AU9" s="40">
        <f t="shared" si="3"/>
        <v>0.18468468468468469</v>
      </c>
      <c r="AV9" s="40">
        <f t="shared" si="4"/>
        <v>0.76701030927835046</v>
      </c>
      <c r="AW9" s="66">
        <f t="shared" si="5"/>
        <v>0.9752089704383281</v>
      </c>
      <c r="AX9" s="40">
        <f t="shared" si="6"/>
        <v>0.98438438438438425</v>
      </c>
      <c r="AY9" s="40">
        <f t="shared" si="7"/>
        <v>0.90213058419243997</v>
      </c>
    </row>
    <row r="10" spans="2:51" ht="13.5" customHeight="1">
      <c r="B10" s="39">
        <v>7</v>
      </c>
      <c r="C10" s="31" t="s">
        <v>97</v>
      </c>
      <c r="D10" s="31" t="s">
        <v>97</v>
      </c>
      <c r="E10" s="31" t="s">
        <v>97</v>
      </c>
      <c r="F10" s="31" t="s">
        <v>97</v>
      </c>
      <c r="G10" s="31" t="s">
        <v>98</v>
      </c>
      <c r="H10" s="31" t="s">
        <v>99</v>
      </c>
      <c r="I10" s="40">
        <f>VLOOKUP(Reais6x6!C10,Aplicações!$B$10:$J$67,9,0)</f>
        <v>78.63</v>
      </c>
      <c r="J10" s="40">
        <f>VLOOKUP(Reais6x6!D10,Aplicações!$B$10:$J$67,9,0)</f>
        <v>78.63</v>
      </c>
      <c r="K10" s="40">
        <f>VLOOKUP(Reais6x6!E10,Aplicações!$B$10:$J$67,9,0)</f>
        <v>78.63</v>
      </c>
      <c r="L10" s="40">
        <f>VLOOKUP(Reais6x6!F10,Aplicações!$B$10:$J$67,9,0)</f>
        <v>78.63</v>
      </c>
      <c r="M10" s="40">
        <f>VLOOKUP(Reais6x6!G10,Aplicações!$B$10:$J$67,9,0)</f>
        <v>210</v>
      </c>
      <c r="N10" s="40">
        <f>VLOOKUP(Reais6x6!H10,Aplicações!$B$10:$J$67,9,0)</f>
        <v>30.8</v>
      </c>
      <c r="O10" s="31">
        <v>108</v>
      </c>
      <c r="P10" s="31">
        <v>110</v>
      </c>
      <c r="Q10" s="31">
        <v>110</v>
      </c>
      <c r="R10" s="31">
        <v>103</v>
      </c>
      <c r="S10" s="31">
        <v>241</v>
      </c>
      <c r="T10" s="31">
        <v>43</v>
      </c>
      <c r="U10" s="41">
        <f t="shared" ref="U10:Z10" si="13">O10/I10-1</f>
        <v>0.37352155665776432</v>
      </c>
      <c r="V10" s="41">
        <f t="shared" si="13"/>
        <v>0.39895714104031543</v>
      </c>
      <c r="W10" s="41">
        <f t="shared" si="13"/>
        <v>0.39895714104031543</v>
      </c>
      <c r="X10" s="41">
        <f t="shared" si="13"/>
        <v>0.30993259570138632</v>
      </c>
      <c r="Y10" s="41">
        <f t="shared" si="13"/>
        <v>0.14761904761904754</v>
      </c>
      <c r="Z10" s="41">
        <f t="shared" si="13"/>
        <v>0.39610389610389607</v>
      </c>
      <c r="AA10" s="41">
        <f t="shared" si="1"/>
        <v>0.3375152296937875</v>
      </c>
      <c r="AB10" s="40">
        <f>VLOOKUP(Reais6x6!C10,Aplicações!$B$10:$J$67,6,0)</f>
        <v>5.4434250764525995E-2</v>
      </c>
      <c r="AC10" s="40">
        <f>VLOOKUP(Reais6x6!D10,Aplicações!$B$10:$J$67,6,0)</f>
        <v>5.4434250764525995E-2</v>
      </c>
      <c r="AD10" s="40">
        <f>VLOOKUP(Reais6x6!E10,Aplicações!$B$10:$J$67,6,0)</f>
        <v>5.4434250764525995E-2</v>
      </c>
      <c r="AE10" s="40">
        <f>VLOOKUP(Reais6x6!F10,Aplicações!$B$10:$J$67,6,0)</f>
        <v>5.4434250764525995E-2</v>
      </c>
      <c r="AF10" s="40">
        <f>VLOOKUP(Reais6x6!G10,Aplicações!$B$10:$J$67,6,0)</f>
        <v>7.9510703363914366E-3</v>
      </c>
      <c r="AG10" s="40">
        <f>VLOOKUP(Reais6x6!H10,Aplicações!$B$10:$J$67,6,0)</f>
        <v>4.0978593272171251E-2</v>
      </c>
      <c r="AH10" s="40">
        <f>VLOOKUP(Reais6x6!C10,Aplicações!$B$10:$J$67,7,0)</f>
        <v>4.0540540540540543E-2</v>
      </c>
      <c r="AI10" s="40">
        <f>VLOOKUP(Reais6x6!D10,Aplicações!$B$10:$J$67,7,0)</f>
        <v>4.0540540540540543E-2</v>
      </c>
      <c r="AJ10" s="40">
        <f>VLOOKUP(Reais6x6!E10,Aplicações!$B$10:$J$67,7,0)</f>
        <v>4.0540540540540543E-2</v>
      </c>
      <c r="AK10" s="40">
        <f>VLOOKUP(Reais6x6!F10,Aplicações!$B$10:$J$67,7,0)</f>
        <v>4.0540540540540543E-2</v>
      </c>
      <c r="AL10" s="40">
        <f>VLOOKUP(Reais6x6!G10,Aplicações!$B$10:$J$67,7,0)</f>
        <v>1.1261261261261261E-2</v>
      </c>
      <c r="AM10" s="40">
        <f>VLOOKUP(Reais6x6!H10,Aplicações!$B$10:$J$67,7,0)</f>
        <v>8.5585585585585586E-2</v>
      </c>
      <c r="AN10" s="40">
        <f>VLOOKUP(Reais6x6!C10,Aplicações!$B$10:$J$67,8,0)</f>
        <v>0.18900343642611683</v>
      </c>
      <c r="AO10" s="40">
        <f>VLOOKUP(Reais6x6!D10,Aplicações!$B$10:$J$67,8,0)</f>
        <v>0.18900343642611683</v>
      </c>
      <c r="AP10" s="40">
        <f>VLOOKUP(Reais6x6!E10,Aplicações!$B$10:$J$67,8,0)</f>
        <v>0.18900343642611683</v>
      </c>
      <c r="AQ10" s="40">
        <f>VLOOKUP(Reais6x6!F10,Aplicações!$B$10:$J$67,8,0)</f>
        <v>0.18900343642611683</v>
      </c>
      <c r="AR10" s="40">
        <f>VLOOKUP(Reais6x6!G10,Aplicações!$B$10:$J$67,8,0)</f>
        <v>5.4982817869415812E-3</v>
      </c>
      <c r="AS10" s="40">
        <f>VLOOKUP(Reais6x6!H10,Aplicações!$B$10:$J$67,8,0)</f>
        <v>0.30584192439862545</v>
      </c>
      <c r="AT10" s="40">
        <f t="shared" si="2"/>
        <v>0.26666666666666666</v>
      </c>
      <c r="AU10" s="40">
        <f t="shared" si="3"/>
        <v>0.25900900900900903</v>
      </c>
      <c r="AV10" s="40">
        <f t="shared" si="4"/>
        <v>1.0673539518900343</v>
      </c>
      <c r="AW10" s="66">
        <f t="shared" si="5"/>
        <v>0.98181447502548413</v>
      </c>
      <c r="AX10" s="40">
        <f t="shared" si="6"/>
        <v>0.97522522522522515</v>
      </c>
      <c r="AY10" s="40">
        <f t="shared" si="7"/>
        <v>0.89988545246277207</v>
      </c>
    </row>
    <row r="11" spans="2:51" ht="13.5" customHeight="1">
      <c r="B11" s="39">
        <v>8</v>
      </c>
      <c r="C11" s="31" t="s">
        <v>97</v>
      </c>
      <c r="D11" s="31" t="s">
        <v>97</v>
      </c>
      <c r="E11" s="31" t="s">
        <v>97</v>
      </c>
      <c r="F11" s="31" t="s">
        <v>97</v>
      </c>
      <c r="G11" s="31" t="s">
        <v>98</v>
      </c>
      <c r="H11" s="31" t="s">
        <v>100</v>
      </c>
      <c r="I11" s="40">
        <f>VLOOKUP(Reais6x6!C11,Aplicações!$B$10:$J$67,9,0)</f>
        <v>78.63</v>
      </c>
      <c r="J11" s="40">
        <f>VLOOKUP(Reais6x6!D11,Aplicações!$B$10:$J$67,9,0)</f>
        <v>78.63</v>
      </c>
      <c r="K11" s="40">
        <f>VLOOKUP(Reais6x6!E11,Aplicações!$B$10:$J$67,9,0)</f>
        <v>78.63</v>
      </c>
      <c r="L11" s="40">
        <f>VLOOKUP(Reais6x6!F11,Aplicações!$B$10:$J$67,9,0)</f>
        <v>78.63</v>
      </c>
      <c r="M11" s="40">
        <f>VLOOKUP(Reais6x6!G11,Aplicações!$B$10:$J$67,9,0)</f>
        <v>210</v>
      </c>
      <c r="N11" s="40">
        <f>VLOOKUP(Reais6x6!H11,Aplicações!$B$10:$J$67,9,0)</f>
        <v>184</v>
      </c>
      <c r="O11" s="31">
        <v>103</v>
      </c>
      <c r="P11" s="31">
        <v>106</v>
      </c>
      <c r="Q11" s="31">
        <v>105</v>
      </c>
      <c r="R11" s="31">
        <v>98</v>
      </c>
      <c r="S11" s="31">
        <v>241</v>
      </c>
      <c r="T11" s="31">
        <v>202</v>
      </c>
      <c r="U11" s="41">
        <f t="shared" ref="U11:Z11" si="14">O11/I11-1</f>
        <v>0.30993259570138632</v>
      </c>
      <c r="V11" s="41">
        <f t="shared" si="14"/>
        <v>0.34808597227521321</v>
      </c>
      <c r="W11" s="41">
        <f t="shared" si="14"/>
        <v>0.33536818008393743</v>
      </c>
      <c r="X11" s="41">
        <f t="shared" si="14"/>
        <v>0.24634363474500831</v>
      </c>
      <c r="Y11" s="41">
        <f t="shared" si="14"/>
        <v>0.14761904761904754</v>
      </c>
      <c r="Z11" s="41">
        <f t="shared" si="14"/>
        <v>9.7826086956521729E-2</v>
      </c>
      <c r="AA11" s="41">
        <f t="shared" si="1"/>
        <v>0.24752925289685243</v>
      </c>
      <c r="AB11" s="40">
        <f>VLOOKUP(Reais6x6!C11,Aplicações!$B$10:$J$67,6,0)</f>
        <v>5.4434250764525995E-2</v>
      </c>
      <c r="AC11" s="40">
        <f>VLOOKUP(Reais6x6!D11,Aplicações!$B$10:$J$67,6,0)</f>
        <v>5.4434250764525995E-2</v>
      </c>
      <c r="AD11" s="40">
        <f>VLOOKUP(Reais6x6!E11,Aplicações!$B$10:$J$67,6,0)</f>
        <v>5.4434250764525995E-2</v>
      </c>
      <c r="AE11" s="40">
        <f>VLOOKUP(Reais6x6!F11,Aplicações!$B$10:$J$67,6,0)</f>
        <v>5.4434250764525995E-2</v>
      </c>
      <c r="AF11" s="40">
        <f>VLOOKUP(Reais6x6!G11,Aplicações!$B$10:$J$67,6,0)</f>
        <v>7.9510703363914366E-3</v>
      </c>
      <c r="AG11" s="40">
        <f>VLOOKUP(Reais6x6!H11,Aplicações!$B$10:$J$67,6,0)</f>
        <v>4.2813455657492354E-3</v>
      </c>
      <c r="AH11" s="40">
        <f>VLOOKUP(Reais6x6!C11,Aplicações!$B$10:$J$67,7,0)</f>
        <v>4.0540540540540543E-2</v>
      </c>
      <c r="AI11" s="40">
        <f>VLOOKUP(Reais6x6!D11,Aplicações!$B$10:$J$67,7,0)</f>
        <v>4.0540540540540543E-2</v>
      </c>
      <c r="AJ11" s="40">
        <f>VLOOKUP(Reais6x6!E11,Aplicações!$B$10:$J$67,7,0)</f>
        <v>4.0540540540540543E-2</v>
      </c>
      <c r="AK11" s="40">
        <f>VLOOKUP(Reais6x6!F11,Aplicações!$B$10:$J$67,7,0)</f>
        <v>4.0540540540540543E-2</v>
      </c>
      <c r="AL11" s="40">
        <f>VLOOKUP(Reais6x6!G11,Aplicações!$B$10:$J$67,7,0)</f>
        <v>1.1261261261261261E-2</v>
      </c>
      <c r="AM11" s="40">
        <f>VLOOKUP(Reais6x6!H11,Aplicações!$B$10:$J$67,7,0)</f>
        <v>9.0090090090090089E-3</v>
      </c>
      <c r="AN11" s="40">
        <f>VLOOKUP(Reais6x6!C11,Aplicações!$B$10:$J$67,8,0)</f>
        <v>0.18900343642611683</v>
      </c>
      <c r="AO11" s="40">
        <f>VLOOKUP(Reais6x6!D11,Aplicações!$B$10:$J$67,8,0)</f>
        <v>0.18900343642611683</v>
      </c>
      <c r="AP11" s="40">
        <f>VLOOKUP(Reais6x6!E11,Aplicações!$B$10:$J$67,8,0)</f>
        <v>0.18900343642611683</v>
      </c>
      <c r="AQ11" s="40">
        <f>VLOOKUP(Reais6x6!F11,Aplicações!$B$10:$J$67,8,0)</f>
        <v>0.18900343642611683</v>
      </c>
      <c r="AR11" s="40">
        <f>VLOOKUP(Reais6x6!G11,Aplicações!$B$10:$J$67,8,0)</f>
        <v>5.4982817869415812E-3</v>
      </c>
      <c r="AS11" s="40">
        <f>VLOOKUP(Reais6x6!H11,Aplicações!$B$10:$J$67,8,0)</f>
        <v>0</v>
      </c>
      <c r="AT11" s="40">
        <f t="shared" si="2"/>
        <v>0.22996941896024467</v>
      </c>
      <c r="AU11" s="40">
        <f t="shared" si="3"/>
        <v>0.18243243243243243</v>
      </c>
      <c r="AV11" s="40">
        <f t="shared" si="4"/>
        <v>0.76151202749140889</v>
      </c>
      <c r="AW11" s="66">
        <f t="shared" si="5"/>
        <v>0.97398572884811407</v>
      </c>
      <c r="AX11" s="40">
        <f t="shared" si="6"/>
        <v>0.98363363363363365</v>
      </c>
      <c r="AY11" s="40">
        <f t="shared" si="7"/>
        <v>0.90029782359679278</v>
      </c>
    </row>
    <row r="12" spans="2:51" ht="13.5" customHeight="1">
      <c r="B12" s="39">
        <v>9</v>
      </c>
      <c r="C12" s="31" t="s">
        <v>97</v>
      </c>
      <c r="D12" s="31" t="s">
        <v>97</v>
      </c>
      <c r="E12" s="31" t="s">
        <v>97</v>
      </c>
      <c r="F12" s="31" t="s">
        <v>97</v>
      </c>
      <c r="G12" s="31" t="s">
        <v>98</v>
      </c>
      <c r="H12" s="31" t="s">
        <v>101</v>
      </c>
      <c r="I12" s="40">
        <f>VLOOKUP(Reais6x6!C12,Aplicações!$B$10:$J$67,9,0)</f>
        <v>78.63</v>
      </c>
      <c r="J12" s="40">
        <f>VLOOKUP(Reais6x6!D12,Aplicações!$B$10:$J$67,9,0)</f>
        <v>78.63</v>
      </c>
      <c r="K12" s="40">
        <f>VLOOKUP(Reais6x6!E12,Aplicações!$B$10:$J$67,9,0)</f>
        <v>78.63</v>
      </c>
      <c r="L12" s="40">
        <f>VLOOKUP(Reais6x6!F12,Aplicações!$B$10:$J$67,9,0)</f>
        <v>78.63</v>
      </c>
      <c r="M12" s="40">
        <f>VLOOKUP(Reais6x6!G12,Aplicações!$B$10:$J$67,9,0)</f>
        <v>210</v>
      </c>
      <c r="N12" s="40">
        <f>VLOOKUP(Reais6x6!H12,Aplicações!$B$10:$J$67,9,0)</f>
        <v>224.76</v>
      </c>
      <c r="O12" s="31">
        <v>104</v>
      </c>
      <c r="P12" s="31">
        <v>106</v>
      </c>
      <c r="Q12" s="31">
        <v>106</v>
      </c>
      <c r="R12" s="31">
        <v>100</v>
      </c>
      <c r="S12" s="31">
        <v>240</v>
      </c>
      <c r="T12" s="31">
        <v>286</v>
      </c>
      <c r="U12" s="41">
        <f t="shared" ref="U12:Z12" si="15">O12/I12-1</f>
        <v>0.32265038789266187</v>
      </c>
      <c r="V12" s="41">
        <f t="shared" si="15"/>
        <v>0.34808597227521321</v>
      </c>
      <c r="W12" s="41">
        <f t="shared" si="15"/>
        <v>0.34808597227521321</v>
      </c>
      <c r="X12" s="41">
        <f t="shared" si="15"/>
        <v>0.27177921912755942</v>
      </c>
      <c r="Y12" s="41">
        <f t="shared" si="15"/>
        <v>0.14285714285714279</v>
      </c>
      <c r="Z12" s="41">
        <f t="shared" si="15"/>
        <v>0.27246841074924366</v>
      </c>
      <c r="AA12" s="41">
        <f t="shared" si="1"/>
        <v>0.28432118419617236</v>
      </c>
      <c r="AB12" s="40">
        <f>VLOOKUP(Reais6x6!C12,Aplicações!$B$10:$J$67,6,0)</f>
        <v>5.4434250764525995E-2</v>
      </c>
      <c r="AC12" s="40">
        <f>VLOOKUP(Reais6x6!D12,Aplicações!$B$10:$J$67,6,0)</f>
        <v>5.4434250764525995E-2</v>
      </c>
      <c r="AD12" s="40">
        <f>VLOOKUP(Reais6x6!E12,Aplicações!$B$10:$J$67,6,0)</f>
        <v>5.4434250764525995E-2</v>
      </c>
      <c r="AE12" s="40">
        <f>VLOOKUP(Reais6x6!F12,Aplicações!$B$10:$J$67,6,0)</f>
        <v>5.4434250764525995E-2</v>
      </c>
      <c r="AF12" s="40">
        <f>VLOOKUP(Reais6x6!G12,Aplicações!$B$10:$J$67,6,0)</f>
        <v>7.9510703363914366E-3</v>
      </c>
      <c r="AG12" s="40">
        <f>VLOOKUP(Reais6x6!H12,Aplicações!$B$10:$J$67,6,0)</f>
        <v>1.5902140672782873E-2</v>
      </c>
      <c r="AH12" s="40">
        <f>VLOOKUP(Reais6x6!C12,Aplicações!$B$10:$J$67,7,0)</f>
        <v>4.0540540540540543E-2</v>
      </c>
      <c r="AI12" s="40">
        <f>VLOOKUP(Reais6x6!D12,Aplicações!$B$10:$J$67,7,0)</f>
        <v>4.0540540540540543E-2</v>
      </c>
      <c r="AJ12" s="40">
        <f>VLOOKUP(Reais6x6!E12,Aplicações!$B$10:$J$67,7,0)</f>
        <v>4.0540540540540543E-2</v>
      </c>
      <c r="AK12" s="40">
        <f>VLOOKUP(Reais6x6!F12,Aplicações!$B$10:$J$67,7,0)</f>
        <v>4.0540540540540543E-2</v>
      </c>
      <c r="AL12" s="40">
        <f>VLOOKUP(Reais6x6!G12,Aplicações!$B$10:$J$67,7,0)</f>
        <v>1.1261261261261261E-2</v>
      </c>
      <c r="AM12" s="40">
        <f>VLOOKUP(Reais6x6!H12,Aplicações!$B$10:$J$67,7,0)</f>
        <v>2.7027027027027029E-2</v>
      </c>
      <c r="AN12" s="40">
        <f>VLOOKUP(Reais6x6!C12,Aplicações!$B$10:$J$67,8,0)</f>
        <v>0.18900343642611683</v>
      </c>
      <c r="AO12" s="40">
        <f>VLOOKUP(Reais6x6!D12,Aplicações!$B$10:$J$67,8,0)</f>
        <v>0.18900343642611683</v>
      </c>
      <c r="AP12" s="40">
        <f>VLOOKUP(Reais6x6!E12,Aplicações!$B$10:$J$67,8,0)</f>
        <v>0.18900343642611683</v>
      </c>
      <c r="AQ12" s="40">
        <f>VLOOKUP(Reais6x6!F12,Aplicações!$B$10:$J$67,8,0)</f>
        <v>0.18900343642611683</v>
      </c>
      <c r="AR12" s="40">
        <f>VLOOKUP(Reais6x6!G12,Aplicações!$B$10:$J$67,8,0)</f>
        <v>5.4982817869415812E-3</v>
      </c>
      <c r="AS12" s="40">
        <f>VLOOKUP(Reais6x6!H12,Aplicações!$B$10:$J$67,8,0)</f>
        <v>2.7147766323024059E-4</v>
      </c>
      <c r="AT12" s="40">
        <f t="shared" si="2"/>
        <v>0.24159021406727829</v>
      </c>
      <c r="AU12" s="40">
        <f t="shared" si="3"/>
        <v>0.20045045045045046</v>
      </c>
      <c r="AV12" s="40">
        <f t="shared" si="4"/>
        <v>0.76178350515463911</v>
      </c>
      <c r="AW12" s="66">
        <f t="shared" si="5"/>
        <v>0.97679918450560643</v>
      </c>
      <c r="AX12" s="40">
        <f t="shared" si="6"/>
        <v>0.98753753753753748</v>
      </c>
      <c r="AY12" s="40">
        <f t="shared" si="7"/>
        <v>0.90038831615120274</v>
      </c>
    </row>
    <row r="13" spans="2:51" ht="13.5" customHeight="1">
      <c r="B13" s="39">
        <v>10</v>
      </c>
      <c r="C13" s="31" t="s">
        <v>97</v>
      </c>
      <c r="D13" s="31" t="s">
        <v>97</v>
      </c>
      <c r="E13" s="31" t="s">
        <v>97</v>
      </c>
      <c r="F13" s="31" t="s">
        <v>97</v>
      </c>
      <c r="G13" s="31" t="s">
        <v>99</v>
      </c>
      <c r="H13" s="31" t="s">
        <v>99</v>
      </c>
      <c r="I13" s="40">
        <f>VLOOKUP(Reais6x6!C13,Aplicações!$B$10:$J$67,9,0)</f>
        <v>78.63</v>
      </c>
      <c r="J13" s="40">
        <f>VLOOKUP(Reais6x6!D13,Aplicações!$B$10:$J$67,9,0)</f>
        <v>78.63</v>
      </c>
      <c r="K13" s="40">
        <f>VLOOKUP(Reais6x6!E13,Aplicações!$B$10:$J$67,9,0)</f>
        <v>78.63</v>
      </c>
      <c r="L13" s="40">
        <f>VLOOKUP(Reais6x6!F13,Aplicações!$B$10:$J$67,9,0)</f>
        <v>78.63</v>
      </c>
      <c r="M13" s="40">
        <f>VLOOKUP(Reais6x6!G13,Aplicações!$B$10:$J$67,9,0)</f>
        <v>30.8</v>
      </c>
      <c r="N13" s="40">
        <f>VLOOKUP(Reais6x6!H13,Aplicações!$B$10:$J$67,9,0)</f>
        <v>30.8</v>
      </c>
      <c r="O13" s="31">
        <v>111</v>
      </c>
      <c r="P13" s="31">
        <v>114</v>
      </c>
      <c r="Q13" s="31">
        <v>113</v>
      </c>
      <c r="R13" s="31">
        <v>107</v>
      </c>
      <c r="S13" s="31">
        <v>44</v>
      </c>
      <c r="T13" s="31">
        <v>47</v>
      </c>
      <c r="U13" s="41">
        <f t="shared" ref="U13:Z13" si="16">O13/I13-1</f>
        <v>0.41167493323159099</v>
      </c>
      <c r="V13" s="41">
        <f t="shared" si="16"/>
        <v>0.44982830980541788</v>
      </c>
      <c r="W13" s="41">
        <f t="shared" si="16"/>
        <v>0.43711051761414232</v>
      </c>
      <c r="X13" s="41">
        <f t="shared" si="16"/>
        <v>0.36080376446648876</v>
      </c>
      <c r="Y13" s="41">
        <f t="shared" si="16"/>
        <v>0.4285714285714286</v>
      </c>
      <c r="Z13" s="41">
        <f t="shared" si="16"/>
        <v>0.52597402597402598</v>
      </c>
      <c r="AA13" s="41">
        <f t="shared" si="1"/>
        <v>0.43566049661051576</v>
      </c>
      <c r="AB13" s="40">
        <f>VLOOKUP(Reais6x6!C13,Aplicações!$B$10:$J$67,6,0)</f>
        <v>5.4434250764525995E-2</v>
      </c>
      <c r="AC13" s="40">
        <f>VLOOKUP(Reais6x6!D13,Aplicações!$B$10:$J$67,6,0)</f>
        <v>5.4434250764525995E-2</v>
      </c>
      <c r="AD13" s="40">
        <f>VLOOKUP(Reais6x6!E13,Aplicações!$B$10:$J$67,6,0)</f>
        <v>5.4434250764525995E-2</v>
      </c>
      <c r="AE13" s="40">
        <f>VLOOKUP(Reais6x6!F13,Aplicações!$B$10:$J$67,6,0)</f>
        <v>5.4434250764525995E-2</v>
      </c>
      <c r="AF13" s="40">
        <f>VLOOKUP(Reais6x6!G13,Aplicações!$B$10:$J$67,6,0)</f>
        <v>4.0978593272171251E-2</v>
      </c>
      <c r="AG13" s="40">
        <f>VLOOKUP(Reais6x6!H13,Aplicações!$B$10:$J$67,6,0)</f>
        <v>4.0978593272171251E-2</v>
      </c>
      <c r="AH13" s="40">
        <f>VLOOKUP(Reais6x6!C13,Aplicações!$B$10:$J$67,7,0)</f>
        <v>4.0540540540540543E-2</v>
      </c>
      <c r="AI13" s="40">
        <f>VLOOKUP(Reais6x6!D13,Aplicações!$B$10:$J$67,7,0)</f>
        <v>4.0540540540540543E-2</v>
      </c>
      <c r="AJ13" s="40">
        <f>VLOOKUP(Reais6x6!E13,Aplicações!$B$10:$J$67,7,0)</f>
        <v>4.0540540540540543E-2</v>
      </c>
      <c r="AK13" s="40">
        <f>VLOOKUP(Reais6x6!F13,Aplicações!$B$10:$J$67,7,0)</f>
        <v>4.0540540540540543E-2</v>
      </c>
      <c r="AL13" s="40">
        <f>VLOOKUP(Reais6x6!G13,Aplicações!$B$10:$J$67,7,0)</f>
        <v>8.5585585585585586E-2</v>
      </c>
      <c r="AM13" s="40">
        <f>VLOOKUP(Reais6x6!H13,Aplicações!$B$10:$J$67,7,0)</f>
        <v>8.5585585585585586E-2</v>
      </c>
      <c r="AN13" s="40">
        <f>VLOOKUP(Reais6x6!C13,Aplicações!$B$10:$J$67,8,0)</f>
        <v>0.18900343642611683</v>
      </c>
      <c r="AO13" s="40">
        <f>VLOOKUP(Reais6x6!D13,Aplicações!$B$10:$J$67,8,0)</f>
        <v>0.18900343642611683</v>
      </c>
      <c r="AP13" s="40">
        <f>VLOOKUP(Reais6x6!E13,Aplicações!$B$10:$J$67,8,0)</f>
        <v>0.18900343642611683</v>
      </c>
      <c r="AQ13" s="40">
        <f>VLOOKUP(Reais6x6!F13,Aplicações!$B$10:$J$67,8,0)</f>
        <v>0.18900343642611683</v>
      </c>
      <c r="AR13" s="40">
        <f>VLOOKUP(Reais6x6!G13,Aplicações!$B$10:$J$67,8,0)</f>
        <v>0.30584192439862545</v>
      </c>
      <c r="AS13" s="40">
        <f>VLOOKUP(Reais6x6!H13,Aplicações!$B$10:$J$67,8,0)</f>
        <v>0.30584192439862545</v>
      </c>
      <c r="AT13" s="40">
        <f t="shared" si="2"/>
        <v>0.29969418960244648</v>
      </c>
      <c r="AU13" s="40">
        <f t="shared" si="3"/>
        <v>0.33333333333333337</v>
      </c>
      <c r="AV13" s="40">
        <f t="shared" si="4"/>
        <v>1.3676975945017182</v>
      </c>
      <c r="AW13" s="66">
        <f t="shared" si="5"/>
        <v>0.99282364933741085</v>
      </c>
      <c r="AX13" s="40">
        <f t="shared" si="6"/>
        <v>0.97597597597597596</v>
      </c>
      <c r="AY13" s="40">
        <f t="shared" si="7"/>
        <v>0.93768613974799553</v>
      </c>
    </row>
    <row r="14" spans="2:51" ht="13.5" customHeight="1">
      <c r="B14" s="39">
        <v>11</v>
      </c>
      <c r="C14" s="31" t="s">
        <v>97</v>
      </c>
      <c r="D14" s="31" t="s">
        <v>97</v>
      </c>
      <c r="E14" s="31" t="s">
        <v>97</v>
      </c>
      <c r="F14" s="31" t="s">
        <v>97</v>
      </c>
      <c r="G14" s="31" t="s">
        <v>99</v>
      </c>
      <c r="H14" s="31" t="s">
        <v>100</v>
      </c>
      <c r="I14" s="40">
        <f>VLOOKUP(Reais6x6!C14,Aplicações!$B$10:$J$67,9,0)</f>
        <v>78.63</v>
      </c>
      <c r="J14" s="40">
        <f>VLOOKUP(Reais6x6!D14,Aplicações!$B$10:$J$67,9,0)</f>
        <v>78.63</v>
      </c>
      <c r="K14" s="40">
        <f>VLOOKUP(Reais6x6!E14,Aplicações!$B$10:$J$67,9,0)</f>
        <v>78.63</v>
      </c>
      <c r="L14" s="40">
        <f>VLOOKUP(Reais6x6!F14,Aplicações!$B$10:$J$67,9,0)</f>
        <v>78.63</v>
      </c>
      <c r="M14" s="40">
        <f>VLOOKUP(Reais6x6!G14,Aplicações!$B$10:$J$67,9,0)</f>
        <v>30.8</v>
      </c>
      <c r="N14" s="40">
        <f>VLOOKUP(Reais6x6!H14,Aplicações!$B$10:$J$67,9,0)</f>
        <v>184</v>
      </c>
      <c r="O14" s="31">
        <v>107</v>
      </c>
      <c r="P14" s="31">
        <v>112</v>
      </c>
      <c r="Q14" s="31">
        <v>112</v>
      </c>
      <c r="R14" s="31">
        <v>105</v>
      </c>
      <c r="S14" s="31">
        <v>42</v>
      </c>
      <c r="T14" s="31">
        <v>200</v>
      </c>
      <c r="U14" s="41">
        <f t="shared" ref="U14:Z14" si="17">O14/I14-1</f>
        <v>0.36080376446648876</v>
      </c>
      <c r="V14" s="41">
        <f t="shared" si="17"/>
        <v>0.42439272542286677</v>
      </c>
      <c r="W14" s="41">
        <f t="shared" si="17"/>
        <v>0.42439272542286677</v>
      </c>
      <c r="X14" s="41">
        <f t="shared" si="17"/>
        <v>0.33536818008393743</v>
      </c>
      <c r="Y14" s="41">
        <f t="shared" si="17"/>
        <v>0.36363636363636354</v>
      </c>
      <c r="Z14" s="41">
        <f t="shared" si="17"/>
        <v>8.6956521739130377E-2</v>
      </c>
      <c r="AA14" s="41">
        <f t="shared" si="1"/>
        <v>0.33259171346194227</v>
      </c>
      <c r="AB14" s="40">
        <f>VLOOKUP(Reais6x6!C14,Aplicações!$B$10:$J$67,6,0)</f>
        <v>5.4434250764525995E-2</v>
      </c>
      <c r="AC14" s="40">
        <f>VLOOKUP(Reais6x6!D14,Aplicações!$B$10:$J$67,6,0)</f>
        <v>5.4434250764525995E-2</v>
      </c>
      <c r="AD14" s="40">
        <f>VLOOKUP(Reais6x6!E14,Aplicações!$B$10:$J$67,6,0)</f>
        <v>5.4434250764525995E-2</v>
      </c>
      <c r="AE14" s="40">
        <f>VLOOKUP(Reais6x6!F14,Aplicações!$B$10:$J$67,6,0)</f>
        <v>5.4434250764525995E-2</v>
      </c>
      <c r="AF14" s="40">
        <f>VLOOKUP(Reais6x6!G14,Aplicações!$B$10:$J$67,6,0)</f>
        <v>4.0978593272171251E-2</v>
      </c>
      <c r="AG14" s="40">
        <f>VLOOKUP(Reais6x6!H14,Aplicações!$B$10:$J$67,6,0)</f>
        <v>4.2813455657492354E-3</v>
      </c>
      <c r="AH14" s="40">
        <f>VLOOKUP(Reais6x6!C14,Aplicações!$B$10:$J$67,7,0)</f>
        <v>4.0540540540540543E-2</v>
      </c>
      <c r="AI14" s="40">
        <f>VLOOKUP(Reais6x6!D14,Aplicações!$B$10:$J$67,7,0)</f>
        <v>4.0540540540540543E-2</v>
      </c>
      <c r="AJ14" s="40">
        <f>VLOOKUP(Reais6x6!E14,Aplicações!$B$10:$J$67,7,0)</f>
        <v>4.0540540540540543E-2</v>
      </c>
      <c r="AK14" s="40">
        <f>VLOOKUP(Reais6x6!F14,Aplicações!$B$10:$J$67,7,0)</f>
        <v>4.0540540540540543E-2</v>
      </c>
      <c r="AL14" s="40">
        <f>VLOOKUP(Reais6x6!G14,Aplicações!$B$10:$J$67,7,0)</f>
        <v>8.5585585585585586E-2</v>
      </c>
      <c r="AM14" s="40">
        <f>VLOOKUP(Reais6x6!H14,Aplicações!$B$10:$J$67,7,0)</f>
        <v>9.0090090090090089E-3</v>
      </c>
      <c r="AN14" s="40">
        <f>VLOOKUP(Reais6x6!C14,Aplicações!$B$10:$J$67,8,0)</f>
        <v>0.18900343642611683</v>
      </c>
      <c r="AO14" s="40">
        <f>VLOOKUP(Reais6x6!D14,Aplicações!$B$10:$J$67,8,0)</f>
        <v>0.18900343642611683</v>
      </c>
      <c r="AP14" s="40">
        <f>VLOOKUP(Reais6x6!E14,Aplicações!$B$10:$J$67,8,0)</f>
        <v>0.18900343642611683</v>
      </c>
      <c r="AQ14" s="40">
        <f>VLOOKUP(Reais6x6!F14,Aplicações!$B$10:$J$67,8,0)</f>
        <v>0.18900343642611683</v>
      </c>
      <c r="AR14" s="40">
        <f>VLOOKUP(Reais6x6!G14,Aplicações!$B$10:$J$67,8,0)</f>
        <v>0.30584192439862545</v>
      </c>
      <c r="AS14" s="40">
        <f>VLOOKUP(Reais6x6!H14,Aplicações!$B$10:$J$67,8,0)</f>
        <v>0</v>
      </c>
      <c r="AT14" s="40">
        <f t="shared" si="2"/>
        <v>0.26299694189602446</v>
      </c>
      <c r="AU14" s="40">
        <f t="shared" si="3"/>
        <v>0.2567567567567568</v>
      </c>
      <c r="AV14" s="40">
        <f t="shared" si="4"/>
        <v>1.0618556701030928</v>
      </c>
      <c r="AW14" s="66">
        <f t="shared" si="5"/>
        <v>0.9805912334352701</v>
      </c>
      <c r="AX14" s="40">
        <f t="shared" si="6"/>
        <v>0.97447447447447455</v>
      </c>
      <c r="AY14" s="40">
        <f t="shared" si="7"/>
        <v>0.898052691867125</v>
      </c>
    </row>
    <row r="15" spans="2:51" ht="13.5" customHeight="1">
      <c r="B15" s="39">
        <v>12</v>
      </c>
      <c r="C15" s="31" t="s">
        <v>97</v>
      </c>
      <c r="D15" s="31" t="s">
        <v>97</v>
      </c>
      <c r="E15" s="31" t="s">
        <v>97</v>
      </c>
      <c r="F15" s="31" t="s">
        <v>97</v>
      </c>
      <c r="G15" s="31" t="s">
        <v>99</v>
      </c>
      <c r="H15" s="31" t="s">
        <v>101</v>
      </c>
      <c r="I15" s="40">
        <f>VLOOKUP(Reais6x6!C15,Aplicações!$B$10:$J$67,9,0)</f>
        <v>78.63</v>
      </c>
      <c r="J15" s="40">
        <f>VLOOKUP(Reais6x6!D15,Aplicações!$B$10:$J$67,9,0)</f>
        <v>78.63</v>
      </c>
      <c r="K15" s="40">
        <f>VLOOKUP(Reais6x6!E15,Aplicações!$B$10:$J$67,9,0)</f>
        <v>78.63</v>
      </c>
      <c r="L15" s="40">
        <f>VLOOKUP(Reais6x6!F15,Aplicações!$B$10:$J$67,9,0)</f>
        <v>78.63</v>
      </c>
      <c r="M15" s="40">
        <f>VLOOKUP(Reais6x6!G15,Aplicações!$B$10:$J$67,9,0)</f>
        <v>30.8</v>
      </c>
      <c r="N15" s="40">
        <f>VLOOKUP(Reais6x6!H15,Aplicações!$B$10:$J$67,9,0)</f>
        <v>224.76</v>
      </c>
      <c r="O15" s="31">
        <v>109</v>
      </c>
      <c r="P15" s="31">
        <v>112</v>
      </c>
      <c r="Q15" s="31">
        <v>113</v>
      </c>
      <c r="R15" s="31">
        <v>106</v>
      </c>
      <c r="S15" s="31">
        <v>41</v>
      </c>
      <c r="T15" s="31">
        <v>287</v>
      </c>
      <c r="U15" s="41">
        <f t="shared" ref="U15:Z15" si="18">O15/I15-1</f>
        <v>0.38623934884903988</v>
      </c>
      <c r="V15" s="41">
        <f t="shared" si="18"/>
        <v>0.42439272542286677</v>
      </c>
      <c r="W15" s="41">
        <f t="shared" si="18"/>
        <v>0.43711051761414232</v>
      </c>
      <c r="X15" s="41">
        <f t="shared" si="18"/>
        <v>0.34808597227521321</v>
      </c>
      <c r="Y15" s="41">
        <f t="shared" si="18"/>
        <v>0.33116883116883122</v>
      </c>
      <c r="Z15" s="41">
        <f t="shared" si="18"/>
        <v>0.27691760099661877</v>
      </c>
      <c r="AA15" s="41">
        <f t="shared" si="1"/>
        <v>0.36731916605445197</v>
      </c>
      <c r="AB15" s="40">
        <f>VLOOKUP(Reais6x6!C15,Aplicações!$B$10:$J$67,6,0)</f>
        <v>5.4434250764525995E-2</v>
      </c>
      <c r="AC15" s="40">
        <f>VLOOKUP(Reais6x6!D15,Aplicações!$B$10:$J$67,6,0)</f>
        <v>5.4434250764525995E-2</v>
      </c>
      <c r="AD15" s="40">
        <f>VLOOKUP(Reais6x6!E15,Aplicações!$B$10:$J$67,6,0)</f>
        <v>5.4434250764525995E-2</v>
      </c>
      <c r="AE15" s="40">
        <f>VLOOKUP(Reais6x6!F15,Aplicações!$B$10:$J$67,6,0)</f>
        <v>5.4434250764525995E-2</v>
      </c>
      <c r="AF15" s="40">
        <f>VLOOKUP(Reais6x6!G15,Aplicações!$B$10:$J$67,6,0)</f>
        <v>4.0978593272171251E-2</v>
      </c>
      <c r="AG15" s="40">
        <f>VLOOKUP(Reais6x6!H15,Aplicações!$B$10:$J$67,6,0)</f>
        <v>1.5902140672782873E-2</v>
      </c>
      <c r="AH15" s="40">
        <f>VLOOKUP(Reais6x6!C15,Aplicações!$B$10:$J$67,7,0)</f>
        <v>4.0540540540540543E-2</v>
      </c>
      <c r="AI15" s="40">
        <f>VLOOKUP(Reais6x6!D15,Aplicações!$B$10:$J$67,7,0)</f>
        <v>4.0540540540540543E-2</v>
      </c>
      <c r="AJ15" s="40">
        <f>VLOOKUP(Reais6x6!E15,Aplicações!$B$10:$J$67,7,0)</f>
        <v>4.0540540540540543E-2</v>
      </c>
      <c r="AK15" s="40">
        <f>VLOOKUP(Reais6x6!F15,Aplicações!$B$10:$J$67,7,0)</f>
        <v>4.0540540540540543E-2</v>
      </c>
      <c r="AL15" s="40">
        <f>VLOOKUP(Reais6x6!G15,Aplicações!$B$10:$J$67,7,0)</f>
        <v>8.5585585585585586E-2</v>
      </c>
      <c r="AM15" s="40">
        <f>VLOOKUP(Reais6x6!H15,Aplicações!$B$10:$J$67,7,0)</f>
        <v>2.7027027027027029E-2</v>
      </c>
      <c r="AN15" s="40">
        <f>VLOOKUP(Reais6x6!C15,Aplicações!$B$10:$J$67,8,0)</f>
        <v>0.18900343642611683</v>
      </c>
      <c r="AO15" s="40">
        <f>VLOOKUP(Reais6x6!D15,Aplicações!$B$10:$J$67,8,0)</f>
        <v>0.18900343642611683</v>
      </c>
      <c r="AP15" s="40">
        <f>VLOOKUP(Reais6x6!E15,Aplicações!$B$10:$J$67,8,0)</f>
        <v>0.18900343642611683</v>
      </c>
      <c r="AQ15" s="40">
        <f>VLOOKUP(Reais6x6!F15,Aplicações!$B$10:$J$67,8,0)</f>
        <v>0.18900343642611683</v>
      </c>
      <c r="AR15" s="40">
        <f>VLOOKUP(Reais6x6!G15,Aplicações!$B$10:$J$67,8,0)</f>
        <v>0.30584192439862545</v>
      </c>
      <c r="AS15" s="40">
        <f>VLOOKUP(Reais6x6!H15,Aplicações!$B$10:$J$67,8,0)</f>
        <v>2.7147766323024059E-4</v>
      </c>
      <c r="AT15" s="40">
        <f t="shared" si="2"/>
        <v>0.27461773700305814</v>
      </c>
      <c r="AU15" s="40">
        <f t="shared" si="3"/>
        <v>0.2747747747747748</v>
      </c>
      <c r="AV15" s="40">
        <f t="shared" si="4"/>
        <v>1.062127147766323</v>
      </c>
      <c r="AW15" s="66">
        <f t="shared" si="5"/>
        <v>0.98446483180428135</v>
      </c>
      <c r="AX15" s="40">
        <f t="shared" si="6"/>
        <v>0.98048048048048042</v>
      </c>
      <c r="AY15" s="40">
        <f t="shared" si="7"/>
        <v>0.89814318442153507</v>
      </c>
    </row>
    <row r="16" spans="2:51" ht="13.5" customHeight="1">
      <c r="B16" s="39">
        <v>13</v>
      </c>
      <c r="C16" s="31" t="s">
        <v>97</v>
      </c>
      <c r="D16" s="31" t="s">
        <v>97</v>
      </c>
      <c r="E16" s="31" t="s">
        <v>97</v>
      </c>
      <c r="F16" s="31" t="s">
        <v>97</v>
      </c>
      <c r="G16" s="31" t="s">
        <v>100</v>
      </c>
      <c r="H16" s="31" t="s">
        <v>100</v>
      </c>
      <c r="I16" s="40">
        <f>VLOOKUP(Reais6x6!C16,Aplicações!$B$10:$J$67,9,0)</f>
        <v>78.63</v>
      </c>
      <c r="J16" s="40">
        <f>VLOOKUP(Reais6x6!D16,Aplicações!$B$10:$J$67,9,0)</f>
        <v>78.63</v>
      </c>
      <c r="K16" s="40">
        <f>VLOOKUP(Reais6x6!E16,Aplicações!$B$10:$J$67,9,0)</f>
        <v>78.63</v>
      </c>
      <c r="L16" s="40">
        <f>VLOOKUP(Reais6x6!F16,Aplicações!$B$10:$J$67,9,0)</f>
        <v>78.63</v>
      </c>
      <c r="M16" s="40">
        <f>VLOOKUP(Reais6x6!G16,Aplicações!$B$10:$J$67,9,0)</f>
        <v>184</v>
      </c>
      <c r="N16" s="40">
        <f>VLOOKUP(Reais6x6!H16,Aplicações!$B$10:$J$67,9,0)</f>
        <v>184</v>
      </c>
      <c r="O16" s="31">
        <v>102</v>
      </c>
      <c r="P16" s="31">
        <v>104</v>
      </c>
      <c r="Q16" s="31">
        <v>106</v>
      </c>
      <c r="R16" s="31">
        <v>98</v>
      </c>
      <c r="S16" s="31">
        <v>202</v>
      </c>
      <c r="T16" s="31">
        <v>203</v>
      </c>
      <c r="U16" s="41">
        <f t="shared" ref="U16:Z16" si="19">O16/I16-1</f>
        <v>0.29721480351011076</v>
      </c>
      <c r="V16" s="41">
        <f t="shared" si="19"/>
        <v>0.32265038789266187</v>
      </c>
      <c r="W16" s="41">
        <f t="shared" si="19"/>
        <v>0.34808597227521321</v>
      </c>
      <c r="X16" s="41">
        <f t="shared" si="19"/>
        <v>0.24634363474500831</v>
      </c>
      <c r="Y16" s="41">
        <f t="shared" si="19"/>
        <v>9.7826086956521729E-2</v>
      </c>
      <c r="Z16" s="41">
        <f t="shared" si="19"/>
        <v>0.10326086956521729</v>
      </c>
      <c r="AA16" s="41">
        <f t="shared" si="1"/>
        <v>0.23589695915745554</v>
      </c>
      <c r="AB16" s="40">
        <f>VLOOKUP(Reais6x6!C16,Aplicações!$B$10:$J$67,6,0)</f>
        <v>5.4434250764525995E-2</v>
      </c>
      <c r="AC16" s="40">
        <f>VLOOKUP(Reais6x6!D16,Aplicações!$B$10:$J$67,6,0)</f>
        <v>5.4434250764525995E-2</v>
      </c>
      <c r="AD16" s="40">
        <f>VLOOKUP(Reais6x6!E16,Aplicações!$B$10:$J$67,6,0)</f>
        <v>5.4434250764525995E-2</v>
      </c>
      <c r="AE16" s="40">
        <f>VLOOKUP(Reais6x6!F16,Aplicações!$B$10:$J$67,6,0)</f>
        <v>5.4434250764525995E-2</v>
      </c>
      <c r="AF16" s="40">
        <f>VLOOKUP(Reais6x6!G16,Aplicações!$B$10:$J$67,6,0)</f>
        <v>4.2813455657492354E-3</v>
      </c>
      <c r="AG16" s="40">
        <f>VLOOKUP(Reais6x6!H16,Aplicações!$B$10:$J$67,6,0)</f>
        <v>4.2813455657492354E-3</v>
      </c>
      <c r="AH16" s="40">
        <f>VLOOKUP(Reais6x6!C16,Aplicações!$B$10:$J$67,7,0)</f>
        <v>4.0540540540540543E-2</v>
      </c>
      <c r="AI16" s="40">
        <f>VLOOKUP(Reais6x6!D16,Aplicações!$B$10:$J$67,7,0)</f>
        <v>4.0540540540540543E-2</v>
      </c>
      <c r="AJ16" s="40">
        <f>VLOOKUP(Reais6x6!E16,Aplicações!$B$10:$J$67,7,0)</f>
        <v>4.0540540540540543E-2</v>
      </c>
      <c r="AK16" s="40">
        <f>VLOOKUP(Reais6x6!F16,Aplicações!$B$10:$J$67,7,0)</f>
        <v>4.0540540540540543E-2</v>
      </c>
      <c r="AL16" s="40">
        <f>VLOOKUP(Reais6x6!G16,Aplicações!$B$10:$J$67,7,0)</f>
        <v>9.0090090090090089E-3</v>
      </c>
      <c r="AM16" s="40">
        <f>VLOOKUP(Reais6x6!H16,Aplicações!$B$10:$J$67,7,0)</f>
        <v>9.0090090090090089E-3</v>
      </c>
      <c r="AN16" s="40">
        <f>VLOOKUP(Reais6x6!C16,Aplicações!$B$10:$J$67,8,0)</f>
        <v>0.18900343642611683</v>
      </c>
      <c r="AO16" s="40">
        <f>VLOOKUP(Reais6x6!D16,Aplicações!$B$10:$J$67,8,0)</f>
        <v>0.18900343642611683</v>
      </c>
      <c r="AP16" s="40">
        <f>VLOOKUP(Reais6x6!E16,Aplicações!$B$10:$J$67,8,0)</f>
        <v>0.18900343642611683</v>
      </c>
      <c r="AQ16" s="40">
        <f>VLOOKUP(Reais6x6!F16,Aplicações!$B$10:$J$67,8,0)</f>
        <v>0.18900343642611683</v>
      </c>
      <c r="AR16" s="40">
        <f>VLOOKUP(Reais6x6!G16,Aplicações!$B$10:$J$67,8,0)</f>
        <v>0</v>
      </c>
      <c r="AS16" s="40">
        <f>VLOOKUP(Reais6x6!H16,Aplicações!$B$10:$J$67,8,0)</f>
        <v>0</v>
      </c>
      <c r="AT16" s="40">
        <f t="shared" si="2"/>
        <v>0.22629969418960247</v>
      </c>
      <c r="AU16" s="40">
        <f t="shared" si="3"/>
        <v>0.18018018018018017</v>
      </c>
      <c r="AV16" s="40">
        <f t="shared" si="4"/>
        <v>0.75601374570446733</v>
      </c>
      <c r="AW16" s="66">
        <f t="shared" si="5"/>
        <v>0.97325178389398559</v>
      </c>
      <c r="AX16" s="40">
        <f t="shared" si="6"/>
        <v>0.98318318318318332</v>
      </c>
      <c r="AY16" s="40">
        <f t="shared" si="7"/>
        <v>0.89919816723940449</v>
      </c>
    </row>
    <row r="17" spans="2:51" ht="13.5" customHeight="1">
      <c r="B17" s="39">
        <v>14</v>
      </c>
      <c r="C17" s="31" t="s">
        <v>97</v>
      </c>
      <c r="D17" s="31" t="s">
        <v>97</v>
      </c>
      <c r="E17" s="31" t="s">
        <v>97</v>
      </c>
      <c r="F17" s="31" t="s">
        <v>97</v>
      </c>
      <c r="G17" s="31" t="s">
        <v>100</v>
      </c>
      <c r="H17" s="31" t="s">
        <v>101</v>
      </c>
      <c r="I17" s="40">
        <f>VLOOKUP(Reais6x6!C17,Aplicações!$B$10:$J$67,9,0)</f>
        <v>78.63</v>
      </c>
      <c r="J17" s="40">
        <f>VLOOKUP(Reais6x6!D17,Aplicações!$B$10:$J$67,9,0)</f>
        <v>78.63</v>
      </c>
      <c r="K17" s="40">
        <f>VLOOKUP(Reais6x6!E17,Aplicações!$B$10:$J$67,9,0)</f>
        <v>78.63</v>
      </c>
      <c r="L17" s="40">
        <f>VLOOKUP(Reais6x6!F17,Aplicações!$B$10:$J$67,9,0)</f>
        <v>78.63</v>
      </c>
      <c r="M17" s="40">
        <f>VLOOKUP(Reais6x6!G17,Aplicações!$B$10:$J$67,9,0)</f>
        <v>184</v>
      </c>
      <c r="N17" s="40">
        <f>VLOOKUP(Reais6x6!H17,Aplicações!$B$10:$J$67,9,0)</f>
        <v>224.76</v>
      </c>
      <c r="O17" s="31">
        <v>103</v>
      </c>
      <c r="P17" s="31">
        <v>106</v>
      </c>
      <c r="Q17" s="31">
        <v>106</v>
      </c>
      <c r="R17" s="31">
        <v>99</v>
      </c>
      <c r="S17" s="31">
        <v>199</v>
      </c>
      <c r="T17" s="31">
        <v>280</v>
      </c>
      <c r="U17" s="41">
        <f t="shared" ref="U17:Z17" si="20">O17/I17-1</f>
        <v>0.30993259570138632</v>
      </c>
      <c r="V17" s="41">
        <f t="shared" si="20"/>
        <v>0.34808597227521321</v>
      </c>
      <c r="W17" s="41">
        <f t="shared" si="20"/>
        <v>0.34808597227521321</v>
      </c>
      <c r="X17" s="41">
        <f t="shared" si="20"/>
        <v>0.25906142693628387</v>
      </c>
      <c r="Y17" s="41">
        <f t="shared" si="20"/>
        <v>8.1521739130434812E-2</v>
      </c>
      <c r="Z17" s="41">
        <f t="shared" si="20"/>
        <v>0.24577326926499388</v>
      </c>
      <c r="AA17" s="41">
        <f t="shared" si="1"/>
        <v>0.2654101625972542</v>
      </c>
      <c r="AB17" s="40">
        <f>VLOOKUP(Reais6x6!C17,Aplicações!$B$10:$J$67,6,0)</f>
        <v>5.4434250764525995E-2</v>
      </c>
      <c r="AC17" s="40">
        <f>VLOOKUP(Reais6x6!D17,Aplicações!$B$10:$J$67,6,0)</f>
        <v>5.4434250764525995E-2</v>
      </c>
      <c r="AD17" s="40">
        <f>VLOOKUP(Reais6x6!E17,Aplicações!$B$10:$J$67,6,0)</f>
        <v>5.4434250764525995E-2</v>
      </c>
      <c r="AE17" s="40">
        <f>VLOOKUP(Reais6x6!F17,Aplicações!$B$10:$J$67,6,0)</f>
        <v>5.4434250764525995E-2</v>
      </c>
      <c r="AF17" s="40">
        <f>VLOOKUP(Reais6x6!G17,Aplicações!$B$10:$J$67,6,0)</f>
        <v>4.2813455657492354E-3</v>
      </c>
      <c r="AG17" s="40">
        <f>VLOOKUP(Reais6x6!H17,Aplicações!$B$10:$J$67,6,0)</f>
        <v>1.5902140672782873E-2</v>
      </c>
      <c r="AH17" s="40">
        <f>VLOOKUP(Reais6x6!C17,Aplicações!$B$10:$J$67,7,0)</f>
        <v>4.0540540540540543E-2</v>
      </c>
      <c r="AI17" s="40">
        <f>VLOOKUP(Reais6x6!D17,Aplicações!$B$10:$J$67,7,0)</f>
        <v>4.0540540540540543E-2</v>
      </c>
      <c r="AJ17" s="40">
        <f>VLOOKUP(Reais6x6!E17,Aplicações!$B$10:$J$67,7,0)</f>
        <v>4.0540540540540543E-2</v>
      </c>
      <c r="AK17" s="40">
        <f>VLOOKUP(Reais6x6!F17,Aplicações!$B$10:$J$67,7,0)</f>
        <v>4.0540540540540543E-2</v>
      </c>
      <c r="AL17" s="40">
        <f>VLOOKUP(Reais6x6!G17,Aplicações!$B$10:$J$67,7,0)</f>
        <v>9.0090090090090089E-3</v>
      </c>
      <c r="AM17" s="40">
        <f>VLOOKUP(Reais6x6!H17,Aplicações!$B$10:$J$67,7,0)</f>
        <v>2.7027027027027029E-2</v>
      </c>
      <c r="AN17" s="40">
        <f>VLOOKUP(Reais6x6!C17,Aplicações!$B$10:$J$67,8,0)</f>
        <v>0.18900343642611683</v>
      </c>
      <c r="AO17" s="40">
        <f>VLOOKUP(Reais6x6!D17,Aplicações!$B$10:$J$67,8,0)</f>
        <v>0.18900343642611683</v>
      </c>
      <c r="AP17" s="40">
        <f>VLOOKUP(Reais6x6!E17,Aplicações!$B$10:$J$67,8,0)</f>
        <v>0.18900343642611683</v>
      </c>
      <c r="AQ17" s="40">
        <f>VLOOKUP(Reais6x6!F17,Aplicações!$B$10:$J$67,8,0)</f>
        <v>0.18900343642611683</v>
      </c>
      <c r="AR17" s="40">
        <f>VLOOKUP(Reais6x6!G17,Aplicações!$B$10:$J$67,8,0)</f>
        <v>0</v>
      </c>
      <c r="AS17" s="40">
        <f>VLOOKUP(Reais6x6!H17,Aplicações!$B$10:$J$67,8,0)</f>
        <v>2.7147766323024059E-4</v>
      </c>
      <c r="AT17" s="40">
        <f t="shared" si="2"/>
        <v>0.23792048929663609</v>
      </c>
      <c r="AU17" s="40">
        <f t="shared" si="3"/>
        <v>0.1981981981981982</v>
      </c>
      <c r="AV17" s="40">
        <f t="shared" si="4"/>
        <v>0.75628522336769755</v>
      </c>
      <c r="AW17" s="66">
        <f t="shared" si="5"/>
        <v>0.9755759429153924</v>
      </c>
      <c r="AX17" s="40">
        <f t="shared" si="6"/>
        <v>0.98678678678678677</v>
      </c>
      <c r="AY17" s="40">
        <f t="shared" si="7"/>
        <v>0.89925246277205051</v>
      </c>
    </row>
    <row r="18" spans="2:51" ht="13.5" customHeight="1">
      <c r="B18" s="39">
        <v>15</v>
      </c>
      <c r="C18" s="31" t="s">
        <v>97</v>
      </c>
      <c r="D18" s="31" t="s">
        <v>97</v>
      </c>
      <c r="E18" s="31" t="s">
        <v>97</v>
      </c>
      <c r="F18" s="31" t="s">
        <v>97</v>
      </c>
      <c r="G18" s="31" t="s">
        <v>101</v>
      </c>
      <c r="H18" s="31" t="s">
        <v>101</v>
      </c>
      <c r="I18" s="40">
        <f>VLOOKUP(Reais6x6!C18,Aplicações!$B$10:$J$67,9,0)</f>
        <v>78.63</v>
      </c>
      <c r="J18" s="40">
        <f>VLOOKUP(Reais6x6!D18,Aplicações!$B$10:$J$67,9,0)</f>
        <v>78.63</v>
      </c>
      <c r="K18" s="40">
        <f>VLOOKUP(Reais6x6!E18,Aplicações!$B$10:$J$67,9,0)</f>
        <v>78.63</v>
      </c>
      <c r="L18" s="40">
        <f>VLOOKUP(Reais6x6!F18,Aplicações!$B$10:$J$67,9,0)</f>
        <v>78.63</v>
      </c>
      <c r="M18" s="40">
        <f>VLOOKUP(Reais6x6!G18,Aplicações!$B$10:$J$67,9,0)</f>
        <v>224.76</v>
      </c>
      <c r="N18" s="40">
        <f>VLOOKUP(Reais6x6!H18,Aplicações!$B$10:$J$67,9,0)</f>
        <v>224.76</v>
      </c>
      <c r="O18" s="31">
        <v>106</v>
      </c>
      <c r="P18" s="31">
        <v>109</v>
      </c>
      <c r="Q18" s="31">
        <v>112</v>
      </c>
      <c r="R18" s="31">
        <v>103</v>
      </c>
      <c r="S18" s="31">
        <v>277</v>
      </c>
      <c r="T18" s="31">
        <v>355</v>
      </c>
      <c r="U18" s="41">
        <f t="shared" ref="U18:Z18" si="21">O18/I18-1</f>
        <v>0.34808597227521321</v>
      </c>
      <c r="V18" s="41">
        <f t="shared" si="21"/>
        <v>0.38623934884903988</v>
      </c>
      <c r="W18" s="41">
        <f t="shared" si="21"/>
        <v>0.42439272542286677</v>
      </c>
      <c r="X18" s="41">
        <f t="shared" si="21"/>
        <v>0.30993259570138632</v>
      </c>
      <c r="Y18" s="41">
        <f t="shared" si="21"/>
        <v>0.23242569852286898</v>
      </c>
      <c r="Z18" s="41">
        <f t="shared" si="21"/>
        <v>0.57946253781811707</v>
      </c>
      <c r="AA18" s="41">
        <f t="shared" si="1"/>
        <v>0.38008981309824869</v>
      </c>
      <c r="AB18" s="40">
        <f>VLOOKUP(Reais6x6!C18,Aplicações!$B$10:$J$67,6,0)</f>
        <v>5.4434250764525995E-2</v>
      </c>
      <c r="AC18" s="40">
        <f>VLOOKUP(Reais6x6!D18,Aplicações!$B$10:$J$67,6,0)</f>
        <v>5.4434250764525995E-2</v>
      </c>
      <c r="AD18" s="40">
        <f>VLOOKUP(Reais6x6!E18,Aplicações!$B$10:$J$67,6,0)</f>
        <v>5.4434250764525995E-2</v>
      </c>
      <c r="AE18" s="40">
        <f>VLOOKUP(Reais6x6!F18,Aplicações!$B$10:$J$67,6,0)</f>
        <v>5.4434250764525995E-2</v>
      </c>
      <c r="AF18" s="40">
        <f>VLOOKUP(Reais6x6!G18,Aplicações!$B$10:$J$67,6,0)</f>
        <v>1.5902140672782873E-2</v>
      </c>
      <c r="AG18" s="40">
        <f>VLOOKUP(Reais6x6!H18,Aplicações!$B$10:$J$67,6,0)</f>
        <v>1.5902140672782873E-2</v>
      </c>
      <c r="AH18" s="40">
        <f>VLOOKUP(Reais6x6!C18,Aplicações!$B$10:$J$67,7,0)</f>
        <v>4.0540540540540543E-2</v>
      </c>
      <c r="AI18" s="40">
        <f>VLOOKUP(Reais6x6!D18,Aplicações!$B$10:$J$67,7,0)</f>
        <v>4.0540540540540543E-2</v>
      </c>
      <c r="AJ18" s="40">
        <f>VLOOKUP(Reais6x6!E18,Aplicações!$B$10:$J$67,7,0)</f>
        <v>4.0540540540540543E-2</v>
      </c>
      <c r="AK18" s="40">
        <f>VLOOKUP(Reais6x6!F18,Aplicações!$B$10:$J$67,7,0)</f>
        <v>4.0540540540540543E-2</v>
      </c>
      <c r="AL18" s="40">
        <f>VLOOKUP(Reais6x6!G18,Aplicações!$B$10:$J$67,7,0)</f>
        <v>2.7027027027027029E-2</v>
      </c>
      <c r="AM18" s="40">
        <f>VLOOKUP(Reais6x6!H18,Aplicações!$B$10:$J$67,7,0)</f>
        <v>2.7027027027027029E-2</v>
      </c>
      <c r="AN18" s="40">
        <f>VLOOKUP(Reais6x6!C18,Aplicações!$B$10:$J$67,8,0)</f>
        <v>0.18900343642611683</v>
      </c>
      <c r="AO18" s="40">
        <f>VLOOKUP(Reais6x6!D18,Aplicações!$B$10:$J$67,8,0)</f>
        <v>0.18900343642611683</v>
      </c>
      <c r="AP18" s="40">
        <f>VLOOKUP(Reais6x6!E18,Aplicações!$B$10:$J$67,8,0)</f>
        <v>0.18900343642611683</v>
      </c>
      <c r="AQ18" s="40">
        <f>VLOOKUP(Reais6x6!F18,Aplicações!$B$10:$J$67,8,0)</f>
        <v>0.18900343642611683</v>
      </c>
      <c r="AR18" s="40">
        <f>VLOOKUP(Reais6x6!G18,Aplicações!$B$10:$J$67,8,0)</f>
        <v>2.7147766323024059E-4</v>
      </c>
      <c r="AS18" s="40">
        <f>VLOOKUP(Reais6x6!H18,Aplicações!$B$10:$J$67,8,0)</f>
        <v>2.7147766323024059E-4</v>
      </c>
      <c r="AT18" s="40">
        <f t="shared" si="2"/>
        <v>0.24954128440366971</v>
      </c>
      <c r="AU18" s="40">
        <f t="shared" si="3"/>
        <v>0.21621621621621623</v>
      </c>
      <c r="AV18" s="40">
        <f t="shared" si="4"/>
        <v>0.75655670103092776</v>
      </c>
      <c r="AW18" s="66">
        <f t="shared" si="5"/>
        <v>0.97944954128440354</v>
      </c>
      <c r="AX18" s="40">
        <f t="shared" si="6"/>
        <v>0.99279279279279264</v>
      </c>
      <c r="AY18" s="40">
        <f t="shared" si="7"/>
        <v>0.89934295532646047</v>
      </c>
    </row>
    <row r="19" spans="2:51" ht="13.5" customHeight="1">
      <c r="B19" s="39">
        <v>16</v>
      </c>
      <c r="C19" s="31" t="s">
        <v>97</v>
      </c>
      <c r="D19" s="31" t="s">
        <v>97</v>
      </c>
      <c r="E19" s="31" t="s">
        <v>97</v>
      </c>
      <c r="F19" s="31" t="s">
        <v>98</v>
      </c>
      <c r="G19" s="31" t="s">
        <v>98</v>
      </c>
      <c r="H19" s="31" t="s">
        <v>98</v>
      </c>
      <c r="I19" s="40">
        <f>VLOOKUP(Reais6x6!C19,Aplicações!$B$10:$J$67,9,0)</f>
        <v>78.63</v>
      </c>
      <c r="J19" s="40">
        <f>VLOOKUP(Reais6x6!D19,Aplicações!$B$10:$J$67,9,0)</f>
        <v>78.63</v>
      </c>
      <c r="K19" s="40">
        <f>VLOOKUP(Reais6x6!E19,Aplicações!$B$10:$J$67,9,0)</f>
        <v>78.63</v>
      </c>
      <c r="L19" s="40">
        <f>VLOOKUP(Reais6x6!F19,Aplicações!$B$10:$J$67,9,0)</f>
        <v>210</v>
      </c>
      <c r="M19" s="40">
        <f>VLOOKUP(Reais6x6!G19,Aplicações!$B$10:$J$67,9,0)</f>
        <v>210</v>
      </c>
      <c r="N19" s="40">
        <f>VLOOKUP(Reais6x6!H19,Aplicações!$B$10:$J$67,9,0)</f>
        <v>210</v>
      </c>
      <c r="O19" s="31">
        <v>101</v>
      </c>
      <c r="P19" s="31">
        <v>103</v>
      </c>
      <c r="Q19" s="31">
        <v>107</v>
      </c>
      <c r="R19" s="31">
        <v>244</v>
      </c>
      <c r="S19" s="31">
        <v>243</v>
      </c>
      <c r="T19" s="31">
        <v>247</v>
      </c>
      <c r="U19" s="41">
        <f t="shared" ref="U19:Z19" si="22">O19/I19-1</f>
        <v>0.2844970113188352</v>
      </c>
      <c r="V19" s="41">
        <f t="shared" si="22"/>
        <v>0.30993259570138632</v>
      </c>
      <c r="W19" s="41">
        <f t="shared" si="22"/>
        <v>0.36080376446648876</v>
      </c>
      <c r="X19" s="41">
        <f t="shared" si="22"/>
        <v>0.161904761904762</v>
      </c>
      <c r="Y19" s="41">
        <f t="shared" si="22"/>
        <v>0.15714285714285725</v>
      </c>
      <c r="Z19" s="41">
        <f t="shared" si="22"/>
        <v>0.17619047619047623</v>
      </c>
      <c r="AA19" s="41">
        <f t="shared" si="1"/>
        <v>0.24174524445413428</v>
      </c>
      <c r="AB19" s="40">
        <f>VLOOKUP(Reais6x6!C19,Aplicações!$B$10:$J$67,6,0)</f>
        <v>5.4434250764525995E-2</v>
      </c>
      <c r="AC19" s="40">
        <f>VLOOKUP(Reais6x6!D19,Aplicações!$B$10:$J$67,6,0)</f>
        <v>5.4434250764525995E-2</v>
      </c>
      <c r="AD19" s="40">
        <f>VLOOKUP(Reais6x6!E19,Aplicações!$B$10:$J$67,6,0)</f>
        <v>5.4434250764525995E-2</v>
      </c>
      <c r="AE19" s="40">
        <f>VLOOKUP(Reais6x6!F19,Aplicações!$B$10:$J$67,6,0)</f>
        <v>7.9510703363914366E-3</v>
      </c>
      <c r="AF19" s="40">
        <f>VLOOKUP(Reais6x6!G19,Aplicações!$B$10:$J$67,6,0)</f>
        <v>7.9510703363914366E-3</v>
      </c>
      <c r="AG19" s="40">
        <f>VLOOKUP(Reais6x6!H19,Aplicações!$B$10:$J$67,6,0)</f>
        <v>7.9510703363914366E-3</v>
      </c>
      <c r="AH19" s="40">
        <f>VLOOKUP(Reais6x6!C19,Aplicações!$B$10:$J$67,7,0)</f>
        <v>4.0540540540540543E-2</v>
      </c>
      <c r="AI19" s="40">
        <f>VLOOKUP(Reais6x6!D19,Aplicações!$B$10:$J$67,7,0)</f>
        <v>4.0540540540540543E-2</v>
      </c>
      <c r="AJ19" s="40">
        <f>VLOOKUP(Reais6x6!E19,Aplicações!$B$10:$J$67,7,0)</f>
        <v>4.0540540540540543E-2</v>
      </c>
      <c r="AK19" s="40">
        <f>VLOOKUP(Reais6x6!F19,Aplicações!$B$10:$J$67,7,0)</f>
        <v>1.1261261261261261E-2</v>
      </c>
      <c r="AL19" s="40">
        <f>VLOOKUP(Reais6x6!G19,Aplicações!$B$10:$J$67,7,0)</f>
        <v>1.1261261261261261E-2</v>
      </c>
      <c r="AM19" s="40">
        <f>VLOOKUP(Reais6x6!H19,Aplicações!$B$10:$J$67,7,0)</f>
        <v>1.1261261261261261E-2</v>
      </c>
      <c r="AN19" s="40">
        <f>VLOOKUP(Reais6x6!C19,Aplicações!$B$10:$J$67,8,0)</f>
        <v>0.18900343642611683</v>
      </c>
      <c r="AO19" s="40">
        <f>VLOOKUP(Reais6x6!D19,Aplicações!$B$10:$J$67,8,0)</f>
        <v>0.18900343642611683</v>
      </c>
      <c r="AP19" s="40">
        <f>VLOOKUP(Reais6x6!E19,Aplicações!$B$10:$J$67,8,0)</f>
        <v>0.18900343642611683</v>
      </c>
      <c r="AQ19" s="40">
        <f>VLOOKUP(Reais6x6!F19,Aplicações!$B$10:$J$67,8,0)</f>
        <v>5.4982817869415812E-3</v>
      </c>
      <c r="AR19" s="40">
        <f>VLOOKUP(Reais6x6!G19,Aplicações!$B$10:$J$67,8,0)</f>
        <v>5.4982817869415812E-3</v>
      </c>
      <c r="AS19" s="40">
        <f>VLOOKUP(Reais6x6!H19,Aplicações!$B$10:$J$67,8,0)</f>
        <v>5.4982817869415812E-3</v>
      </c>
      <c r="AT19" s="40">
        <f t="shared" si="2"/>
        <v>0.18715596330275233</v>
      </c>
      <c r="AU19" s="40">
        <f t="shared" si="3"/>
        <v>0.1554054054054054</v>
      </c>
      <c r="AV19" s="40">
        <f t="shared" si="4"/>
        <v>0.58350515463917518</v>
      </c>
      <c r="AW19" s="66">
        <f t="shared" si="5"/>
        <v>0.97211009174311913</v>
      </c>
      <c r="AX19" s="40">
        <f t="shared" si="6"/>
        <v>0.98243243243243228</v>
      </c>
      <c r="AY19" s="40">
        <f t="shared" si="7"/>
        <v>0.88989690721649484</v>
      </c>
    </row>
    <row r="20" spans="2:51" ht="13.5" customHeight="1">
      <c r="B20" s="39">
        <v>17</v>
      </c>
      <c r="C20" s="31" t="s">
        <v>97</v>
      </c>
      <c r="D20" s="31" t="s">
        <v>97</v>
      </c>
      <c r="E20" s="31" t="s">
        <v>97</v>
      </c>
      <c r="F20" s="31" t="s">
        <v>98</v>
      </c>
      <c r="G20" s="31" t="s">
        <v>98</v>
      </c>
      <c r="H20" s="31" t="s">
        <v>99</v>
      </c>
      <c r="I20" s="40">
        <f>VLOOKUP(Reais6x6!C20,Aplicações!$B$10:$J$67,9,0)</f>
        <v>78.63</v>
      </c>
      <c r="J20" s="40">
        <f>VLOOKUP(Reais6x6!D20,Aplicações!$B$10:$J$67,9,0)</f>
        <v>78.63</v>
      </c>
      <c r="K20" s="40">
        <f>VLOOKUP(Reais6x6!E20,Aplicações!$B$10:$J$67,9,0)</f>
        <v>78.63</v>
      </c>
      <c r="L20" s="40">
        <f>VLOOKUP(Reais6x6!F20,Aplicações!$B$10:$J$67,9,0)</f>
        <v>210</v>
      </c>
      <c r="M20" s="40">
        <f>VLOOKUP(Reais6x6!G20,Aplicações!$B$10:$J$67,9,0)</f>
        <v>210</v>
      </c>
      <c r="N20" s="40">
        <f>VLOOKUP(Reais6x6!H20,Aplicações!$B$10:$J$67,9,0)</f>
        <v>30.8</v>
      </c>
      <c r="O20" s="31">
        <v>105</v>
      </c>
      <c r="P20" s="31">
        <v>107</v>
      </c>
      <c r="Q20" s="31">
        <v>110</v>
      </c>
      <c r="R20" s="31">
        <v>243</v>
      </c>
      <c r="S20" s="31">
        <v>243</v>
      </c>
      <c r="T20" s="31">
        <v>42</v>
      </c>
      <c r="U20" s="41">
        <f t="shared" ref="U20:Z20" si="23">O20/I20-1</f>
        <v>0.33536818008393743</v>
      </c>
      <c r="V20" s="41">
        <f t="shared" si="23"/>
        <v>0.36080376446648876</v>
      </c>
      <c r="W20" s="41">
        <f t="shared" si="23"/>
        <v>0.39895714104031543</v>
      </c>
      <c r="X20" s="41">
        <f t="shared" si="23"/>
        <v>0.15714285714285725</v>
      </c>
      <c r="Y20" s="41">
        <f t="shared" si="23"/>
        <v>0.15714285714285725</v>
      </c>
      <c r="Z20" s="41">
        <f t="shared" si="23"/>
        <v>0.36363636363636354</v>
      </c>
      <c r="AA20" s="41">
        <f t="shared" si="1"/>
        <v>0.29550852725213661</v>
      </c>
      <c r="AB20" s="40">
        <f>VLOOKUP(Reais6x6!C20,Aplicações!$B$10:$J$67,6,0)</f>
        <v>5.4434250764525995E-2</v>
      </c>
      <c r="AC20" s="40">
        <f>VLOOKUP(Reais6x6!D20,Aplicações!$B$10:$J$67,6,0)</f>
        <v>5.4434250764525995E-2</v>
      </c>
      <c r="AD20" s="40">
        <f>VLOOKUP(Reais6x6!E20,Aplicações!$B$10:$J$67,6,0)</f>
        <v>5.4434250764525995E-2</v>
      </c>
      <c r="AE20" s="40">
        <f>VLOOKUP(Reais6x6!F20,Aplicações!$B$10:$J$67,6,0)</f>
        <v>7.9510703363914366E-3</v>
      </c>
      <c r="AF20" s="40">
        <f>VLOOKUP(Reais6x6!G20,Aplicações!$B$10:$J$67,6,0)</f>
        <v>7.9510703363914366E-3</v>
      </c>
      <c r="AG20" s="40">
        <f>VLOOKUP(Reais6x6!H20,Aplicações!$B$10:$J$67,6,0)</f>
        <v>4.0978593272171251E-2</v>
      </c>
      <c r="AH20" s="40">
        <f>VLOOKUP(Reais6x6!C20,Aplicações!$B$10:$J$67,7,0)</f>
        <v>4.0540540540540543E-2</v>
      </c>
      <c r="AI20" s="40">
        <f>VLOOKUP(Reais6x6!D20,Aplicações!$B$10:$J$67,7,0)</f>
        <v>4.0540540540540543E-2</v>
      </c>
      <c r="AJ20" s="40">
        <f>VLOOKUP(Reais6x6!E20,Aplicações!$B$10:$J$67,7,0)</f>
        <v>4.0540540540540543E-2</v>
      </c>
      <c r="AK20" s="40">
        <f>VLOOKUP(Reais6x6!F20,Aplicações!$B$10:$J$67,7,0)</f>
        <v>1.1261261261261261E-2</v>
      </c>
      <c r="AL20" s="40">
        <f>VLOOKUP(Reais6x6!G20,Aplicações!$B$10:$J$67,7,0)</f>
        <v>1.1261261261261261E-2</v>
      </c>
      <c r="AM20" s="40">
        <f>VLOOKUP(Reais6x6!H20,Aplicações!$B$10:$J$67,7,0)</f>
        <v>8.5585585585585586E-2</v>
      </c>
      <c r="AN20" s="40">
        <f>VLOOKUP(Reais6x6!C20,Aplicações!$B$10:$J$67,8,0)</f>
        <v>0.18900343642611683</v>
      </c>
      <c r="AO20" s="40">
        <f>VLOOKUP(Reais6x6!D20,Aplicações!$B$10:$J$67,8,0)</f>
        <v>0.18900343642611683</v>
      </c>
      <c r="AP20" s="40">
        <f>VLOOKUP(Reais6x6!E20,Aplicações!$B$10:$J$67,8,0)</f>
        <v>0.18900343642611683</v>
      </c>
      <c r="AQ20" s="40">
        <f>VLOOKUP(Reais6x6!F20,Aplicações!$B$10:$J$67,8,0)</f>
        <v>5.4982817869415812E-3</v>
      </c>
      <c r="AR20" s="40">
        <f>VLOOKUP(Reais6x6!G20,Aplicações!$B$10:$J$67,8,0)</f>
        <v>5.4982817869415812E-3</v>
      </c>
      <c r="AS20" s="40">
        <f>VLOOKUP(Reais6x6!H20,Aplicações!$B$10:$J$67,8,0)</f>
        <v>0.30584192439862545</v>
      </c>
      <c r="AT20" s="40">
        <f t="shared" si="2"/>
        <v>0.22018348623853212</v>
      </c>
      <c r="AU20" s="40">
        <f t="shared" si="3"/>
        <v>0.22972972972972971</v>
      </c>
      <c r="AV20" s="40">
        <f t="shared" si="4"/>
        <v>0.88384879725085908</v>
      </c>
      <c r="AW20" s="66">
        <f t="shared" si="5"/>
        <v>0.97431192660550436</v>
      </c>
      <c r="AX20" s="40">
        <f t="shared" si="6"/>
        <v>0.96936936936936924</v>
      </c>
      <c r="AY20" s="40">
        <f t="shared" si="7"/>
        <v>0.86318442153493702</v>
      </c>
    </row>
    <row r="21" spans="2:51" ht="13.5" customHeight="1">
      <c r="B21" s="39">
        <v>18</v>
      </c>
      <c r="C21" s="31" t="s">
        <v>97</v>
      </c>
      <c r="D21" s="31" t="s">
        <v>97</v>
      </c>
      <c r="E21" s="31" t="s">
        <v>97</v>
      </c>
      <c r="F21" s="31" t="s">
        <v>98</v>
      </c>
      <c r="G21" s="31" t="s">
        <v>98</v>
      </c>
      <c r="H21" s="31" t="s">
        <v>100</v>
      </c>
      <c r="I21" s="40">
        <f>VLOOKUP(Reais6x6!C21,Aplicações!$B$10:$J$67,9,0)</f>
        <v>78.63</v>
      </c>
      <c r="J21" s="40">
        <f>VLOOKUP(Reais6x6!D21,Aplicações!$B$10:$J$67,9,0)</f>
        <v>78.63</v>
      </c>
      <c r="K21" s="40">
        <f>VLOOKUP(Reais6x6!E21,Aplicações!$B$10:$J$67,9,0)</f>
        <v>78.63</v>
      </c>
      <c r="L21" s="40">
        <f>VLOOKUP(Reais6x6!F21,Aplicações!$B$10:$J$67,9,0)</f>
        <v>210</v>
      </c>
      <c r="M21" s="40">
        <f>VLOOKUP(Reais6x6!G21,Aplicações!$B$10:$J$67,9,0)</f>
        <v>210</v>
      </c>
      <c r="N21" s="40">
        <f>VLOOKUP(Reais6x6!H21,Aplicações!$B$10:$J$67,9,0)</f>
        <v>184</v>
      </c>
      <c r="O21" s="31">
        <v>100</v>
      </c>
      <c r="P21" s="31">
        <v>102</v>
      </c>
      <c r="Q21" s="31">
        <v>106</v>
      </c>
      <c r="R21" s="31">
        <v>245</v>
      </c>
      <c r="S21" s="31">
        <v>246</v>
      </c>
      <c r="T21" s="31">
        <v>203</v>
      </c>
      <c r="U21" s="41">
        <f t="shared" ref="U21:Z21" si="24">O21/I21-1</f>
        <v>0.27177921912755942</v>
      </c>
      <c r="V21" s="41">
        <f t="shared" si="24"/>
        <v>0.29721480351011076</v>
      </c>
      <c r="W21" s="41">
        <f t="shared" si="24"/>
        <v>0.34808597227521321</v>
      </c>
      <c r="X21" s="41">
        <f t="shared" si="24"/>
        <v>0.16666666666666674</v>
      </c>
      <c r="Y21" s="41">
        <f t="shared" si="24"/>
        <v>0.17142857142857149</v>
      </c>
      <c r="Z21" s="41">
        <f t="shared" si="24"/>
        <v>0.10326086956521729</v>
      </c>
      <c r="AA21" s="41">
        <f t="shared" si="1"/>
        <v>0.22640601709555649</v>
      </c>
      <c r="AB21" s="40">
        <f>VLOOKUP(Reais6x6!C21,Aplicações!$B$10:$J$67,6,0)</f>
        <v>5.4434250764525995E-2</v>
      </c>
      <c r="AC21" s="40">
        <f>VLOOKUP(Reais6x6!D21,Aplicações!$B$10:$J$67,6,0)</f>
        <v>5.4434250764525995E-2</v>
      </c>
      <c r="AD21" s="40">
        <f>VLOOKUP(Reais6x6!E21,Aplicações!$B$10:$J$67,6,0)</f>
        <v>5.4434250764525995E-2</v>
      </c>
      <c r="AE21" s="40">
        <f>VLOOKUP(Reais6x6!F21,Aplicações!$B$10:$J$67,6,0)</f>
        <v>7.9510703363914366E-3</v>
      </c>
      <c r="AF21" s="40">
        <f>VLOOKUP(Reais6x6!G21,Aplicações!$B$10:$J$67,6,0)</f>
        <v>7.9510703363914366E-3</v>
      </c>
      <c r="AG21" s="40">
        <f>VLOOKUP(Reais6x6!H21,Aplicações!$B$10:$J$67,6,0)</f>
        <v>4.2813455657492354E-3</v>
      </c>
      <c r="AH21" s="40">
        <f>VLOOKUP(Reais6x6!C21,Aplicações!$B$10:$J$67,7,0)</f>
        <v>4.0540540540540543E-2</v>
      </c>
      <c r="AI21" s="40">
        <f>VLOOKUP(Reais6x6!D21,Aplicações!$B$10:$J$67,7,0)</f>
        <v>4.0540540540540543E-2</v>
      </c>
      <c r="AJ21" s="40">
        <f>VLOOKUP(Reais6x6!E21,Aplicações!$B$10:$J$67,7,0)</f>
        <v>4.0540540540540543E-2</v>
      </c>
      <c r="AK21" s="40">
        <f>VLOOKUP(Reais6x6!F21,Aplicações!$B$10:$J$67,7,0)</f>
        <v>1.1261261261261261E-2</v>
      </c>
      <c r="AL21" s="40">
        <f>VLOOKUP(Reais6x6!G21,Aplicações!$B$10:$J$67,7,0)</f>
        <v>1.1261261261261261E-2</v>
      </c>
      <c r="AM21" s="40">
        <f>VLOOKUP(Reais6x6!H21,Aplicações!$B$10:$J$67,7,0)</f>
        <v>9.0090090090090089E-3</v>
      </c>
      <c r="AN21" s="40">
        <f>VLOOKUP(Reais6x6!C21,Aplicações!$B$10:$J$67,8,0)</f>
        <v>0.18900343642611683</v>
      </c>
      <c r="AO21" s="40">
        <f>VLOOKUP(Reais6x6!D21,Aplicações!$B$10:$J$67,8,0)</f>
        <v>0.18900343642611683</v>
      </c>
      <c r="AP21" s="40">
        <f>VLOOKUP(Reais6x6!E21,Aplicações!$B$10:$J$67,8,0)</f>
        <v>0.18900343642611683</v>
      </c>
      <c r="AQ21" s="40">
        <f>VLOOKUP(Reais6x6!F21,Aplicações!$B$10:$J$67,8,0)</f>
        <v>5.4982817869415812E-3</v>
      </c>
      <c r="AR21" s="40">
        <f>VLOOKUP(Reais6x6!G21,Aplicações!$B$10:$J$67,8,0)</f>
        <v>5.4982817869415812E-3</v>
      </c>
      <c r="AS21" s="40">
        <f>VLOOKUP(Reais6x6!H21,Aplicações!$B$10:$J$67,8,0)</f>
        <v>0</v>
      </c>
      <c r="AT21" s="40">
        <f t="shared" si="2"/>
        <v>0.18348623853211013</v>
      </c>
      <c r="AU21" s="40">
        <f t="shared" si="3"/>
        <v>0.15315315315315314</v>
      </c>
      <c r="AV21" s="40">
        <f t="shared" si="4"/>
        <v>0.57800687285223362</v>
      </c>
      <c r="AW21" s="66">
        <f t="shared" si="5"/>
        <v>0.9708868501529051</v>
      </c>
      <c r="AX21" s="40">
        <f t="shared" si="6"/>
        <v>0.98168168168168168</v>
      </c>
      <c r="AY21" s="40">
        <f t="shared" si="7"/>
        <v>0.88806414662084765</v>
      </c>
    </row>
    <row r="22" spans="2:51" ht="13.5" customHeight="1">
      <c r="B22" s="39">
        <v>19</v>
      </c>
      <c r="C22" s="31" t="s">
        <v>97</v>
      </c>
      <c r="D22" s="31" t="s">
        <v>97</v>
      </c>
      <c r="E22" s="31" t="s">
        <v>97</v>
      </c>
      <c r="F22" s="31" t="s">
        <v>98</v>
      </c>
      <c r="G22" s="31" t="s">
        <v>98</v>
      </c>
      <c r="H22" s="31" t="s">
        <v>101</v>
      </c>
      <c r="I22" s="40">
        <f>VLOOKUP(Reais6x6!C22,Aplicações!$B$10:$J$67,9,0)</f>
        <v>78.63</v>
      </c>
      <c r="J22" s="40">
        <f>VLOOKUP(Reais6x6!D22,Aplicações!$B$10:$J$67,9,0)</f>
        <v>78.63</v>
      </c>
      <c r="K22" s="40">
        <f>VLOOKUP(Reais6x6!E22,Aplicações!$B$10:$J$67,9,0)</f>
        <v>78.63</v>
      </c>
      <c r="L22" s="40">
        <f>VLOOKUP(Reais6x6!F22,Aplicações!$B$10:$J$67,9,0)</f>
        <v>210</v>
      </c>
      <c r="M22" s="40">
        <f>VLOOKUP(Reais6x6!G22,Aplicações!$B$10:$J$67,9,0)</f>
        <v>210</v>
      </c>
      <c r="N22" s="40">
        <f>VLOOKUP(Reais6x6!H22,Aplicações!$B$10:$J$67,9,0)</f>
        <v>224.76</v>
      </c>
      <c r="O22" s="31">
        <v>101</v>
      </c>
      <c r="P22" s="31">
        <v>104</v>
      </c>
      <c r="Q22" s="31">
        <v>107</v>
      </c>
      <c r="R22" s="31">
        <v>242</v>
      </c>
      <c r="S22" s="31">
        <v>243</v>
      </c>
      <c r="T22" s="31">
        <v>278</v>
      </c>
      <c r="U22" s="41">
        <f t="shared" ref="U22:Z22" si="25">O22/I22-1</f>
        <v>0.2844970113188352</v>
      </c>
      <c r="V22" s="41">
        <f t="shared" si="25"/>
        <v>0.32265038789266187</v>
      </c>
      <c r="W22" s="41">
        <f t="shared" si="25"/>
        <v>0.36080376446648876</v>
      </c>
      <c r="X22" s="41">
        <f t="shared" si="25"/>
        <v>0.15238095238095228</v>
      </c>
      <c r="Y22" s="41">
        <f t="shared" si="25"/>
        <v>0.15714285714285725</v>
      </c>
      <c r="Z22" s="41">
        <f t="shared" si="25"/>
        <v>0.23687488877024387</v>
      </c>
      <c r="AA22" s="41">
        <f t="shared" si="1"/>
        <v>0.25239164366200656</v>
      </c>
      <c r="AB22" s="40">
        <f>VLOOKUP(Reais6x6!C22,Aplicações!$B$10:$J$67,6,0)</f>
        <v>5.4434250764525995E-2</v>
      </c>
      <c r="AC22" s="40">
        <f>VLOOKUP(Reais6x6!D22,Aplicações!$B$10:$J$67,6,0)</f>
        <v>5.4434250764525995E-2</v>
      </c>
      <c r="AD22" s="40">
        <f>VLOOKUP(Reais6x6!E22,Aplicações!$B$10:$J$67,6,0)</f>
        <v>5.4434250764525995E-2</v>
      </c>
      <c r="AE22" s="40">
        <f>VLOOKUP(Reais6x6!F22,Aplicações!$B$10:$J$67,6,0)</f>
        <v>7.9510703363914366E-3</v>
      </c>
      <c r="AF22" s="40">
        <f>VLOOKUP(Reais6x6!G22,Aplicações!$B$10:$J$67,6,0)</f>
        <v>7.9510703363914366E-3</v>
      </c>
      <c r="AG22" s="40">
        <f>VLOOKUP(Reais6x6!H22,Aplicações!$B$10:$J$67,6,0)</f>
        <v>1.5902140672782873E-2</v>
      </c>
      <c r="AH22" s="40">
        <f>VLOOKUP(Reais6x6!C22,Aplicações!$B$10:$J$67,7,0)</f>
        <v>4.0540540540540543E-2</v>
      </c>
      <c r="AI22" s="40">
        <f>VLOOKUP(Reais6x6!D22,Aplicações!$B$10:$J$67,7,0)</f>
        <v>4.0540540540540543E-2</v>
      </c>
      <c r="AJ22" s="40">
        <f>VLOOKUP(Reais6x6!E22,Aplicações!$B$10:$J$67,7,0)</f>
        <v>4.0540540540540543E-2</v>
      </c>
      <c r="AK22" s="40">
        <f>VLOOKUP(Reais6x6!F22,Aplicações!$B$10:$J$67,7,0)</f>
        <v>1.1261261261261261E-2</v>
      </c>
      <c r="AL22" s="40">
        <f>VLOOKUP(Reais6x6!G22,Aplicações!$B$10:$J$67,7,0)</f>
        <v>1.1261261261261261E-2</v>
      </c>
      <c r="AM22" s="40">
        <f>VLOOKUP(Reais6x6!H22,Aplicações!$B$10:$J$67,7,0)</f>
        <v>2.7027027027027029E-2</v>
      </c>
      <c r="AN22" s="40">
        <f>VLOOKUP(Reais6x6!C22,Aplicações!$B$10:$J$67,8,0)</f>
        <v>0.18900343642611683</v>
      </c>
      <c r="AO22" s="40">
        <f>VLOOKUP(Reais6x6!D22,Aplicações!$B$10:$J$67,8,0)</f>
        <v>0.18900343642611683</v>
      </c>
      <c r="AP22" s="40">
        <f>VLOOKUP(Reais6x6!E22,Aplicações!$B$10:$J$67,8,0)</f>
        <v>0.18900343642611683</v>
      </c>
      <c r="AQ22" s="40">
        <f>VLOOKUP(Reais6x6!F22,Aplicações!$B$10:$J$67,8,0)</f>
        <v>5.4982817869415812E-3</v>
      </c>
      <c r="AR22" s="40">
        <f>VLOOKUP(Reais6x6!G22,Aplicações!$B$10:$J$67,8,0)</f>
        <v>5.4982817869415812E-3</v>
      </c>
      <c r="AS22" s="40">
        <f>VLOOKUP(Reais6x6!H22,Aplicações!$B$10:$J$67,8,0)</f>
        <v>2.7147766323024059E-4</v>
      </c>
      <c r="AT22" s="40">
        <f t="shared" si="2"/>
        <v>0.19510703363914375</v>
      </c>
      <c r="AU22" s="40">
        <f t="shared" si="3"/>
        <v>0.17117117117117117</v>
      </c>
      <c r="AV22" s="40">
        <f t="shared" si="4"/>
        <v>0.57827835051546383</v>
      </c>
      <c r="AW22" s="66">
        <f t="shared" si="5"/>
        <v>0.97264016309887857</v>
      </c>
      <c r="AX22" s="40">
        <f t="shared" si="6"/>
        <v>0.98348348348348347</v>
      </c>
      <c r="AY22" s="40">
        <f t="shared" si="7"/>
        <v>0.88815463917525761</v>
      </c>
    </row>
    <row r="23" spans="2:51" ht="13.5" customHeight="1">
      <c r="B23" s="39">
        <v>20</v>
      </c>
      <c r="C23" s="31" t="s">
        <v>97</v>
      </c>
      <c r="D23" s="31" t="s">
        <v>97</v>
      </c>
      <c r="E23" s="31" t="s">
        <v>97</v>
      </c>
      <c r="F23" s="31" t="s">
        <v>98</v>
      </c>
      <c r="G23" s="31" t="s">
        <v>99</v>
      </c>
      <c r="H23" s="31" t="s">
        <v>99</v>
      </c>
      <c r="I23" s="40">
        <f>VLOOKUP(Reais6x6!C23,Aplicações!$B$10:$J$67,9,0)</f>
        <v>78.63</v>
      </c>
      <c r="J23" s="40">
        <f>VLOOKUP(Reais6x6!D23,Aplicações!$B$10:$J$67,9,0)</f>
        <v>78.63</v>
      </c>
      <c r="K23" s="40">
        <f>VLOOKUP(Reais6x6!E23,Aplicações!$B$10:$J$67,9,0)</f>
        <v>78.63</v>
      </c>
      <c r="L23" s="40">
        <f>VLOOKUP(Reais6x6!F23,Aplicações!$B$10:$J$67,9,0)</f>
        <v>210</v>
      </c>
      <c r="M23" s="40">
        <f>VLOOKUP(Reais6x6!G23,Aplicações!$B$10:$J$67,9,0)</f>
        <v>30.8</v>
      </c>
      <c r="N23" s="40">
        <f>VLOOKUP(Reais6x6!H23,Aplicações!$B$10:$J$67,9,0)</f>
        <v>30.8</v>
      </c>
      <c r="O23" s="31">
        <v>110</v>
      </c>
      <c r="P23" s="31">
        <v>113</v>
      </c>
      <c r="Q23" s="31">
        <v>117</v>
      </c>
      <c r="R23" s="31">
        <v>245</v>
      </c>
      <c r="S23" s="31">
        <v>43</v>
      </c>
      <c r="T23" s="31">
        <v>43</v>
      </c>
      <c r="U23" s="41">
        <f t="shared" ref="U23:Z23" si="26">O23/I23-1</f>
        <v>0.39895714104031543</v>
      </c>
      <c r="V23" s="41">
        <f t="shared" si="26"/>
        <v>0.43711051761414232</v>
      </c>
      <c r="W23" s="41">
        <f t="shared" si="26"/>
        <v>0.48798168637924455</v>
      </c>
      <c r="X23" s="41">
        <f t="shared" si="26"/>
        <v>0.16666666666666674</v>
      </c>
      <c r="Y23" s="41">
        <f t="shared" si="26"/>
        <v>0.39610389610389607</v>
      </c>
      <c r="Z23" s="41">
        <f t="shared" si="26"/>
        <v>0.39610389610389607</v>
      </c>
      <c r="AA23" s="41">
        <f t="shared" si="1"/>
        <v>0.38048730065136022</v>
      </c>
      <c r="AB23" s="40">
        <f>VLOOKUP(Reais6x6!C23,Aplicações!$B$10:$J$67,6,0)</f>
        <v>5.4434250764525995E-2</v>
      </c>
      <c r="AC23" s="40">
        <f>VLOOKUP(Reais6x6!D23,Aplicações!$B$10:$J$67,6,0)</f>
        <v>5.4434250764525995E-2</v>
      </c>
      <c r="AD23" s="40">
        <f>VLOOKUP(Reais6x6!E23,Aplicações!$B$10:$J$67,6,0)</f>
        <v>5.4434250764525995E-2</v>
      </c>
      <c r="AE23" s="40">
        <f>VLOOKUP(Reais6x6!F23,Aplicações!$B$10:$J$67,6,0)</f>
        <v>7.9510703363914366E-3</v>
      </c>
      <c r="AF23" s="40">
        <f>VLOOKUP(Reais6x6!G23,Aplicações!$B$10:$J$67,6,0)</f>
        <v>4.0978593272171251E-2</v>
      </c>
      <c r="AG23" s="40">
        <f>VLOOKUP(Reais6x6!H23,Aplicações!$B$10:$J$67,6,0)</f>
        <v>4.0978593272171251E-2</v>
      </c>
      <c r="AH23" s="40">
        <f>VLOOKUP(Reais6x6!C23,Aplicações!$B$10:$J$67,7,0)</f>
        <v>4.0540540540540543E-2</v>
      </c>
      <c r="AI23" s="40">
        <f>VLOOKUP(Reais6x6!D23,Aplicações!$B$10:$J$67,7,0)</f>
        <v>4.0540540540540543E-2</v>
      </c>
      <c r="AJ23" s="40">
        <f>VLOOKUP(Reais6x6!E23,Aplicações!$B$10:$J$67,7,0)</f>
        <v>4.0540540540540543E-2</v>
      </c>
      <c r="AK23" s="40">
        <f>VLOOKUP(Reais6x6!F23,Aplicações!$B$10:$J$67,7,0)</f>
        <v>1.1261261261261261E-2</v>
      </c>
      <c r="AL23" s="40">
        <f>VLOOKUP(Reais6x6!G23,Aplicações!$B$10:$J$67,7,0)</f>
        <v>8.5585585585585586E-2</v>
      </c>
      <c r="AM23" s="40">
        <f>VLOOKUP(Reais6x6!H23,Aplicações!$B$10:$J$67,7,0)</f>
        <v>8.5585585585585586E-2</v>
      </c>
      <c r="AN23" s="40">
        <f>VLOOKUP(Reais6x6!C23,Aplicações!$B$10:$J$67,8,0)</f>
        <v>0.18900343642611683</v>
      </c>
      <c r="AO23" s="40">
        <f>VLOOKUP(Reais6x6!D23,Aplicações!$B$10:$J$67,8,0)</f>
        <v>0.18900343642611683</v>
      </c>
      <c r="AP23" s="40">
        <f>VLOOKUP(Reais6x6!E23,Aplicações!$B$10:$J$67,8,0)</f>
        <v>0.18900343642611683</v>
      </c>
      <c r="AQ23" s="40">
        <f>VLOOKUP(Reais6x6!F23,Aplicações!$B$10:$J$67,8,0)</f>
        <v>5.4982817869415812E-3</v>
      </c>
      <c r="AR23" s="40">
        <f>VLOOKUP(Reais6x6!G23,Aplicações!$B$10:$J$67,8,0)</f>
        <v>0.30584192439862545</v>
      </c>
      <c r="AS23" s="40">
        <f>VLOOKUP(Reais6x6!H23,Aplicações!$B$10:$J$67,8,0)</f>
        <v>0.30584192439862545</v>
      </c>
      <c r="AT23" s="40">
        <f t="shared" si="2"/>
        <v>0.25321100917431194</v>
      </c>
      <c r="AU23" s="40">
        <f t="shared" si="3"/>
        <v>0.30405405405405406</v>
      </c>
      <c r="AV23" s="40">
        <f t="shared" si="4"/>
        <v>1.184192439862543</v>
      </c>
      <c r="AW23" s="66">
        <f t="shared" si="5"/>
        <v>0.9809174311926605</v>
      </c>
      <c r="AX23" s="40">
        <f t="shared" si="6"/>
        <v>0.96621621621621612</v>
      </c>
      <c r="AY23" s="40">
        <f t="shared" si="7"/>
        <v>0.87651775486827033</v>
      </c>
    </row>
    <row r="24" spans="2:51" ht="13.5" customHeight="1">
      <c r="B24" s="39">
        <v>21</v>
      </c>
      <c r="C24" s="31" t="s">
        <v>97</v>
      </c>
      <c r="D24" s="31" t="s">
        <v>97</v>
      </c>
      <c r="E24" s="31" t="s">
        <v>97</v>
      </c>
      <c r="F24" s="31" t="s">
        <v>98</v>
      </c>
      <c r="G24" s="31" t="s">
        <v>99</v>
      </c>
      <c r="H24" s="31" t="s">
        <v>100</v>
      </c>
      <c r="I24" s="40">
        <f>VLOOKUP(Reais6x6!C24,Aplicações!$B$10:$J$67,9,0)</f>
        <v>78.63</v>
      </c>
      <c r="J24" s="40">
        <f>VLOOKUP(Reais6x6!D24,Aplicações!$B$10:$J$67,9,0)</f>
        <v>78.63</v>
      </c>
      <c r="K24" s="40">
        <f>VLOOKUP(Reais6x6!E24,Aplicações!$B$10:$J$67,9,0)</f>
        <v>78.63</v>
      </c>
      <c r="L24" s="40">
        <f>VLOOKUP(Reais6x6!F24,Aplicações!$B$10:$J$67,9,0)</f>
        <v>210</v>
      </c>
      <c r="M24" s="40">
        <f>VLOOKUP(Reais6x6!G24,Aplicações!$B$10:$J$67,9,0)</f>
        <v>30.8</v>
      </c>
      <c r="N24" s="40">
        <f>VLOOKUP(Reais6x6!H24,Aplicações!$B$10:$J$67,9,0)</f>
        <v>184</v>
      </c>
      <c r="O24" s="31">
        <v>103</v>
      </c>
      <c r="P24" s="31">
        <v>104</v>
      </c>
      <c r="Q24" s="31">
        <v>109</v>
      </c>
      <c r="R24" s="31">
        <v>246</v>
      </c>
      <c r="S24" s="31">
        <v>41</v>
      </c>
      <c r="T24" s="31">
        <v>201</v>
      </c>
      <c r="U24" s="41">
        <f t="shared" ref="U24:Z24" si="27">O24/I24-1</f>
        <v>0.30993259570138632</v>
      </c>
      <c r="V24" s="41">
        <f t="shared" si="27"/>
        <v>0.32265038789266187</v>
      </c>
      <c r="W24" s="41">
        <f t="shared" si="27"/>
        <v>0.38623934884903988</v>
      </c>
      <c r="X24" s="41">
        <f t="shared" si="27"/>
        <v>0.17142857142857149</v>
      </c>
      <c r="Y24" s="41">
        <f t="shared" si="27"/>
        <v>0.33116883116883122</v>
      </c>
      <c r="Z24" s="41">
        <f t="shared" si="27"/>
        <v>9.2391304347826164E-2</v>
      </c>
      <c r="AA24" s="41">
        <f t="shared" si="1"/>
        <v>0.26896850656471949</v>
      </c>
      <c r="AB24" s="40">
        <f>VLOOKUP(Reais6x6!C24,Aplicações!$B$10:$J$67,6,0)</f>
        <v>5.4434250764525995E-2</v>
      </c>
      <c r="AC24" s="40">
        <f>VLOOKUP(Reais6x6!D24,Aplicações!$B$10:$J$67,6,0)</f>
        <v>5.4434250764525995E-2</v>
      </c>
      <c r="AD24" s="40">
        <f>VLOOKUP(Reais6x6!E24,Aplicações!$B$10:$J$67,6,0)</f>
        <v>5.4434250764525995E-2</v>
      </c>
      <c r="AE24" s="40">
        <f>VLOOKUP(Reais6x6!F24,Aplicações!$B$10:$J$67,6,0)</f>
        <v>7.9510703363914366E-3</v>
      </c>
      <c r="AF24" s="40">
        <f>VLOOKUP(Reais6x6!G24,Aplicações!$B$10:$J$67,6,0)</f>
        <v>4.0978593272171251E-2</v>
      </c>
      <c r="AG24" s="40">
        <f>VLOOKUP(Reais6x6!H24,Aplicações!$B$10:$J$67,6,0)</f>
        <v>4.2813455657492354E-3</v>
      </c>
      <c r="AH24" s="40">
        <f>VLOOKUP(Reais6x6!C24,Aplicações!$B$10:$J$67,7,0)</f>
        <v>4.0540540540540543E-2</v>
      </c>
      <c r="AI24" s="40">
        <f>VLOOKUP(Reais6x6!D24,Aplicações!$B$10:$J$67,7,0)</f>
        <v>4.0540540540540543E-2</v>
      </c>
      <c r="AJ24" s="40">
        <f>VLOOKUP(Reais6x6!E24,Aplicações!$B$10:$J$67,7,0)</f>
        <v>4.0540540540540543E-2</v>
      </c>
      <c r="AK24" s="40">
        <f>VLOOKUP(Reais6x6!F24,Aplicações!$B$10:$J$67,7,0)</f>
        <v>1.1261261261261261E-2</v>
      </c>
      <c r="AL24" s="40">
        <f>VLOOKUP(Reais6x6!G24,Aplicações!$B$10:$J$67,7,0)</f>
        <v>8.5585585585585586E-2</v>
      </c>
      <c r="AM24" s="40">
        <f>VLOOKUP(Reais6x6!H24,Aplicações!$B$10:$J$67,7,0)</f>
        <v>9.0090090090090089E-3</v>
      </c>
      <c r="AN24" s="40">
        <f>VLOOKUP(Reais6x6!C24,Aplicações!$B$10:$J$67,8,0)</f>
        <v>0.18900343642611683</v>
      </c>
      <c r="AO24" s="40">
        <f>VLOOKUP(Reais6x6!D24,Aplicações!$B$10:$J$67,8,0)</f>
        <v>0.18900343642611683</v>
      </c>
      <c r="AP24" s="40">
        <f>VLOOKUP(Reais6x6!E24,Aplicações!$B$10:$J$67,8,0)</f>
        <v>0.18900343642611683</v>
      </c>
      <c r="AQ24" s="40">
        <f>VLOOKUP(Reais6x6!F24,Aplicações!$B$10:$J$67,8,0)</f>
        <v>5.4982817869415812E-3</v>
      </c>
      <c r="AR24" s="40">
        <f>VLOOKUP(Reais6x6!G24,Aplicações!$B$10:$J$67,8,0)</f>
        <v>0.30584192439862545</v>
      </c>
      <c r="AS24" s="40">
        <f>VLOOKUP(Reais6x6!H24,Aplicações!$B$10:$J$67,8,0)</f>
        <v>0</v>
      </c>
      <c r="AT24" s="40">
        <f t="shared" si="2"/>
        <v>0.21651376146788995</v>
      </c>
      <c r="AU24" s="40">
        <f t="shared" si="3"/>
        <v>0.22747747747747746</v>
      </c>
      <c r="AV24" s="40">
        <f t="shared" si="4"/>
        <v>0.87835051546391751</v>
      </c>
      <c r="AW24" s="66">
        <f t="shared" si="5"/>
        <v>0.97308868501529033</v>
      </c>
      <c r="AX24" s="40">
        <f t="shared" si="6"/>
        <v>0.96861861861861864</v>
      </c>
      <c r="AY24" s="40">
        <f t="shared" si="7"/>
        <v>0.86135166093928983</v>
      </c>
    </row>
    <row r="25" spans="2:51" ht="13.5" customHeight="1">
      <c r="B25" s="39">
        <v>22</v>
      </c>
      <c r="C25" s="31" t="s">
        <v>97</v>
      </c>
      <c r="D25" s="31" t="s">
        <v>97</v>
      </c>
      <c r="E25" s="31" t="s">
        <v>97</v>
      </c>
      <c r="F25" s="31" t="s">
        <v>98</v>
      </c>
      <c r="G25" s="31" t="s">
        <v>99</v>
      </c>
      <c r="H25" s="31" t="s">
        <v>101</v>
      </c>
      <c r="I25" s="40">
        <f>VLOOKUP(Reais6x6!C25,Aplicações!$B$10:$J$67,9,0)</f>
        <v>78.63</v>
      </c>
      <c r="J25" s="40">
        <f>VLOOKUP(Reais6x6!D25,Aplicações!$B$10:$J$67,9,0)</f>
        <v>78.63</v>
      </c>
      <c r="K25" s="40">
        <f>VLOOKUP(Reais6x6!E25,Aplicações!$B$10:$J$67,9,0)</f>
        <v>78.63</v>
      </c>
      <c r="L25" s="40">
        <f>VLOOKUP(Reais6x6!F25,Aplicações!$B$10:$J$67,9,0)</f>
        <v>210</v>
      </c>
      <c r="M25" s="40">
        <f>VLOOKUP(Reais6x6!G25,Aplicações!$B$10:$J$67,9,0)</f>
        <v>30.8</v>
      </c>
      <c r="N25" s="40">
        <f>VLOOKUP(Reais6x6!H25,Aplicações!$B$10:$J$67,9,0)</f>
        <v>224.76</v>
      </c>
      <c r="O25" s="31">
        <v>106</v>
      </c>
      <c r="P25" s="31">
        <v>108</v>
      </c>
      <c r="Q25" s="31">
        <v>112</v>
      </c>
      <c r="R25" s="31">
        <v>243</v>
      </c>
      <c r="S25" s="31">
        <v>41</v>
      </c>
      <c r="T25" s="31">
        <v>282</v>
      </c>
      <c r="U25" s="41">
        <f t="shared" ref="U25:Z25" si="28">O25/I25-1</f>
        <v>0.34808597227521321</v>
      </c>
      <c r="V25" s="41">
        <f t="shared" si="28"/>
        <v>0.37352155665776432</v>
      </c>
      <c r="W25" s="41">
        <f t="shared" si="28"/>
        <v>0.42439272542286677</v>
      </c>
      <c r="X25" s="41">
        <f t="shared" si="28"/>
        <v>0.15714285714285725</v>
      </c>
      <c r="Y25" s="41">
        <f t="shared" si="28"/>
        <v>0.33116883116883122</v>
      </c>
      <c r="Z25" s="41">
        <f t="shared" si="28"/>
        <v>0.25467164975974388</v>
      </c>
      <c r="AA25" s="41">
        <f t="shared" si="1"/>
        <v>0.31483059873787944</v>
      </c>
      <c r="AB25" s="40">
        <f>VLOOKUP(Reais6x6!C25,Aplicações!$B$10:$J$67,6,0)</f>
        <v>5.4434250764525995E-2</v>
      </c>
      <c r="AC25" s="40">
        <f>VLOOKUP(Reais6x6!D25,Aplicações!$B$10:$J$67,6,0)</f>
        <v>5.4434250764525995E-2</v>
      </c>
      <c r="AD25" s="40">
        <f>VLOOKUP(Reais6x6!E25,Aplicações!$B$10:$J$67,6,0)</f>
        <v>5.4434250764525995E-2</v>
      </c>
      <c r="AE25" s="40">
        <f>VLOOKUP(Reais6x6!F25,Aplicações!$B$10:$J$67,6,0)</f>
        <v>7.9510703363914366E-3</v>
      </c>
      <c r="AF25" s="40">
        <f>VLOOKUP(Reais6x6!G25,Aplicações!$B$10:$J$67,6,0)</f>
        <v>4.0978593272171251E-2</v>
      </c>
      <c r="AG25" s="40">
        <f>VLOOKUP(Reais6x6!H25,Aplicações!$B$10:$J$67,6,0)</f>
        <v>1.5902140672782873E-2</v>
      </c>
      <c r="AH25" s="40">
        <f>VLOOKUP(Reais6x6!C25,Aplicações!$B$10:$J$67,7,0)</f>
        <v>4.0540540540540543E-2</v>
      </c>
      <c r="AI25" s="40">
        <f>VLOOKUP(Reais6x6!D25,Aplicações!$B$10:$J$67,7,0)</f>
        <v>4.0540540540540543E-2</v>
      </c>
      <c r="AJ25" s="40">
        <f>VLOOKUP(Reais6x6!E25,Aplicações!$B$10:$J$67,7,0)</f>
        <v>4.0540540540540543E-2</v>
      </c>
      <c r="AK25" s="40">
        <f>VLOOKUP(Reais6x6!F25,Aplicações!$B$10:$J$67,7,0)</f>
        <v>1.1261261261261261E-2</v>
      </c>
      <c r="AL25" s="40">
        <f>VLOOKUP(Reais6x6!G25,Aplicações!$B$10:$J$67,7,0)</f>
        <v>8.5585585585585586E-2</v>
      </c>
      <c r="AM25" s="40">
        <f>VLOOKUP(Reais6x6!H25,Aplicações!$B$10:$J$67,7,0)</f>
        <v>2.7027027027027029E-2</v>
      </c>
      <c r="AN25" s="40">
        <f>VLOOKUP(Reais6x6!C25,Aplicações!$B$10:$J$67,8,0)</f>
        <v>0.18900343642611683</v>
      </c>
      <c r="AO25" s="40">
        <f>VLOOKUP(Reais6x6!D25,Aplicações!$B$10:$J$67,8,0)</f>
        <v>0.18900343642611683</v>
      </c>
      <c r="AP25" s="40">
        <f>VLOOKUP(Reais6x6!E25,Aplicações!$B$10:$J$67,8,0)</f>
        <v>0.18900343642611683</v>
      </c>
      <c r="AQ25" s="40">
        <f>VLOOKUP(Reais6x6!F25,Aplicações!$B$10:$J$67,8,0)</f>
        <v>5.4982817869415812E-3</v>
      </c>
      <c r="AR25" s="40">
        <f>VLOOKUP(Reais6x6!G25,Aplicações!$B$10:$J$67,8,0)</f>
        <v>0.30584192439862545</v>
      </c>
      <c r="AS25" s="40">
        <f>VLOOKUP(Reais6x6!H25,Aplicações!$B$10:$J$67,8,0)</f>
        <v>2.7147766323024059E-4</v>
      </c>
      <c r="AT25" s="40">
        <f t="shared" si="2"/>
        <v>0.22813455657492357</v>
      </c>
      <c r="AU25" s="40">
        <f t="shared" si="3"/>
        <v>0.24549549549549549</v>
      </c>
      <c r="AV25" s="40">
        <f t="shared" si="4"/>
        <v>0.87862199312714773</v>
      </c>
      <c r="AW25" s="66">
        <f t="shared" si="5"/>
        <v>0.9759021406727828</v>
      </c>
      <c r="AX25" s="40">
        <f t="shared" si="6"/>
        <v>0.97252252252252247</v>
      </c>
      <c r="AY25" s="40">
        <f t="shared" si="7"/>
        <v>0.86144215349369979</v>
      </c>
    </row>
    <row r="26" spans="2:51" ht="13.5" customHeight="1">
      <c r="B26" s="39">
        <v>23</v>
      </c>
      <c r="C26" s="31" t="s">
        <v>97</v>
      </c>
      <c r="D26" s="31" t="s">
        <v>97</v>
      </c>
      <c r="E26" s="31" t="s">
        <v>97</v>
      </c>
      <c r="F26" s="31" t="s">
        <v>98</v>
      </c>
      <c r="G26" s="31" t="s">
        <v>100</v>
      </c>
      <c r="H26" s="31" t="s">
        <v>100</v>
      </c>
      <c r="I26" s="40">
        <f>VLOOKUP(Reais6x6!C26,Aplicações!$B$10:$J$67,9,0)</f>
        <v>78.63</v>
      </c>
      <c r="J26" s="40">
        <f>VLOOKUP(Reais6x6!D26,Aplicações!$B$10:$J$67,9,0)</f>
        <v>78.63</v>
      </c>
      <c r="K26" s="40">
        <f>VLOOKUP(Reais6x6!E26,Aplicações!$B$10:$J$67,9,0)</f>
        <v>78.63</v>
      </c>
      <c r="L26" s="40">
        <f>VLOOKUP(Reais6x6!F26,Aplicações!$B$10:$J$67,9,0)</f>
        <v>210</v>
      </c>
      <c r="M26" s="40">
        <f>VLOOKUP(Reais6x6!G26,Aplicações!$B$10:$J$67,9,0)</f>
        <v>184</v>
      </c>
      <c r="N26" s="40">
        <f>VLOOKUP(Reais6x6!H26,Aplicações!$B$10:$J$67,9,0)</f>
        <v>184</v>
      </c>
      <c r="O26" s="31">
        <v>99</v>
      </c>
      <c r="P26" s="31">
        <v>100</v>
      </c>
      <c r="Q26" s="31">
        <v>105</v>
      </c>
      <c r="R26" s="31">
        <v>243</v>
      </c>
      <c r="S26" s="31">
        <v>204</v>
      </c>
      <c r="T26" s="31">
        <v>203</v>
      </c>
      <c r="U26" s="41">
        <f t="shared" ref="U26:Z26" si="29">O26/I26-1</f>
        <v>0.25906142693628387</v>
      </c>
      <c r="V26" s="41">
        <f t="shared" si="29"/>
        <v>0.27177921912755942</v>
      </c>
      <c r="W26" s="41">
        <f t="shared" si="29"/>
        <v>0.33536818008393743</v>
      </c>
      <c r="X26" s="41">
        <f t="shared" si="29"/>
        <v>0.15714285714285725</v>
      </c>
      <c r="Y26" s="41">
        <f t="shared" si="29"/>
        <v>0.10869565217391308</v>
      </c>
      <c r="Z26" s="41">
        <f t="shared" si="29"/>
        <v>0.10326086956521729</v>
      </c>
      <c r="AA26" s="41">
        <f t="shared" si="1"/>
        <v>0.20588470083829472</v>
      </c>
      <c r="AB26" s="40">
        <f>VLOOKUP(Reais6x6!C26,Aplicações!$B$10:$J$67,6,0)</f>
        <v>5.4434250764525995E-2</v>
      </c>
      <c r="AC26" s="40">
        <f>VLOOKUP(Reais6x6!D26,Aplicações!$B$10:$J$67,6,0)</f>
        <v>5.4434250764525995E-2</v>
      </c>
      <c r="AD26" s="40">
        <f>VLOOKUP(Reais6x6!E26,Aplicações!$B$10:$J$67,6,0)</f>
        <v>5.4434250764525995E-2</v>
      </c>
      <c r="AE26" s="40">
        <f>VLOOKUP(Reais6x6!F26,Aplicações!$B$10:$J$67,6,0)</f>
        <v>7.9510703363914366E-3</v>
      </c>
      <c r="AF26" s="40">
        <f>VLOOKUP(Reais6x6!G26,Aplicações!$B$10:$J$67,6,0)</f>
        <v>4.2813455657492354E-3</v>
      </c>
      <c r="AG26" s="40">
        <f>VLOOKUP(Reais6x6!H26,Aplicações!$B$10:$J$67,6,0)</f>
        <v>4.2813455657492354E-3</v>
      </c>
      <c r="AH26" s="40">
        <f>VLOOKUP(Reais6x6!C26,Aplicações!$B$10:$J$67,7,0)</f>
        <v>4.0540540540540543E-2</v>
      </c>
      <c r="AI26" s="40">
        <f>VLOOKUP(Reais6x6!D26,Aplicações!$B$10:$J$67,7,0)</f>
        <v>4.0540540540540543E-2</v>
      </c>
      <c r="AJ26" s="40">
        <f>VLOOKUP(Reais6x6!E26,Aplicações!$B$10:$J$67,7,0)</f>
        <v>4.0540540540540543E-2</v>
      </c>
      <c r="AK26" s="40">
        <f>VLOOKUP(Reais6x6!F26,Aplicações!$B$10:$J$67,7,0)</f>
        <v>1.1261261261261261E-2</v>
      </c>
      <c r="AL26" s="40">
        <f>VLOOKUP(Reais6x6!G26,Aplicações!$B$10:$J$67,7,0)</f>
        <v>9.0090090090090089E-3</v>
      </c>
      <c r="AM26" s="40">
        <f>VLOOKUP(Reais6x6!H26,Aplicações!$B$10:$J$67,7,0)</f>
        <v>9.0090090090090089E-3</v>
      </c>
      <c r="AN26" s="40">
        <f>VLOOKUP(Reais6x6!C26,Aplicações!$B$10:$J$67,8,0)</f>
        <v>0.18900343642611683</v>
      </c>
      <c r="AO26" s="40">
        <f>VLOOKUP(Reais6x6!D26,Aplicações!$B$10:$J$67,8,0)</f>
        <v>0.18900343642611683</v>
      </c>
      <c r="AP26" s="40">
        <f>VLOOKUP(Reais6x6!E26,Aplicações!$B$10:$J$67,8,0)</f>
        <v>0.18900343642611683</v>
      </c>
      <c r="AQ26" s="40">
        <f>VLOOKUP(Reais6x6!F26,Aplicações!$B$10:$J$67,8,0)</f>
        <v>5.4982817869415812E-3</v>
      </c>
      <c r="AR26" s="40">
        <f>VLOOKUP(Reais6x6!G26,Aplicações!$B$10:$J$67,8,0)</f>
        <v>0</v>
      </c>
      <c r="AS26" s="40">
        <f>VLOOKUP(Reais6x6!H26,Aplicações!$B$10:$J$67,8,0)</f>
        <v>0</v>
      </c>
      <c r="AT26" s="40">
        <f t="shared" si="2"/>
        <v>0.17981651376146793</v>
      </c>
      <c r="AU26" s="40">
        <f t="shared" si="3"/>
        <v>0.15090090090090089</v>
      </c>
      <c r="AV26" s="40">
        <f t="shared" si="4"/>
        <v>0.57250859106529206</v>
      </c>
      <c r="AW26" s="66">
        <f t="shared" si="5"/>
        <v>0.97015290519877673</v>
      </c>
      <c r="AX26" s="40">
        <f t="shared" si="6"/>
        <v>0.98123123123123135</v>
      </c>
      <c r="AY26" s="40">
        <f t="shared" si="7"/>
        <v>0.88696449026345936</v>
      </c>
    </row>
    <row r="27" spans="2:51" ht="13.5" customHeight="1">
      <c r="B27" s="39">
        <v>24</v>
      </c>
      <c r="C27" s="31" t="s">
        <v>97</v>
      </c>
      <c r="D27" s="31" t="s">
        <v>97</v>
      </c>
      <c r="E27" s="31" t="s">
        <v>97</v>
      </c>
      <c r="F27" s="31" t="s">
        <v>98</v>
      </c>
      <c r="G27" s="31" t="s">
        <v>100</v>
      </c>
      <c r="H27" s="31" t="s">
        <v>101</v>
      </c>
      <c r="I27" s="40">
        <f>VLOOKUP(Reais6x6!C27,Aplicações!$B$10:$J$67,9,0)</f>
        <v>78.63</v>
      </c>
      <c r="J27" s="40">
        <f>VLOOKUP(Reais6x6!D27,Aplicações!$B$10:$J$67,9,0)</f>
        <v>78.63</v>
      </c>
      <c r="K27" s="40">
        <f>VLOOKUP(Reais6x6!E27,Aplicações!$B$10:$J$67,9,0)</f>
        <v>78.63</v>
      </c>
      <c r="L27" s="40">
        <f>VLOOKUP(Reais6x6!F27,Aplicações!$B$10:$J$67,9,0)</f>
        <v>210</v>
      </c>
      <c r="M27" s="40">
        <f>VLOOKUP(Reais6x6!G27,Aplicações!$B$10:$J$67,9,0)</f>
        <v>184</v>
      </c>
      <c r="N27" s="40">
        <f>VLOOKUP(Reais6x6!H27,Aplicações!$B$10:$J$67,9,0)</f>
        <v>224.76</v>
      </c>
      <c r="O27" s="31">
        <v>100</v>
      </c>
      <c r="P27" s="31">
        <v>101</v>
      </c>
      <c r="Q27" s="31">
        <v>106</v>
      </c>
      <c r="R27" s="31">
        <v>241</v>
      </c>
      <c r="S27" s="31">
        <v>201</v>
      </c>
      <c r="T27" s="31">
        <v>274</v>
      </c>
      <c r="U27" s="41">
        <f t="shared" ref="U27:Z27" si="30">O27/I27-1</f>
        <v>0.27177921912755942</v>
      </c>
      <c r="V27" s="41">
        <f t="shared" si="30"/>
        <v>0.2844970113188352</v>
      </c>
      <c r="W27" s="41">
        <f t="shared" si="30"/>
        <v>0.34808597227521321</v>
      </c>
      <c r="X27" s="41">
        <f t="shared" si="30"/>
        <v>0.14761904761904754</v>
      </c>
      <c r="Y27" s="41">
        <f t="shared" si="30"/>
        <v>9.2391304347826164E-2</v>
      </c>
      <c r="Z27" s="41">
        <f t="shared" si="30"/>
        <v>0.21907812778074387</v>
      </c>
      <c r="AA27" s="41">
        <f t="shared" si="1"/>
        <v>0.22724178041153756</v>
      </c>
      <c r="AB27" s="40">
        <f>VLOOKUP(Reais6x6!C27,Aplicações!$B$10:$J$67,6,0)</f>
        <v>5.4434250764525995E-2</v>
      </c>
      <c r="AC27" s="40">
        <f>VLOOKUP(Reais6x6!D27,Aplicações!$B$10:$J$67,6,0)</f>
        <v>5.4434250764525995E-2</v>
      </c>
      <c r="AD27" s="40">
        <f>VLOOKUP(Reais6x6!E27,Aplicações!$B$10:$J$67,6,0)</f>
        <v>5.4434250764525995E-2</v>
      </c>
      <c r="AE27" s="40">
        <f>VLOOKUP(Reais6x6!F27,Aplicações!$B$10:$J$67,6,0)</f>
        <v>7.9510703363914366E-3</v>
      </c>
      <c r="AF27" s="40">
        <f>VLOOKUP(Reais6x6!G27,Aplicações!$B$10:$J$67,6,0)</f>
        <v>4.2813455657492354E-3</v>
      </c>
      <c r="AG27" s="40">
        <f>VLOOKUP(Reais6x6!H27,Aplicações!$B$10:$J$67,6,0)</f>
        <v>1.5902140672782873E-2</v>
      </c>
      <c r="AH27" s="40">
        <f>VLOOKUP(Reais6x6!C27,Aplicações!$B$10:$J$67,7,0)</f>
        <v>4.0540540540540543E-2</v>
      </c>
      <c r="AI27" s="40">
        <f>VLOOKUP(Reais6x6!D27,Aplicações!$B$10:$J$67,7,0)</f>
        <v>4.0540540540540543E-2</v>
      </c>
      <c r="AJ27" s="40">
        <f>VLOOKUP(Reais6x6!E27,Aplicações!$B$10:$J$67,7,0)</f>
        <v>4.0540540540540543E-2</v>
      </c>
      <c r="AK27" s="40">
        <f>VLOOKUP(Reais6x6!F27,Aplicações!$B$10:$J$67,7,0)</f>
        <v>1.1261261261261261E-2</v>
      </c>
      <c r="AL27" s="40">
        <f>VLOOKUP(Reais6x6!G27,Aplicações!$B$10:$J$67,7,0)</f>
        <v>9.0090090090090089E-3</v>
      </c>
      <c r="AM27" s="40">
        <f>VLOOKUP(Reais6x6!H27,Aplicações!$B$10:$J$67,7,0)</f>
        <v>2.7027027027027029E-2</v>
      </c>
      <c r="AN27" s="40">
        <f>VLOOKUP(Reais6x6!C27,Aplicações!$B$10:$J$67,8,0)</f>
        <v>0.18900343642611683</v>
      </c>
      <c r="AO27" s="40">
        <f>VLOOKUP(Reais6x6!D27,Aplicações!$B$10:$J$67,8,0)</f>
        <v>0.18900343642611683</v>
      </c>
      <c r="AP27" s="40">
        <f>VLOOKUP(Reais6x6!E27,Aplicações!$B$10:$J$67,8,0)</f>
        <v>0.18900343642611683</v>
      </c>
      <c r="AQ27" s="40">
        <f>VLOOKUP(Reais6x6!F27,Aplicações!$B$10:$J$67,8,0)</f>
        <v>5.4982817869415812E-3</v>
      </c>
      <c r="AR27" s="40">
        <f>VLOOKUP(Reais6x6!G27,Aplicações!$B$10:$J$67,8,0)</f>
        <v>0</v>
      </c>
      <c r="AS27" s="40">
        <f>VLOOKUP(Reais6x6!H27,Aplicações!$B$10:$J$67,8,0)</f>
        <v>2.7147766323024059E-4</v>
      </c>
      <c r="AT27" s="40">
        <f t="shared" si="2"/>
        <v>0.19143730886850155</v>
      </c>
      <c r="AU27" s="40">
        <f t="shared" si="3"/>
        <v>0.16891891891891891</v>
      </c>
      <c r="AV27" s="40">
        <f t="shared" si="4"/>
        <v>0.57278006872852227</v>
      </c>
      <c r="AW27" s="66">
        <f t="shared" si="5"/>
        <v>0.97141692150866454</v>
      </c>
      <c r="AX27" s="40">
        <f t="shared" si="6"/>
        <v>0.98273273273273276</v>
      </c>
      <c r="AY27" s="40">
        <f t="shared" si="7"/>
        <v>0.88701878579610538</v>
      </c>
    </row>
    <row r="28" spans="2:51" ht="13.5" customHeight="1">
      <c r="B28" s="39">
        <v>25</v>
      </c>
      <c r="C28" s="31" t="s">
        <v>97</v>
      </c>
      <c r="D28" s="31" t="s">
        <v>97</v>
      </c>
      <c r="E28" s="31" t="s">
        <v>97</v>
      </c>
      <c r="F28" s="31" t="s">
        <v>98</v>
      </c>
      <c r="G28" s="31" t="s">
        <v>101</v>
      </c>
      <c r="H28" s="31" t="s">
        <v>101</v>
      </c>
      <c r="I28" s="40">
        <f>VLOOKUP(Reais6x6!C28,Aplicações!$B$10:$J$67,9,0)</f>
        <v>78.63</v>
      </c>
      <c r="J28" s="40">
        <f>VLOOKUP(Reais6x6!D28,Aplicações!$B$10:$J$67,9,0)</f>
        <v>78.63</v>
      </c>
      <c r="K28" s="40">
        <f>VLOOKUP(Reais6x6!E28,Aplicações!$B$10:$J$67,9,0)</f>
        <v>78.63</v>
      </c>
      <c r="L28" s="40">
        <f>VLOOKUP(Reais6x6!F28,Aplicações!$B$10:$J$67,9,0)</f>
        <v>210</v>
      </c>
      <c r="M28" s="40">
        <f>VLOOKUP(Reais6x6!G28,Aplicações!$B$10:$J$67,9,0)</f>
        <v>224.76</v>
      </c>
      <c r="N28" s="40">
        <f>VLOOKUP(Reais6x6!H28,Aplicações!$B$10:$J$67,9,0)</f>
        <v>224.76</v>
      </c>
      <c r="O28" s="31">
        <v>102</v>
      </c>
      <c r="P28" s="31">
        <v>104</v>
      </c>
      <c r="Q28" s="31">
        <v>109</v>
      </c>
      <c r="R28" s="31">
        <v>240</v>
      </c>
      <c r="S28" s="31">
        <v>274</v>
      </c>
      <c r="T28" s="31">
        <v>276</v>
      </c>
      <c r="U28" s="41">
        <f t="shared" ref="U28:Z28" si="31">O28/I28-1</f>
        <v>0.29721480351011076</v>
      </c>
      <c r="V28" s="41">
        <f t="shared" si="31"/>
        <v>0.32265038789266187</v>
      </c>
      <c r="W28" s="41">
        <f t="shared" si="31"/>
        <v>0.38623934884903988</v>
      </c>
      <c r="X28" s="41">
        <f t="shared" si="31"/>
        <v>0.14285714285714279</v>
      </c>
      <c r="Y28" s="41">
        <f t="shared" si="31"/>
        <v>0.21907812778074387</v>
      </c>
      <c r="Z28" s="41">
        <f t="shared" si="31"/>
        <v>0.22797650827549387</v>
      </c>
      <c r="AA28" s="41">
        <f t="shared" si="1"/>
        <v>0.26600271986086549</v>
      </c>
      <c r="AB28" s="40">
        <f>VLOOKUP(Reais6x6!C28,Aplicações!$B$10:$J$67,6,0)</f>
        <v>5.4434250764525995E-2</v>
      </c>
      <c r="AC28" s="40">
        <f>VLOOKUP(Reais6x6!D28,Aplicações!$B$10:$J$67,6,0)</f>
        <v>5.4434250764525995E-2</v>
      </c>
      <c r="AD28" s="40">
        <f>VLOOKUP(Reais6x6!E28,Aplicações!$B$10:$J$67,6,0)</f>
        <v>5.4434250764525995E-2</v>
      </c>
      <c r="AE28" s="40">
        <f>VLOOKUP(Reais6x6!F28,Aplicações!$B$10:$J$67,6,0)</f>
        <v>7.9510703363914366E-3</v>
      </c>
      <c r="AF28" s="40">
        <f>VLOOKUP(Reais6x6!G28,Aplicações!$B$10:$J$67,6,0)</f>
        <v>1.5902140672782873E-2</v>
      </c>
      <c r="AG28" s="40">
        <f>VLOOKUP(Reais6x6!H28,Aplicações!$B$10:$J$67,6,0)</f>
        <v>1.5902140672782873E-2</v>
      </c>
      <c r="AH28" s="40">
        <f>VLOOKUP(Reais6x6!C28,Aplicações!$B$10:$J$67,7,0)</f>
        <v>4.0540540540540543E-2</v>
      </c>
      <c r="AI28" s="40">
        <f>VLOOKUP(Reais6x6!D28,Aplicações!$B$10:$J$67,7,0)</f>
        <v>4.0540540540540543E-2</v>
      </c>
      <c r="AJ28" s="40">
        <f>VLOOKUP(Reais6x6!E28,Aplicações!$B$10:$J$67,7,0)</f>
        <v>4.0540540540540543E-2</v>
      </c>
      <c r="AK28" s="40">
        <f>VLOOKUP(Reais6x6!F28,Aplicações!$B$10:$J$67,7,0)</f>
        <v>1.1261261261261261E-2</v>
      </c>
      <c r="AL28" s="40">
        <f>VLOOKUP(Reais6x6!G28,Aplicações!$B$10:$J$67,7,0)</f>
        <v>2.7027027027027029E-2</v>
      </c>
      <c r="AM28" s="40">
        <f>VLOOKUP(Reais6x6!H28,Aplicações!$B$10:$J$67,7,0)</f>
        <v>2.7027027027027029E-2</v>
      </c>
      <c r="AN28" s="40">
        <f>VLOOKUP(Reais6x6!C28,Aplicações!$B$10:$J$67,8,0)</f>
        <v>0.18900343642611683</v>
      </c>
      <c r="AO28" s="40">
        <f>VLOOKUP(Reais6x6!D28,Aplicações!$B$10:$J$67,8,0)</f>
        <v>0.18900343642611683</v>
      </c>
      <c r="AP28" s="40">
        <f>VLOOKUP(Reais6x6!E28,Aplicações!$B$10:$J$67,8,0)</f>
        <v>0.18900343642611683</v>
      </c>
      <c r="AQ28" s="40">
        <f>VLOOKUP(Reais6x6!F28,Aplicações!$B$10:$J$67,8,0)</f>
        <v>5.4982817869415812E-3</v>
      </c>
      <c r="AR28" s="40">
        <f>VLOOKUP(Reais6x6!G28,Aplicações!$B$10:$J$67,8,0)</f>
        <v>2.7147766323024059E-4</v>
      </c>
      <c r="AS28" s="40">
        <f>VLOOKUP(Reais6x6!H28,Aplicações!$B$10:$J$67,8,0)</f>
        <v>2.7147766323024059E-4</v>
      </c>
      <c r="AT28" s="40">
        <f t="shared" si="2"/>
        <v>0.20305810397553517</v>
      </c>
      <c r="AU28" s="40">
        <f t="shared" si="3"/>
        <v>0.18693693693693694</v>
      </c>
      <c r="AV28" s="40">
        <f t="shared" si="4"/>
        <v>0.57305154639175249</v>
      </c>
      <c r="AW28" s="66">
        <f t="shared" si="5"/>
        <v>0.9742303771661569</v>
      </c>
      <c r="AX28" s="40">
        <f t="shared" si="6"/>
        <v>0.98663663663663648</v>
      </c>
      <c r="AY28" s="40">
        <f t="shared" si="7"/>
        <v>0.88710927835051534</v>
      </c>
    </row>
    <row r="29" spans="2:51" ht="13.5" customHeight="1">
      <c r="B29" s="39">
        <v>26</v>
      </c>
      <c r="C29" s="31" t="s">
        <v>97</v>
      </c>
      <c r="D29" s="31" t="s">
        <v>97</v>
      </c>
      <c r="E29" s="31" t="s">
        <v>97</v>
      </c>
      <c r="F29" s="31" t="s">
        <v>99</v>
      </c>
      <c r="G29" s="31" t="s">
        <v>99</v>
      </c>
      <c r="H29" s="31" t="s">
        <v>99</v>
      </c>
      <c r="I29" s="40">
        <f>VLOOKUP(Reais6x6!C29,Aplicações!$B$10:$J$67,9,0)</f>
        <v>78.63</v>
      </c>
      <c r="J29" s="40">
        <f>VLOOKUP(Reais6x6!D29,Aplicações!$B$10:$J$67,9,0)</f>
        <v>78.63</v>
      </c>
      <c r="K29" s="40">
        <f>VLOOKUP(Reais6x6!E29,Aplicações!$B$10:$J$67,9,0)</f>
        <v>78.63</v>
      </c>
      <c r="L29" s="40">
        <f>VLOOKUP(Reais6x6!F29,Aplicações!$B$10:$J$67,9,0)</f>
        <v>30.8</v>
      </c>
      <c r="M29" s="40">
        <f>VLOOKUP(Reais6x6!G29,Aplicações!$B$10:$J$67,9,0)</f>
        <v>30.8</v>
      </c>
      <c r="N29" s="40">
        <f>VLOOKUP(Reais6x6!H29,Aplicações!$B$10:$J$67,9,0)</f>
        <v>30.8</v>
      </c>
      <c r="O29" s="31">
        <v>114</v>
      </c>
      <c r="P29" s="31">
        <v>115</v>
      </c>
      <c r="Q29" s="31">
        <v>121</v>
      </c>
      <c r="R29" s="31">
        <v>45</v>
      </c>
      <c r="S29" s="31">
        <v>44</v>
      </c>
      <c r="T29" s="31">
        <v>48</v>
      </c>
      <c r="U29" s="41">
        <f t="shared" ref="U29:Z29" si="32">O29/I29-1</f>
        <v>0.44982830980541788</v>
      </c>
      <c r="V29" s="41">
        <f t="shared" si="32"/>
        <v>0.46254610199669344</v>
      </c>
      <c r="W29" s="41">
        <f t="shared" si="32"/>
        <v>0.538852855144347</v>
      </c>
      <c r="X29" s="41">
        <f t="shared" si="32"/>
        <v>0.46103896103896091</v>
      </c>
      <c r="Y29" s="41">
        <f t="shared" si="32"/>
        <v>0.4285714285714286</v>
      </c>
      <c r="Z29" s="41">
        <f t="shared" si="32"/>
        <v>0.55844155844155852</v>
      </c>
      <c r="AA29" s="41">
        <f t="shared" si="1"/>
        <v>0.48321320249973437</v>
      </c>
      <c r="AB29" s="40">
        <f>VLOOKUP(Reais6x6!C29,Aplicações!$B$10:$J$67,6,0)</f>
        <v>5.4434250764525995E-2</v>
      </c>
      <c r="AC29" s="40">
        <f>VLOOKUP(Reais6x6!D29,Aplicações!$B$10:$J$67,6,0)</f>
        <v>5.4434250764525995E-2</v>
      </c>
      <c r="AD29" s="40">
        <f>VLOOKUP(Reais6x6!E29,Aplicações!$B$10:$J$67,6,0)</f>
        <v>5.4434250764525995E-2</v>
      </c>
      <c r="AE29" s="40">
        <f>VLOOKUP(Reais6x6!F29,Aplicações!$B$10:$J$67,6,0)</f>
        <v>4.0978593272171251E-2</v>
      </c>
      <c r="AF29" s="40">
        <f>VLOOKUP(Reais6x6!G29,Aplicações!$B$10:$J$67,6,0)</f>
        <v>4.0978593272171251E-2</v>
      </c>
      <c r="AG29" s="40">
        <f>VLOOKUP(Reais6x6!H29,Aplicações!$B$10:$J$67,6,0)</f>
        <v>4.0978593272171251E-2</v>
      </c>
      <c r="AH29" s="40">
        <f>VLOOKUP(Reais6x6!C29,Aplicações!$B$10:$J$67,7,0)</f>
        <v>4.0540540540540543E-2</v>
      </c>
      <c r="AI29" s="40">
        <f>VLOOKUP(Reais6x6!D29,Aplicações!$B$10:$J$67,7,0)</f>
        <v>4.0540540540540543E-2</v>
      </c>
      <c r="AJ29" s="40">
        <f>VLOOKUP(Reais6x6!E29,Aplicações!$B$10:$J$67,7,0)</f>
        <v>4.0540540540540543E-2</v>
      </c>
      <c r="AK29" s="40">
        <f>VLOOKUP(Reais6x6!F29,Aplicações!$B$10:$J$67,7,0)</f>
        <v>8.5585585585585586E-2</v>
      </c>
      <c r="AL29" s="40">
        <f>VLOOKUP(Reais6x6!G29,Aplicações!$B$10:$J$67,7,0)</f>
        <v>8.5585585585585586E-2</v>
      </c>
      <c r="AM29" s="40">
        <f>VLOOKUP(Reais6x6!H29,Aplicações!$B$10:$J$67,7,0)</f>
        <v>8.5585585585585586E-2</v>
      </c>
      <c r="AN29" s="40">
        <f>VLOOKUP(Reais6x6!C29,Aplicações!$B$10:$J$67,8,0)</f>
        <v>0.18900343642611683</v>
      </c>
      <c r="AO29" s="40">
        <f>VLOOKUP(Reais6x6!D29,Aplicações!$B$10:$J$67,8,0)</f>
        <v>0.18900343642611683</v>
      </c>
      <c r="AP29" s="40">
        <f>VLOOKUP(Reais6x6!E29,Aplicações!$B$10:$J$67,8,0)</f>
        <v>0.18900343642611683</v>
      </c>
      <c r="AQ29" s="40">
        <f>VLOOKUP(Reais6x6!F29,Aplicações!$B$10:$J$67,8,0)</f>
        <v>0.30584192439862545</v>
      </c>
      <c r="AR29" s="40">
        <f>VLOOKUP(Reais6x6!G29,Aplicações!$B$10:$J$67,8,0)</f>
        <v>0.30584192439862545</v>
      </c>
      <c r="AS29" s="40">
        <f>VLOOKUP(Reais6x6!H29,Aplicações!$B$10:$J$67,8,0)</f>
        <v>0.30584192439862545</v>
      </c>
      <c r="AT29" s="40">
        <f t="shared" si="2"/>
        <v>0.2862385321100917</v>
      </c>
      <c r="AU29" s="40">
        <f t="shared" si="3"/>
        <v>0.3783783783783784</v>
      </c>
      <c r="AV29" s="40">
        <f t="shared" si="4"/>
        <v>1.4845360824742269</v>
      </c>
      <c r="AW29" s="66">
        <f t="shared" si="5"/>
        <v>0.99192660550458733</v>
      </c>
      <c r="AX29" s="40">
        <f t="shared" si="6"/>
        <v>0.97297297297297303</v>
      </c>
      <c r="AY29" s="40">
        <f t="shared" si="7"/>
        <v>0.92989690721649498</v>
      </c>
    </row>
    <row r="30" spans="2:51" ht="13.5" customHeight="1">
      <c r="B30" s="39">
        <v>27</v>
      </c>
      <c r="C30" s="31" t="s">
        <v>97</v>
      </c>
      <c r="D30" s="31" t="s">
        <v>97</v>
      </c>
      <c r="E30" s="31" t="s">
        <v>97</v>
      </c>
      <c r="F30" s="31" t="s">
        <v>99</v>
      </c>
      <c r="G30" s="31" t="s">
        <v>99</v>
      </c>
      <c r="H30" s="31" t="s">
        <v>100</v>
      </c>
      <c r="I30" s="40">
        <f>VLOOKUP(Reais6x6!C30,Aplicações!$B$10:$J$67,9,0)</f>
        <v>78.63</v>
      </c>
      <c r="J30" s="40">
        <f>VLOOKUP(Reais6x6!D30,Aplicações!$B$10:$J$67,9,0)</f>
        <v>78.63</v>
      </c>
      <c r="K30" s="40">
        <f>VLOOKUP(Reais6x6!E30,Aplicações!$B$10:$J$67,9,0)</f>
        <v>78.63</v>
      </c>
      <c r="L30" s="40">
        <f>VLOOKUP(Reais6x6!F30,Aplicações!$B$10:$J$67,9,0)</f>
        <v>30.8</v>
      </c>
      <c r="M30" s="40">
        <f>VLOOKUP(Reais6x6!G30,Aplicações!$B$10:$J$67,9,0)</f>
        <v>30.8</v>
      </c>
      <c r="N30" s="40">
        <f>VLOOKUP(Reais6x6!H30,Aplicações!$B$10:$J$67,9,0)</f>
        <v>184</v>
      </c>
      <c r="O30" s="31">
        <v>108</v>
      </c>
      <c r="P30" s="31">
        <v>111</v>
      </c>
      <c r="Q30" s="31">
        <v>116</v>
      </c>
      <c r="R30" s="31">
        <v>43</v>
      </c>
      <c r="S30" s="31">
        <v>43</v>
      </c>
      <c r="T30" s="31">
        <v>199</v>
      </c>
      <c r="U30" s="41">
        <f t="shared" ref="U30:Z30" si="33">O30/I30-1</f>
        <v>0.37352155665776432</v>
      </c>
      <c r="V30" s="41">
        <f t="shared" si="33"/>
        <v>0.41167493323159099</v>
      </c>
      <c r="W30" s="41">
        <f t="shared" si="33"/>
        <v>0.47526389418796899</v>
      </c>
      <c r="X30" s="41">
        <f t="shared" si="33"/>
        <v>0.39610389610389607</v>
      </c>
      <c r="Y30" s="41">
        <f t="shared" si="33"/>
        <v>0.39610389610389607</v>
      </c>
      <c r="Z30" s="41">
        <f t="shared" si="33"/>
        <v>8.1521739130434812E-2</v>
      </c>
      <c r="AA30" s="41">
        <f t="shared" si="1"/>
        <v>0.35569831923592526</v>
      </c>
      <c r="AB30" s="40">
        <f>VLOOKUP(Reais6x6!C30,Aplicações!$B$10:$J$67,6,0)</f>
        <v>5.4434250764525995E-2</v>
      </c>
      <c r="AC30" s="40">
        <f>VLOOKUP(Reais6x6!D30,Aplicações!$B$10:$J$67,6,0)</f>
        <v>5.4434250764525995E-2</v>
      </c>
      <c r="AD30" s="40">
        <f>VLOOKUP(Reais6x6!E30,Aplicações!$B$10:$J$67,6,0)</f>
        <v>5.4434250764525995E-2</v>
      </c>
      <c r="AE30" s="40">
        <f>VLOOKUP(Reais6x6!F30,Aplicações!$B$10:$J$67,6,0)</f>
        <v>4.0978593272171251E-2</v>
      </c>
      <c r="AF30" s="40">
        <f>VLOOKUP(Reais6x6!G30,Aplicações!$B$10:$J$67,6,0)</f>
        <v>4.0978593272171251E-2</v>
      </c>
      <c r="AG30" s="40">
        <f>VLOOKUP(Reais6x6!H30,Aplicações!$B$10:$J$67,6,0)</f>
        <v>4.2813455657492354E-3</v>
      </c>
      <c r="AH30" s="40">
        <f>VLOOKUP(Reais6x6!C30,Aplicações!$B$10:$J$67,7,0)</f>
        <v>4.0540540540540543E-2</v>
      </c>
      <c r="AI30" s="40">
        <f>VLOOKUP(Reais6x6!D30,Aplicações!$B$10:$J$67,7,0)</f>
        <v>4.0540540540540543E-2</v>
      </c>
      <c r="AJ30" s="40">
        <f>VLOOKUP(Reais6x6!E30,Aplicações!$B$10:$J$67,7,0)</f>
        <v>4.0540540540540543E-2</v>
      </c>
      <c r="AK30" s="40">
        <f>VLOOKUP(Reais6x6!F30,Aplicações!$B$10:$J$67,7,0)</f>
        <v>8.5585585585585586E-2</v>
      </c>
      <c r="AL30" s="40">
        <f>VLOOKUP(Reais6x6!G30,Aplicações!$B$10:$J$67,7,0)</f>
        <v>8.5585585585585586E-2</v>
      </c>
      <c r="AM30" s="40">
        <f>VLOOKUP(Reais6x6!H30,Aplicações!$B$10:$J$67,7,0)</f>
        <v>9.0090090090090089E-3</v>
      </c>
      <c r="AN30" s="40">
        <f>VLOOKUP(Reais6x6!C30,Aplicações!$B$10:$J$67,8,0)</f>
        <v>0.18900343642611683</v>
      </c>
      <c r="AO30" s="40">
        <f>VLOOKUP(Reais6x6!D30,Aplicações!$B$10:$J$67,8,0)</f>
        <v>0.18900343642611683</v>
      </c>
      <c r="AP30" s="40">
        <f>VLOOKUP(Reais6x6!E30,Aplicações!$B$10:$J$67,8,0)</f>
        <v>0.18900343642611683</v>
      </c>
      <c r="AQ30" s="40">
        <f>VLOOKUP(Reais6x6!F30,Aplicações!$B$10:$J$67,8,0)</f>
        <v>0.30584192439862545</v>
      </c>
      <c r="AR30" s="40">
        <f>VLOOKUP(Reais6x6!G30,Aplicações!$B$10:$J$67,8,0)</f>
        <v>0.30584192439862545</v>
      </c>
      <c r="AS30" s="40">
        <f>VLOOKUP(Reais6x6!H30,Aplicações!$B$10:$J$67,8,0)</f>
        <v>0</v>
      </c>
      <c r="AT30" s="40">
        <f t="shared" si="2"/>
        <v>0.24954128440366971</v>
      </c>
      <c r="AU30" s="40">
        <f t="shared" si="3"/>
        <v>0.30180180180180183</v>
      </c>
      <c r="AV30" s="40">
        <f t="shared" si="4"/>
        <v>1.1786941580756014</v>
      </c>
      <c r="AW30" s="66">
        <f t="shared" si="5"/>
        <v>0.97969418960244636</v>
      </c>
      <c r="AX30" s="40">
        <f t="shared" si="6"/>
        <v>0.96546546546546552</v>
      </c>
      <c r="AY30" s="40">
        <f t="shared" si="7"/>
        <v>0.87468499427262325</v>
      </c>
    </row>
    <row r="31" spans="2:51" ht="13.5" customHeight="1">
      <c r="B31" s="39">
        <v>28</v>
      </c>
      <c r="C31" s="31" t="s">
        <v>97</v>
      </c>
      <c r="D31" s="31" t="s">
        <v>97</v>
      </c>
      <c r="E31" s="31" t="s">
        <v>97</v>
      </c>
      <c r="F31" s="31" t="s">
        <v>99</v>
      </c>
      <c r="G31" s="31" t="s">
        <v>99</v>
      </c>
      <c r="H31" s="31" t="s">
        <v>101</v>
      </c>
      <c r="I31" s="40">
        <f>VLOOKUP(Reais6x6!C31,Aplicações!$B$10:$J$67,9,0)</f>
        <v>78.63</v>
      </c>
      <c r="J31" s="40">
        <f>VLOOKUP(Reais6x6!D31,Aplicações!$B$10:$J$67,9,0)</f>
        <v>78.63</v>
      </c>
      <c r="K31" s="40">
        <f>VLOOKUP(Reais6x6!E31,Aplicações!$B$10:$J$67,9,0)</f>
        <v>78.63</v>
      </c>
      <c r="L31" s="40">
        <f>VLOOKUP(Reais6x6!F31,Aplicações!$B$10:$J$67,9,0)</f>
        <v>30.8</v>
      </c>
      <c r="M31" s="40">
        <f>VLOOKUP(Reais6x6!G31,Aplicações!$B$10:$J$67,9,0)</f>
        <v>30.8</v>
      </c>
      <c r="N31" s="40">
        <f>VLOOKUP(Reais6x6!H31,Aplicações!$B$10:$J$67,9,0)</f>
        <v>224.76</v>
      </c>
      <c r="O31" s="31">
        <v>110</v>
      </c>
      <c r="P31" s="31">
        <v>114</v>
      </c>
      <c r="Q31" s="31">
        <v>118</v>
      </c>
      <c r="R31" s="31">
        <v>44</v>
      </c>
      <c r="S31" s="31">
        <v>44</v>
      </c>
      <c r="T31" s="31">
        <v>288</v>
      </c>
      <c r="U31" s="41">
        <f t="shared" ref="U31:Z31" si="34">O31/I31-1</f>
        <v>0.39895714104031543</v>
      </c>
      <c r="V31" s="41">
        <f t="shared" si="34"/>
        <v>0.44982830980541788</v>
      </c>
      <c r="W31" s="41">
        <f t="shared" si="34"/>
        <v>0.50069947857052033</v>
      </c>
      <c r="X31" s="41">
        <f t="shared" si="34"/>
        <v>0.4285714285714286</v>
      </c>
      <c r="Y31" s="41">
        <f t="shared" si="34"/>
        <v>0.4285714285714286</v>
      </c>
      <c r="Z31" s="41">
        <f t="shared" si="34"/>
        <v>0.28136679124399366</v>
      </c>
      <c r="AA31" s="41">
        <f t="shared" si="1"/>
        <v>0.4146657629671841</v>
      </c>
      <c r="AB31" s="40">
        <f>VLOOKUP(Reais6x6!C31,Aplicações!$B$10:$J$67,6,0)</f>
        <v>5.4434250764525995E-2</v>
      </c>
      <c r="AC31" s="40">
        <f>VLOOKUP(Reais6x6!D31,Aplicações!$B$10:$J$67,6,0)</f>
        <v>5.4434250764525995E-2</v>
      </c>
      <c r="AD31" s="40">
        <f>VLOOKUP(Reais6x6!E31,Aplicações!$B$10:$J$67,6,0)</f>
        <v>5.4434250764525995E-2</v>
      </c>
      <c r="AE31" s="40">
        <f>VLOOKUP(Reais6x6!F31,Aplicações!$B$10:$J$67,6,0)</f>
        <v>4.0978593272171251E-2</v>
      </c>
      <c r="AF31" s="40">
        <f>VLOOKUP(Reais6x6!G31,Aplicações!$B$10:$J$67,6,0)</f>
        <v>4.0978593272171251E-2</v>
      </c>
      <c r="AG31" s="40">
        <f>VLOOKUP(Reais6x6!H31,Aplicações!$B$10:$J$67,6,0)</f>
        <v>1.5902140672782873E-2</v>
      </c>
      <c r="AH31" s="40">
        <f>VLOOKUP(Reais6x6!C31,Aplicações!$B$10:$J$67,7,0)</f>
        <v>4.0540540540540543E-2</v>
      </c>
      <c r="AI31" s="40">
        <f>VLOOKUP(Reais6x6!D31,Aplicações!$B$10:$J$67,7,0)</f>
        <v>4.0540540540540543E-2</v>
      </c>
      <c r="AJ31" s="40">
        <f>VLOOKUP(Reais6x6!E31,Aplicações!$B$10:$J$67,7,0)</f>
        <v>4.0540540540540543E-2</v>
      </c>
      <c r="AK31" s="40">
        <f>VLOOKUP(Reais6x6!F31,Aplicações!$B$10:$J$67,7,0)</f>
        <v>8.5585585585585586E-2</v>
      </c>
      <c r="AL31" s="40">
        <f>VLOOKUP(Reais6x6!G31,Aplicações!$B$10:$J$67,7,0)</f>
        <v>8.5585585585585586E-2</v>
      </c>
      <c r="AM31" s="40">
        <f>VLOOKUP(Reais6x6!H31,Aplicações!$B$10:$J$67,7,0)</f>
        <v>2.7027027027027029E-2</v>
      </c>
      <c r="AN31" s="40">
        <f>VLOOKUP(Reais6x6!C31,Aplicações!$B$10:$J$67,8,0)</f>
        <v>0.18900343642611683</v>
      </c>
      <c r="AO31" s="40">
        <f>VLOOKUP(Reais6x6!D31,Aplicações!$B$10:$J$67,8,0)</f>
        <v>0.18900343642611683</v>
      </c>
      <c r="AP31" s="40">
        <f>VLOOKUP(Reais6x6!E31,Aplicações!$B$10:$J$67,8,0)</f>
        <v>0.18900343642611683</v>
      </c>
      <c r="AQ31" s="40">
        <f>VLOOKUP(Reais6x6!F31,Aplicações!$B$10:$J$67,8,0)</f>
        <v>0.30584192439862545</v>
      </c>
      <c r="AR31" s="40">
        <f>VLOOKUP(Reais6x6!G31,Aplicações!$B$10:$J$67,8,0)</f>
        <v>0.30584192439862545</v>
      </c>
      <c r="AS31" s="40">
        <f>VLOOKUP(Reais6x6!H31,Aplicações!$B$10:$J$67,8,0)</f>
        <v>2.7147766323024059E-4</v>
      </c>
      <c r="AT31" s="40">
        <f t="shared" si="2"/>
        <v>0.26116207951070336</v>
      </c>
      <c r="AU31" s="40">
        <f t="shared" si="3"/>
        <v>0.31981981981981983</v>
      </c>
      <c r="AV31" s="40">
        <f t="shared" si="4"/>
        <v>1.1789656357388316</v>
      </c>
      <c r="AW31" s="66">
        <f t="shared" si="5"/>
        <v>0.98356778797145783</v>
      </c>
      <c r="AX31" s="40">
        <f t="shared" si="6"/>
        <v>0.97147147147147139</v>
      </c>
      <c r="AY31" s="40">
        <f t="shared" si="7"/>
        <v>0.87477548682703332</v>
      </c>
    </row>
    <row r="32" spans="2:51" ht="13.5" customHeight="1">
      <c r="B32" s="39">
        <v>29</v>
      </c>
      <c r="C32" s="31" t="s">
        <v>97</v>
      </c>
      <c r="D32" s="31" t="s">
        <v>97</v>
      </c>
      <c r="E32" s="31" t="s">
        <v>97</v>
      </c>
      <c r="F32" s="31" t="s">
        <v>99</v>
      </c>
      <c r="G32" s="31" t="s">
        <v>100</v>
      </c>
      <c r="H32" s="31" t="s">
        <v>100</v>
      </c>
      <c r="I32" s="40">
        <f>VLOOKUP(Reais6x6!C32,Aplicações!$B$10:$J$67,9,0)</f>
        <v>78.63</v>
      </c>
      <c r="J32" s="40">
        <f>VLOOKUP(Reais6x6!D32,Aplicações!$B$10:$J$67,9,0)</f>
        <v>78.63</v>
      </c>
      <c r="K32" s="40">
        <f>VLOOKUP(Reais6x6!E32,Aplicações!$B$10:$J$67,9,0)</f>
        <v>78.63</v>
      </c>
      <c r="L32" s="40">
        <f>VLOOKUP(Reais6x6!F32,Aplicações!$B$10:$J$67,9,0)</f>
        <v>30.8</v>
      </c>
      <c r="M32" s="40">
        <f>VLOOKUP(Reais6x6!G32,Aplicações!$B$10:$J$67,9,0)</f>
        <v>184</v>
      </c>
      <c r="N32" s="40">
        <f>VLOOKUP(Reais6x6!H32,Aplicações!$B$10:$J$67,9,0)</f>
        <v>184</v>
      </c>
      <c r="O32" s="31">
        <v>103</v>
      </c>
      <c r="P32" s="31">
        <v>105</v>
      </c>
      <c r="Q32" s="31">
        <v>109</v>
      </c>
      <c r="R32" s="31">
        <v>41</v>
      </c>
      <c r="S32" s="31">
        <v>202</v>
      </c>
      <c r="T32" s="31">
        <v>202</v>
      </c>
      <c r="U32" s="41">
        <f t="shared" ref="U32:Z32" si="35">O32/I32-1</f>
        <v>0.30993259570138632</v>
      </c>
      <c r="V32" s="41">
        <f t="shared" si="35"/>
        <v>0.33536818008393743</v>
      </c>
      <c r="W32" s="41">
        <f t="shared" si="35"/>
        <v>0.38623934884903988</v>
      </c>
      <c r="X32" s="41">
        <f t="shared" si="35"/>
        <v>0.33116883116883122</v>
      </c>
      <c r="Y32" s="41">
        <f t="shared" si="35"/>
        <v>9.7826086956521729E-2</v>
      </c>
      <c r="Z32" s="41">
        <f t="shared" si="35"/>
        <v>9.7826086956521729E-2</v>
      </c>
      <c r="AA32" s="41">
        <f t="shared" si="1"/>
        <v>0.25972685495270637</v>
      </c>
      <c r="AB32" s="40">
        <f>VLOOKUP(Reais6x6!C32,Aplicações!$B$10:$J$67,6,0)</f>
        <v>5.4434250764525995E-2</v>
      </c>
      <c r="AC32" s="40">
        <f>VLOOKUP(Reais6x6!D32,Aplicações!$B$10:$J$67,6,0)</f>
        <v>5.4434250764525995E-2</v>
      </c>
      <c r="AD32" s="40">
        <f>VLOOKUP(Reais6x6!E32,Aplicações!$B$10:$J$67,6,0)</f>
        <v>5.4434250764525995E-2</v>
      </c>
      <c r="AE32" s="40">
        <f>VLOOKUP(Reais6x6!F32,Aplicações!$B$10:$J$67,6,0)</f>
        <v>4.0978593272171251E-2</v>
      </c>
      <c r="AF32" s="40">
        <f>VLOOKUP(Reais6x6!G32,Aplicações!$B$10:$J$67,6,0)</f>
        <v>4.2813455657492354E-3</v>
      </c>
      <c r="AG32" s="40">
        <f>VLOOKUP(Reais6x6!H32,Aplicações!$B$10:$J$67,6,0)</f>
        <v>4.2813455657492354E-3</v>
      </c>
      <c r="AH32" s="40">
        <f>VLOOKUP(Reais6x6!C32,Aplicações!$B$10:$J$67,7,0)</f>
        <v>4.0540540540540543E-2</v>
      </c>
      <c r="AI32" s="40">
        <f>VLOOKUP(Reais6x6!D32,Aplicações!$B$10:$J$67,7,0)</f>
        <v>4.0540540540540543E-2</v>
      </c>
      <c r="AJ32" s="40">
        <f>VLOOKUP(Reais6x6!E32,Aplicações!$B$10:$J$67,7,0)</f>
        <v>4.0540540540540543E-2</v>
      </c>
      <c r="AK32" s="40">
        <f>VLOOKUP(Reais6x6!F32,Aplicações!$B$10:$J$67,7,0)</f>
        <v>8.5585585585585586E-2</v>
      </c>
      <c r="AL32" s="40">
        <f>VLOOKUP(Reais6x6!G32,Aplicações!$B$10:$J$67,7,0)</f>
        <v>9.0090090090090089E-3</v>
      </c>
      <c r="AM32" s="40">
        <f>VLOOKUP(Reais6x6!H32,Aplicações!$B$10:$J$67,7,0)</f>
        <v>9.0090090090090089E-3</v>
      </c>
      <c r="AN32" s="40">
        <f>VLOOKUP(Reais6x6!C32,Aplicações!$B$10:$J$67,8,0)</f>
        <v>0.18900343642611683</v>
      </c>
      <c r="AO32" s="40">
        <f>VLOOKUP(Reais6x6!D32,Aplicações!$B$10:$J$67,8,0)</f>
        <v>0.18900343642611683</v>
      </c>
      <c r="AP32" s="40">
        <f>VLOOKUP(Reais6x6!E32,Aplicações!$B$10:$J$67,8,0)</f>
        <v>0.18900343642611683</v>
      </c>
      <c r="AQ32" s="40">
        <f>VLOOKUP(Reais6x6!F32,Aplicações!$B$10:$J$67,8,0)</f>
        <v>0.30584192439862545</v>
      </c>
      <c r="AR32" s="40">
        <f>VLOOKUP(Reais6x6!G32,Aplicações!$B$10:$J$67,8,0)</f>
        <v>0</v>
      </c>
      <c r="AS32" s="40">
        <f>VLOOKUP(Reais6x6!H32,Aplicações!$B$10:$J$67,8,0)</f>
        <v>0</v>
      </c>
      <c r="AT32" s="40">
        <f t="shared" si="2"/>
        <v>0.21284403669724772</v>
      </c>
      <c r="AU32" s="40">
        <f t="shared" si="3"/>
        <v>0.2252252252252252</v>
      </c>
      <c r="AV32" s="40">
        <f t="shared" si="4"/>
        <v>0.87285223367697595</v>
      </c>
      <c r="AW32" s="66">
        <f t="shared" si="5"/>
        <v>0.97235474006116196</v>
      </c>
      <c r="AX32" s="40">
        <f t="shared" si="6"/>
        <v>0.96816816816816831</v>
      </c>
      <c r="AY32" s="40">
        <f t="shared" si="7"/>
        <v>0.86025200458190154</v>
      </c>
    </row>
    <row r="33" spans="2:51" ht="13.5" customHeight="1">
      <c r="B33" s="39">
        <v>30</v>
      </c>
      <c r="C33" s="31" t="s">
        <v>97</v>
      </c>
      <c r="D33" s="31" t="s">
        <v>97</v>
      </c>
      <c r="E33" s="31" t="s">
        <v>97</v>
      </c>
      <c r="F33" s="31" t="s">
        <v>99</v>
      </c>
      <c r="G33" s="31" t="s">
        <v>100</v>
      </c>
      <c r="H33" s="31" t="s">
        <v>101</v>
      </c>
      <c r="I33" s="40">
        <f>VLOOKUP(Reais6x6!C33,Aplicações!$B$10:$J$67,9,0)</f>
        <v>78.63</v>
      </c>
      <c r="J33" s="40">
        <f>VLOOKUP(Reais6x6!D33,Aplicações!$B$10:$J$67,9,0)</f>
        <v>78.63</v>
      </c>
      <c r="K33" s="40">
        <f>VLOOKUP(Reais6x6!E33,Aplicações!$B$10:$J$67,9,0)</f>
        <v>78.63</v>
      </c>
      <c r="L33" s="40">
        <f>VLOOKUP(Reais6x6!F33,Aplicações!$B$10:$J$67,9,0)</f>
        <v>30.8</v>
      </c>
      <c r="M33" s="40">
        <f>VLOOKUP(Reais6x6!G33,Aplicações!$B$10:$J$67,9,0)</f>
        <v>184</v>
      </c>
      <c r="N33" s="40">
        <f>VLOOKUP(Reais6x6!H33,Aplicações!$B$10:$J$67,9,0)</f>
        <v>224.76</v>
      </c>
      <c r="O33" s="31">
        <v>104</v>
      </c>
      <c r="P33" s="31">
        <v>106</v>
      </c>
      <c r="Q33" s="31">
        <v>112</v>
      </c>
      <c r="R33" s="31">
        <v>42</v>
      </c>
      <c r="S33" s="31">
        <v>199</v>
      </c>
      <c r="T33" s="31">
        <v>279</v>
      </c>
      <c r="U33" s="41">
        <f t="shared" ref="U33:Z33" si="36">O33/I33-1</f>
        <v>0.32265038789266187</v>
      </c>
      <c r="V33" s="41">
        <f t="shared" si="36"/>
        <v>0.34808597227521321</v>
      </c>
      <c r="W33" s="41">
        <f t="shared" si="36"/>
        <v>0.42439272542286677</v>
      </c>
      <c r="X33" s="41">
        <f t="shared" si="36"/>
        <v>0.36363636363636354</v>
      </c>
      <c r="Y33" s="41">
        <f t="shared" si="36"/>
        <v>8.1521739130434812E-2</v>
      </c>
      <c r="Z33" s="41">
        <f t="shared" si="36"/>
        <v>0.24132407901761876</v>
      </c>
      <c r="AA33" s="41">
        <f t="shared" si="1"/>
        <v>0.29693521122919314</v>
      </c>
      <c r="AB33" s="40">
        <f>VLOOKUP(Reais6x6!C33,Aplicações!$B$10:$J$67,6,0)</f>
        <v>5.4434250764525995E-2</v>
      </c>
      <c r="AC33" s="40">
        <f>VLOOKUP(Reais6x6!D33,Aplicações!$B$10:$J$67,6,0)</f>
        <v>5.4434250764525995E-2</v>
      </c>
      <c r="AD33" s="40">
        <f>VLOOKUP(Reais6x6!E33,Aplicações!$B$10:$J$67,6,0)</f>
        <v>5.4434250764525995E-2</v>
      </c>
      <c r="AE33" s="40">
        <f>VLOOKUP(Reais6x6!F33,Aplicações!$B$10:$J$67,6,0)</f>
        <v>4.0978593272171251E-2</v>
      </c>
      <c r="AF33" s="40">
        <f>VLOOKUP(Reais6x6!G33,Aplicações!$B$10:$J$67,6,0)</f>
        <v>4.2813455657492354E-3</v>
      </c>
      <c r="AG33" s="40">
        <f>VLOOKUP(Reais6x6!H33,Aplicações!$B$10:$J$67,6,0)</f>
        <v>1.5902140672782873E-2</v>
      </c>
      <c r="AH33" s="40">
        <f>VLOOKUP(Reais6x6!C33,Aplicações!$B$10:$J$67,7,0)</f>
        <v>4.0540540540540543E-2</v>
      </c>
      <c r="AI33" s="40">
        <f>VLOOKUP(Reais6x6!D33,Aplicações!$B$10:$J$67,7,0)</f>
        <v>4.0540540540540543E-2</v>
      </c>
      <c r="AJ33" s="40">
        <f>VLOOKUP(Reais6x6!E33,Aplicações!$B$10:$J$67,7,0)</f>
        <v>4.0540540540540543E-2</v>
      </c>
      <c r="AK33" s="40">
        <f>VLOOKUP(Reais6x6!F33,Aplicações!$B$10:$J$67,7,0)</f>
        <v>8.5585585585585586E-2</v>
      </c>
      <c r="AL33" s="40">
        <f>VLOOKUP(Reais6x6!G33,Aplicações!$B$10:$J$67,7,0)</f>
        <v>9.0090090090090089E-3</v>
      </c>
      <c r="AM33" s="40">
        <f>VLOOKUP(Reais6x6!H33,Aplicações!$B$10:$J$67,7,0)</f>
        <v>2.7027027027027029E-2</v>
      </c>
      <c r="AN33" s="40">
        <f>VLOOKUP(Reais6x6!C33,Aplicações!$B$10:$J$67,8,0)</f>
        <v>0.18900343642611683</v>
      </c>
      <c r="AO33" s="40">
        <f>VLOOKUP(Reais6x6!D33,Aplicações!$B$10:$J$67,8,0)</f>
        <v>0.18900343642611683</v>
      </c>
      <c r="AP33" s="40">
        <f>VLOOKUP(Reais6x6!E33,Aplicações!$B$10:$J$67,8,0)</f>
        <v>0.18900343642611683</v>
      </c>
      <c r="AQ33" s="40">
        <f>VLOOKUP(Reais6x6!F33,Aplicações!$B$10:$J$67,8,0)</f>
        <v>0.30584192439862545</v>
      </c>
      <c r="AR33" s="40">
        <f>VLOOKUP(Reais6x6!G33,Aplicações!$B$10:$J$67,8,0)</f>
        <v>0</v>
      </c>
      <c r="AS33" s="40">
        <f>VLOOKUP(Reais6x6!H33,Aplicações!$B$10:$J$67,8,0)</f>
        <v>2.7147766323024059E-4</v>
      </c>
      <c r="AT33" s="40">
        <f t="shared" si="2"/>
        <v>0.22446483180428134</v>
      </c>
      <c r="AU33" s="40">
        <f t="shared" si="3"/>
        <v>0.24324324324324323</v>
      </c>
      <c r="AV33" s="40">
        <f t="shared" si="4"/>
        <v>0.87312371134020617</v>
      </c>
      <c r="AW33" s="66">
        <f t="shared" si="5"/>
        <v>0.97467889908256877</v>
      </c>
      <c r="AX33" s="40">
        <f t="shared" si="6"/>
        <v>0.97177177177177176</v>
      </c>
      <c r="AY33" s="40">
        <f t="shared" si="7"/>
        <v>0.86030630011454756</v>
      </c>
    </row>
    <row r="34" spans="2:51" ht="13.5" customHeight="1">
      <c r="B34" s="39">
        <v>31</v>
      </c>
      <c r="C34" s="31" t="s">
        <v>97</v>
      </c>
      <c r="D34" s="31" t="s">
        <v>97</v>
      </c>
      <c r="E34" s="31" t="s">
        <v>97</v>
      </c>
      <c r="F34" s="31" t="s">
        <v>99</v>
      </c>
      <c r="G34" s="31" t="s">
        <v>101</v>
      </c>
      <c r="H34" s="31" t="s">
        <v>101</v>
      </c>
      <c r="I34" s="40">
        <f>VLOOKUP(Reais6x6!C34,Aplicações!$B$10:$J$67,9,0)</f>
        <v>78.63</v>
      </c>
      <c r="J34" s="40">
        <f>VLOOKUP(Reais6x6!D34,Aplicações!$B$10:$J$67,9,0)</f>
        <v>78.63</v>
      </c>
      <c r="K34" s="40">
        <f>VLOOKUP(Reais6x6!E34,Aplicações!$B$10:$J$67,9,0)</f>
        <v>78.63</v>
      </c>
      <c r="L34" s="40">
        <f>VLOOKUP(Reais6x6!F34,Aplicações!$B$10:$J$67,9,0)</f>
        <v>30.8</v>
      </c>
      <c r="M34" s="40">
        <f>VLOOKUP(Reais6x6!G34,Aplicações!$B$10:$J$67,9,0)</f>
        <v>224.76</v>
      </c>
      <c r="N34" s="40">
        <f>VLOOKUP(Reais6x6!H34,Aplicações!$B$10:$J$67,9,0)</f>
        <v>224.76</v>
      </c>
      <c r="O34" s="31">
        <v>105</v>
      </c>
      <c r="P34" s="31">
        <v>107</v>
      </c>
      <c r="Q34" s="31">
        <v>111</v>
      </c>
      <c r="R34" s="31">
        <v>41</v>
      </c>
      <c r="S34" s="31">
        <v>286</v>
      </c>
      <c r="T34" s="31">
        <v>287</v>
      </c>
      <c r="U34" s="41">
        <f t="shared" ref="U34:Z34" si="37">O34/I34-1</f>
        <v>0.33536818008393743</v>
      </c>
      <c r="V34" s="41">
        <f t="shared" si="37"/>
        <v>0.36080376446648876</v>
      </c>
      <c r="W34" s="41">
        <f t="shared" si="37"/>
        <v>0.41167493323159099</v>
      </c>
      <c r="X34" s="41">
        <f t="shared" si="37"/>
        <v>0.33116883116883122</v>
      </c>
      <c r="Y34" s="41">
        <f t="shared" si="37"/>
        <v>0.27246841074924366</v>
      </c>
      <c r="Z34" s="41">
        <f t="shared" si="37"/>
        <v>0.27691760099661877</v>
      </c>
      <c r="AA34" s="41">
        <f t="shared" si="1"/>
        <v>0.33140028678278516</v>
      </c>
      <c r="AB34" s="40">
        <f>VLOOKUP(Reais6x6!C34,Aplicações!$B$10:$J$67,6,0)</f>
        <v>5.4434250764525995E-2</v>
      </c>
      <c r="AC34" s="40">
        <f>VLOOKUP(Reais6x6!D34,Aplicações!$B$10:$J$67,6,0)</f>
        <v>5.4434250764525995E-2</v>
      </c>
      <c r="AD34" s="40">
        <f>VLOOKUP(Reais6x6!E34,Aplicações!$B$10:$J$67,6,0)</f>
        <v>5.4434250764525995E-2</v>
      </c>
      <c r="AE34" s="40">
        <f>VLOOKUP(Reais6x6!F34,Aplicações!$B$10:$J$67,6,0)</f>
        <v>4.0978593272171251E-2</v>
      </c>
      <c r="AF34" s="40">
        <f>VLOOKUP(Reais6x6!G34,Aplicações!$B$10:$J$67,6,0)</f>
        <v>1.5902140672782873E-2</v>
      </c>
      <c r="AG34" s="40">
        <f>VLOOKUP(Reais6x6!H34,Aplicações!$B$10:$J$67,6,0)</f>
        <v>1.5902140672782873E-2</v>
      </c>
      <c r="AH34" s="40">
        <f>VLOOKUP(Reais6x6!C34,Aplicações!$B$10:$J$67,7,0)</f>
        <v>4.0540540540540543E-2</v>
      </c>
      <c r="AI34" s="40">
        <f>VLOOKUP(Reais6x6!D34,Aplicações!$B$10:$J$67,7,0)</f>
        <v>4.0540540540540543E-2</v>
      </c>
      <c r="AJ34" s="40">
        <f>VLOOKUP(Reais6x6!E34,Aplicações!$B$10:$J$67,7,0)</f>
        <v>4.0540540540540543E-2</v>
      </c>
      <c r="AK34" s="40">
        <f>VLOOKUP(Reais6x6!F34,Aplicações!$B$10:$J$67,7,0)</f>
        <v>8.5585585585585586E-2</v>
      </c>
      <c r="AL34" s="40">
        <f>VLOOKUP(Reais6x6!G34,Aplicações!$B$10:$J$67,7,0)</f>
        <v>2.7027027027027029E-2</v>
      </c>
      <c r="AM34" s="40">
        <f>VLOOKUP(Reais6x6!H34,Aplicações!$B$10:$J$67,7,0)</f>
        <v>2.7027027027027029E-2</v>
      </c>
      <c r="AN34" s="40">
        <f>VLOOKUP(Reais6x6!C34,Aplicações!$B$10:$J$67,8,0)</f>
        <v>0.18900343642611683</v>
      </c>
      <c r="AO34" s="40">
        <f>VLOOKUP(Reais6x6!D34,Aplicações!$B$10:$J$67,8,0)</f>
        <v>0.18900343642611683</v>
      </c>
      <c r="AP34" s="40">
        <f>VLOOKUP(Reais6x6!E34,Aplicações!$B$10:$J$67,8,0)</f>
        <v>0.18900343642611683</v>
      </c>
      <c r="AQ34" s="40">
        <f>VLOOKUP(Reais6x6!F34,Aplicações!$B$10:$J$67,8,0)</f>
        <v>0.30584192439862545</v>
      </c>
      <c r="AR34" s="40">
        <f>VLOOKUP(Reais6x6!G34,Aplicações!$B$10:$J$67,8,0)</f>
        <v>2.7147766323024059E-4</v>
      </c>
      <c r="AS34" s="40">
        <f>VLOOKUP(Reais6x6!H34,Aplicações!$B$10:$J$67,8,0)</f>
        <v>2.7147766323024059E-4</v>
      </c>
      <c r="AT34" s="40">
        <f t="shared" si="2"/>
        <v>0.23608562691131496</v>
      </c>
      <c r="AU34" s="40">
        <f t="shared" si="3"/>
        <v>0.26126126126126126</v>
      </c>
      <c r="AV34" s="40">
        <f t="shared" si="4"/>
        <v>0.87339518900343638</v>
      </c>
      <c r="AW34" s="66">
        <f t="shared" si="5"/>
        <v>0.97855249745158013</v>
      </c>
      <c r="AX34" s="40">
        <f t="shared" si="6"/>
        <v>0.97777777777777763</v>
      </c>
      <c r="AY34" s="40">
        <f t="shared" si="7"/>
        <v>0.86039679266895774</v>
      </c>
    </row>
    <row r="35" spans="2:51" ht="13.5" customHeight="1">
      <c r="B35" s="39">
        <v>32</v>
      </c>
      <c r="C35" s="31" t="s">
        <v>97</v>
      </c>
      <c r="D35" s="31" t="s">
        <v>97</v>
      </c>
      <c r="E35" s="31" t="s">
        <v>97</v>
      </c>
      <c r="F35" s="31" t="s">
        <v>100</v>
      </c>
      <c r="G35" s="31" t="s">
        <v>100</v>
      </c>
      <c r="H35" s="31" t="s">
        <v>100</v>
      </c>
      <c r="I35" s="40">
        <f>VLOOKUP(Reais6x6!C35,Aplicações!$B$10:$J$67,9,0)</f>
        <v>78.63</v>
      </c>
      <c r="J35" s="40">
        <f>VLOOKUP(Reais6x6!D35,Aplicações!$B$10:$J$67,9,0)</f>
        <v>78.63</v>
      </c>
      <c r="K35" s="40">
        <f>VLOOKUP(Reais6x6!E35,Aplicações!$B$10:$J$67,9,0)</f>
        <v>78.63</v>
      </c>
      <c r="L35" s="40">
        <f>VLOOKUP(Reais6x6!F35,Aplicações!$B$10:$J$67,9,0)</f>
        <v>184</v>
      </c>
      <c r="M35" s="40">
        <f>VLOOKUP(Reais6x6!G35,Aplicações!$B$10:$J$67,9,0)</f>
        <v>184</v>
      </c>
      <c r="N35" s="40">
        <f>VLOOKUP(Reais6x6!H35,Aplicações!$B$10:$J$67,9,0)</f>
        <v>184</v>
      </c>
      <c r="O35" s="31">
        <v>98</v>
      </c>
      <c r="P35" s="31">
        <v>100</v>
      </c>
      <c r="Q35" s="31">
        <v>105</v>
      </c>
      <c r="R35" s="31">
        <v>204</v>
      </c>
      <c r="S35" s="31">
        <v>203</v>
      </c>
      <c r="T35" s="31">
        <v>203</v>
      </c>
      <c r="U35" s="41">
        <f t="shared" ref="U35:Z35" si="38">O35/I35-1</f>
        <v>0.24634363474500831</v>
      </c>
      <c r="V35" s="41">
        <f t="shared" si="38"/>
        <v>0.27177921912755942</v>
      </c>
      <c r="W35" s="41">
        <f t="shared" si="38"/>
        <v>0.33536818008393743</v>
      </c>
      <c r="X35" s="41">
        <f t="shared" si="38"/>
        <v>0.10869565217391308</v>
      </c>
      <c r="Y35" s="41">
        <f t="shared" si="38"/>
        <v>0.10326086956521729</v>
      </c>
      <c r="Z35" s="41">
        <f t="shared" si="38"/>
        <v>0.10326086956521729</v>
      </c>
      <c r="AA35" s="41">
        <f t="shared" si="1"/>
        <v>0.19478473754347547</v>
      </c>
      <c r="AB35" s="40">
        <f>VLOOKUP(Reais6x6!C35,Aplicações!$B$10:$J$67,6,0)</f>
        <v>5.4434250764525995E-2</v>
      </c>
      <c r="AC35" s="40">
        <f>VLOOKUP(Reais6x6!D35,Aplicações!$B$10:$J$67,6,0)</f>
        <v>5.4434250764525995E-2</v>
      </c>
      <c r="AD35" s="40">
        <f>VLOOKUP(Reais6x6!E35,Aplicações!$B$10:$J$67,6,0)</f>
        <v>5.4434250764525995E-2</v>
      </c>
      <c r="AE35" s="40">
        <f>VLOOKUP(Reais6x6!F35,Aplicações!$B$10:$J$67,6,0)</f>
        <v>4.2813455657492354E-3</v>
      </c>
      <c r="AF35" s="40">
        <f>VLOOKUP(Reais6x6!G35,Aplicações!$B$10:$J$67,6,0)</f>
        <v>4.2813455657492354E-3</v>
      </c>
      <c r="AG35" s="40">
        <f>VLOOKUP(Reais6x6!H35,Aplicações!$B$10:$J$67,6,0)</f>
        <v>4.2813455657492354E-3</v>
      </c>
      <c r="AH35" s="40">
        <f>VLOOKUP(Reais6x6!C35,Aplicações!$B$10:$J$67,7,0)</f>
        <v>4.0540540540540543E-2</v>
      </c>
      <c r="AI35" s="40">
        <f>VLOOKUP(Reais6x6!D35,Aplicações!$B$10:$J$67,7,0)</f>
        <v>4.0540540540540543E-2</v>
      </c>
      <c r="AJ35" s="40">
        <f>VLOOKUP(Reais6x6!E35,Aplicações!$B$10:$J$67,7,0)</f>
        <v>4.0540540540540543E-2</v>
      </c>
      <c r="AK35" s="40">
        <f>VLOOKUP(Reais6x6!F35,Aplicações!$B$10:$J$67,7,0)</f>
        <v>9.0090090090090089E-3</v>
      </c>
      <c r="AL35" s="40">
        <f>VLOOKUP(Reais6x6!G35,Aplicações!$B$10:$J$67,7,0)</f>
        <v>9.0090090090090089E-3</v>
      </c>
      <c r="AM35" s="40">
        <f>VLOOKUP(Reais6x6!H35,Aplicações!$B$10:$J$67,7,0)</f>
        <v>9.0090090090090089E-3</v>
      </c>
      <c r="AN35" s="40">
        <f>VLOOKUP(Reais6x6!C35,Aplicações!$B$10:$J$67,8,0)</f>
        <v>0.18900343642611683</v>
      </c>
      <c r="AO35" s="40">
        <f>VLOOKUP(Reais6x6!D35,Aplicações!$B$10:$J$67,8,0)</f>
        <v>0.18900343642611683</v>
      </c>
      <c r="AP35" s="40">
        <f>VLOOKUP(Reais6x6!E35,Aplicações!$B$10:$J$67,8,0)</f>
        <v>0.18900343642611683</v>
      </c>
      <c r="AQ35" s="40">
        <f>VLOOKUP(Reais6x6!F35,Aplicações!$B$10:$J$67,8,0)</f>
        <v>0</v>
      </c>
      <c r="AR35" s="40">
        <f>VLOOKUP(Reais6x6!G35,Aplicações!$B$10:$J$67,8,0)</f>
        <v>0</v>
      </c>
      <c r="AS35" s="40">
        <f>VLOOKUP(Reais6x6!H35,Aplicações!$B$10:$J$67,8,0)</f>
        <v>0</v>
      </c>
      <c r="AT35" s="40">
        <f t="shared" si="2"/>
        <v>0.17614678899082573</v>
      </c>
      <c r="AU35" s="40">
        <f t="shared" si="3"/>
        <v>0.14864864864864863</v>
      </c>
      <c r="AV35" s="40">
        <f t="shared" si="4"/>
        <v>0.5670103092783505</v>
      </c>
      <c r="AW35" s="66">
        <f t="shared" si="5"/>
        <v>0.96990825688073379</v>
      </c>
      <c r="AX35" s="40">
        <f t="shared" si="6"/>
        <v>0.98108108108108116</v>
      </c>
      <c r="AY35" s="40">
        <f t="shared" si="7"/>
        <v>0.88659793814432997</v>
      </c>
    </row>
    <row r="36" spans="2:51" ht="13.5" customHeight="1">
      <c r="B36" s="39">
        <v>33</v>
      </c>
      <c r="C36" s="31" t="s">
        <v>97</v>
      </c>
      <c r="D36" s="31" t="s">
        <v>97</v>
      </c>
      <c r="E36" s="31" t="s">
        <v>97</v>
      </c>
      <c r="F36" s="31" t="s">
        <v>100</v>
      </c>
      <c r="G36" s="31" t="s">
        <v>100</v>
      </c>
      <c r="H36" s="31" t="s">
        <v>101</v>
      </c>
      <c r="I36" s="40">
        <f>VLOOKUP(Reais6x6!C36,Aplicações!$B$10:$J$67,9,0)</f>
        <v>78.63</v>
      </c>
      <c r="J36" s="40">
        <f>VLOOKUP(Reais6x6!D36,Aplicações!$B$10:$J$67,9,0)</f>
        <v>78.63</v>
      </c>
      <c r="K36" s="40">
        <f>VLOOKUP(Reais6x6!E36,Aplicações!$B$10:$J$67,9,0)</f>
        <v>78.63</v>
      </c>
      <c r="L36" s="40">
        <f>VLOOKUP(Reais6x6!F36,Aplicações!$B$10:$J$67,9,0)</f>
        <v>184</v>
      </c>
      <c r="M36" s="40">
        <f>VLOOKUP(Reais6x6!G36,Aplicações!$B$10:$J$67,9,0)</f>
        <v>184</v>
      </c>
      <c r="N36" s="40">
        <f>VLOOKUP(Reais6x6!H36,Aplicações!$B$10:$J$67,9,0)</f>
        <v>224.76</v>
      </c>
      <c r="O36" s="31">
        <v>99</v>
      </c>
      <c r="P36" s="31">
        <v>101</v>
      </c>
      <c r="Q36" s="31">
        <v>106</v>
      </c>
      <c r="R36" s="31">
        <v>201</v>
      </c>
      <c r="S36" s="31">
        <v>201</v>
      </c>
      <c r="T36" s="31">
        <v>273</v>
      </c>
      <c r="U36" s="41">
        <f t="shared" ref="U36:Z36" si="39">O36/I36-1</f>
        <v>0.25906142693628387</v>
      </c>
      <c r="V36" s="41">
        <f t="shared" si="39"/>
        <v>0.2844970113188352</v>
      </c>
      <c r="W36" s="41">
        <f t="shared" si="39"/>
        <v>0.34808597227521321</v>
      </c>
      <c r="X36" s="41">
        <f t="shared" si="39"/>
        <v>9.2391304347826164E-2</v>
      </c>
      <c r="Y36" s="41">
        <f t="shared" si="39"/>
        <v>9.2391304347826164E-2</v>
      </c>
      <c r="Z36" s="41">
        <f t="shared" si="39"/>
        <v>0.21462893753336898</v>
      </c>
      <c r="AA36" s="41">
        <f t="shared" si="1"/>
        <v>0.21517599279322561</v>
      </c>
      <c r="AB36" s="40">
        <f>VLOOKUP(Reais6x6!C36,Aplicações!$B$10:$J$67,6,0)</f>
        <v>5.4434250764525995E-2</v>
      </c>
      <c r="AC36" s="40">
        <f>VLOOKUP(Reais6x6!D36,Aplicações!$B$10:$J$67,6,0)</f>
        <v>5.4434250764525995E-2</v>
      </c>
      <c r="AD36" s="40">
        <f>VLOOKUP(Reais6x6!E36,Aplicações!$B$10:$J$67,6,0)</f>
        <v>5.4434250764525995E-2</v>
      </c>
      <c r="AE36" s="40">
        <f>VLOOKUP(Reais6x6!F36,Aplicações!$B$10:$J$67,6,0)</f>
        <v>4.2813455657492354E-3</v>
      </c>
      <c r="AF36" s="40">
        <f>VLOOKUP(Reais6x6!G36,Aplicações!$B$10:$J$67,6,0)</f>
        <v>4.2813455657492354E-3</v>
      </c>
      <c r="AG36" s="40">
        <f>VLOOKUP(Reais6x6!H36,Aplicações!$B$10:$J$67,6,0)</f>
        <v>1.5902140672782873E-2</v>
      </c>
      <c r="AH36" s="40">
        <f>VLOOKUP(Reais6x6!C36,Aplicações!$B$10:$J$67,7,0)</f>
        <v>4.0540540540540543E-2</v>
      </c>
      <c r="AI36" s="40">
        <f>VLOOKUP(Reais6x6!D36,Aplicações!$B$10:$J$67,7,0)</f>
        <v>4.0540540540540543E-2</v>
      </c>
      <c r="AJ36" s="40">
        <f>VLOOKUP(Reais6x6!E36,Aplicações!$B$10:$J$67,7,0)</f>
        <v>4.0540540540540543E-2</v>
      </c>
      <c r="AK36" s="40">
        <f>VLOOKUP(Reais6x6!F36,Aplicações!$B$10:$J$67,7,0)</f>
        <v>9.0090090090090089E-3</v>
      </c>
      <c r="AL36" s="40">
        <f>VLOOKUP(Reais6x6!G36,Aplicações!$B$10:$J$67,7,0)</f>
        <v>9.0090090090090089E-3</v>
      </c>
      <c r="AM36" s="40">
        <f>VLOOKUP(Reais6x6!H36,Aplicações!$B$10:$J$67,7,0)</f>
        <v>2.7027027027027029E-2</v>
      </c>
      <c r="AN36" s="40">
        <f>VLOOKUP(Reais6x6!C36,Aplicações!$B$10:$J$67,8,0)</f>
        <v>0.18900343642611683</v>
      </c>
      <c r="AO36" s="40">
        <f>VLOOKUP(Reais6x6!D36,Aplicações!$B$10:$J$67,8,0)</f>
        <v>0.18900343642611683</v>
      </c>
      <c r="AP36" s="40">
        <f>VLOOKUP(Reais6x6!E36,Aplicações!$B$10:$J$67,8,0)</f>
        <v>0.18900343642611683</v>
      </c>
      <c r="AQ36" s="40">
        <f>VLOOKUP(Reais6x6!F36,Aplicações!$B$10:$J$67,8,0)</f>
        <v>0</v>
      </c>
      <c r="AR36" s="40">
        <f>VLOOKUP(Reais6x6!G36,Aplicações!$B$10:$J$67,8,0)</f>
        <v>0</v>
      </c>
      <c r="AS36" s="40">
        <f>VLOOKUP(Reais6x6!H36,Aplicações!$B$10:$J$67,8,0)</f>
        <v>2.7147766323024059E-4</v>
      </c>
      <c r="AT36" s="40">
        <f t="shared" si="2"/>
        <v>0.18776758409785935</v>
      </c>
      <c r="AU36" s="40">
        <f t="shared" si="3"/>
        <v>0.16666666666666666</v>
      </c>
      <c r="AV36" s="40">
        <f t="shared" si="4"/>
        <v>0.56728178694158071</v>
      </c>
      <c r="AW36" s="66">
        <f t="shared" si="5"/>
        <v>0.97068297655453617</v>
      </c>
      <c r="AX36" s="40">
        <f t="shared" si="6"/>
        <v>0.9822822822822822</v>
      </c>
      <c r="AY36" s="40">
        <f t="shared" si="7"/>
        <v>0.88661603665521205</v>
      </c>
    </row>
    <row r="37" spans="2:51" ht="13.5" customHeight="1">
      <c r="B37" s="39">
        <v>34</v>
      </c>
      <c r="C37" s="31" t="s">
        <v>97</v>
      </c>
      <c r="D37" s="31" t="s">
        <v>97</v>
      </c>
      <c r="E37" s="31" t="s">
        <v>97</v>
      </c>
      <c r="F37" s="31" t="s">
        <v>100</v>
      </c>
      <c r="G37" s="31" t="s">
        <v>101</v>
      </c>
      <c r="H37" s="31" t="s">
        <v>101</v>
      </c>
      <c r="I37" s="40">
        <f>VLOOKUP(Reais6x6!C37,Aplicações!$B$10:$J$67,9,0)</f>
        <v>78.63</v>
      </c>
      <c r="J37" s="40">
        <f>VLOOKUP(Reais6x6!D37,Aplicações!$B$10:$J$67,9,0)</f>
        <v>78.63</v>
      </c>
      <c r="K37" s="40">
        <f>VLOOKUP(Reais6x6!E37,Aplicações!$B$10:$J$67,9,0)</f>
        <v>78.63</v>
      </c>
      <c r="L37" s="40">
        <f>VLOOKUP(Reais6x6!F37,Aplicações!$B$10:$J$67,9,0)</f>
        <v>184</v>
      </c>
      <c r="M37" s="40">
        <f>VLOOKUP(Reais6x6!G37,Aplicações!$B$10:$J$67,9,0)</f>
        <v>224.76</v>
      </c>
      <c r="N37" s="40">
        <f>VLOOKUP(Reais6x6!H37,Aplicações!$B$10:$J$67,9,0)</f>
        <v>224.76</v>
      </c>
      <c r="O37" s="31">
        <v>101</v>
      </c>
      <c r="P37" s="31">
        <v>103</v>
      </c>
      <c r="Q37" s="31">
        <v>108</v>
      </c>
      <c r="R37" s="31">
        <v>201</v>
      </c>
      <c r="S37" s="31">
        <v>275</v>
      </c>
      <c r="T37" s="31">
        <v>276</v>
      </c>
      <c r="U37" s="41">
        <f t="shared" ref="U37:Z37" si="40">O37/I37-1</f>
        <v>0.2844970113188352</v>
      </c>
      <c r="V37" s="41">
        <f t="shared" si="40"/>
        <v>0.30993259570138632</v>
      </c>
      <c r="W37" s="41">
        <f t="shared" si="40"/>
        <v>0.37352155665776432</v>
      </c>
      <c r="X37" s="41">
        <f t="shared" si="40"/>
        <v>9.2391304347826164E-2</v>
      </c>
      <c r="Y37" s="41">
        <f t="shared" si="40"/>
        <v>0.22352731802811898</v>
      </c>
      <c r="Z37" s="41">
        <f t="shared" si="40"/>
        <v>0.22797650827549387</v>
      </c>
      <c r="AA37" s="41">
        <f t="shared" si="1"/>
        <v>0.25197438238823749</v>
      </c>
      <c r="AB37" s="40">
        <f>VLOOKUP(Reais6x6!C37,Aplicações!$B$10:$J$67,6,0)</f>
        <v>5.4434250764525995E-2</v>
      </c>
      <c r="AC37" s="40">
        <f>VLOOKUP(Reais6x6!D37,Aplicações!$B$10:$J$67,6,0)</f>
        <v>5.4434250764525995E-2</v>
      </c>
      <c r="AD37" s="40">
        <f>VLOOKUP(Reais6x6!E37,Aplicações!$B$10:$J$67,6,0)</f>
        <v>5.4434250764525995E-2</v>
      </c>
      <c r="AE37" s="40">
        <f>VLOOKUP(Reais6x6!F37,Aplicações!$B$10:$J$67,6,0)</f>
        <v>4.2813455657492354E-3</v>
      </c>
      <c r="AF37" s="40">
        <f>VLOOKUP(Reais6x6!G37,Aplicações!$B$10:$J$67,6,0)</f>
        <v>1.5902140672782873E-2</v>
      </c>
      <c r="AG37" s="40">
        <f>VLOOKUP(Reais6x6!H37,Aplicações!$B$10:$J$67,6,0)</f>
        <v>1.5902140672782873E-2</v>
      </c>
      <c r="AH37" s="40">
        <f>VLOOKUP(Reais6x6!C37,Aplicações!$B$10:$J$67,7,0)</f>
        <v>4.0540540540540543E-2</v>
      </c>
      <c r="AI37" s="40">
        <f>VLOOKUP(Reais6x6!D37,Aplicações!$B$10:$J$67,7,0)</f>
        <v>4.0540540540540543E-2</v>
      </c>
      <c r="AJ37" s="40">
        <f>VLOOKUP(Reais6x6!E37,Aplicações!$B$10:$J$67,7,0)</f>
        <v>4.0540540540540543E-2</v>
      </c>
      <c r="AK37" s="40">
        <f>VLOOKUP(Reais6x6!F37,Aplicações!$B$10:$J$67,7,0)</f>
        <v>9.0090090090090089E-3</v>
      </c>
      <c r="AL37" s="40">
        <f>VLOOKUP(Reais6x6!G37,Aplicações!$B$10:$J$67,7,0)</f>
        <v>2.7027027027027029E-2</v>
      </c>
      <c r="AM37" s="40">
        <f>VLOOKUP(Reais6x6!H37,Aplicações!$B$10:$J$67,7,0)</f>
        <v>2.7027027027027029E-2</v>
      </c>
      <c r="AN37" s="40">
        <f>VLOOKUP(Reais6x6!C37,Aplicações!$B$10:$J$67,8,0)</f>
        <v>0.18900343642611683</v>
      </c>
      <c r="AO37" s="40">
        <f>VLOOKUP(Reais6x6!D37,Aplicações!$B$10:$J$67,8,0)</f>
        <v>0.18900343642611683</v>
      </c>
      <c r="AP37" s="40">
        <f>VLOOKUP(Reais6x6!E37,Aplicações!$B$10:$J$67,8,0)</f>
        <v>0.18900343642611683</v>
      </c>
      <c r="AQ37" s="40">
        <f>VLOOKUP(Reais6x6!F37,Aplicações!$B$10:$J$67,8,0)</f>
        <v>0</v>
      </c>
      <c r="AR37" s="40">
        <f>VLOOKUP(Reais6x6!G37,Aplicações!$B$10:$J$67,8,0)</f>
        <v>2.7147766323024059E-4</v>
      </c>
      <c r="AS37" s="40">
        <f>VLOOKUP(Reais6x6!H37,Aplicações!$B$10:$J$67,8,0)</f>
        <v>2.7147766323024059E-4</v>
      </c>
      <c r="AT37" s="40">
        <f t="shared" si="2"/>
        <v>0.19938837920489297</v>
      </c>
      <c r="AU37" s="40">
        <f t="shared" si="3"/>
        <v>0.18468468468468469</v>
      </c>
      <c r="AV37" s="40">
        <f t="shared" si="4"/>
        <v>0.56755326460481093</v>
      </c>
      <c r="AW37" s="66">
        <f t="shared" si="5"/>
        <v>0.97300713557594287</v>
      </c>
      <c r="AX37" s="40">
        <f t="shared" si="6"/>
        <v>0.98588588588588577</v>
      </c>
      <c r="AY37" s="40">
        <f t="shared" si="7"/>
        <v>0.88667033218785807</v>
      </c>
    </row>
    <row r="38" spans="2:51" ht="13.5" customHeight="1">
      <c r="B38" s="39">
        <v>35</v>
      </c>
      <c r="C38" s="31" t="s">
        <v>97</v>
      </c>
      <c r="D38" s="31" t="s">
        <v>97</v>
      </c>
      <c r="E38" s="31" t="s">
        <v>97</v>
      </c>
      <c r="F38" s="31" t="s">
        <v>101</v>
      </c>
      <c r="G38" s="31" t="s">
        <v>101</v>
      </c>
      <c r="H38" s="31" t="s">
        <v>101</v>
      </c>
      <c r="I38" s="40">
        <f>VLOOKUP(Reais6x6!C38,Aplicações!$B$10:$J$67,9,0)</f>
        <v>78.63</v>
      </c>
      <c r="J38" s="40">
        <f>VLOOKUP(Reais6x6!D38,Aplicações!$B$10:$J$67,9,0)</f>
        <v>78.63</v>
      </c>
      <c r="K38" s="40">
        <f>VLOOKUP(Reais6x6!E38,Aplicações!$B$10:$J$67,9,0)</f>
        <v>78.63</v>
      </c>
      <c r="L38" s="40">
        <f>VLOOKUP(Reais6x6!F38,Aplicações!$B$10:$J$67,9,0)</f>
        <v>224.76</v>
      </c>
      <c r="M38" s="40">
        <f>VLOOKUP(Reais6x6!G38,Aplicações!$B$10:$J$67,9,0)</f>
        <v>224.76</v>
      </c>
      <c r="N38" s="40">
        <f>VLOOKUP(Reais6x6!H38,Aplicações!$B$10:$J$67,9,0)</f>
        <v>224.76</v>
      </c>
      <c r="O38" s="31">
        <v>103</v>
      </c>
      <c r="P38" s="31">
        <v>104</v>
      </c>
      <c r="Q38" s="31">
        <v>109</v>
      </c>
      <c r="R38" s="31">
        <v>288</v>
      </c>
      <c r="S38" s="31">
        <v>278</v>
      </c>
      <c r="T38" s="31">
        <v>283</v>
      </c>
      <c r="U38" s="41">
        <f t="shared" ref="U38:Z38" si="41">O38/I38-1</f>
        <v>0.30993259570138632</v>
      </c>
      <c r="V38" s="41">
        <f t="shared" si="41"/>
        <v>0.32265038789266187</v>
      </c>
      <c r="W38" s="41">
        <f t="shared" si="41"/>
        <v>0.38623934884903988</v>
      </c>
      <c r="X38" s="41">
        <f t="shared" si="41"/>
        <v>0.28136679124399366</v>
      </c>
      <c r="Y38" s="41">
        <f t="shared" si="41"/>
        <v>0.23687488877024387</v>
      </c>
      <c r="Z38" s="41">
        <f t="shared" si="41"/>
        <v>0.25912084000711877</v>
      </c>
      <c r="AA38" s="41">
        <f t="shared" si="1"/>
        <v>0.29936414207740741</v>
      </c>
      <c r="AB38" s="40">
        <f>VLOOKUP(Reais6x6!C38,Aplicações!$B$10:$J$67,6,0)</f>
        <v>5.4434250764525995E-2</v>
      </c>
      <c r="AC38" s="40">
        <f>VLOOKUP(Reais6x6!D38,Aplicações!$B$10:$J$67,6,0)</f>
        <v>5.4434250764525995E-2</v>
      </c>
      <c r="AD38" s="40">
        <f>VLOOKUP(Reais6x6!E38,Aplicações!$B$10:$J$67,6,0)</f>
        <v>5.4434250764525995E-2</v>
      </c>
      <c r="AE38" s="40">
        <f>VLOOKUP(Reais6x6!F38,Aplicações!$B$10:$J$67,6,0)</f>
        <v>1.5902140672782873E-2</v>
      </c>
      <c r="AF38" s="40">
        <f>VLOOKUP(Reais6x6!G38,Aplicações!$B$10:$J$67,6,0)</f>
        <v>1.5902140672782873E-2</v>
      </c>
      <c r="AG38" s="40">
        <f>VLOOKUP(Reais6x6!H38,Aplicações!$B$10:$J$67,6,0)</f>
        <v>1.5902140672782873E-2</v>
      </c>
      <c r="AH38" s="40">
        <f>VLOOKUP(Reais6x6!C38,Aplicações!$B$10:$J$67,7,0)</f>
        <v>4.0540540540540543E-2</v>
      </c>
      <c r="AI38" s="40">
        <f>VLOOKUP(Reais6x6!D38,Aplicações!$B$10:$J$67,7,0)</f>
        <v>4.0540540540540543E-2</v>
      </c>
      <c r="AJ38" s="40">
        <f>VLOOKUP(Reais6x6!E38,Aplicações!$B$10:$J$67,7,0)</f>
        <v>4.0540540540540543E-2</v>
      </c>
      <c r="AK38" s="40">
        <f>VLOOKUP(Reais6x6!F38,Aplicações!$B$10:$J$67,7,0)</f>
        <v>2.7027027027027029E-2</v>
      </c>
      <c r="AL38" s="40">
        <f>VLOOKUP(Reais6x6!G38,Aplicações!$B$10:$J$67,7,0)</f>
        <v>2.7027027027027029E-2</v>
      </c>
      <c r="AM38" s="40">
        <f>VLOOKUP(Reais6x6!H38,Aplicações!$B$10:$J$67,7,0)</f>
        <v>2.7027027027027029E-2</v>
      </c>
      <c r="AN38" s="40">
        <f>VLOOKUP(Reais6x6!C38,Aplicações!$B$10:$J$67,8,0)</f>
        <v>0.18900343642611683</v>
      </c>
      <c r="AO38" s="40">
        <f>VLOOKUP(Reais6x6!D38,Aplicações!$B$10:$J$67,8,0)</f>
        <v>0.18900343642611683</v>
      </c>
      <c r="AP38" s="40">
        <f>VLOOKUP(Reais6x6!E38,Aplicações!$B$10:$J$67,8,0)</f>
        <v>0.18900343642611683</v>
      </c>
      <c r="AQ38" s="40">
        <f>VLOOKUP(Reais6x6!F38,Aplicações!$B$10:$J$67,8,0)</f>
        <v>2.7147766323024059E-4</v>
      </c>
      <c r="AR38" s="40">
        <f>VLOOKUP(Reais6x6!G38,Aplicações!$B$10:$J$67,8,0)</f>
        <v>2.7147766323024059E-4</v>
      </c>
      <c r="AS38" s="40">
        <f>VLOOKUP(Reais6x6!H38,Aplicações!$B$10:$J$67,8,0)</f>
        <v>2.7147766323024059E-4</v>
      </c>
      <c r="AT38" s="40">
        <f t="shared" si="2"/>
        <v>0.21100917431192659</v>
      </c>
      <c r="AU38" s="40">
        <f t="shared" si="3"/>
        <v>0.20270270270270271</v>
      </c>
      <c r="AV38" s="40">
        <f t="shared" si="4"/>
        <v>0.56782474226804114</v>
      </c>
      <c r="AW38" s="66">
        <f t="shared" si="5"/>
        <v>0.97688073394495412</v>
      </c>
      <c r="AX38" s="40">
        <f t="shared" si="6"/>
        <v>0.99189189189189186</v>
      </c>
      <c r="AY38" s="40">
        <f t="shared" si="7"/>
        <v>0.88676082474226803</v>
      </c>
    </row>
    <row r="39" spans="2:51" ht="13.5" customHeight="1">
      <c r="B39" s="39">
        <v>36</v>
      </c>
      <c r="C39" s="31" t="s">
        <v>97</v>
      </c>
      <c r="D39" s="31" t="s">
        <v>97</v>
      </c>
      <c r="E39" s="31" t="s">
        <v>98</v>
      </c>
      <c r="F39" s="31" t="s">
        <v>98</v>
      </c>
      <c r="G39" s="31" t="s">
        <v>98</v>
      </c>
      <c r="H39" s="31" t="s">
        <v>98</v>
      </c>
      <c r="I39" s="40">
        <f>VLOOKUP(Reais6x6!C39,Aplicações!$B$10:$J$67,9,0)</f>
        <v>78.63</v>
      </c>
      <c r="J39" s="40">
        <f>VLOOKUP(Reais6x6!D39,Aplicações!$B$10:$J$67,9,0)</f>
        <v>78.63</v>
      </c>
      <c r="K39" s="40">
        <f>VLOOKUP(Reais6x6!E39,Aplicações!$B$10:$J$67,9,0)</f>
        <v>210</v>
      </c>
      <c r="L39" s="40">
        <f>VLOOKUP(Reais6x6!F39,Aplicações!$B$10:$J$67,9,0)</f>
        <v>210</v>
      </c>
      <c r="M39" s="40">
        <f>VLOOKUP(Reais6x6!G39,Aplicações!$B$10:$J$67,9,0)</f>
        <v>210</v>
      </c>
      <c r="N39" s="40">
        <f>VLOOKUP(Reais6x6!H39,Aplicações!$B$10:$J$67,9,0)</f>
        <v>210</v>
      </c>
      <c r="O39" s="31">
        <v>98</v>
      </c>
      <c r="P39" s="31">
        <v>101</v>
      </c>
      <c r="Q39" s="31">
        <v>247</v>
      </c>
      <c r="R39" s="31">
        <v>246</v>
      </c>
      <c r="S39" s="31">
        <v>246</v>
      </c>
      <c r="T39" s="31">
        <v>245</v>
      </c>
      <c r="U39" s="41">
        <f t="shared" ref="U39:Z39" si="42">O39/I39-1</f>
        <v>0.24634363474500831</v>
      </c>
      <c r="V39" s="41">
        <f t="shared" si="42"/>
        <v>0.2844970113188352</v>
      </c>
      <c r="W39" s="41">
        <f t="shared" si="42"/>
        <v>0.17619047619047623</v>
      </c>
      <c r="X39" s="41">
        <f t="shared" si="42"/>
        <v>0.17142857142857149</v>
      </c>
      <c r="Y39" s="41">
        <f t="shared" si="42"/>
        <v>0.17142857142857149</v>
      </c>
      <c r="Z39" s="41">
        <f t="shared" si="42"/>
        <v>0.16666666666666674</v>
      </c>
      <c r="AA39" s="41">
        <f t="shared" si="1"/>
        <v>0.20275915529635491</v>
      </c>
      <c r="AB39" s="40">
        <f>VLOOKUP(Reais6x6!C39,Aplicações!$B$10:$J$67,6,0)</f>
        <v>5.4434250764525995E-2</v>
      </c>
      <c r="AC39" s="40">
        <f>VLOOKUP(Reais6x6!D39,Aplicações!$B$10:$J$67,6,0)</f>
        <v>5.4434250764525995E-2</v>
      </c>
      <c r="AD39" s="40">
        <f>VLOOKUP(Reais6x6!E39,Aplicações!$B$10:$J$67,6,0)</f>
        <v>7.9510703363914366E-3</v>
      </c>
      <c r="AE39" s="40">
        <f>VLOOKUP(Reais6x6!F39,Aplicações!$B$10:$J$67,6,0)</f>
        <v>7.9510703363914366E-3</v>
      </c>
      <c r="AF39" s="40">
        <f>VLOOKUP(Reais6x6!G39,Aplicações!$B$10:$J$67,6,0)</f>
        <v>7.9510703363914366E-3</v>
      </c>
      <c r="AG39" s="40">
        <f>VLOOKUP(Reais6x6!H39,Aplicações!$B$10:$J$67,6,0)</f>
        <v>7.9510703363914366E-3</v>
      </c>
      <c r="AH39" s="40">
        <f>VLOOKUP(Reais6x6!C39,Aplicações!$B$10:$J$67,7,0)</f>
        <v>4.0540540540540543E-2</v>
      </c>
      <c r="AI39" s="40">
        <f>VLOOKUP(Reais6x6!D39,Aplicações!$B$10:$J$67,7,0)</f>
        <v>4.0540540540540543E-2</v>
      </c>
      <c r="AJ39" s="40">
        <f>VLOOKUP(Reais6x6!E39,Aplicações!$B$10:$J$67,7,0)</f>
        <v>1.1261261261261261E-2</v>
      </c>
      <c r="AK39" s="40">
        <f>VLOOKUP(Reais6x6!F39,Aplicações!$B$10:$J$67,7,0)</f>
        <v>1.1261261261261261E-2</v>
      </c>
      <c r="AL39" s="40">
        <f>VLOOKUP(Reais6x6!G39,Aplicações!$B$10:$J$67,7,0)</f>
        <v>1.1261261261261261E-2</v>
      </c>
      <c r="AM39" s="40">
        <f>VLOOKUP(Reais6x6!H39,Aplicações!$B$10:$J$67,7,0)</f>
        <v>1.1261261261261261E-2</v>
      </c>
      <c r="AN39" s="40">
        <f>VLOOKUP(Reais6x6!C39,Aplicações!$B$10:$J$67,8,0)</f>
        <v>0.18900343642611683</v>
      </c>
      <c r="AO39" s="40">
        <f>VLOOKUP(Reais6x6!D39,Aplicações!$B$10:$J$67,8,0)</f>
        <v>0.18900343642611683</v>
      </c>
      <c r="AP39" s="40">
        <f>VLOOKUP(Reais6x6!E39,Aplicações!$B$10:$J$67,8,0)</f>
        <v>5.4982817869415812E-3</v>
      </c>
      <c r="AQ39" s="40">
        <f>VLOOKUP(Reais6x6!F39,Aplicações!$B$10:$J$67,8,0)</f>
        <v>5.4982817869415812E-3</v>
      </c>
      <c r="AR39" s="40">
        <f>VLOOKUP(Reais6x6!G39,Aplicações!$B$10:$J$67,8,0)</f>
        <v>5.4982817869415812E-3</v>
      </c>
      <c r="AS39" s="40">
        <f>VLOOKUP(Reais6x6!H39,Aplicações!$B$10:$J$67,8,0)</f>
        <v>5.4982817869415812E-3</v>
      </c>
      <c r="AT39" s="40">
        <f t="shared" si="2"/>
        <v>0.14067278287461774</v>
      </c>
      <c r="AU39" s="40">
        <f t="shared" si="3"/>
        <v>0.12612612612612611</v>
      </c>
      <c r="AV39" s="40">
        <f t="shared" si="4"/>
        <v>0.39999999999999991</v>
      </c>
      <c r="AW39" s="66">
        <f t="shared" si="5"/>
        <v>0.9752089704383281</v>
      </c>
      <c r="AX39" s="40">
        <f t="shared" si="6"/>
        <v>0.98438438438438436</v>
      </c>
      <c r="AY39" s="40">
        <f t="shared" si="7"/>
        <v>0.90213058419243974</v>
      </c>
    </row>
    <row r="40" spans="2:51" ht="13.5" customHeight="1">
      <c r="B40" s="39">
        <v>37</v>
      </c>
      <c r="C40" s="31" t="s">
        <v>97</v>
      </c>
      <c r="D40" s="31" t="s">
        <v>97</v>
      </c>
      <c r="E40" s="31" t="s">
        <v>98</v>
      </c>
      <c r="F40" s="31" t="s">
        <v>98</v>
      </c>
      <c r="G40" s="31" t="s">
        <v>98</v>
      </c>
      <c r="H40" s="31" t="s">
        <v>99</v>
      </c>
      <c r="I40" s="40">
        <f>VLOOKUP(Reais6x6!C40,Aplicações!$B$10:$J$67,9,0)</f>
        <v>78.63</v>
      </c>
      <c r="J40" s="40">
        <f>VLOOKUP(Reais6x6!D40,Aplicações!$B$10:$J$67,9,0)</f>
        <v>78.63</v>
      </c>
      <c r="K40" s="40">
        <f>VLOOKUP(Reais6x6!E40,Aplicações!$B$10:$J$67,9,0)</f>
        <v>210</v>
      </c>
      <c r="L40" s="40">
        <f>VLOOKUP(Reais6x6!F40,Aplicações!$B$10:$J$67,9,0)</f>
        <v>210</v>
      </c>
      <c r="M40" s="40">
        <f>VLOOKUP(Reais6x6!G40,Aplicações!$B$10:$J$67,9,0)</f>
        <v>210</v>
      </c>
      <c r="N40" s="40">
        <f>VLOOKUP(Reais6x6!H40,Aplicações!$B$10:$J$67,9,0)</f>
        <v>30.8</v>
      </c>
      <c r="O40" s="31">
        <v>102</v>
      </c>
      <c r="P40" s="31">
        <v>104</v>
      </c>
      <c r="Q40" s="31">
        <v>246</v>
      </c>
      <c r="R40" s="31">
        <v>244</v>
      </c>
      <c r="S40" s="31">
        <v>244</v>
      </c>
      <c r="T40" s="31">
        <v>42</v>
      </c>
      <c r="U40" s="41">
        <f t="shared" ref="U40:Z40" si="43">O40/I40-1</f>
        <v>0.29721480351011076</v>
      </c>
      <c r="V40" s="41">
        <f t="shared" si="43"/>
        <v>0.32265038789266187</v>
      </c>
      <c r="W40" s="41">
        <f t="shared" si="43"/>
        <v>0.17142857142857149</v>
      </c>
      <c r="X40" s="41">
        <f t="shared" si="43"/>
        <v>0.161904761904762</v>
      </c>
      <c r="Y40" s="41">
        <f t="shared" si="43"/>
        <v>0.161904761904762</v>
      </c>
      <c r="Z40" s="41">
        <f t="shared" si="43"/>
        <v>0.36363636363636354</v>
      </c>
      <c r="AA40" s="41">
        <f t="shared" si="1"/>
        <v>0.24645660837953862</v>
      </c>
      <c r="AB40" s="40">
        <f>VLOOKUP(Reais6x6!C40,Aplicações!$B$10:$J$67,6,0)</f>
        <v>5.4434250764525995E-2</v>
      </c>
      <c r="AC40" s="40">
        <f>VLOOKUP(Reais6x6!D40,Aplicações!$B$10:$J$67,6,0)</f>
        <v>5.4434250764525995E-2</v>
      </c>
      <c r="AD40" s="40">
        <f>VLOOKUP(Reais6x6!E40,Aplicações!$B$10:$J$67,6,0)</f>
        <v>7.9510703363914366E-3</v>
      </c>
      <c r="AE40" s="40">
        <f>VLOOKUP(Reais6x6!F40,Aplicações!$B$10:$J$67,6,0)</f>
        <v>7.9510703363914366E-3</v>
      </c>
      <c r="AF40" s="40">
        <f>VLOOKUP(Reais6x6!G40,Aplicações!$B$10:$J$67,6,0)</f>
        <v>7.9510703363914366E-3</v>
      </c>
      <c r="AG40" s="40">
        <f>VLOOKUP(Reais6x6!H40,Aplicações!$B$10:$J$67,6,0)</f>
        <v>4.0978593272171251E-2</v>
      </c>
      <c r="AH40" s="40">
        <f>VLOOKUP(Reais6x6!C40,Aplicações!$B$10:$J$67,7,0)</f>
        <v>4.0540540540540543E-2</v>
      </c>
      <c r="AI40" s="40">
        <f>VLOOKUP(Reais6x6!D40,Aplicações!$B$10:$J$67,7,0)</f>
        <v>4.0540540540540543E-2</v>
      </c>
      <c r="AJ40" s="40">
        <f>VLOOKUP(Reais6x6!E40,Aplicações!$B$10:$J$67,7,0)</f>
        <v>1.1261261261261261E-2</v>
      </c>
      <c r="AK40" s="40">
        <f>VLOOKUP(Reais6x6!F40,Aplicações!$B$10:$J$67,7,0)</f>
        <v>1.1261261261261261E-2</v>
      </c>
      <c r="AL40" s="40">
        <f>VLOOKUP(Reais6x6!G40,Aplicações!$B$10:$J$67,7,0)</f>
        <v>1.1261261261261261E-2</v>
      </c>
      <c r="AM40" s="40">
        <f>VLOOKUP(Reais6x6!H40,Aplicações!$B$10:$J$67,7,0)</f>
        <v>8.5585585585585586E-2</v>
      </c>
      <c r="AN40" s="40">
        <f>VLOOKUP(Reais6x6!C40,Aplicações!$B$10:$J$67,8,0)</f>
        <v>0.18900343642611683</v>
      </c>
      <c r="AO40" s="40">
        <f>VLOOKUP(Reais6x6!D40,Aplicações!$B$10:$J$67,8,0)</f>
        <v>0.18900343642611683</v>
      </c>
      <c r="AP40" s="40">
        <f>VLOOKUP(Reais6x6!E40,Aplicações!$B$10:$J$67,8,0)</f>
        <v>5.4982817869415812E-3</v>
      </c>
      <c r="AQ40" s="40">
        <f>VLOOKUP(Reais6x6!F40,Aplicações!$B$10:$J$67,8,0)</f>
        <v>5.4982817869415812E-3</v>
      </c>
      <c r="AR40" s="40">
        <f>VLOOKUP(Reais6x6!G40,Aplicações!$B$10:$J$67,8,0)</f>
        <v>5.4982817869415812E-3</v>
      </c>
      <c r="AS40" s="40">
        <f>VLOOKUP(Reais6x6!H40,Aplicações!$B$10:$J$67,8,0)</f>
        <v>0.30584192439862545</v>
      </c>
      <c r="AT40" s="40">
        <f t="shared" si="2"/>
        <v>0.17370030581039753</v>
      </c>
      <c r="AU40" s="40">
        <f t="shared" si="3"/>
        <v>0.20045045045045046</v>
      </c>
      <c r="AV40" s="40">
        <f t="shared" si="4"/>
        <v>0.7003436426116838</v>
      </c>
      <c r="AW40" s="66">
        <f t="shared" si="5"/>
        <v>0.97300713557594265</v>
      </c>
      <c r="AX40" s="40">
        <f t="shared" si="6"/>
        <v>0.96741741741741727</v>
      </c>
      <c r="AY40" s="40">
        <f t="shared" si="7"/>
        <v>0.85095074455899178</v>
      </c>
    </row>
    <row r="41" spans="2:51" ht="13.5" customHeight="1">
      <c r="B41" s="39">
        <v>38</v>
      </c>
      <c r="C41" s="31" t="s">
        <v>97</v>
      </c>
      <c r="D41" s="31" t="s">
        <v>97</v>
      </c>
      <c r="E41" s="31" t="s">
        <v>98</v>
      </c>
      <c r="F41" s="31" t="s">
        <v>98</v>
      </c>
      <c r="G41" s="31" t="s">
        <v>98</v>
      </c>
      <c r="H41" s="31" t="s">
        <v>100</v>
      </c>
      <c r="I41" s="40">
        <f>VLOOKUP(Reais6x6!C41,Aplicações!$B$10:$J$67,9,0)</f>
        <v>78.63</v>
      </c>
      <c r="J41" s="40">
        <f>VLOOKUP(Reais6x6!D41,Aplicações!$B$10:$J$67,9,0)</f>
        <v>78.63</v>
      </c>
      <c r="K41" s="40">
        <f>VLOOKUP(Reais6x6!E41,Aplicações!$B$10:$J$67,9,0)</f>
        <v>210</v>
      </c>
      <c r="L41" s="40">
        <f>VLOOKUP(Reais6x6!F41,Aplicações!$B$10:$J$67,9,0)</f>
        <v>210</v>
      </c>
      <c r="M41" s="40">
        <f>VLOOKUP(Reais6x6!G41,Aplicações!$B$10:$J$67,9,0)</f>
        <v>210</v>
      </c>
      <c r="N41" s="40">
        <f>VLOOKUP(Reais6x6!H41,Aplicações!$B$10:$J$67,9,0)</f>
        <v>184</v>
      </c>
      <c r="O41" s="31">
        <v>102</v>
      </c>
      <c r="P41" s="31">
        <v>99</v>
      </c>
      <c r="Q41" s="31">
        <v>249</v>
      </c>
      <c r="R41" s="31">
        <v>244</v>
      </c>
      <c r="S41" s="31">
        <v>244</v>
      </c>
      <c r="T41" s="31">
        <v>205</v>
      </c>
      <c r="U41" s="41">
        <f t="shared" ref="U41:Z41" si="44">O41/I41-1</f>
        <v>0.29721480351011076</v>
      </c>
      <c r="V41" s="41">
        <f t="shared" si="44"/>
        <v>0.25906142693628387</v>
      </c>
      <c r="W41" s="41">
        <f t="shared" si="44"/>
        <v>0.18571428571428572</v>
      </c>
      <c r="X41" s="41">
        <f t="shared" si="44"/>
        <v>0.161904761904762</v>
      </c>
      <c r="Y41" s="41">
        <f t="shared" si="44"/>
        <v>0.161904761904762</v>
      </c>
      <c r="Z41" s="41">
        <f t="shared" si="44"/>
        <v>0.11413043478260865</v>
      </c>
      <c r="AA41" s="41">
        <f t="shared" si="1"/>
        <v>0.19665507912546884</v>
      </c>
      <c r="AB41" s="40">
        <f>VLOOKUP(Reais6x6!C41,Aplicações!$B$10:$J$67,6,0)</f>
        <v>5.4434250764525995E-2</v>
      </c>
      <c r="AC41" s="40">
        <f>VLOOKUP(Reais6x6!D41,Aplicações!$B$10:$J$67,6,0)</f>
        <v>5.4434250764525995E-2</v>
      </c>
      <c r="AD41" s="40">
        <f>VLOOKUP(Reais6x6!E41,Aplicações!$B$10:$J$67,6,0)</f>
        <v>7.9510703363914366E-3</v>
      </c>
      <c r="AE41" s="40">
        <f>VLOOKUP(Reais6x6!F41,Aplicações!$B$10:$J$67,6,0)</f>
        <v>7.9510703363914366E-3</v>
      </c>
      <c r="AF41" s="40">
        <f>VLOOKUP(Reais6x6!G41,Aplicações!$B$10:$J$67,6,0)</f>
        <v>7.9510703363914366E-3</v>
      </c>
      <c r="AG41" s="40">
        <f>VLOOKUP(Reais6x6!H41,Aplicações!$B$10:$J$67,6,0)</f>
        <v>4.2813455657492354E-3</v>
      </c>
      <c r="AH41" s="40">
        <f>VLOOKUP(Reais6x6!C41,Aplicações!$B$10:$J$67,7,0)</f>
        <v>4.0540540540540543E-2</v>
      </c>
      <c r="AI41" s="40">
        <f>VLOOKUP(Reais6x6!D41,Aplicações!$B$10:$J$67,7,0)</f>
        <v>4.0540540540540543E-2</v>
      </c>
      <c r="AJ41" s="40">
        <f>VLOOKUP(Reais6x6!E41,Aplicações!$B$10:$J$67,7,0)</f>
        <v>1.1261261261261261E-2</v>
      </c>
      <c r="AK41" s="40">
        <f>VLOOKUP(Reais6x6!F41,Aplicações!$B$10:$J$67,7,0)</f>
        <v>1.1261261261261261E-2</v>
      </c>
      <c r="AL41" s="40">
        <f>VLOOKUP(Reais6x6!G41,Aplicações!$B$10:$J$67,7,0)</f>
        <v>1.1261261261261261E-2</v>
      </c>
      <c r="AM41" s="40">
        <f>VLOOKUP(Reais6x6!H41,Aplicações!$B$10:$J$67,7,0)</f>
        <v>9.0090090090090089E-3</v>
      </c>
      <c r="AN41" s="40">
        <f>VLOOKUP(Reais6x6!C41,Aplicações!$B$10:$J$67,8,0)</f>
        <v>0.18900343642611683</v>
      </c>
      <c r="AO41" s="40">
        <f>VLOOKUP(Reais6x6!D41,Aplicações!$B$10:$J$67,8,0)</f>
        <v>0.18900343642611683</v>
      </c>
      <c r="AP41" s="40">
        <f>VLOOKUP(Reais6x6!E41,Aplicações!$B$10:$J$67,8,0)</f>
        <v>5.4982817869415812E-3</v>
      </c>
      <c r="AQ41" s="40">
        <f>VLOOKUP(Reais6x6!F41,Aplicações!$B$10:$J$67,8,0)</f>
        <v>5.4982817869415812E-3</v>
      </c>
      <c r="AR41" s="40">
        <f>VLOOKUP(Reais6x6!G41,Aplicações!$B$10:$J$67,8,0)</f>
        <v>5.4982817869415812E-3</v>
      </c>
      <c r="AS41" s="40">
        <f>VLOOKUP(Reais6x6!H41,Aplicações!$B$10:$J$67,8,0)</f>
        <v>0</v>
      </c>
      <c r="AT41" s="40">
        <f t="shared" si="2"/>
        <v>0.13700305810397553</v>
      </c>
      <c r="AU41" s="40">
        <f t="shared" si="3"/>
        <v>0.12387387387387387</v>
      </c>
      <c r="AV41" s="40">
        <f t="shared" si="4"/>
        <v>0.39450171821305835</v>
      </c>
      <c r="AW41" s="66">
        <f t="shared" si="5"/>
        <v>0.97398572884811407</v>
      </c>
      <c r="AX41" s="40">
        <f t="shared" si="6"/>
        <v>0.98363363363363376</v>
      </c>
      <c r="AY41" s="40">
        <f t="shared" si="7"/>
        <v>0.90029782359679256</v>
      </c>
    </row>
    <row r="42" spans="2:51" ht="13.5" customHeight="1">
      <c r="B42" s="39">
        <v>39</v>
      </c>
      <c r="C42" s="31" t="s">
        <v>97</v>
      </c>
      <c r="D42" s="31" t="s">
        <v>97</v>
      </c>
      <c r="E42" s="31" t="s">
        <v>98</v>
      </c>
      <c r="F42" s="31" t="s">
        <v>98</v>
      </c>
      <c r="G42" s="31" t="s">
        <v>98</v>
      </c>
      <c r="H42" s="31" t="s">
        <v>101</v>
      </c>
      <c r="I42" s="40">
        <f>VLOOKUP(Reais6x6!C42,Aplicações!$B$10:$J$67,9,0)</f>
        <v>78.63</v>
      </c>
      <c r="J42" s="40">
        <f>VLOOKUP(Reais6x6!D42,Aplicações!$B$10:$J$67,9,0)</f>
        <v>78.63</v>
      </c>
      <c r="K42" s="40">
        <f>VLOOKUP(Reais6x6!E42,Aplicações!$B$10:$J$67,9,0)</f>
        <v>210</v>
      </c>
      <c r="L42" s="40">
        <f>VLOOKUP(Reais6x6!F42,Aplicações!$B$10:$J$67,9,0)</f>
        <v>210</v>
      </c>
      <c r="M42" s="40">
        <f>VLOOKUP(Reais6x6!G42,Aplicações!$B$10:$J$67,9,0)</f>
        <v>210</v>
      </c>
      <c r="N42" s="40">
        <f>VLOOKUP(Reais6x6!H42,Aplicações!$B$10:$J$67,9,0)</f>
        <v>224.76</v>
      </c>
      <c r="O42" s="31">
        <v>100</v>
      </c>
      <c r="P42" s="31">
        <v>100</v>
      </c>
      <c r="Q42" s="31">
        <v>245</v>
      </c>
      <c r="R42" s="31">
        <v>243</v>
      </c>
      <c r="S42" s="31">
        <v>243</v>
      </c>
      <c r="T42" s="31">
        <v>273</v>
      </c>
      <c r="U42" s="41">
        <f t="shared" ref="U42:Z42" si="45">O42/I42-1</f>
        <v>0.27177921912755942</v>
      </c>
      <c r="V42" s="41">
        <f t="shared" si="45"/>
        <v>0.27177921912755942</v>
      </c>
      <c r="W42" s="41">
        <f t="shared" si="45"/>
        <v>0.16666666666666674</v>
      </c>
      <c r="X42" s="41">
        <f t="shared" si="45"/>
        <v>0.15714285714285725</v>
      </c>
      <c r="Y42" s="41">
        <f t="shared" si="45"/>
        <v>0.15714285714285725</v>
      </c>
      <c r="Z42" s="41">
        <f t="shared" si="45"/>
        <v>0.21462893753336898</v>
      </c>
      <c r="AA42" s="41">
        <f t="shared" si="1"/>
        <v>0.20652329279014484</v>
      </c>
      <c r="AB42" s="40">
        <f>VLOOKUP(Reais6x6!C42,Aplicações!$B$10:$J$67,6,0)</f>
        <v>5.4434250764525995E-2</v>
      </c>
      <c r="AC42" s="40">
        <f>VLOOKUP(Reais6x6!D42,Aplicações!$B$10:$J$67,6,0)</f>
        <v>5.4434250764525995E-2</v>
      </c>
      <c r="AD42" s="40">
        <f>VLOOKUP(Reais6x6!E42,Aplicações!$B$10:$J$67,6,0)</f>
        <v>7.9510703363914366E-3</v>
      </c>
      <c r="AE42" s="40">
        <f>VLOOKUP(Reais6x6!F42,Aplicações!$B$10:$J$67,6,0)</f>
        <v>7.9510703363914366E-3</v>
      </c>
      <c r="AF42" s="40">
        <f>VLOOKUP(Reais6x6!G42,Aplicações!$B$10:$J$67,6,0)</f>
        <v>7.9510703363914366E-3</v>
      </c>
      <c r="AG42" s="40">
        <f>VLOOKUP(Reais6x6!H42,Aplicações!$B$10:$J$67,6,0)</f>
        <v>1.5902140672782873E-2</v>
      </c>
      <c r="AH42" s="40">
        <f>VLOOKUP(Reais6x6!C42,Aplicações!$B$10:$J$67,7,0)</f>
        <v>4.0540540540540543E-2</v>
      </c>
      <c r="AI42" s="40">
        <f>VLOOKUP(Reais6x6!D42,Aplicações!$B$10:$J$67,7,0)</f>
        <v>4.0540540540540543E-2</v>
      </c>
      <c r="AJ42" s="40">
        <f>VLOOKUP(Reais6x6!E42,Aplicações!$B$10:$J$67,7,0)</f>
        <v>1.1261261261261261E-2</v>
      </c>
      <c r="AK42" s="40">
        <f>VLOOKUP(Reais6x6!F42,Aplicações!$B$10:$J$67,7,0)</f>
        <v>1.1261261261261261E-2</v>
      </c>
      <c r="AL42" s="40">
        <f>VLOOKUP(Reais6x6!G42,Aplicações!$B$10:$J$67,7,0)</f>
        <v>1.1261261261261261E-2</v>
      </c>
      <c r="AM42" s="40">
        <f>VLOOKUP(Reais6x6!H42,Aplicações!$B$10:$J$67,7,0)</f>
        <v>2.7027027027027029E-2</v>
      </c>
      <c r="AN42" s="40">
        <f>VLOOKUP(Reais6x6!C42,Aplicações!$B$10:$J$67,8,0)</f>
        <v>0.18900343642611683</v>
      </c>
      <c r="AO42" s="40">
        <f>VLOOKUP(Reais6x6!D42,Aplicações!$B$10:$J$67,8,0)</f>
        <v>0.18900343642611683</v>
      </c>
      <c r="AP42" s="40">
        <f>VLOOKUP(Reais6x6!E42,Aplicações!$B$10:$J$67,8,0)</f>
        <v>5.4982817869415812E-3</v>
      </c>
      <c r="AQ42" s="40">
        <f>VLOOKUP(Reais6x6!F42,Aplicações!$B$10:$J$67,8,0)</f>
        <v>5.4982817869415812E-3</v>
      </c>
      <c r="AR42" s="40">
        <f>VLOOKUP(Reais6x6!G42,Aplicações!$B$10:$J$67,8,0)</f>
        <v>5.4982817869415812E-3</v>
      </c>
      <c r="AS42" s="40">
        <f>VLOOKUP(Reais6x6!H42,Aplicações!$B$10:$J$67,8,0)</f>
        <v>2.7147766323024059E-4</v>
      </c>
      <c r="AT42" s="40">
        <f t="shared" si="2"/>
        <v>0.14862385321100915</v>
      </c>
      <c r="AU42" s="40">
        <f t="shared" si="3"/>
        <v>0.14189189189189189</v>
      </c>
      <c r="AV42" s="40">
        <f t="shared" si="4"/>
        <v>0.39477319587628856</v>
      </c>
      <c r="AW42" s="66">
        <f t="shared" si="5"/>
        <v>0.97467889908256877</v>
      </c>
      <c r="AX42" s="40">
        <f t="shared" si="6"/>
        <v>0.98333333333333328</v>
      </c>
      <c r="AY42" s="40">
        <f t="shared" si="7"/>
        <v>0.90038831615120263</v>
      </c>
    </row>
    <row r="43" spans="2:51" ht="13.5" customHeight="1">
      <c r="B43" s="39">
        <v>40</v>
      </c>
      <c r="C43" s="31" t="s">
        <v>97</v>
      </c>
      <c r="D43" s="31" t="s">
        <v>97</v>
      </c>
      <c r="E43" s="31" t="s">
        <v>98</v>
      </c>
      <c r="F43" s="31" t="s">
        <v>98</v>
      </c>
      <c r="G43" s="31" t="s">
        <v>99</v>
      </c>
      <c r="H43" s="31" t="s">
        <v>99</v>
      </c>
      <c r="I43" s="40">
        <f>VLOOKUP(Reais6x6!C43,Aplicações!$B$10:$J$67,9,0)</f>
        <v>78.63</v>
      </c>
      <c r="J43" s="40">
        <f>VLOOKUP(Reais6x6!D43,Aplicações!$B$10:$J$67,9,0)</f>
        <v>78.63</v>
      </c>
      <c r="K43" s="40">
        <f>VLOOKUP(Reais6x6!E43,Aplicações!$B$10:$J$67,9,0)</f>
        <v>210</v>
      </c>
      <c r="L43" s="40">
        <f>VLOOKUP(Reais6x6!F43,Aplicações!$B$10:$J$67,9,0)</f>
        <v>210</v>
      </c>
      <c r="M43" s="40">
        <f>VLOOKUP(Reais6x6!G43,Aplicações!$B$10:$J$67,9,0)</f>
        <v>30.8</v>
      </c>
      <c r="N43" s="40">
        <f>VLOOKUP(Reais6x6!H43,Aplicações!$B$10:$J$67,9,0)</f>
        <v>30.8</v>
      </c>
      <c r="O43" s="31">
        <v>107</v>
      </c>
      <c r="P43" s="31">
        <v>109</v>
      </c>
      <c r="Q43" s="31">
        <v>246</v>
      </c>
      <c r="R43" s="31">
        <v>244</v>
      </c>
      <c r="S43" s="31">
        <v>41</v>
      </c>
      <c r="T43" s="31">
        <v>43</v>
      </c>
      <c r="U43" s="41">
        <f t="shared" ref="U43:Z43" si="46">O43/I43-1</f>
        <v>0.36080376446648876</v>
      </c>
      <c r="V43" s="41">
        <f t="shared" si="46"/>
        <v>0.38623934884903988</v>
      </c>
      <c r="W43" s="41">
        <f t="shared" si="46"/>
        <v>0.17142857142857149</v>
      </c>
      <c r="X43" s="41">
        <f t="shared" si="46"/>
        <v>0.161904761904762</v>
      </c>
      <c r="Y43" s="41">
        <f t="shared" si="46"/>
        <v>0.33116883116883122</v>
      </c>
      <c r="Z43" s="41">
        <f t="shared" si="46"/>
        <v>0.39610389610389607</v>
      </c>
      <c r="AA43" s="41">
        <f t="shared" si="1"/>
        <v>0.3012748623202649</v>
      </c>
      <c r="AB43" s="40">
        <f>VLOOKUP(Reais6x6!C43,Aplicações!$B$10:$J$67,6,0)</f>
        <v>5.4434250764525995E-2</v>
      </c>
      <c r="AC43" s="40">
        <f>VLOOKUP(Reais6x6!D43,Aplicações!$B$10:$J$67,6,0)</f>
        <v>5.4434250764525995E-2</v>
      </c>
      <c r="AD43" s="40">
        <f>VLOOKUP(Reais6x6!E43,Aplicações!$B$10:$J$67,6,0)</f>
        <v>7.9510703363914366E-3</v>
      </c>
      <c r="AE43" s="40">
        <f>VLOOKUP(Reais6x6!F43,Aplicações!$B$10:$J$67,6,0)</f>
        <v>7.9510703363914366E-3</v>
      </c>
      <c r="AF43" s="40">
        <f>VLOOKUP(Reais6x6!G43,Aplicações!$B$10:$J$67,6,0)</f>
        <v>4.0978593272171251E-2</v>
      </c>
      <c r="AG43" s="40">
        <f>VLOOKUP(Reais6x6!H43,Aplicações!$B$10:$J$67,6,0)</f>
        <v>4.0978593272171251E-2</v>
      </c>
      <c r="AH43" s="40">
        <f>VLOOKUP(Reais6x6!C43,Aplicações!$B$10:$J$67,7,0)</f>
        <v>4.0540540540540543E-2</v>
      </c>
      <c r="AI43" s="40">
        <f>VLOOKUP(Reais6x6!D43,Aplicações!$B$10:$J$67,7,0)</f>
        <v>4.0540540540540543E-2</v>
      </c>
      <c r="AJ43" s="40">
        <f>VLOOKUP(Reais6x6!E43,Aplicações!$B$10:$J$67,7,0)</f>
        <v>1.1261261261261261E-2</v>
      </c>
      <c r="AK43" s="40">
        <f>VLOOKUP(Reais6x6!F43,Aplicações!$B$10:$J$67,7,0)</f>
        <v>1.1261261261261261E-2</v>
      </c>
      <c r="AL43" s="40">
        <f>VLOOKUP(Reais6x6!G43,Aplicações!$B$10:$J$67,7,0)</f>
        <v>8.5585585585585586E-2</v>
      </c>
      <c r="AM43" s="40">
        <f>VLOOKUP(Reais6x6!H43,Aplicações!$B$10:$J$67,7,0)</f>
        <v>8.5585585585585586E-2</v>
      </c>
      <c r="AN43" s="40">
        <f>VLOOKUP(Reais6x6!C43,Aplicações!$B$10:$J$67,8,0)</f>
        <v>0.18900343642611683</v>
      </c>
      <c r="AO43" s="40">
        <f>VLOOKUP(Reais6x6!D43,Aplicações!$B$10:$J$67,8,0)</f>
        <v>0.18900343642611683</v>
      </c>
      <c r="AP43" s="40">
        <f>VLOOKUP(Reais6x6!E43,Aplicações!$B$10:$J$67,8,0)</f>
        <v>5.4982817869415812E-3</v>
      </c>
      <c r="AQ43" s="40">
        <f>VLOOKUP(Reais6x6!F43,Aplicações!$B$10:$J$67,8,0)</f>
        <v>5.4982817869415812E-3</v>
      </c>
      <c r="AR43" s="40">
        <f>VLOOKUP(Reais6x6!G43,Aplicações!$B$10:$J$67,8,0)</f>
        <v>0.30584192439862545</v>
      </c>
      <c r="AS43" s="40">
        <f>VLOOKUP(Reais6x6!H43,Aplicações!$B$10:$J$67,8,0)</f>
        <v>0.30584192439862545</v>
      </c>
      <c r="AT43" s="40">
        <f t="shared" si="2"/>
        <v>0.20672782874617734</v>
      </c>
      <c r="AU43" s="40">
        <f t="shared" si="3"/>
        <v>0.2747747747747748</v>
      </c>
      <c r="AV43" s="40">
        <f t="shared" si="4"/>
        <v>1.0006872852233677</v>
      </c>
      <c r="AW43" s="66">
        <f t="shared" si="5"/>
        <v>0.97520897043832799</v>
      </c>
      <c r="AX43" s="40">
        <f t="shared" si="6"/>
        <v>0.96036036036036021</v>
      </c>
      <c r="AY43" s="40">
        <f t="shared" si="7"/>
        <v>0.83981672394043516</v>
      </c>
    </row>
    <row r="44" spans="2:51" ht="13.5" customHeight="1">
      <c r="B44" s="39">
        <v>41</v>
      </c>
      <c r="C44" s="31" t="s">
        <v>97</v>
      </c>
      <c r="D44" s="31" t="s">
        <v>97</v>
      </c>
      <c r="E44" s="31" t="s">
        <v>98</v>
      </c>
      <c r="F44" s="31" t="s">
        <v>98</v>
      </c>
      <c r="G44" s="31" t="s">
        <v>99</v>
      </c>
      <c r="H44" s="31" t="s">
        <v>100</v>
      </c>
      <c r="I44" s="40">
        <f>VLOOKUP(Reais6x6!C44,Aplicações!$B$10:$J$67,9,0)</f>
        <v>78.63</v>
      </c>
      <c r="J44" s="40">
        <f>VLOOKUP(Reais6x6!D44,Aplicações!$B$10:$J$67,9,0)</f>
        <v>78.63</v>
      </c>
      <c r="K44" s="40">
        <f>VLOOKUP(Reais6x6!E44,Aplicações!$B$10:$J$67,9,0)</f>
        <v>210</v>
      </c>
      <c r="L44" s="40">
        <f>VLOOKUP(Reais6x6!F44,Aplicações!$B$10:$J$67,9,0)</f>
        <v>210</v>
      </c>
      <c r="M44" s="40">
        <f>VLOOKUP(Reais6x6!G44,Aplicações!$B$10:$J$67,9,0)</f>
        <v>30.8</v>
      </c>
      <c r="N44" s="40">
        <f>VLOOKUP(Reais6x6!H44,Aplicações!$B$10:$J$67,9,0)</f>
        <v>184</v>
      </c>
      <c r="O44" s="31">
        <v>101</v>
      </c>
      <c r="P44" s="31">
        <v>104</v>
      </c>
      <c r="Q44" s="31">
        <v>247</v>
      </c>
      <c r="R44" s="31">
        <v>245</v>
      </c>
      <c r="S44" s="31">
        <v>40</v>
      </c>
      <c r="T44" s="31">
        <v>203</v>
      </c>
      <c r="U44" s="41">
        <f t="shared" ref="U44:Z44" si="47">O44/I44-1</f>
        <v>0.2844970113188352</v>
      </c>
      <c r="V44" s="41">
        <f t="shared" si="47"/>
        <v>0.32265038789266187</v>
      </c>
      <c r="W44" s="41">
        <f t="shared" si="47"/>
        <v>0.17619047619047623</v>
      </c>
      <c r="X44" s="41">
        <f t="shared" si="47"/>
        <v>0.16666666666666674</v>
      </c>
      <c r="Y44" s="41">
        <f t="shared" si="47"/>
        <v>0.29870129870129869</v>
      </c>
      <c r="Z44" s="41">
        <f t="shared" si="47"/>
        <v>0.10326086956521729</v>
      </c>
      <c r="AA44" s="41">
        <f t="shared" si="1"/>
        <v>0.22532778505585935</v>
      </c>
      <c r="AB44" s="40">
        <f>VLOOKUP(Reais6x6!C44,Aplicações!$B$10:$J$67,6,0)</f>
        <v>5.4434250764525995E-2</v>
      </c>
      <c r="AC44" s="40">
        <f>VLOOKUP(Reais6x6!D44,Aplicações!$B$10:$J$67,6,0)</f>
        <v>5.4434250764525995E-2</v>
      </c>
      <c r="AD44" s="40">
        <f>VLOOKUP(Reais6x6!E44,Aplicações!$B$10:$J$67,6,0)</f>
        <v>7.9510703363914366E-3</v>
      </c>
      <c r="AE44" s="40">
        <f>VLOOKUP(Reais6x6!F44,Aplicações!$B$10:$J$67,6,0)</f>
        <v>7.9510703363914366E-3</v>
      </c>
      <c r="AF44" s="40">
        <f>VLOOKUP(Reais6x6!G44,Aplicações!$B$10:$J$67,6,0)</f>
        <v>4.0978593272171251E-2</v>
      </c>
      <c r="AG44" s="40">
        <f>VLOOKUP(Reais6x6!H44,Aplicações!$B$10:$J$67,6,0)</f>
        <v>4.2813455657492354E-3</v>
      </c>
      <c r="AH44" s="40">
        <f>VLOOKUP(Reais6x6!C44,Aplicações!$B$10:$J$67,7,0)</f>
        <v>4.0540540540540543E-2</v>
      </c>
      <c r="AI44" s="40">
        <f>VLOOKUP(Reais6x6!D44,Aplicações!$B$10:$J$67,7,0)</f>
        <v>4.0540540540540543E-2</v>
      </c>
      <c r="AJ44" s="40">
        <f>VLOOKUP(Reais6x6!E44,Aplicações!$B$10:$J$67,7,0)</f>
        <v>1.1261261261261261E-2</v>
      </c>
      <c r="AK44" s="40">
        <f>VLOOKUP(Reais6x6!F44,Aplicações!$B$10:$J$67,7,0)</f>
        <v>1.1261261261261261E-2</v>
      </c>
      <c r="AL44" s="40">
        <f>VLOOKUP(Reais6x6!G44,Aplicações!$B$10:$J$67,7,0)</f>
        <v>8.5585585585585586E-2</v>
      </c>
      <c r="AM44" s="40">
        <f>VLOOKUP(Reais6x6!H44,Aplicações!$B$10:$J$67,7,0)</f>
        <v>9.0090090090090089E-3</v>
      </c>
      <c r="AN44" s="40">
        <f>VLOOKUP(Reais6x6!C44,Aplicações!$B$10:$J$67,8,0)</f>
        <v>0.18900343642611683</v>
      </c>
      <c r="AO44" s="40">
        <f>VLOOKUP(Reais6x6!D44,Aplicações!$B$10:$J$67,8,0)</f>
        <v>0.18900343642611683</v>
      </c>
      <c r="AP44" s="40">
        <f>VLOOKUP(Reais6x6!E44,Aplicações!$B$10:$J$67,8,0)</f>
        <v>5.4982817869415812E-3</v>
      </c>
      <c r="AQ44" s="40">
        <f>VLOOKUP(Reais6x6!F44,Aplicações!$B$10:$J$67,8,0)</f>
        <v>5.4982817869415812E-3</v>
      </c>
      <c r="AR44" s="40">
        <f>VLOOKUP(Reais6x6!G44,Aplicações!$B$10:$J$67,8,0)</f>
        <v>0.30584192439862545</v>
      </c>
      <c r="AS44" s="40">
        <f>VLOOKUP(Reais6x6!H44,Aplicações!$B$10:$J$67,8,0)</f>
        <v>0</v>
      </c>
      <c r="AT44" s="40">
        <f t="shared" si="2"/>
        <v>0.17003058103975535</v>
      </c>
      <c r="AU44" s="40">
        <f t="shared" si="3"/>
        <v>0.1981981981981982</v>
      </c>
      <c r="AV44" s="40">
        <f t="shared" si="4"/>
        <v>0.69484536082474224</v>
      </c>
      <c r="AW44" s="66">
        <f t="shared" si="5"/>
        <v>0.97178389398572862</v>
      </c>
      <c r="AX44" s="40">
        <f t="shared" si="6"/>
        <v>0.96666666666666679</v>
      </c>
      <c r="AY44" s="40">
        <f t="shared" si="7"/>
        <v>0.84911798396334448</v>
      </c>
    </row>
    <row r="45" spans="2:51" ht="13.5" customHeight="1">
      <c r="B45" s="39">
        <v>42</v>
      </c>
      <c r="C45" s="31" t="s">
        <v>97</v>
      </c>
      <c r="D45" s="31" t="s">
        <v>97</v>
      </c>
      <c r="E45" s="31" t="s">
        <v>98</v>
      </c>
      <c r="F45" s="31" t="s">
        <v>98</v>
      </c>
      <c r="G45" s="31" t="s">
        <v>99</v>
      </c>
      <c r="H45" s="31" t="s">
        <v>101</v>
      </c>
      <c r="I45" s="40">
        <f>VLOOKUP(Reais6x6!C45,Aplicações!$B$10:$J$67,9,0)</f>
        <v>78.63</v>
      </c>
      <c r="J45" s="40">
        <f>VLOOKUP(Reais6x6!D45,Aplicações!$B$10:$J$67,9,0)</f>
        <v>78.63</v>
      </c>
      <c r="K45" s="40">
        <f>VLOOKUP(Reais6x6!E45,Aplicações!$B$10:$J$67,9,0)</f>
        <v>210</v>
      </c>
      <c r="L45" s="40">
        <f>VLOOKUP(Reais6x6!F45,Aplicações!$B$10:$J$67,9,0)</f>
        <v>210</v>
      </c>
      <c r="M45" s="40">
        <f>VLOOKUP(Reais6x6!G45,Aplicações!$B$10:$J$67,9,0)</f>
        <v>30.8</v>
      </c>
      <c r="N45" s="40">
        <f>VLOOKUP(Reais6x6!H45,Aplicações!$B$10:$J$67,9,0)</f>
        <v>224.76</v>
      </c>
      <c r="O45" s="31">
        <v>103</v>
      </c>
      <c r="P45" s="31">
        <v>105</v>
      </c>
      <c r="Q45" s="31">
        <v>245</v>
      </c>
      <c r="R45" s="31">
        <v>243</v>
      </c>
      <c r="S45" s="31">
        <v>40</v>
      </c>
      <c r="T45" s="31">
        <v>277</v>
      </c>
      <c r="U45" s="41">
        <f t="shared" ref="U45:Z45" si="48">O45/I45-1</f>
        <v>0.30993259570138632</v>
      </c>
      <c r="V45" s="41">
        <f t="shared" si="48"/>
        <v>0.33536818008393743</v>
      </c>
      <c r="W45" s="41">
        <f t="shared" si="48"/>
        <v>0.16666666666666674</v>
      </c>
      <c r="X45" s="41">
        <f t="shared" si="48"/>
        <v>0.15714285714285725</v>
      </c>
      <c r="Y45" s="41">
        <f t="shared" si="48"/>
        <v>0.29870129870129869</v>
      </c>
      <c r="Z45" s="41">
        <f t="shared" si="48"/>
        <v>0.23242569852286898</v>
      </c>
      <c r="AA45" s="41">
        <f t="shared" si="1"/>
        <v>0.25003954946983592</v>
      </c>
      <c r="AB45" s="40">
        <f>VLOOKUP(Reais6x6!C45,Aplicações!$B$10:$J$67,6,0)</f>
        <v>5.4434250764525995E-2</v>
      </c>
      <c r="AC45" s="40">
        <f>VLOOKUP(Reais6x6!D45,Aplicações!$B$10:$J$67,6,0)</f>
        <v>5.4434250764525995E-2</v>
      </c>
      <c r="AD45" s="40">
        <f>VLOOKUP(Reais6x6!E45,Aplicações!$B$10:$J$67,6,0)</f>
        <v>7.9510703363914366E-3</v>
      </c>
      <c r="AE45" s="40">
        <f>VLOOKUP(Reais6x6!F45,Aplicações!$B$10:$J$67,6,0)</f>
        <v>7.9510703363914366E-3</v>
      </c>
      <c r="AF45" s="40">
        <f>VLOOKUP(Reais6x6!G45,Aplicações!$B$10:$J$67,6,0)</f>
        <v>4.0978593272171251E-2</v>
      </c>
      <c r="AG45" s="40">
        <f>VLOOKUP(Reais6x6!H45,Aplicações!$B$10:$J$67,6,0)</f>
        <v>1.5902140672782873E-2</v>
      </c>
      <c r="AH45" s="40">
        <f>VLOOKUP(Reais6x6!C45,Aplicações!$B$10:$J$67,7,0)</f>
        <v>4.0540540540540543E-2</v>
      </c>
      <c r="AI45" s="40">
        <f>VLOOKUP(Reais6x6!D45,Aplicações!$B$10:$J$67,7,0)</f>
        <v>4.0540540540540543E-2</v>
      </c>
      <c r="AJ45" s="40">
        <f>VLOOKUP(Reais6x6!E45,Aplicações!$B$10:$J$67,7,0)</f>
        <v>1.1261261261261261E-2</v>
      </c>
      <c r="AK45" s="40">
        <f>VLOOKUP(Reais6x6!F45,Aplicações!$B$10:$J$67,7,0)</f>
        <v>1.1261261261261261E-2</v>
      </c>
      <c r="AL45" s="40">
        <f>VLOOKUP(Reais6x6!G45,Aplicações!$B$10:$J$67,7,0)</f>
        <v>8.5585585585585586E-2</v>
      </c>
      <c r="AM45" s="40">
        <f>VLOOKUP(Reais6x6!H45,Aplicações!$B$10:$J$67,7,0)</f>
        <v>2.7027027027027029E-2</v>
      </c>
      <c r="AN45" s="40">
        <f>VLOOKUP(Reais6x6!C45,Aplicações!$B$10:$J$67,8,0)</f>
        <v>0.18900343642611683</v>
      </c>
      <c r="AO45" s="40">
        <f>VLOOKUP(Reais6x6!D45,Aplicações!$B$10:$J$67,8,0)</f>
        <v>0.18900343642611683</v>
      </c>
      <c r="AP45" s="40">
        <f>VLOOKUP(Reais6x6!E45,Aplicações!$B$10:$J$67,8,0)</f>
        <v>5.4982817869415812E-3</v>
      </c>
      <c r="AQ45" s="40">
        <f>VLOOKUP(Reais6x6!F45,Aplicações!$B$10:$J$67,8,0)</f>
        <v>5.4982817869415812E-3</v>
      </c>
      <c r="AR45" s="40">
        <f>VLOOKUP(Reais6x6!G45,Aplicações!$B$10:$J$67,8,0)</f>
        <v>0.30584192439862545</v>
      </c>
      <c r="AS45" s="40">
        <f>VLOOKUP(Reais6x6!H45,Aplicações!$B$10:$J$67,8,0)</f>
        <v>2.7147766323024059E-4</v>
      </c>
      <c r="AT45" s="40">
        <f t="shared" si="2"/>
        <v>0.18165137614678897</v>
      </c>
      <c r="AU45" s="40">
        <f t="shared" si="3"/>
        <v>0.21621621621621623</v>
      </c>
      <c r="AV45" s="40">
        <f t="shared" si="4"/>
        <v>0.69511683848797245</v>
      </c>
      <c r="AW45" s="66">
        <f t="shared" si="5"/>
        <v>0.9735372069317022</v>
      </c>
      <c r="AX45" s="40">
        <f t="shared" si="6"/>
        <v>0.96846846846846846</v>
      </c>
      <c r="AY45" s="40">
        <f t="shared" si="7"/>
        <v>0.84920847651775466</v>
      </c>
    </row>
    <row r="46" spans="2:51" ht="13.5" customHeight="1">
      <c r="B46" s="39">
        <v>43</v>
      </c>
      <c r="C46" s="31" t="s">
        <v>97</v>
      </c>
      <c r="D46" s="31" t="s">
        <v>97</v>
      </c>
      <c r="E46" s="31" t="s">
        <v>98</v>
      </c>
      <c r="F46" s="31" t="s">
        <v>98</v>
      </c>
      <c r="G46" s="31" t="s">
        <v>100</v>
      </c>
      <c r="H46" s="31" t="s">
        <v>100</v>
      </c>
      <c r="I46" s="40">
        <f>VLOOKUP(Reais6x6!C46,Aplicações!$B$10:$J$67,9,0)</f>
        <v>78.63</v>
      </c>
      <c r="J46" s="40">
        <f>VLOOKUP(Reais6x6!D46,Aplicações!$B$10:$J$67,9,0)</f>
        <v>78.63</v>
      </c>
      <c r="K46" s="40">
        <f>VLOOKUP(Reais6x6!E46,Aplicações!$B$10:$J$67,9,0)</f>
        <v>210</v>
      </c>
      <c r="L46" s="40">
        <f>VLOOKUP(Reais6x6!F46,Aplicações!$B$10:$J$67,9,0)</f>
        <v>210</v>
      </c>
      <c r="M46" s="40">
        <f>VLOOKUP(Reais6x6!G46,Aplicações!$B$10:$J$67,9,0)</f>
        <v>184</v>
      </c>
      <c r="N46" s="40">
        <f>VLOOKUP(Reais6x6!H46,Aplicações!$B$10:$J$67,9,0)</f>
        <v>184</v>
      </c>
      <c r="O46" s="31">
        <v>97</v>
      </c>
      <c r="P46" s="31">
        <v>100</v>
      </c>
      <c r="Q46" s="31">
        <v>248</v>
      </c>
      <c r="R46" s="31">
        <v>245</v>
      </c>
      <c r="S46" s="31">
        <v>205</v>
      </c>
      <c r="T46" s="31">
        <v>206</v>
      </c>
      <c r="U46" s="41">
        <f t="shared" ref="U46:Z46" si="49">O46/I46-1</f>
        <v>0.23362584255373275</v>
      </c>
      <c r="V46" s="41">
        <f t="shared" si="49"/>
        <v>0.27177921912755942</v>
      </c>
      <c r="W46" s="41">
        <f t="shared" si="49"/>
        <v>0.18095238095238098</v>
      </c>
      <c r="X46" s="41">
        <f t="shared" si="49"/>
        <v>0.16666666666666674</v>
      </c>
      <c r="Y46" s="41">
        <f t="shared" si="49"/>
        <v>0.11413043478260865</v>
      </c>
      <c r="Z46" s="41">
        <f t="shared" si="49"/>
        <v>0.11956521739130443</v>
      </c>
      <c r="AA46" s="41">
        <f t="shared" si="1"/>
        <v>0.18111996024570884</v>
      </c>
      <c r="AB46" s="40">
        <f>VLOOKUP(Reais6x6!C46,Aplicações!$B$10:$J$67,6,0)</f>
        <v>5.4434250764525995E-2</v>
      </c>
      <c r="AC46" s="40">
        <f>VLOOKUP(Reais6x6!D46,Aplicações!$B$10:$J$67,6,0)</f>
        <v>5.4434250764525995E-2</v>
      </c>
      <c r="AD46" s="40">
        <f>VLOOKUP(Reais6x6!E46,Aplicações!$B$10:$J$67,6,0)</f>
        <v>7.9510703363914366E-3</v>
      </c>
      <c r="AE46" s="40">
        <f>VLOOKUP(Reais6x6!F46,Aplicações!$B$10:$J$67,6,0)</f>
        <v>7.9510703363914366E-3</v>
      </c>
      <c r="AF46" s="40">
        <f>VLOOKUP(Reais6x6!G46,Aplicações!$B$10:$J$67,6,0)</f>
        <v>4.2813455657492354E-3</v>
      </c>
      <c r="AG46" s="40">
        <f>VLOOKUP(Reais6x6!H46,Aplicações!$B$10:$J$67,6,0)</f>
        <v>4.2813455657492354E-3</v>
      </c>
      <c r="AH46" s="40">
        <f>VLOOKUP(Reais6x6!C46,Aplicações!$B$10:$J$67,7,0)</f>
        <v>4.0540540540540543E-2</v>
      </c>
      <c r="AI46" s="40">
        <f>VLOOKUP(Reais6x6!D46,Aplicações!$B$10:$J$67,7,0)</f>
        <v>4.0540540540540543E-2</v>
      </c>
      <c r="AJ46" s="40">
        <f>VLOOKUP(Reais6x6!E46,Aplicações!$B$10:$J$67,7,0)</f>
        <v>1.1261261261261261E-2</v>
      </c>
      <c r="AK46" s="40">
        <f>VLOOKUP(Reais6x6!F46,Aplicações!$B$10:$J$67,7,0)</f>
        <v>1.1261261261261261E-2</v>
      </c>
      <c r="AL46" s="40">
        <f>VLOOKUP(Reais6x6!G46,Aplicações!$B$10:$J$67,7,0)</f>
        <v>9.0090090090090089E-3</v>
      </c>
      <c r="AM46" s="40">
        <f>VLOOKUP(Reais6x6!H46,Aplicações!$B$10:$J$67,7,0)</f>
        <v>9.0090090090090089E-3</v>
      </c>
      <c r="AN46" s="40">
        <f>VLOOKUP(Reais6x6!C46,Aplicações!$B$10:$J$67,8,0)</f>
        <v>0.18900343642611683</v>
      </c>
      <c r="AO46" s="40">
        <f>VLOOKUP(Reais6x6!D46,Aplicações!$B$10:$J$67,8,0)</f>
        <v>0.18900343642611683</v>
      </c>
      <c r="AP46" s="40">
        <f>VLOOKUP(Reais6x6!E46,Aplicações!$B$10:$J$67,8,0)</f>
        <v>5.4982817869415812E-3</v>
      </c>
      <c r="AQ46" s="40">
        <f>VLOOKUP(Reais6x6!F46,Aplicações!$B$10:$J$67,8,0)</f>
        <v>5.4982817869415812E-3</v>
      </c>
      <c r="AR46" s="40">
        <f>VLOOKUP(Reais6x6!G46,Aplicações!$B$10:$J$67,8,0)</f>
        <v>0</v>
      </c>
      <c r="AS46" s="40">
        <f>VLOOKUP(Reais6x6!H46,Aplicações!$B$10:$J$67,8,0)</f>
        <v>0</v>
      </c>
      <c r="AT46" s="40">
        <f t="shared" si="2"/>
        <v>0.13333333333333333</v>
      </c>
      <c r="AU46" s="40">
        <f t="shared" si="3"/>
        <v>0.12162162162162163</v>
      </c>
      <c r="AV46" s="40">
        <f t="shared" si="4"/>
        <v>0.38900343642611679</v>
      </c>
      <c r="AW46" s="66">
        <f t="shared" si="5"/>
        <v>0.9732517838939857</v>
      </c>
      <c r="AX46" s="40">
        <f t="shared" si="6"/>
        <v>0.98318318318318332</v>
      </c>
      <c r="AY46" s="40">
        <f t="shared" si="7"/>
        <v>0.89919816723940427</v>
      </c>
    </row>
    <row r="47" spans="2:51" ht="13.5" customHeight="1">
      <c r="B47" s="39">
        <v>44</v>
      </c>
      <c r="C47" s="31" t="s">
        <v>97</v>
      </c>
      <c r="D47" s="31" t="s">
        <v>97</v>
      </c>
      <c r="E47" s="31" t="s">
        <v>98</v>
      </c>
      <c r="F47" s="31" t="s">
        <v>98</v>
      </c>
      <c r="G47" s="31" t="s">
        <v>100</v>
      </c>
      <c r="H47" s="31" t="s">
        <v>101</v>
      </c>
      <c r="I47" s="40">
        <f>VLOOKUP(Reais6x6!C47,Aplicações!$B$10:$J$67,9,0)</f>
        <v>78.63</v>
      </c>
      <c r="J47" s="40">
        <f>VLOOKUP(Reais6x6!D47,Aplicações!$B$10:$J$67,9,0)</f>
        <v>78.63</v>
      </c>
      <c r="K47" s="40">
        <f>VLOOKUP(Reais6x6!E47,Aplicações!$B$10:$J$67,9,0)</f>
        <v>210</v>
      </c>
      <c r="L47" s="40">
        <f>VLOOKUP(Reais6x6!F47,Aplicações!$B$10:$J$67,9,0)</f>
        <v>210</v>
      </c>
      <c r="M47" s="40">
        <f>VLOOKUP(Reais6x6!G47,Aplicações!$B$10:$J$67,9,0)</f>
        <v>184</v>
      </c>
      <c r="N47" s="40">
        <f>VLOOKUP(Reais6x6!H47,Aplicações!$B$10:$J$67,9,0)</f>
        <v>224.76</v>
      </c>
      <c r="O47" s="31">
        <v>99</v>
      </c>
      <c r="P47" s="31">
        <v>101</v>
      </c>
      <c r="Q47" s="31">
        <v>246</v>
      </c>
      <c r="R47" s="31">
        <v>243</v>
      </c>
      <c r="S47" s="31">
        <v>204</v>
      </c>
      <c r="T47" s="31">
        <v>271</v>
      </c>
      <c r="U47" s="41">
        <f t="shared" ref="U47:Z47" si="50">O47/I47-1</f>
        <v>0.25906142693628387</v>
      </c>
      <c r="V47" s="41">
        <f t="shared" si="50"/>
        <v>0.2844970113188352</v>
      </c>
      <c r="W47" s="41">
        <f t="shared" si="50"/>
        <v>0.17142857142857149</v>
      </c>
      <c r="X47" s="41">
        <f t="shared" si="50"/>
        <v>0.15714285714285725</v>
      </c>
      <c r="Y47" s="41">
        <f t="shared" si="50"/>
        <v>0.10869565217391308</v>
      </c>
      <c r="Z47" s="41">
        <f t="shared" si="50"/>
        <v>0.20573055703861898</v>
      </c>
      <c r="AA47" s="41">
        <f t="shared" si="1"/>
        <v>0.19775934600651332</v>
      </c>
      <c r="AB47" s="40">
        <f>VLOOKUP(Reais6x6!C47,Aplicações!$B$10:$J$67,6,0)</f>
        <v>5.4434250764525995E-2</v>
      </c>
      <c r="AC47" s="40">
        <f>VLOOKUP(Reais6x6!D47,Aplicações!$B$10:$J$67,6,0)</f>
        <v>5.4434250764525995E-2</v>
      </c>
      <c r="AD47" s="40">
        <f>VLOOKUP(Reais6x6!E47,Aplicações!$B$10:$J$67,6,0)</f>
        <v>7.9510703363914366E-3</v>
      </c>
      <c r="AE47" s="40">
        <f>VLOOKUP(Reais6x6!F47,Aplicações!$B$10:$J$67,6,0)</f>
        <v>7.9510703363914366E-3</v>
      </c>
      <c r="AF47" s="40">
        <f>VLOOKUP(Reais6x6!G47,Aplicações!$B$10:$J$67,6,0)</f>
        <v>4.2813455657492354E-3</v>
      </c>
      <c r="AG47" s="40">
        <f>VLOOKUP(Reais6x6!H47,Aplicações!$B$10:$J$67,6,0)</f>
        <v>1.5902140672782873E-2</v>
      </c>
      <c r="AH47" s="40">
        <f>VLOOKUP(Reais6x6!C47,Aplicações!$B$10:$J$67,7,0)</f>
        <v>4.0540540540540543E-2</v>
      </c>
      <c r="AI47" s="40">
        <f>VLOOKUP(Reais6x6!D47,Aplicações!$B$10:$J$67,7,0)</f>
        <v>4.0540540540540543E-2</v>
      </c>
      <c r="AJ47" s="40">
        <f>VLOOKUP(Reais6x6!E47,Aplicações!$B$10:$J$67,7,0)</f>
        <v>1.1261261261261261E-2</v>
      </c>
      <c r="AK47" s="40">
        <f>VLOOKUP(Reais6x6!F47,Aplicações!$B$10:$J$67,7,0)</f>
        <v>1.1261261261261261E-2</v>
      </c>
      <c r="AL47" s="40">
        <f>VLOOKUP(Reais6x6!G47,Aplicações!$B$10:$J$67,7,0)</f>
        <v>9.0090090090090089E-3</v>
      </c>
      <c r="AM47" s="40">
        <f>VLOOKUP(Reais6x6!H47,Aplicações!$B$10:$J$67,7,0)</f>
        <v>2.7027027027027029E-2</v>
      </c>
      <c r="AN47" s="40">
        <f>VLOOKUP(Reais6x6!C47,Aplicações!$B$10:$J$67,8,0)</f>
        <v>0.18900343642611683</v>
      </c>
      <c r="AO47" s="40">
        <f>VLOOKUP(Reais6x6!D47,Aplicações!$B$10:$J$67,8,0)</f>
        <v>0.18900343642611683</v>
      </c>
      <c r="AP47" s="40">
        <f>VLOOKUP(Reais6x6!E47,Aplicações!$B$10:$J$67,8,0)</f>
        <v>5.4982817869415812E-3</v>
      </c>
      <c r="AQ47" s="40">
        <f>VLOOKUP(Reais6x6!F47,Aplicações!$B$10:$J$67,8,0)</f>
        <v>5.4982817869415812E-3</v>
      </c>
      <c r="AR47" s="40">
        <f>VLOOKUP(Reais6x6!G47,Aplicações!$B$10:$J$67,8,0)</f>
        <v>0</v>
      </c>
      <c r="AS47" s="40">
        <f>VLOOKUP(Reais6x6!H47,Aplicações!$B$10:$J$67,8,0)</f>
        <v>2.7147766323024059E-4</v>
      </c>
      <c r="AT47" s="40">
        <f t="shared" si="2"/>
        <v>0.14495412844036695</v>
      </c>
      <c r="AU47" s="40">
        <f t="shared" si="3"/>
        <v>0.13963963963963966</v>
      </c>
      <c r="AV47" s="40">
        <f t="shared" si="4"/>
        <v>0.389274914089347</v>
      </c>
      <c r="AW47" s="66">
        <f t="shared" si="5"/>
        <v>0.97345565749235474</v>
      </c>
      <c r="AX47" s="40">
        <f t="shared" si="6"/>
        <v>0.98258258258258258</v>
      </c>
      <c r="AY47" s="40">
        <f t="shared" si="7"/>
        <v>0.8992524627720504</v>
      </c>
    </row>
    <row r="48" spans="2:51" ht="13.5" customHeight="1">
      <c r="B48" s="39">
        <v>45</v>
      </c>
      <c r="C48" s="31" t="s">
        <v>97</v>
      </c>
      <c r="D48" s="31" t="s">
        <v>97</v>
      </c>
      <c r="E48" s="31" t="s">
        <v>98</v>
      </c>
      <c r="F48" s="31" t="s">
        <v>98</v>
      </c>
      <c r="G48" s="31" t="s">
        <v>101</v>
      </c>
      <c r="H48" s="31" t="s">
        <v>101</v>
      </c>
      <c r="I48" s="40">
        <f>VLOOKUP(Reais6x6!C48,Aplicações!$B$10:$J$67,9,0)</f>
        <v>78.63</v>
      </c>
      <c r="J48" s="40">
        <f>VLOOKUP(Reais6x6!D48,Aplicações!$B$10:$J$67,9,0)</f>
        <v>78.63</v>
      </c>
      <c r="K48" s="40">
        <f>VLOOKUP(Reais6x6!E48,Aplicações!$B$10:$J$67,9,0)</f>
        <v>210</v>
      </c>
      <c r="L48" s="40">
        <f>VLOOKUP(Reais6x6!F48,Aplicações!$B$10:$J$67,9,0)</f>
        <v>210</v>
      </c>
      <c r="M48" s="40">
        <f>VLOOKUP(Reais6x6!G48,Aplicações!$B$10:$J$67,9,0)</f>
        <v>224.76</v>
      </c>
      <c r="N48" s="40">
        <f>VLOOKUP(Reais6x6!H48,Aplicações!$B$10:$J$67,9,0)</f>
        <v>224.76</v>
      </c>
      <c r="O48" s="31">
        <v>100</v>
      </c>
      <c r="P48" s="31">
        <v>102</v>
      </c>
      <c r="Q48" s="31">
        <v>244</v>
      </c>
      <c r="R48" s="31">
        <v>242</v>
      </c>
      <c r="S48" s="31">
        <v>276</v>
      </c>
      <c r="T48" s="31">
        <v>277</v>
      </c>
      <c r="U48" s="41">
        <f t="shared" ref="U48:Z48" si="51">O48/I48-1</f>
        <v>0.27177921912755942</v>
      </c>
      <c r="V48" s="41">
        <f t="shared" si="51"/>
        <v>0.29721480351011076</v>
      </c>
      <c r="W48" s="41">
        <f t="shared" si="51"/>
        <v>0.161904761904762</v>
      </c>
      <c r="X48" s="41">
        <f t="shared" si="51"/>
        <v>0.15238095238095228</v>
      </c>
      <c r="Y48" s="41">
        <f t="shared" si="51"/>
        <v>0.22797650827549387</v>
      </c>
      <c r="Z48" s="41">
        <f t="shared" si="51"/>
        <v>0.23242569852286898</v>
      </c>
      <c r="AA48" s="41">
        <f t="shared" si="1"/>
        <v>0.22394699062029122</v>
      </c>
      <c r="AB48" s="40">
        <f>VLOOKUP(Reais6x6!C48,Aplicações!$B$10:$J$67,6,0)</f>
        <v>5.4434250764525995E-2</v>
      </c>
      <c r="AC48" s="40">
        <f>VLOOKUP(Reais6x6!D48,Aplicações!$B$10:$J$67,6,0)</f>
        <v>5.4434250764525995E-2</v>
      </c>
      <c r="AD48" s="40">
        <f>VLOOKUP(Reais6x6!E48,Aplicações!$B$10:$J$67,6,0)</f>
        <v>7.9510703363914366E-3</v>
      </c>
      <c r="AE48" s="40">
        <f>VLOOKUP(Reais6x6!F48,Aplicações!$B$10:$J$67,6,0)</f>
        <v>7.9510703363914366E-3</v>
      </c>
      <c r="AF48" s="40">
        <f>VLOOKUP(Reais6x6!G48,Aplicações!$B$10:$J$67,6,0)</f>
        <v>1.5902140672782873E-2</v>
      </c>
      <c r="AG48" s="40">
        <f>VLOOKUP(Reais6x6!H48,Aplicações!$B$10:$J$67,6,0)</f>
        <v>1.5902140672782873E-2</v>
      </c>
      <c r="AH48" s="40">
        <f>VLOOKUP(Reais6x6!C48,Aplicações!$B$10:$J$67,7,0)</f>
        <v>4.0540540540540543E-2</v>
      </c>
      <c r="AI48" s="40">
        <f>VLOOKUP(Reais6x6!D48,Aplicações!$B$10:$J$67,7,0)</f>
        <v>4.0540540540540543E-2</v>
      </c>
      <c r="AJ48" s="40">
        <f>VLOOKUP(Reais6x6!E48,Aplicações!$B$10:$J$67,7,0)</f>
        <v>1.1261261261261261E-2</v>
      </c>
      <c r="AK48" s="40">
        <f>VLOOKUP(Reais6x6!F48,Aplicações!$B$10:$J$67,7,0)</f>
        <v>1.1261261261261261E-2</v>
      </c>
      <c r="AL48" s="40">
        <f>VLOOKUP(Reais6x6!G48,Aplicações!$B$10:$J$67,7,0)</f>
        <v>2.7027027027027029E-2</v>
      </c>
      <c r="AM48" s="40">
        <f>VLOOKUP(Reais6x6!H48,Aplicações!$B$10:$J$67,7,0)</f>
        <v>2.7027027027027029E-2</v>
      </c>
      <c r="AN48" s="40">
        <f>VLOOKUP(Reais6x6!C48,Aplicações!$B$10:$J$67,8,0)</f>
        <v>0.18900343642611683</v>
      </c>
      <c r="AO48" s="40">
        <f>VLOOKUP(Reais6x6!D48,Aplicações!$B$10:$J$67,8,0)</f>
        <v>0.18900343642611683</v>
      </c>
      <c r="AP48" s="40">
        <f>VLOOKUP(Reais6x6!E48,Aplicações!$B$10:$J$67,8,0)</f>
        <v>5.4982817869415812E-3</v>
      </c>
      <c r="AQ48" s="40">
        <f>VLOOKUP(Reais6x6!F48,Aplicações!$B$10:$J$67,8,0)</f>
        <v>5.4982817869415812E-3</v>
      </c>
      <c r="AR48" s="40">
        <f>VLOOKUP(Reais6x6!G48,Aplicações!$B$10:$J$67,8,0)</f>
        <v>2.7147766323024059E-4</v>
      </c>
      <c r="AS48" s="40">
        <f>VLOOKUP(Reais6x6!H48,Aplicações!$B$10:$J$67,8,0)</f>
        <v>2.7147766323024059E-4</v>
      </c>
      <c r="AT48" s="40">
        <f t="shared" si="2"/>
        <v>0.1565749235474006</v>
      </c>
      <c r="AU48" s="40">
        <f t="shared" si="3"/>
        <v>0.15765765765765766</v>
      </c>
      <c r="AV48" s="40">
        <f t="shared" si="4"/>
        <v>0.38954639175257721</v>
      </c>
      <c r="AW48" s="66">
        <f t="shared" si="5"/>
        <v>0.97520897043832833</v>
      </c>
      <c r="AX48" s="40">
        <f t="shared" si="6"/>
        <v>0.98438438438438447</v>
      </c>
      <c r="AY48" s="40">
        <f t="shared" si="7"/>
        <v>0.89934295532646025</v>
      </c>
    </row>
    <row r="49" spans="2:51" ht="13.5" customHeight="1">
      <c r="B49" s="39">
        <v>46</v>
      </c>
      <c r="C49" s="31" t="s">
        <v>97</v>
      </c>
      <c r="D49" s="31" t="s">
        <v>97</v>
      </c>
      <c r="E49" s="31" t="s">
        <v>98</v>
      </c>
      <c r="F49" s="31" t="s">
        <v>99</v>
      </c>
      <c r="G49" s="31" t="s">
        <v>99</v>
      </c>
      <c r="H49" s="31" t="s">
        <v>99</v>
      </c>
      <c r="I49" s="40">
        <f>VLOOKUP(Reais6x6!C49,Aplicações!$B$10:$J$67,9,0)</f>
        <v>78.63</v>
      </c>
      <c r="J49" s="40">
        <f>VLOOKUP(Reais6x6!D49,Aplicações!$B$10:$J$67,9,0)</f>
        <v>78.63</v>
      </c>
      <c r="K49" s="40">
        <f>VLOOKUP(Reais6x6!E49,Aplicações!$B$10:$J$67,9,0)</f>
        <v>210</v>
      </c>
      <c r="L49" s="40">
        <f>VLOOKUP(Reais6x6!F49,Aplicações!$B$10:$J$67,9,0)</f>
        <v>30.8</v>
      </c>
      <c r="M49" s="40">
        <f>VLOOKUP(Reais6x6!G49,Aplicações!$B$10:$J$67,9,0)</f>
        <v>30.8</v>
      </c>
      <c r="N49" s="40">
        <f>VLOOKUP(Reais6x6!H49,Aplicações!$B$10:$J$67,9,0)</f>
        <v>30.8</v>
      </c>
      <c r="O49" s="31">
        <v>111</v>
      </c>
      <c r="P49" s="31">
        <v>112</v>
      </c>
      <c r="Q49" s="31">
        <v>249</v>
      </c>
      <c r="R49" s="31">
        <v>44</v>
      </c>
      <c r="S49" s="31">
        <v>42</v>
      </c>
      <c r="T49" s="31">
        <v>44</v>
      </c>
      <c r="U49" s="41">
        <f t="shared" ref="U49:Z49" si="52">O49/I49-1</f>
        <v>0.41167493323159099</v>
      </c>
      <c r="V49" s="41">
        <f t="shared" si="52"/>
        <v>0.42439272542286677</v>
      </c>
      <c r="W49" s="41">
        <f t="shared" si="52"/>
        <v>0.18571428571428572</v>
      </c>
      <c r="X49" s="41">
        <f t="shared" si="52"/>
        <v>0.4285714285714286</v>
      </c>
      <c r="Y49" s="41">
        <f t="shared" si="52"/>
        <v>0.36363636363636354</v>
      </c>
      <c r="Z49" s="41">
        <f t="shared" si="52"/>
        <v>0.4285714285714286</v>
      </c>
      <c r="AA49" s="41">
        <f t="shared" si="1"/>
        <v>0.37376019419132733</v>
      </c>
      <c r="AB49" s="40">
        <f>VLOOKUP(Reais6x6!C49,Aplicações!$B$10:$J$67,6,0)</f>
        <v>5.4434250764525995E-2</v>
      </c>
      <c r="AC49" s="40">
        <f>VLOOKUP(Reais6x6!D49,Aplicações!$B$10:$J$67,6,0)</f>
        <v>5.4434250764525995E-2</v>
      </c>
      <c r="AD49" s="40">
        <f>VLOOKUP(Reais6x6!E49,Aplicações!$B$10:$J$67,6,0)</f>
        <v>7.9510703363914366E-3</v>
      </c>
      <c r="AE49" s="40">
        <f>VLOOKUP(Reais6x6!F49,Aplicações!$B$10:$J$67,6,0)</f>
        <v>4.0978593272171251E-2</v>
      </c>
      <c r="AF49" s="40">
        <f>VLOOKUP(Reais6x6!G49,Aplicações!$B$10:$J$67,6,0)</f>
        <v>4.0978593272171251E-2</v>
      </c>
      <c r="AG49" s="40">
        <f>VLOOKUP(Reais6x6!H49,Aplicações!$B$10:$J$67,6,0)</f>
        <v>4.0978593272171251E-2</v>
      </c>
      <c r="AH49" s="40">
        <f>VLOOKUP(Reais6x6!C49,Aplicações!$B$10:$J$67,7,0)</f>
        <v>4.0540540540540543E-2</v>
      </c>
      <c r="AI49" s="40">
        <f>VLOOKUP(Reais6x6!D49,Aplicações!$B$10:$J$67,7,0)</f>
        <v>4.0540540540540543E-2</v>
      </c>
      <c r="AJ49" s="40">
        <f>VLOOKUP(Reais6x6!E49,Aplicações!$B$10:$J$67,7,0)</f>
        <v>1.1261261261261261E-2</v>
      </c>
      <c r="AK49" s="40">
        <f>VLOOKUP(Reais6x6!F49,Aplicações!$B$10:$J$67,7,0)</f>
        <v>8.5585585585585586E-2</v>
      </c>
      <c r="AL49" s="40">
        <f>VLOOKUP(Reais6x6!G49,Aplicações!$B$10:$J$67,7,0)</f>
        <v>8.5585585585585586E-2</v>
      </c>
      <c r="AM49" s="40">
        <f>VLOOKUP(Reais6x6!H49,Aplicações!$B$10:$J$67,7,0)</f>
        <v>8.5585585585585586E-2</v>
      </c>
      <c r="AN49" s="40">
        <f>VLOOKUP(Reais6x6!C49,Aplicações!$B$10:$J$67,8,0)</f>
        <v>0.18900343642611683</v>
      </c>
      <c r="AO49" s="40">
        <f>VLOOKUP(Reais6x6!D49,Aplicações!$B$10:$J$67,8,0)</f>
        <v>0.18900343642611683</v>
      </c>
      <c r="AP49" s="40">
        <f>VLOOKUP(Reais6x6!E49,Aplicações!$B$10:$J$67,8,0)</f>
        <v>5.4982817869415812E-3</v>
      </c>
      <c r="AQ49" s="40">
        <f>VLOOKUP(Reais6x6!F49,Aplicações!$B$10:$J$67,8,0)</f>
        <v>0.30584192439862545</v>
      </c>
      <c r="AR49" s="40">
        <f>VLOOKUP(Reais6x6!G49,Aplicações!$B$10:$J$67,8,0)</f>
        <v>0.30584192439862545</v>
      </c>
      <c r="AS49" s="40">
        <f>VLOOKUP(Reais6x6!H49,Aplicações!$B$10:$J$67,8,0)</f>
        <v>0.30584192439862545</v>
      </c>
      <c r="AT49" s="40">
        <f t="shared" si="2"/>
        <v>0.23975535168195716</v>
      </c>
      <c r="AU49" s="40">
        <f t="shared" si="3"/>
        <v>0.34909909909909914</v>
      </c>
      <c r="AV49" s="40">
        <f t="shared" si="4"/>
        <v>1.3010309278350516</v>
      </c>
      <c r="AW49" s="66">
        <f t="shared" si="5"/>
        <v>0.98181447502548402</v>
      </c>
      <c r="AX49" s="40">
        <f t="shared" si="6"/>
        <v>0.96321321321321318</v>
      </c>
      <c r="AY49" s="40">
        <f t="shared" si="7"/>
        <v>0.86872852233676967</v>
      </c>
    </row>
    <row r="50" spans="2:51" ht="13.5" customHeight="1">
      <c r="B50" s="39">
        <v>47</v>
      </c>
      <c r="C50" s="31" t="s">
        <v>97</v>
      </c>
      <c r="D50" s="31" t="s">
        <v>97</v>
      </c>
      <c r="E50" s="31" t="s">
        <v>98</v>
      </c>
      <c r="F50" s="31" t="s">
        <v>99</v>
      </c>
      <c r="G50" s="31" t="s">
        <v>99</v>
      </c>
      <c r="H50" s="31" t="s">
        <v>100</v>
      </c>
      <c r="I50" s="40">
        <f>VLOOKUP(Reais6x6!C50,Aplicações!$B$10:$J$67,9,0)</f>
        <v>78.63</v>
      </c>
      <c r="J50" s="40">
        <f>VLOOKUP(Reais6x6!D50,Aplicações!$B$10:$J$67,9,0)</f>
        <v>78.63</v>
      </c>
      <c r="K50" s="40">
        <f>VLOOKUP(Reais6x6!E50,Aplicações!$B$10:$J$67,9,0)</f>
        <v>210</v>
      </c>
      <c r="L50" s="40">
        <f>VLOOKUP(Reais6x6!F50,Aplicações!$B$10:$J$67,9,0)</f>
        <v>30.8</v>
      </c>
      <c r="M50" s="40">
        <f>VLOOKUP(Reais6x6!G50,Aplicações!$B$10:$J$67,9,0)</f>
        <v>30.8</v>
      </c>
      <c r="N50" s="40">
        <f>VLOOKUP(Reais6x6!H50,Aplicações!$B$10:$J$67,9,0)</f>
        <v>184</v>
      </c>
      <c r="O50" s="31">
        <v>106</v>
      </c>
      <c r="P50" s="31">
        <v>107</v>
      </c>
      <c r="Q50" s="31">
        <v>246</v>
      </c>
      <c r="R50" s="31">
        <v>41</v>
      </c>
      <c r="S50" s="31">
        <v>42</v>
      </c>
      <c r="T50" s="31">
        <v>201</v>
      </c>
      <c r="U50" s="41">
        <f t="shared" ref="U50:Z50" si="53">O50/I50-1</f>
        <v>0.34808597227521321</v>
      </c>
      <c r="V50" s="41">
        <f t="shared" si="53"/>
        <v>0.36080376446648876</v>
      </c>
      <c r="W50" s="41">
        <f t="shared" si="53"/>
        <v>0.17142857142857149</v>
      </c>
      <c r="X50" s="41">
        <f t="shared" si="53"/>
        <v>0.33116883116883122</v>
      </c>
      <c r="Y50" s="41">
        <f t="shared" si="53"/>
        <v>0.36363636363636354</v>
      </c>
      <c r="Z50" s="41">
        <f t="shared" si="53"/>
        <v>9.2391304347826164E-2</v>
      </c>
      <c r="AA50" s="41">
        <f t="shared" si="1"/>
        <v>0.2779191345538824</v>
      </c>
      <c r="AB50" s="40">
        <f>VLOOKUP(Reais6x6!C50,Aplicações!$B$10:$J$67,6,0)</f>
        <v>5.4434250764525995E-2</v>
      </c>
      <c r="AC50" s="40">
        <f>VLOOKUP(Reais6x6!D50,Aplicações!$B$10:$J$67,6,0)</f>
        <v>5.4434250764525995E-2</v>
      </c>
      <c r="AD50" s="40">
        <f>VLOOKUP(Reais6x6!E50,Aplicações!$B$10:$J$67,6,0)</f>
        <v>7.9510703363914366E-3</v>
      </c>
      <c r="AE50" s="40">
        <f>VLOOKUP(Reais6x6!F50,Aplicações!$B$10:$J$67,6,0)</f>
        <v>4.0978593272171251E-2</v>
      </c>
      <c r="AF50" s="40">
        <f>VLOOKUP(Reais6x6!G50,Aplicações!$B$10:$J$67,6,0)</f>
        <v>4.0978593272171251E-2</v>
      </c>
      <c r="AG50" s="40">
        <f>VLOOKUP(Reais6x6!H50,Aplicações!$B$10:$J$67,6,0)</f>
        <v>4.2813455657492354E-3</v>
      </c>
      <c r="AH50" s="40">
        <f>VLOOKUP(Reais6x6!C50,Aplicações!$B$10:$J$67,7,0)</f>
        <v>4.0540540540540543E-2</v>
      </c>
      <c r="AI50" s="40">
        <f>VLOOKUP(Reais6x6!D50,Aplicações!$B$10:$J$67,7,0)</f>
        <v>4.0540540540540543E-2</v>
      </c>
      <c r="AJ50" s="40">
        <f>VLOOKUP(Reais6x6!E50,Aplicações!$B$10:$J$67,7,0)</f>
        <v>1.1261261261261261E-2</v>
      </c>
      <c r="AK50" s="40">
        <f>VLOOKUP(Reais6x6!F50,Aplicações!$B$10:$J$67,7,0)</f>
        <v>8.5585585585585586E-2</v>
      </c>
      <c r="AL50" s="40">
        <f>VLOOKUP(Reais6x6!G50,Aplicações!$B$10:$J$67,7,0)</f>
        <v>8.5585585585585586E-2</v>
      </c>
      <c r="AM50" s="40">
        <f>VLOOKUP(Reais6x6!H50,Aplicações!$B$10:$J$67,7,0)</f>
        <v>9.0090090090090089E-3</v>
      </c>
      <c r="AN50" s="40">
        <f>VLOOKUP(Reais6x6!C50,Aplicações!$B$10:$J$67,8,0)</f>
        <v>0.18900343642611683</v>
      </c>
      <c r="AO50" s="40">
        <f>VLOOKUP(Reais6x6!D50,Aplicações!$B$10:$J$67,8,0)</f>
        <v>0.18900343642611683</v>
      </c>
      <c r="AP50" s="40">
        <f>VLOOKUP(Reais6x6!E50,Aplicações!$B$10:$J$67,8,0)</f>
        <v>5.4982817869415812E-3</v>
      </c>
      <c r="AQ50" s="40">
        <f>VLOOKUP(Reais6x6!F50,Aplicações!$B$10:$J$67,8,0)</f>
        <v>0.30584192439862545</v>
      </c>
      <c r="AR50" s="40">
        <f>VLOOKUP(Reais6x6!G50,Aplicações!$B$10:$J$67,8,0)</f>
        <v>0.30584192439862545</v>
      </c>
      <c r="AS50" s="40">
        <f>VLOOKUP(Reais6x6!H50,Aplicações!$B$10:$J$67,8,0)</f>
        <v>0</v>
      </c>
      <c r="AT50" s="40">
        <f t="shared" si="2"/>
        <v>0.20305810397553517</v>
      </c>
      <c r="AU50" s="40">
        <f t="shared" si="3"/>
        <v>0.27252252252252257</v>
      </c>
      <c r="AV50" s="40">
        <f t="shared" si="4"/>
        <v>0.99518900343642613</v>
      </c>
      <c r="AW50" s="66">
        <f t="shared" si="5"/>
        <v>0.97398572884811396</v>
      </c>
      <c r="AX50" s="40">
        <f t="shared" si="6"/>
        <v>0.95960960960960962</v>
      </c>
      <c r="AY50" s="40">
        <f t="shared" si="7"/>
        <v>0.83798396334478797</v>
      </c>
    </row>
    <row r="51" spans="2:51" ht="13.5" customHeight="1">
      <c r="B51" s="39">
        <v>48</v>
      </c>
      <c r="C51" s="31" t="s">
        <v>97</v>
      </c>
      <c r="D51" s="31" t="s">
        <v>97</v>
      </c>
      <c r="E51" s="31" t="s">
        <v>98</v>
      </c>
      <c r="F51" s="31" t="s">
        <v>99</v>
      </c>
      <c r="G51" s="31" t="s">
        <v>99</v>
      </c>
      <c r="H51" s="31" t="s">
        <v>101</v>
      </c>
      <c r="I51" s="40">
        <f>VLOOKUP(Reais6x6!C51,Aplicações!$B$10:$J$67,9,0)</f>
        <v>78.63</v>
      </c>
      <c r="J51" s="40">
        <f>VLOOKUP(Reais6x6!D51,Aplicações!$B$10:$J$67,9,0)</f>
        <v>78.63</v>
      </c>
      <c r="K51" s="40">
        <f>VLOOKUP(Reais6x6!E51,Aplicações!$B$10:$J$67,9,0)</f>
        <v>210</v>
      </c>
      <c r="L51" s="40">
        <f>VLOOKUP(Reais6x6!F51,Aplicações!$B$10:$J$67,9,0)</f>
        <v>30.8</v>
      </c>
      <c r="M51" s="40">
        <f>VLOOKUP(Reais6x6!G51,Aplicações!$B$10:$J$67,9,0)</f>
        <v>30.8</v>
      </c>
      <c r="N51" s="40">
        <f>VLOOKUP(Reais6x6!H51,Aplicações!$B$10:$J$67,9,0)</f>
        <v>224.76</v>
      </c>
      <c r="O51" s="31">
        <v>108</v>
      </c>
      <c r="P51" s="31">
        <v>110</v>
      </c>
      <c r="Q51" s="31">
        <v>245</v>
      </c>
      <c r="R51" s="31">
        <v>43</v>
      </c>
      <c r="S51" s="31">
        <v>42</v>
      </c>
      <c r="T51" s="31">
        <v>287</v>
      </c>
      <c r="U51" s="41">
        <f t="shared" ref="U51:Z51" si="54">O51/I51-1</f>
        <v>0.37352155665776432</v>
      </c>
      <c r="V51" s="41">
        <f t="shared" si="54"/>
        <v>0.39895714104031543</v>
      </c>
      <c r="W51" s="41">
        <f t="shared" si="54"/>
        <v>0.16666666666666674</v>
      </c>
      <c r="X51" s="41">
        <f t="shared" si="54"/>
        <v>0.39610389610389607</v>
      </c>
      <c r="Y51" s="41">
        <f t="shared" si="54"/>
        <v>0.36363636363636354</v>
      </c>
      <c r="Z51" s="41">
        <f t="shared" si="54"/>
        <v>0.27691760099661877</v>
      </c>
      <c r="AA51" s="41">
        <f t="shared" si="1"/>
        <v>0.3293005375169375</v>
      </c>
      <c r="AB51" s="40">
        <f>VLOOKUP(Reais6x6!C51,Aplicações!$B$10:$J$67,6,0)</f>
        <v>5.4434250764525995E-2</v>
      </c>
      <c r="AC51" s="40">
        <f>VLOOKUP(Reais6x6!D51,Aplicações!$B$10:$J$67,6,0)</f>
        <v>5.4434250764525995E-2</v>
      </c>
      <c r="AD51" s="40">
        <f>VLOOKUP(Reais6x6!E51,Aplicações!$B$10:$J$67,6,0)</f>
        <v>7.9510703363914366E-3</v>
      </c>
      <c r="AE51" s="40">
        <f>VLOOKUP(Reais6x6!F51,Aplicações!$B$10:$J$67,6,0)</f>
        <v>4.0978593272171251E-2</v>
      </c>
      <c r="AF51" s="40">
        <f>VLOOKUP(Reais6x6!G51,Aplicações!$B$10:$J$67,6,0)</f>
        <v>4.0978593272171251E-2</v>
      </c>
      <c r="AG51" s="40">
        <f>VLOOKUP(Reais6x6!H51,Aplicações!$B$10:$J$67,6,0)</f>
        <v>1.5902140672782873E-2</v>
      </c>
      <c r="AH51" s="40">
        <f>VLOOKUP(Reais6x6!C51,Aplicações!$B$10:$J$67,7,0)</f>
        <v>4.0540540540540543E-2</v>
      </c>
      <c r="AI51" s="40">
        <f>VLOOKUP(Reais6x6!D51,Aplicações!$B$10:$J$67,7,0)</f>
        <v>4.0540540540540543E-2</v>
      </c>
      <c r="AJ51" s="40">
        <f>VLOOKUP(Reais6x6!E51,Aplicações!$B$10:$J$67,7,0)</f>
        <v>1.1261261261261261E-2</v>
      </c>
      <c r="AK51" s="40">
        <f>VLOOKUP(Reais6x6!F51,Aplicações!$B$10:$J$67,7,0)</f>
        <v>8.5585585585585586E-2</v>
      </c>
      <c r="AL51" s="40">
        <f>VLOOKUP(Reais6x6!G51,Aplicações!$B$10:$J$67,7,0)</f>
        <v>8.5585585585585586E-2</v>
      </c>
      <c r="AM51" s="40">
        <f>VLOOKUP(Reais6x6!H51,Aplicações!$B$10:$J$67,7,0)</f>
        <v>2.7027027027027029E-2</v>
      </c>
      <c r="AN51" s="40">
        <f>VLOOKUP(Reais6x6!C51,Aplicações!$B$10:$J$67,8,0)</f>
        <v>0.18900343642611683</v>
      </c>
      <c r="AO51" s="40">
        <f>VLOOKUP(Reais6x6!D51,Aplicações!$B$10:$J$67,8,0)</f>
        <v>0.18900343642611683</v>
      </c>
      <c r="AP51" s="40">
        <f>VLOOKUP(Reais6x6!E51,Aplicações!$B$10:$J$67,8,0)</f>
        <v>5.4982817869415812E-3</v>
      </c>
      <c r="AQ51" s="40">
        <f>VLOOKUP(Reais6x6!F51,Aplicações!$B$10:$J$67,8,0)</f>
        <v>0.30584192439862545</v>
      </c>
      <c r="AR51" s="40">
        <f>VLOOKUP(Reais6x6!G51,Aplicações!$B$10:$J$67,8,0)</f>
        <v>0.30584192439862545</v>
      </c>
      <c r="AS51" s="40">
        <f>VLOOKUP(Reais6x6!H51,Aplicações!$B$10:$J$67,8,0)</f>
        <v>2.7147766323024059E-4</v>
      </c>
      <c r="AT51" s="40">
        <f t="shared" si="2"/>
        <v>0.21467889908256879</v>
      </c>
      <c r="AU51" s="40">
        <f t="shared" si="3"/>
        <v>0.29054054054054057</v>
      </c>
      <c r="AV51" s="40">
        <f t="shared" si="4"/>
        <v>0.99546048109965635</v>
      </c>
      <c r="AW51" s="66">
        <f t="shared" si="5"/>
        <v>0.97679918450560654</v>
      </c>
      <c r="AX51" s="40">
        <f t="shared" si="6"/>
        <v>0.96351351351351344</v>
      </c>
      <c r="AY51" s="40">
        <f t="shared" si="7"/>
        <v>0.83807445589919805</v>
      </c>
    </row>
    <row r="52" spans="2:51" ht="13.5" customHeight="1">
      <c r="B52" s="39">
        <v>49</v>
      </c>
      <c r="C52" s="31" t="s">
        <v>97</v>
      </c>
      <c r="D52" s="31" t="s">
        <v>97</v>
      </c>
      <c r="E52" s="31" t="s">
        <v>98</v>
      </c>
      <c r="F52" s="31" t="s">
        <v>99</v>
      </c>
      <c r="G52" s="31" t="s">
        <v>100</v>
      </c>
      <c r="H52" s="31" t="s">
        <v>100</v>
      </c>
      <c r="I52" s="40">
        <f>VLOOKUP(Reais6x6!C52,Aplicações!$B$10:$J$67,9,0)</f>
        <v>78.63</v>
      </c>
      <c r="J52" s="40">
        <f>VLOOKUP(Reais6x6!D52,Aplicações!$B$10:$J$67,9,0)</f>
        <v>78.63</v>
      </c>
      <c r="K52" s="40">
        <f>VLOOKUP(Reais6x6!E52,Aplicações!$B$10:$J$67,9,0)</f>
        <v>210</v>
      </c>
      <c r="L52" s="40">
        <f>VLOOKUP(Reais6x6!F52,Aplicações!$B$10:$J$67,9,0)</f>
        <v>30.8</v>
      </c>
      <c r="M52" s="40">
        <f>VLOOKUP(Reais6x6!G52,Aplicações!$B$10:$J$67,9,0)</f>
        <v>184</v>
      </c>
      <c r="N52" s="40">
        <f>VLOOKUP(Reais6x6!H52,Aplicações!$B$10:$J$67,9,0)</f>
        <v>184</v>
      </c>
      <c r="O52" s="31">
        <v>101</v>
      </c>
      <c r="P52" s="31">
        <v>102</v>
      </c>
      <c r="Q52" s="31">
        <v>247</v>
      </c>
      <c r="R52" s="31">
        <v>40</v>
      </c>
      <c r="S52" s="31">
        <v>204</v>
      </c>
      <c r="T52" s="31">
        <v>203</v>
      </c>
      <c r="U52" s="41">
        <f t="shared" ref="U52:Z52" si="55">O52/I52-1</f>
        <v>0.2844970113188352</v>
      </c>
      <c r="V52" s="41">
        <f t="shared" si="55"/>
        <v>0.29721480351011076</v>
      </c>
      <c r="W52" s="41">
        <f t="shared" si="55"/>
        <v>0.17619047619047623</v>
      </c>
      <c r="X52" s="41">
        <f t="shared" si="55"/>
        <v>0.29870129870129869</v>
      </c>
      <c r="Y52" s="41">
        <f t="shared" si="55"/>
        <v>0.10869565217391308</v>
      </c>
      <c r="Z52" s="41">
        <f t="shared" si="55"/>
        <v>0.10326086956521729</v>
      </c>
      <c r="AA52" s="41">
        <f t="shared" si="1"/>
        <v>0.21142668524330854</v>
      </c>
      <c r="AB52" s="40">
        <f>VLOOKUP(Reais6x6!C52,Aplicações!$B$10:$J$67,6,0)</f>
        <v>5.4434250764525995E-2</v>
      </c>
      <c r="AC52" s="40">
        <f>VLOOKUP(Reais6x6!D52,Aplicações!$B$10:$J$67,6,0)</f>
        <v>5.4434250764525995E-2</v>
      </c>
      <c r="AD52" s="40">
        <f>VLOOKUP(Reais6x6!E52,Aplicações!$B$10:$J$67,6,0)</f>
        <v>7.9510703363914366E-3</v>
      </c>
      <c r="AE52" s="40">
        <f>VLOOKUP(Reais6x6!F52,Aplicações!$B$10:$J$67,6,0)</f>
        <v>4.0978593272171251E-2</v>
      </c>
      <c r="AF52" s="40">
        <f>VLOOKUP(Reais6x6!G52,Aplicações!$B$10:$J$67,6,0)</f>
        <v>4.2813455657492354E-3</v>
      </c>
      <c r="AG52" s="40">
        <f>VLOOKUP(Reais6x6!H52,Aplicações!$B$10:$J$67,6,0)</f>
        <v>4.2813455657492354E-3</v>
      </c>
      <c r="AH52" s="40">
        <f>VLOOKUP(Reais6x6!C52,Aplicações!$B$10:$J$67,7,0)</f>
        <v>4.0540540540540543E-2</v>
      </c>
      <c r="AI52" s="40">
        <f>VLOOKUP(Reais6x6!D52,Aplicações!$B$10:$J$67,7,0)</f>
        <v>4.0540540540540543E-2</v>
      </c>
      <c r="AJ52" s="40">
        <f>VLOOKUP(Reais6x6!E52,Aplicações!$B$10:$J$67,7,0)</f>
        <v>1.1261261261261261E-2</v>
      </c>
      <c r="AK52" s="40">
        <f>VLOOKUP(Reais6x6!F52,Aplicações!$B$10:$J$67,7,0)</f>
        <v>8.5585585585585586E-2</v>
      </c>
      <c r="AL52" s="40">
        <f>VLOOKUP(Reais6x6!G52,Aplicações!$B$10:$J$67,7,0)</f>
        <v>9.0090090090090089E-3</v>
      </c>
      <c r="AM52" s="40">
        <f>VLOOKUP(Reais6x6!H52,Aplicações!$B$10:$J$67,7,0)</f>
        <v>9.0090090090090089E-3</v>
      </c>
      <c r="AN52" s="40">
        <f>VLOOKUP(Reais6x6!C52,Aplicações!$B$10:$J$67,8,0)</f>
        <v>0.18900343642611683</v>
      </c>
      <c r="AO52" s="40">
        <f>VLOOKUP(Reais6x6!D52,Aplicações!$B$10:$J$67,8,0)</f>
        <v>0.18900343642611683</v>
      </c>
      <c r="AP52" s="40">
        <f>VLOOKUP(Reais6x6!E52,Aplicações!$B$10:$J$67,8,0)</f>
        <v>5.4982817869415812E-3</v>
      </c>
      <c r="AQ52" s="40">
        <f>VLOOKUP(Reais6x6!F52,Aplicações!$B$10:$J$67,8,0)</f>
        <v>0.30584192439862545</v>
      </c>
      <c r="AR52" s="40">
        <f>VLOOKUP(Reais6x6!G52,Aplicações!$B$10:$J$67,8,0)</f>
        <v>0</v>
      </c>
      <c r="AS52" s="40">
        <f>VLOOKUP(Reais6x6!H52,Aplicações!$B$10:$J$67,8,0)</f>
        <v>0</v>
      </c>
      <c r="AT52" s="40">
        <f t="shared" si="2"/>
        <v>0.16636085626911318</v>
      </c>
      <c r="AU52" s="40">
        <f t="shared" si="3"/>
        <v>0.19594594594594594</v>
      </c>
      <c r="AV52" s="40">
        <f t="shared" si="4"/>
        <v>0.68934707903780068</v>
      </c>
      <c r="AW52" s="66">
        <f t="shared" si="5"/>
        <v>0.97104994903160025</v>
      </c>
      <c r="AX52" s="40">
        <f t="shared" si="6"/>
        <v>0.96621621621621634</v>
      </c>
      <c r="AY52" s="40">
        <f t="shared" si="7"/>
        <v>0.8480183276059563</v>
      </c>
    </row>
    <row r="53" spans="2:51" ht="13.5" customHeight="1">
      <c r="B53" s="39">
        <v>50</v>
      </c>
      <c r="C53" s="31" t="s">
        <v>97</v>
      </c>
      <c r="D53" s="31" t="s">
        <v>97</v>
      </c>
      <c r="E53" s="31" t="s">
        <v>98</v>
      </c>
      <c r="F53" s="31" t="s">
        <v>99</v>
      </c>
      <c r="G53" s="31" t="s">
        <v>100</v>
      </c>
      <c r="H53" s="31" t="s">
        <v>101</v>
      </c>
      <c r="I53" s="40">
        <f>VLOOKUP(Reais6x6!C53,Aplicações!$B$10:$J$67,9,0)</f>
        <v>78.63</v>
      </c>
      <c r="J53" s="40">
        <f>VLOOKUP(Reais6x6!D53,Aplicações!$B$10:$J$67,9,0)</f>
        <v>78.63</v>
      </c>
      <c r="K53" s="40">
        <f>VLOOKUP(Reais6x6!E53,Aplicações!$B$10:$J$67,9,0)</f>
        <v>210</v>
      </c>
      <c r="L53" s="40">
        <f>VLOOKUP(Reais6x6!F53,Aplicações!$B$10:$J$67,9,0)</f>
        <v>30.8</v>
      </c>
      <c r="M53" s="40">
        <f>VLOOKUP(Reais6x6!G53,Aplicações!$B$10:$J$67,9,0)</f>
        <v>184</v>
      </c>
      <c r="N53" s="40">
        <f>VLOOKUP(Reais6x6!H53,Aplicações!$B$10:$J$67,9,0)</f>
        <v>224.76</v>
      </c>
      <c r="O53" s="31">
        <v>101</v>
      </c>
      <c r="P53" s="31">
        <v>103</v>
      </c>
      <c r="Q53" s="31">
        <v>245</v>
      </c>
      <c r="R53" s="31">
        <v>40</v>
      </c>
      <c r="S53" s="31">
        <v>201</v>
      </c>
      <c r="T53" s="31">
        <v>275</v>
      </c>
      <c r="U53" s="41">
        <f t="shared" ref="U53:Z53" si="56">O53/I53-1</f>
        <v>0.2844970113188352</v>
      </c>
      <c r="V53" s="41">
        <f t="shared" si="56"/>
        <v>0.30993259570138632</v>
      </c>
      <c r="W53" s="41">
        <f t="shared" si="56"/>
        <v>0.16666666666666674</v>
      </c>
      <c r="X53" s="41">
        <f t="shared" si="56"/>
        <v>0.29870129870129869</v>
      </c>
      <c r="Y53" s="41">
        <f t="shared" si="56"/>
        <v>9.2391304347826164E-2</v>
      </c>
      <c r="Z53" s="41">
        <f t="shared" si="56"/>
        <v>0.22352731802811898</v>
      </c>
      <c r="AA53" s="41">
        <f t="shared" si="1"/>
        <v>0.22928603246068868</v>
      </c>
      <c r="AB53" s="40">
        <f>VLOOKUP(Reais6x6!C53,Aplicações!$B$10:$J$67,6,0)</f>
        <v>5.4434250764525995E-2</v>
      </c>
      <c r="AC53" s="40">
        <f>VLOOKUP(Reais6x6!D53,Aplicações!$B$10:$J$67,6,0)</f>
        <v>5.4434250764525995E-2</v>
      </c>
      <c r="AD53" s="40">
        <f>VLOOKUP(Reais6x6!E53,Aplicações!$B$10:$J$67,6,0)</f>
        <v>7.9510703363914366E-3</v>
      </c>
      <c r="AE53" s="40">
        <f>VLOOKUP(Reais6x6!F53,Aplicações!$B$10:$J$67,6,0)</f>
        <v>4.0978593272171251E-2</v>
      </c>
      <c r="AF53" s="40">
        <f>VLOOKUP(Reais6x6!G53,Aplicações!$B$10:$J$67,6,0)</f>
        <v>4.2813455657492354E-3</v>
      </c>
      <c r="AG53" s="40">
        <f>VLOOKUP(Reais6x6!H53,Aplicações!$B$10:$J$67,6,0)</f>
        <v>1.5902140672782873E-2</v>
      </c>
      <c r="AH53" s="40">
        <f>VLOOKUP(Reais6x6!C53,Aplicações!$B$10:$J$67,7,0)</f>
        <v>4.0540540540540543E-2</v>
      </c>
      <c r="AI53" s="40">
        <f>VLOOKUP(Reais6x6!D53,Aplicações!$B$10:$J$67,7,0)</f>
        <v>4.0540540540540543E-2</v>
      </c>
      <c r="AJ53" s="40">
        <f>VLOOKUP(Reais6x6!E53,Aplicações!$B$10:$J$67,7,0)</f>
        <v>1.1261261261261261E-2</v>
      </c>
      <c r="AK53" s="40">
        <f>VLOOKUP(Reais6x6!F53,Aplicações!$B$10:$J$67,7,0)</f>
        <v>8.5585585585585586E-2</v>
      </c>
      <c r="AL53" s="40">
        <f>VLOOKUP(Reais6x6!G53,Aplicações!$B$10:$J$67,7,0)</f>
        <v>9.0090090090090089E-3</v>
      </c>
      <c r="AM53" s="40">
        <f>VLOOKUP(Reais6x6!H53,Aplicações!$B$10:$J$67,7,0)</f>
        <v>2.7027027027027029E-2</v>
      </c>
      <c r="AN53" s="40">
        <f>VLOOKUP(Reais6x6!C53,Aplicações!$B$10:$J$67,8,0)</f>
        <v>0.18900343642611683</v>
      </c>
      <c r="AO53" s="40">
        <f>VLOOKUP(Reais6x6!D53,Aplicações!$B$10:$J$67,8,0)</f>
        <v>0.18900343642611683</v>
      </c>
      <c r="AP53" s="40">
        <f>VLOOKUP(Reais6x6!E53,Aplicações!$B$10:$J$67,8,0)</f>
        <v>5.4982817869415812E-3</v>
      </c>
      <c r="AQ53" s="40">
        <f>VLOOKUP(Reais6x6!F53,Aplicações!$B$10:$J$67,8,0)</f>
        <v>0.30584192439862545</v>
      </c>
      <c r="AR53" s="40">
        <f>VLOOKUP(Reais6x6!G53,Aplicações!$B$10:$J$67,8,0)</f>
        <v>0</v>
      </c>
      <c r="AS53" s="40">
        <f>VLOOKUP(Reais6x6!H53,Aplicações!$B$10:$J$67,8,0)</f>
        <v>2.7147766323024059E-4</v>
      </c>
      <c r="AT53" s="40">
        <f t="shared" si="2"/>
        <v>0.1779816513761468</v>
      </c>
      <c r="AU53" s="40">
        <f t="shared" si="3"/>
        <v>0.21396396396396397</v>
      </c>
      <c r="AV53" s="40">
        <f t="shared" si="4"/>
        <v>0.68961855670103089</v>
      </c>
      <c r="AW53" s="66">
        <f t="shared" si="5"/>
        <v>0.97231396534148817</v>
      </c>
      <c r="AX53" s="40">
        <f t="shared" si="6"/>
        <v>0.96771771771771775</v>
      </c>
      <c r="AY53" s="40">
        <f t="shared" si="7"/>
        <v>0.84807262313860243</v>
      </c>
    </row>
    <row r="54" spans="2:51" ht="13.5" customHeight="1">
      <c r="B54" s="39">
        <v>51</v>
      </c>
      <c r="C54" s="31" t="s">
        <v>97</v>
      </c>
      <c r="D54" s="31" t="s">
        <v>97</v>
      </c>
      <c r="E54" s="31" t="s">
        <v>98</v>
      </c>
      <c r="F54" s="31" t="s">
        <v>99</v>
      </c>
      <c r="G54" s="31" t="s">
        <v>101</v>
      </c>
      <c r="H54" s="31" t="s">
        <v>101</v>
      </c>
      <c r="I54" s="40">
        <f>VLOOKUP(Reais6x6!C54,Aplicações!$B$10:$J$67,9,0)</f>
        <v>78.63</v>
      </c>
      <c r="J54" s="40">
        <f>VLOOKUP(Reais6x6!D54,Aplicações!$B$10:$J$67,9,0)</f>
        <v>78.63</v>
      </c>
      <c r="K54" s="40">
        <f>VLOOKUP(Reais6x6!E54,Aplicações!$B$10:$J$67,9,0)</f>
        <v>210</v>
      </c>
      <c r="L54" s="40">
        <f>VLOOKUP(Reais6x6!F54,Aplicações!$B$10:$J$67,9,0)</f>
        <v>30.8</v>
      </c>
      <c r="M54" s="40">
        <f>VLOOKUP(Reais6x6!G54,Aplicações!$B$10:$J$67,9,0)</f>
        <v>224.76</v>
      </c>
      <c r="N54" s="40">
        <f>VLOOKUP(Reais6x6!H54,Aplicações!$B$10:$J$67,9,0)</f>
        <v>224.76</v>
      </c>
      <c r="O54" s="31">
        <v>103</v>
      </c>
      <c r="P54" s="31">
        <v>105</v>
      </c>
      <c r="Q54" s="31">
        <v>244</v>
      </c>
      <c r="R54" s="31">
        <v>40</v>
      </c>
      <c r="S54" s="31">
        <v>279</v>
      </c>
      <c r="T54" s="31">
        <v>280</v>
      </c>
      <c r="U54" s="41">
        <f t="shared" ref="U54:Z54" si="57">O54/I54-1</f>
        <v>0.30993259570138632</v>
      </c>
      <c r="V54" s="41">
        <f t="shared" si="57"/>
        <v>0.33536818008393743</v>
      </c>
      <c r="W54" s="41">
        <f t="shared" si="57"/>
        <v>0.161904761904762</v>
      </c>
      <c r="X54" s="41">
        <f t="shared" si="57"/>
        <v>0.29870129870129869</v>
      </c>
      <c r="Y54" s="41">
        <f t="shared" si="57"/>
        <v>0.24132407901761876</v>
      </c>
      <c r="Z54" s="41">
        <f t="shared" si="57"/>
        <v>0.24577326926499388</v>
      </c>
      <c r="AA54" s="41">
        <f t="shared" si="1"/>
        <v>0.26550069744566618</v>
      </c>
      <c r="AB54" s="40">
        <f>VLOOKUP(Reais6x6!C54,Aplicações!$B$10:$J$67,6,0)</f>
        <v>5.4434250764525995E-2</v>
      </c>
      <c r="AC54" s="40">
        <f>VLOOKUP(Reais6x6!D54,Aplicações!$B$10:$J$67,6,0)</f>
        <v>5.4434250764525995E-2</v>
      </c>
      <c r="AD54" s="40">
        <f>VLOOKUP(Reais6x6!E54,Aplicações!$B$10:$J$67,6,0)</f>
        <v>7.9510703363914366E-3</v>
      </c>
      <c r="AE54" s="40">
        <f>VLOOKUP(Reais6x6!F54,Aplicações!$B$10:$J$67,6,0)</f>
        <v>4.0978593272171251E-2</v>
      </c>
      <c r="AF54" s="40">
        <f>VLOOKUP(Reais6x6!G54,Aplicações!$B$10:$J$67,6,0)</f>
        <v>1.5902140672782873E-2</v>
      </c>
      <c r="AG54" s="40">
        <f>VLOOKUP(Reais6x6!H54,Aplicações!$B$10:$J$67,6,0)</f>
        <v>1.5902140672782873E-2</v>
      </c>
      <c r="AH54" s="40">
        <f>VLOOKUP(Reais6x6!C54,Aplicações!$B$10:$J$67,7,0)</f>
        <v>4.0540540540540543E-2</v>
      </c>
      <c r="AI54" s="40">
        <f>VLOOKUP(Reais6x6!D54,Aplicações!$B$10:$J$67,7,0)</f>
        <v>4.0540540540540543E-2</v>
      </c>
      <c r="AJ54" s="40">
        <f>VLOOKUP(Reais6x6!E54,Aplicações!$B$10:$J$67,7,0)</f>
        <v>1.1261261261261261E-2</v>
      </c>
      <c r="AK54" s="40">
        <f>VLOOKUP(Reais6x6!F54,Aplicações!$B$10:$J$67,7,0)</f>
        <v>8.5585585585585586E-2</v>
      </c>
      <c r="AL54" s="40">
        <f>VLOOKUP(Reais6x6!G54,Aplicações!$B$10:$J$67,7,0)</f>
        <v>2.7027027027027029E-2</v>
      </c>
      <c r="AM54" s="40">
        <f>VLOOKUP(Reais6x6!H54,Aplicações!$B$10:$J$67,7,0)</f>
        <v>2.7027027027027029E-2</v>
      </c>
      <c r="AN54" s="40">
        <f>VLOOKUP(Reais6x6!C54,Aplicações!$B$10:$J$67,8,0)</f>
        <v>0.18900343642611683</v>
      </c>
      <c r="AO54" s="40">
        <f>VLOOKUP(Reais6x6!D54,Aplicações!$B$10:$J$67,8,0)</f>
        <v>0.18900343642611683</v>
      </c>
      <c r="AP54" s="40">
        <f>VLOOKUP(Reais6x6!E54,Aplicações!$B$10:$J$67,8,0)</f>
        <v>5.4982817869415812E-3</v>
      </c>
      <c r="AQ54" s="40">
        <f>VLOOKUP(Reais6x6!F54,Aplicações!$B$10:$J$67,8,0)</f>
        <v>0.30584192439862545</v>
      </c>
      <c r="AR54" s="40">
        <f>VLOOKUP(Reais6x6!G54,Aplicações!$B$10:$J$67,8,0)</f>
        <v>2.7147766323024059E-4</v>
      </c>
      <c r="AS54" s="40">
        <f>VLOOKUP(Reais6x6!H54,Aplicações!$B$10:$J$67,8,0)</f>
        <v>2.7147766323024059E-4</v>
      </c>
      <c r="AT54" s="40">
        <f t="shared" si="2"/>
        <v>0.18960244648318042</v>
      </c>
      <c r="AU54" s="40">
        <f t="shared" si="3"/>
        <v>0.231981981981982</v>
      </c>
      <c r="AV54" s="40">
        <f t="shared" si="4"/>
        <v>0.68989003436426111</v>
      </c>
      <c r="AW54" s="66">
        <f t="shared" si="5"/>
        <v>0.97512742099898075</v>
      </c>
      <c r="AX54" s="40">
        <f t="shared" si="6"/>
        <v>0.97162162162162147</v>
      </c>
      <c r="AY54" s="40">
        <f t="shared" si="7"/>
        <v>0.8481631156930125</v>
      </c>
    </row>
    <row r="55" spans="2:51" ht="13.5" customHeight="1">
      <c r="B55" s="39">
        <v>52</v>
      </c>
      <c r="C55" s="31" t="s">
        <v>97</v>
      </c>
      <c r="D55" s="31" t="s">
        <v>97</v>
      </c>
      <c r="E55" s="31" t="s">
        <v>98</v>
      </c>
      <c r="F55" s="31" t="s">
        <v>100</v>
      </c>
      <c r="G55" s="31" t="s">
        <v>100</v>
      </c>
      <c r="H55" s="31" t="s">
        <v>100</v>
      </c>
      <c r="I55" s="40">
        <f>VLOOKUP(Reais6x6!C55,Aplicações!$B$10:$J$67,9,0)</f>
        <v>78.63</v>
      </c>
      <c r="J55" s="40">
        <f>VLOOKUP(Reais6x6!D55,Aplicações!$B$10:$J$67,9,0)</f>
        <v>78.63</v>
      </c>
      <c r="K55" s="40">
        <f>VLOOKUP(Reais6x6!E55,Aplicações!$B$10:$J$67,9,0)</f>
        <v>210</v>
      </c>
      <c r="L55" s="40">
        <f>VLOOKUP(Reais6x6!F55,Aplicações!$B$10:$J$67,9,0)</f>
        <v>184</v>
      </c>
      <c r="M55" s="40">
        <f>VLOOKUP(Reais6x6!G55,Aplicações!$B$10:$J$67,9,0)</f>
        <v>184</v>
      </c>
      <c r="N55" s="40">
        <f>VLOOKUP(Reais6x6!H55,Aplicações!$B$10:$J$67,9,0)</f>
        <v>184</v>
      </c>
      <c r="O55" s="31">
        <v>96</v>
      </c>
      <c r="P55" s="31">
        <v>98</v>
      </c>
      <c r="Q55" s="31">
        <v>246</v>
      </c>
      <c r="R55" s="31">
        <v>206</v>
      </c>
      <c r="S55" s="31">
        <v>207</v>
      </c>
      <c r="T55" s="31">
        <v>205</v>
      </c>
      <c r="U55" s="41">
        <f t="shared" ref="U55:Z55" si="58">O55/I55-1</f>
        <v>0.2209080503624572</v>
      </c>
      <c r="V55" s="41">
        <f t="shared" si="58"/>
        <v>0.24634363474500831</v>
      </c>
      <c r="W55" s="41">
        <f t="shared" si="58"/>
        <v>0.17142857142857149</v>
      </c>
      <c r="X55" s="41">
        <f t="shared" si="58"/>
        <v>0.11956521739130443</v>
      </c>
      <c r="Y55" s="41">
        <f t="shared" si="58"/>
        <v>0.125</v>
      </c>
      <c r="Z55" s="41">
        <f t="shared" si="58"/>
        <v>0.11413043478260865</v>
      </c>
      <c r="AA55" s="41">
        <f t="shared" si="1"/>
        <v>0.166229318118325</v>
      </c>
      <c r="AB55" s="40">
        <f>VLOOKUP(Reais6x6!C55,Aplicações!$B$10:$J$67,6,0)</f>
        <v>5.4434250764525995E-2</v>
      </c>
      <c r="AC55" s="40">
        <f>VLOOKUP(Reais6x6!D55,Aplicações!$B$10:$J$67,6,0)</f>
        <v>5.4434250764525995E-2</v>
      </c>
      <c r="AD55" s="40">
        <f>VLOOKUP(Reais6x6!E55,Aplicações!$B$10:$J$67,6,0)</f>
        <v>7.9510703363914366E-3</v>
      </c>
      <c r="AE55" s="40">
        <f>VLOOKUP(Reais6x6!F55,Aplicações!$B$10:$J$67,6,0)</f>
        <v>4.2813455657492354E-3</v>
      </c>
      <c r="AF55" s="40">
        <f>VLOOKUP(Reais6x6!G55,Aplicações!$B$10:$J$67,6,0)</f>
        <v>4.2813455657492354E-3</v>
      </c>
      <c r="AG55" s="40">
        <f>VLOOKUP(Reais6x6!H55,Aplicações!$B$10:$J$67,6,0)</f>
        <v>4.2813455657492354E-3</v>
      </c>
      <c r="AH55" s="40">
        <f>VLOOKUP(Reais6x6!C55,Aplicações!$B$10:$J$67,7,0)</f>
        <v>4.0540540540540543E-2</v>
      </c>
      <c r="AI55" s="40">
        <f>VLOOKUP(Reais6x6!D55,Aplicações!$B$10:$J$67,7,0)</f>
        <v>4.0540540540540543E-2</v>
      </c>
      <c r="AJ55" s="40">
        <f>VLOOKUP(Reais6x6!E55,Aplicações!$B$10:$J$67,7,0)</f>
        <v>1.1261261261261261E-2</v>
      </c>
      <c r="AK55" s="40">
        <f>VLOOKUP(Reais6x6!F55,Aplicações!$B$10:$J$67,7,0)</f>
        <v>9.0090090090090089E-3</v>
      </c>
      <c r="AL55" s="40">
        <f>VLOOKUP(Reais6x6!G55,Aplicações!$B$10:$J$67,7,0)</f>
        <v>9.0090090090090089E-3</v>
      </c>
      <c r="AM55" s="40">
        <f>VLOOKUP(Reais6x6!H55,Aplicações!$B$10:$J$67,7,0)</f>
        <v>9.0090090090090089E-3</v>
      </c>
      <c r="AN55" s="40">
        <f>VLOOKUP(Reais6x6!C55,Aplicações!$B$10:$J$67,8,0)</f>
        <v>0.18900343642611683</v>
      </c>
      <c r="AO55" s="40">
        <f>VLOOKUP(Reais6x6!D55,Aplicações!$B$10:$J$67,8,0)</f>
        <v>0.18900343642611683</v>
      </c>
      <c r="AP55" s="40">
        <f>VLOOKUP(Reais6x6!E55,Aplicações!$B$10:$J$67,8,0)</f>
        <v>5.4982817869415812E-3</v>
      </c>
      <c r="AQ55" s="40">
        <f>VLOOKUP(Reais6x6!F55,Aplicações!$B$10:$J$67,8,0)</f>
        <v>0</v>
      </c>
      <c r="AR55" s="40">
        <f>VLOOKUP(Reais6x6!G55,Aplicações!$B$10:$J$67,8,0)</f>
        <v>0</v>
      </c>
      <c r="AS55" s="40">
        <f>VLOOKUP(Reais6x6!H55,Aplicações!$B$10:$J$67,8,0)</f>
        <v>0</v>
      </c>
      <c r="AT55" s="40">
        <f t="shared" si="2"/>
        <v>0.12966360856269113</v>
      </c>
      <c r="AU55" s="40">
        <f t="shared" si="3"/>
        <v>0.11936936936936939</v>
      </c>
      <c r="AV55" s="40">
        <f t="shared" si="4"/>
        <v>0.38350515463917523</v>
      </c>
      <c r="AW55" s="66">
        <f t="shared" si="5"/>
        <v>0.97300713557594287</v>
      </c>
      <c r="AX55" s="40">
        <f t="shared" si="6"/>
        <v>0.98303303303303313</v>
      </c>
      <c r="AY55" s="40">
        <f t="shared" si="7"/>
        <v>0.89883161512027476</v>
      </c>
    </row>
    <row r="56" spans="2:51" ht="13.5" customHeight="1">
      <c r="B56" s="39">
        <v>53</v>
      </c>
      <c r="C56" s="31" t="s">
        <v>97</v>
      </c>
      <c r="D56" s="31" t="s">
        <v>97</v>
      </c>
      <c r="E56" s="31" t="s">
        <v>98</v>
      </c>
      <c r="F56" s="31" t="s">
        <v>100</v>
      </c>
      <c r="G56" s="31" t="s">
        <v>100</v>
      </c>
      <c r="H56" s="31" t="s">
        <v>101</v>
      </c>
      <c r="I56" s="40">
        <f>VLOOKUP(Reais6x6!C56,Aplicações!$B$10:$J$67,9,0)</f>
        <v>78.63</v>
      </c>
      <c r="J56" s="40">
        <f>VLOOKUP(Reais6x6!D56,Aplicações!$B$10:$J$67,9,0)</f>
        <v>78.63</v>
      </c>
      <c r="K56" s="40">
        <f>VLOOKUP(Reais6x6!E56,Aplicações!$B$10:$J$67,9,0)</f>
        <v>210</v>
      </c>
      <c r="L56" s="40">
        <f>VLOOKUP(Reais6x6!F56,Aplicações!$B$10:$J$67,9,0)</f>
        <v>184</v>
      </c>
      <c r="M56" s="40">
        <f>VLOOKUP(Reais6x6!G56,Aplicações!$B$10:$J$67,9,0)</f>
        <v>184</v>
      </c>
      <c r="N56" s="40">
        <f>VLOOKUP(Reais6x6!H56,Aplicações!$B$10:$J$67,9,0)</f>
        <v>224.76</v>
      </c>
      <c r="O56" s="31">
        <v>98</v>
      </c>
      <c r="P56" s="31">
        <v>98</v>
      </c>
      <c r="Q56" s="31">
        <v>245</v>
      </c>
      <c r="R56" s="31">
        <v>204</v>
      </c>
      <c r="S56" s="31">
        <v>205</v>
      </c>
      <c r="T56" s="31">
        <v>270</v>
      </c>
      <c r="U56" s="41">
        <f t="shared" ref="U56:Z56" si="59">O56/I56-1</f>
        <v>0.24634363474500831</v>
      </c>
      <c r="V56" s="41">
        <f t="shared" si="59"/>
        <v>0.24634363474500831</v>
      </c>
      <c r="W56" s="41">
        <f t="shared" si="59"/>
        <v>0.16666666666666674</v>
      </c>
      <c r="X56" s="41">
        <f t="shared" si="59"/>
        <v>0.10869565217391308</v>
      </c>
      <c r="Y56" s="41">
        <f t="shared" si="59"/>
        <v>0.11413043478260865</v>
      </c>
      <c r="Z56" s="41">
        <f t="shared" si="59"/>
        <v>0.20128136679124409</v>
      </c>
      <c r="AA56" s="41">
        <f t="shared" si="1"/>
        <v>0.1805768983174082</v>
      </c>
      <c r="AB56" s="40">
        <f>VLOOKUP(Reais6x6!C56,Aplicações!$B$10:$J$67,6,0)</f>
        <v>5.4434250764525995E-2</v>
      </c>
      <c r="AC56" s="40">
        <f>VLOOKUP(Reais6x6!D56,Aplicações!$B$10:$J$67,6,0)</f>
        <v>5.4434250764525995E-2</v>
      </c>
      <c r="AD56" s="40">
        <f>VLOOKUP(Reais6x6!E56,Aplicações!$B$10:$J$67,6,0)</f>
        <v>7.9510703363914366E-3</v>
      </c>
      <c r="AE56" s="40">
        <f>VLOOKUP(Reais6x6!F56,Aplicações!$B$10:$J$67,6,0)</f>
        <v>4.2813455657492354E-3</v>
      </c>
      <c r="AF56" s="40">
        <f>VLOOKUP(Reais6x6!G56,Aplicações!$B$10:$J$67,6,0)</f>
        <v>4.2813455657492354E-3</v>
      </c>
      <c r="AG56" s="40">
        <f>VLOOKUP(Reais6x6!H56,Aplicações!$B$10:$J$67,6,0)</f>
        <v>1.5902140672782873E-2</v>
      </c>
      <c r="AH56" s="40">
        <f>VLOOKUP(Reais6x6!C56,Aplicações!$B$10:$J$67,7,0)</f>
        <v>4.0540540540540543E-2</v>
      </c>
      <c r="AI56" s="40">
        <f>VLOOKUP(Reais6x6!D56,Aplicações!$B$10:$J$67,7,0)</f>
        <v>4.0540540540540543E-2</v>
      </c>
      <c r="AJ56" s="40">
        <f>VLOOKUP(Reais6x6!E56,Aplicações!$B$10:$J$67,7,0)</f>
        <v>1.1261261261261261E-2</v>
      </c>
      <c r="AK56" s="40">
        <f>VLOOKUP(Reais6x6!F56,Aplicações!$B$10:$J$67,7,0)</f>
        <v>9.0090090090090089E-3</v>
      </c>
      <c r="AL56" s="40">
        <f>VLOOKUP(Reais6x6!G56,Aplicações!$B$10:$J$67,7,0)</f>
        <v>9.0090090090090089E-3</v>
      </c>
      <c r="AM56" s="40">
        <f>VLOOKUP(Reais6x6!H56,Aplicações!$B$10:$J$67,7,0)</f>
        <v>2.7027027027027029E-2</v>
      </c>
      <c r="AN56" s="40">
        <f>VLOOKUP(Reais6x6!C56,Aplicações!$B$10:$J$67,8,0)</f>
        <v>0.18900343642611683</v>
      </c>
      <c r="AO56" s="40">
        <f>VLOOKUP(Reais6x6!D56,Aplicações!$B$10:$J$67,8,0)</f>
        <v>0.18900343642611683</v>
      </c>
      <c r="AP56" s="40">
        <f>VLOOKUP(Reais6x6!E56,Aplicações!$B$10:$J$67,8,0)</f>
        <v>5.4982817869415812E-3</v>
      </c>
      <c r="AQ56" s="40">
        <f>VLOOKUP(Reais6x6!F56,Aplicações!$B$10:$J$67,8,0)</f>
        <v>0</v>
      </c>
      <c r="AR56" s="40">
        <f>VLOOKUP(Reais6x6!G56,Aplicações!$B$10:$J$67,8,0)</f>
        <v>0</v>
      </c>
      <c r="AS56" s="40">
        <f>VLOOKUP(Reais6x6!H56,Aplicações!$B$10:$J$67,8,0)</f>
        <v>2.7147766323024059E-4</v>
      </c>
      <c r="AT56" s="40">
        <f t="shared" si="2"/>
        <v>0.14128440366972475</v>
      </c>
      <c r="AU56" s="40">
        <f t="shared" si="3"/>
        <v>0.1373873873873874</v>
      </c>
      <c r="AV56" s="40">
        <f t="shared" si="4"/>
        <v>0.38377663230240544</v>
      </c>
      <c r="AW56" s="66">
        <f t="shared" si="5"/>
        <v>0.97272171253822626</v>
      </c>
      <c r="AX56" s="40">
        <f t="shared" si="6"/>
        <v>0.98213213213213213</v>
      </c>
      <c r="AY56" s="40">
        <f t="shared" si="7"/>
        <v>0.89884971363115695</v>
      </c>
    </row>
    <row r="57" spans="2:51" ht="13.5" customHeight="1">
      <c r="B57" s="39">
        <v>54</v>
      </c>
      <c r="C57" s="31" t="s">
        <v>97</v>
      </c>
      <c r="D57" s="31" t="s">
        <v>97</v>
      </c>
      <c r="E57" s="31" t="s">
        <v>98</v>
      </c>
      <c r="F57" s="31" t="s">
        <v>100</v>
      </c>
      <c r="G57" s="31" t="s">
        <v>101</v>
      </c>
      <c r="H57" s="31" t="s">
        <v>101</v>
      </c>
      <c r="I57" s="40">
        <f>VLOOKUP(Reais6x6!C57,Aplicações!$B$10:$J$67,9,0)</f>
        <v>78.63</v>
      </c>
      <c r="J57" s="40">
        <f>VLOOKUP(Reais6x6!D57,Aplicações!$B$10:$J$67,9,0)</f>
        <v>78.63</v>
      </c>
      <c r="K57" s="40">
        <f>VLOOKUP(Reais6x6!E57,Aplicações!$B$10:$J$67,9,0)</f>
        <v>210</v>
      </c>
      <c r="L57" s="40">
        <f>VLOOKUP(Reais6x6!F57,Aplicações!$B$10:$J$67,9,0)</f>
        <v>184</v>
      </c>
      <c r="M57" s="40">
        <f>VLOOKUP(Reais6x6!G57,Aplicações!$B$10:$J$67,9,0)</f>
        <v>224.76</v>
      </c>
      <c r="N57" s="40">
        <f>VLOOKUP(Reais6x6!H57,Aplicações!$B$10:$J$67,9,0)</f>
        <v>224.76</v>
      </c>
      <c r="O57" s="31">
        <v>99</v>
      </c>
      <c r="P57" s="31">
        <v>100</v>
      </c>
      <c r="Q57" s="31">
        <v>243</v>
      </c>
      <c r="R57" s="31">
        <v>200</v>
      </c>
      <c r="S57" s="31">
        <v>271</v>
      </c>
      <c r="T57" s="31">
        <v>274</v>
      </c>
      <c r="U57" s="41">
        <f t="shared" ref="U57:Z57" si="60">O57/I57-1</f>
        <v>0.25906142693628387</v>
      </c>
      <c r="V57" s="41">
        <f t="shared" si="60"/>
        <v>0.27177921912755942</v>
      </c>
      <c r="W57" s="41">
        <f t="shared" si="60"/>
        <v>0.15714285714285725</v>
      </c>
      <c r="X57" s="41">
        <f t="shared" si="60"/>
        <v>8.6956521739130377E-2</v>
      </c>
      <c r="Y57" s="41">
        <f t="shared" si="60"/>
        <v>0.20573055703861898</v>
      </c>
      <c r="Z57" s="41">
        <f t="shared" si="60"/>
        <v>0.21907812778074387</v>
      </c>
      <c r="AA57" s="41">
        <f t="shared" si="1"/>
        <v>0.19995811829419896</v>
      </c>
      <c r="AB57" s="40">
        <f>VLOOKUP(Reais6x6!C57,Aplicações!$B$10:$J$67,6,0)</f>
        <v>5.4434250764525995E-2</v>
      </c>
      <c r="AC57" s="40">
        <f>VLOOKUP(Reais6x6!D57,Aplicações!$B$10:$J$67,6,0)</f>
        <v>5.4434250764525995E-2</v>
      </c>
      <c r="AD57" s="40">
        <f>VLOOKUP(Reais6x6!E57,Aplicações!$B$10:$J$67,6,0)</f>
        <v>7.9510703363914366E-3</v>
      </c>
      <c r="AE57" s="40">
        <f>VLOOKUP(Reais6x6!F57,Aplicações!$B$10:$J$67,6,0)</f>
        <v>4.2813455657492354E-3</v>
      </c>
      <c r="AF57" s="40">
        <f>VLOOKUP(Reais6x6!G57,Aplicações!$B$10:$J$67,6,0)</f>
        <v>1.5902140672782873E-2</v>
      </c>
      <c r="AG57" s="40">
        <f>VLOOKUP(Reais6x6!H57,Aplicações!$B$10:$J$67,6,0)</f>
        <v>1.5902140672782873E-2</v>
      </c>
      <c r="AH57" s="40">
        <f>VLOOKUP(Reais6x6!C57,Aplicações!$B$10:$J$67,7,0)</f>
        <v>4.0540540540540543E-2</v>
      </c>
      <c r="AI57" s="40">
        <f>VLOOKUP(Reais6x6!D57,Aplicações!$B$10:$J$67,7,0)</f>
        <v>4.0540540540540543E-2</v>
      </c>
      <c r="AJ57" s="40">
        <f>VLOOKUP(Reais6x6!E57,Aplicações!$B$10:$J$67,7,0)</f>
        <v>1.1261261261261261E-2</v>
      </c>
      <c r="AK57" s="40">
        <f>VLOOKUP(Reais6x6!F57,Aplicações!$B$10:$J$67,7,0)</f>
        <v>9.0090090090090089E-3</v>
      </c>
      <c r="AL57" s="40">
        <f>VLOOKUP(Reais6x6!G57,Aplicações!$B$10:$J$67,7,0)</f>
        <v>2.7027027027027029E-2</v>
      </c>
      <c r="AM57" s="40">
        <f>VLOOKUP(Reais6x6!H57,Aplicações!$B$10:$J$67,7,0)</f>
        <v>2.7027027027027029E-2</v>
      </c>
      <c r="AN57" s="40">
        <f>VLOOKUP(Reais6x6!C57,Aplicações!$B$10:$J$67,8,0)</f>
        <v>0.18900343642611683</v>
      </c>
      <c r="AO57" s="40">
        <f>VLOOKUP(Reais6x6!D57,Aplicações!$B$10:$J$67,8,0)</f>
        <v>0.18900343642611683</v>
      </c>
      <c r="AP57" s="40">
        <f>VLOOKUP(Reais6x6!E57,Aplicações!$B$10:$J$67,8,0)</f>
        <v>5.4982817869415812E-3</v>
      </c>
      <c r="AQ57" s="40">
        <f>VLOOKUP(Reais6x6!F57,Aplicações!$B$10:$J$67,8,0)</f>
        <v>0</v>
      </c>
      <c r="AR57" s="40">
        <f>VLOOKUP(Reais6x6!G57,Aplicações!$B$10:$J$67,8,0)</f>
        <v>2.7147766323024059E-4</v>
      </c>
      <c r="AS57" s="40">
        <f>VLOOKUP(Reais6x6!H57,Aplicações!$B$10:$J$67,8,0)</f>
        <v>2.7147766323024059E-4</v>
      </c>
      <c r="AT57" s="40">
        <f t="shared" si="2"/>
        <v>0.1529051987767584</v>
      </c>
      <c r="AU57" s="40">
        <f t="shared" si="3"/>
        <v>0.15540540540540543</v>
      </c>
      <c r="AV57" s="40">
        <f t="shared" si="4"/>
        <v>0.38404810996563565</v>
      </c>
      <c r="AW57" s="66">
        <f t="shared" si="5"/>
        <v>0.9739857288481143</v>
      </c>
      <c r="AX57" s="40">
        <f t="shared" si="6"/>
        <v>0.98363363363363365</v>
      </c>
      <c r="AY57" s="40">
        <f t="shared" si="7"/>
        <v>0.89890400916380286</v>
      </c>
    </row>
    <row r="58" spans="2:51" ht="13.5" customHeight="1">
      <c r="B58" s="39">
        <v>55</v>
      </c>
      <c r="C58" s="31" t="s">
        <v>97</v>
      </c>
      <c r="D58" s="31" t="s">
        <v>97</v>
      </c>
      <c r="E58" s="31" t="s">
        <v>98</v>
      </c>
      <c r="F58" s="31" t="s">
        <v>101</v>
      </c>
      <c r="G58" s="31" t="s">
        <v>101</v>
      </c>
      <c r="H58" s="31" t="s">
        <v>101</v>
      </c>
      <c r="I58" s="40">
        <f>VLOOKUP(Reais6x6!C58,Aplicações!$B$10:$J$67,9,0)</f>
        <v>78.63</v>
      </c>
      <c r="J58" s="40">
        <f>VLOOKUP(Reais6x6!D58,Aplicações!$B$10:$J$67,9,0)</f>
        <v>78.63</v>
      </c>
      <c r="K58" s="40">
        <f>VLOOKUP(Reais6x6!E58,Aplicações!$B$10:$J$67,9,0)</f>
        <v>210</v>
      </c>
      <c r="L58" s="40">
        <f>VLOOKUP(Reais6x6!F58,Aplicações!$B$10:$J$67,9,0)</f>
        <v>224.76</v>
      </c>
      <c r="M58" s="40">
        <f>VLOOKUP(Reais6x6!G58,Aplicações!$B$10:$J$67,9,0)</f>
        <v>224.76</v>
      </c>
      <c r="N58" s="40">
        <f>VLOOKUP(Reais6x6!H58,Aplicações!$B$10:$J$67,9,0)</f>
        <v>224.76</v>
      </c>
      <c r="O58" s="31">
        <v>101</v>
      </c>
      <c r="P58" s="31">
        <v>101</v>
      </c>
      <c r="Q58" s="31">
        <v>241</v>
      </c>
      <c r="R58" s="31">
        <v>280</v>
      </c>
      <c r="S58" s="31">
        <v>272</v>
      </c>
      <c r="T58" s="31">
        <v>276</v>
      </c>
      <c r="U58" s="41">
        <f t="shared" ref="U58:Z58" si="61">O58/I58-1</f>
        <v>0.2844970113188352</v>
      </c>
      <c r="V58" s="41">
        <f t="shared" si="61"/>
        <v>0.2844970113188352</v>
      </c>
      <c r="W58" s="41">
        <f t="shared" si="61"/>
        <v>0.14761904761904754</v>
      </c>
      <c r="X58" s="41">
        <f t="shared" si="61"/>
        <v>0.24577326926499388</v>
      </c>
      <c r="Y58" s="41">
        <f t="shared" si="61"/>
        <v>0.21017974728599409</v>
      </c>
      <c r="Z58" s="41">
        <f t="shared" si="61"/>
        <v>0.22797650827549387</v>
      </c>
      <c r="AA58" s="41">
        <f t="shared" si="1"/>
        <v>0.23342376584719995</v>
      </c>
      <c r="AB58" s="40">
        <f>VLOOKUP(Reais6x6!C58,Aplicações!$B$10:$J$67,6,0)</f>
        <v>5.4434250764525995E-2</v>
      </c>
      <c r="AC58" s="40">
        <f>VLOOKUP(Reais6x6!D58,Aplicações!$B$10:$J$67,6,0)</f>
        <v>5.4434250764525995E-2</v>
      </c>
      <c r="AD58" s="40">
        <f>VLOOKUP(Reais6x6!E58,Aplicações!$B$10:$J$67,6,0)</f>
        <v>7.9510703363914366E-3</v>
      </c>
      <c r="AE58" s="40">
        <f>VLOOKUP(Reais6x6!F58,Aplicações!$B$10:$J$67,6,0)</f>
        <v>1.5902140672782873E-2</v>
      </c>
      <c r="AF58" s="40">
        <f>VLOOKUP(Reais6x6!G58,Aplicações!$B$10:$J$67,6,0)</f>
        <v>1.5902140672782873E-2</v>
      </c>
      <c r="AG58" s="40">
        <f>VLOOKUP(Reais6x6!H58,Aplicações!$B$10:$J$67,6,0)</f>
        <v>1.5902140672782873E-2</v>
      </c>
      <c r="AH58" s="40">
        <f>VLOOKUP(Reais6x6!C58,Aplicações!$B$10:$J$67,7,0)</f>
        <v>4.0540540540540543E-2</v>
      </c>
      <c r="AI58" s="40">
        <f>VLOOKUP(Reais6x6!D58,Aplicações!$B$10:$J$67,7,0)</f>
        <v>4.0540540540540543E-2</v>
      </c>
      <c r="AJ58" s="40">
        <f>VLOOKUP(Reais6x6!E58,Aplicações!$B$10:$J$67,7,0)</f>
        <v>1.1261261261261261E-2</v>
      </c>
      <c r="AK58" s="40">
        <f>VLOOKUP(Reais6x6!F58,Aplicações!$B$10:$J$67,7,0)</f>
        <v>2.7027027027027029E-2</v>
      </c>
      <c r="AL58" s="40">
        <f>VLOOKUP(Reais6x6!G58,Aplicações!$B$10:$J$67,7,0)</f>
        <v>2.7027027027027029E-2</v>
      </c>
      <c r="AM58" s="40">
        <f>VLOOKUP(Reais6x6!H58,Aplicações!$B$10:$J$67,7,0)</f>
        <v>2.7027027027027029E-2</v>
      </c>
      <c r="AN58" s="40">
        <f>VLOOKUP(Reais6x6!C58,Aplicações!$B$10:$J$67,8,0)</f>
        <v>0.18900343642611683</v>
      </c>
      <c r="AO58" s="40">
        <f>VLOOKUP(Reais6x6!D58,Aplicações!$B$10:$J$67,8,0)</f>
        <v>0.18900343642611683</v>
      </c>
      <c r="AP58" s="40">
        <f>VLOOKUP(Reais6x6!E58,Aplicações!$B$10:$J$67,8,0)</f>
        <v>5.4982817869415812E-3</v>
      </c>
      <c r="AQ58" s="40">
        <f>VLOOKUP(Reais6x6!F58,Aplicações!$B$10:$J$67,8,0)</f>
        <v>2.7147766323024059E-4</v>
      </c>
      <c r="AR58" s="40">
        <f>VLOOKUP(Reais6x6!G58,Aplicações!$B$10:$J$67,8,0)</f>
        <v>2.7147766323024059E-4</v>
      </c>
      <c r="AS58" s="40">
        <f>VLOOKUP(Reais6x6!H58,Aplicações!$B$10:$J$67,8,0)</f>
        <v>2.7147766323024059E-4</v>
      </c>
      <c r="AT58" s="40">
        <f t="shared" si="2"/>
        <v>0.16452599388379202</v>
      </c>
      <c r="AU58" s="40">
        <f t="shared" si="3"/>
        <v>0.17342342342342343</v>
      </c>
      <c r="AV58" s="40">
        <f t="shared" si="4"/>
        <v>0.38431958762886587</v>
      </c>
      <c r="AW58" s="66">
        <f t="shared" si="5"/>
        <v>0.97679918450560665</v>
      </c>
      <c r="AX58" s="40">
        <f t="shared" si="6"/>
        <v>0.98753753753753759</v>
      </c>
      <c r="AY58" s="40">
        <f t="shared" si="7"/>
        <v>0.89899450171821293</v>
      </c>
    </row>
    <row r="59" spans="2:51" ht="13.5" customHeight="1">
      <c r="B59" s="39">
        <v>56</v>
      </c>
      <c r="C59" s="31" t="s">
        <v>97</v>
      </c>
      <c r="D59" s="31" t="s">
        <v>97</v>
      </c>
      <c r="E59" s="31" t="s">
        <v>99</v>
      </c>
      <c r="F59" s="31" t="s">
        <v>99</v>
      </c>
      <c r="G59" s="31" t="s">
        <v>99</v>
      </c>
      <c r="H59" s="31" t="s">
        <v>99</v>
      </c>
      <c r="I59" s="40">
        <f>VLOOKUP(Reais6x6!C59,Aplicações!$B$10:$J$67,9,0)</f>
        <v>78.63</v>
      </c>
      <c r="J59" s="40">
        <f>VLOOKUP(Reais6x6!D59,Aplicações!$B$10:$J$67,9,0)</f>
        <v>78.63</v>
      </c>
      <c r="K59" s="40">
        <f>VLOOKUP(Reais6x6!E59,Aplicações!$B$10:$J$67,9,0)</f>
        <v>30.8</v>
      </c>
      <c r="L59" s="40">
        <f>VLOOKUP(Reais6x6!F59,Aplicações!$B$10:$J$67,9,0)</f>
        <v>30.8</v>
      </c>
      <c r="M59" s="40">
        <f>VLOOKUP(Reais6x6!G59,Aplicações!$B$10:$J$67,9,0)</f>
        <v>30.8</v>
      </c>
      <c r="N59" s="40">
        <f>VLOOKUP(Reais6x6!H59,Aplicações!$B$10:$J$67,9,0)</f>
        <v>30.8</v>
      </c>
      <c r="O59" s="31">
        <v>112</v>
      </c>
      <c r="P59" s="31">
        <v>115</v>
      </c>
      <c r="Q59" s="31">
        <v>47</v>
      </c>
      <c r="R59" s="31">
        <v>44</v>
      </c>
      <c r="S59" s="31">
        <v>44</v>
      </c>
      <c r="T59" s="31">
        <v>46</v>
      </c>
      <c r="U59" s="41">
        <f t="shared" ref="U59:Z59" si="62">O59/I59-1</f>
        <v>0.42439272542286677</v>
      </c>
      <c r="V59" s="41">
        <f t="shared" si="62"/>
        <v>0.46254610199669344</v>
      </c>
      <c r="W59" s="41">
        <f t="shared" si="62"/>
        <v>0.52597402597402598</v>
      </c>
      <c r="X59" s="41">
        <f t="shared" si="62"/>
        <v>0.4285714285714286</v>
      </c>
      <c r="Y59" s="41">
        <f t="shared" si="62"/>
        <v>0.4285714285714286</v>
      </c>
      <c r="Z59" s="41">
        <f t="shared" si="62"/>
        <v>0.49350649350649345</v>
      </c>
      <c r="AA59" s="41">
        <f t="shared" si="1"/>
        <v>0.46059370067382277</v>
      </c>
      <c r="AB59" s="40">
        <f>VLOOKUP(Reais6x6!C59,Aplicações!$B$10:$J$67,6,0)</f>
        <v>5.4434250764525995E-2</v>
      </c>
      <c r="AC59" s="40">
        <f>VLOOKUP(Reais6x6!D59,Aplicações!$B$10:$J$67,6,0)</f>
        <v>5.4434250764525995E-2</v>
      </c>
      <c r="AD59" s="40">
        <f>VLOOKUP(Reais6x6!E59,Aplicações!$B$10:$J$67,6,0)</f>
        <v>4.0978593272171251E-2</v>
      </c>
      <c r="AE59" s="40">
        <f>VLOOKUP(Reais6x6!F59,Aplicações!$B$10:$J$67,6,0)</f>
        <v>4.0978593272171251E-2</v>
      </c>
      <c r="AF59" s="40">
        <f>VLOOKUP(Reais6x6!G59,Aplicações!$B$10:$J$67,6,0)</f>
        <v>4.0978593272171251E-2</v>
      </c>
      <c r="AG59" s="40">
        <f>VLOOKUP(Reais6x6!H59,Aplicações!$B$10:$J$67,6,0)</f>
        <v>4.0978593272171251E-2</v>
      </c>
      <c r="AH59" s="40">
        <f>VLOOKUP(Reais6x6!C59,Aplicações!$B$10:$J$67,7,0)</f>
        <v>4.0540540540540543E-2</v>
      </c>
      <c r="AI59" s="40">
        <f>VLOOKUP(Reais6x6!D59,Aplicações!$B$10:$J$67,7,0)</f>
        <v>4.0540540540540543E-2</v>
      </c>
      <c r="AJ59" s="40">
        <f>VLOOKUP(Reais6x6!E59,Aplicações!$B$10:$J$67,7,0)</f>
        <v>8.5585585585585586E-2</v>
      </c>
      <c r="AK59" s="40">
        <f>VLOOKUP(Reais6x6!F59,Aplicações!$B$10:$J$67,7,0)</f>
        <v>8.5585585585585586E-2</v>
      </c>
      <c r="AL59" s="40">
        <f>VLOOKUP(Reais6x6!G59,Aplicações!$B$10:$J$67,7,0)</f>
        <v>8.5585585585585586E-2</v>
      </c>
      <c r="AM59" s="40">
        <f>VLOOKUP(Reais6x6!H59,Aplicações!$B$10:$J$67,7,0)</f>
        <v>8.5585585585585586E-2</v>
      </c>
      <c r="AN59" s="40">
        <f>VLOOKUP(Reais6x6!C59,Aplicações!$B$10:$J$67,8,0)</f>
        <v>0.18900343642611683</v>
      </c>
      <c r="AO59" s="40">
        <f>VLOOKUP(Reais6x6!D59,Aplicações!$B$10:$J$67,8,0)</f>
        <v>0.18900343642611683</v>
      </c>
      <c r="AP59" s="40">
        <f>VLOOKUP(Reais6x6!E59,Aplicações!$B$10:$J$67,8,0)</f>
        <v>0.30584192439862545</v>
      </c>
      <c r="AQ59" s="40">
        <f>VLOOKUP(Reais6x6!F59,Aplicações!$B$10:$J$67,8,0)</f>
        <v>0.30584192439862545</v>
      </c>
      <c r="AR59" s="40">
        <f>VLOOKUP(Reais6x6!G59,Aplicações!$B$10:$J$67,8,0)</f>
        <v>0.30584192439862545</v>
      </c>
      <c r="AS59" s="40">
        <f>VLOOKUP(Reais6x6!H59,Aplicações!$B$10:$J$67,8,0)</f>
        <v>0.30584192439862545</v>
      </c>
      <c r="AT59" s="40">
        <f t="shared" si="2"/>
        <v>0.27278287461773698</v>
      </c>
      <c r="AU59" s="40">
        <f t="shared" si="3"/>
        <v>0.42342342342342348</v>
      </c>
      <c r="AV59" s="40">
        <f t="shared" si="4"/>
        <v>1.6013745704467355</v>
      </c>
      <c r="AW59" s="66">
        <f t="shared" si="5"/>
        <v>0.99282364933741085</v>
      </c>
      <c r="AX59" s="40">
        <f t="shared" si="6"/>
        <v>0.97597597597597596</v>
      </c>
      <c r="AY59" s="40">
        <f t="shared" si="7"/>
        <v>0.93768613974799553</v>
      </c>
    </row>
    <row r="60" spans="2:51" ht="13.5" customHeight="1">
      <c r="B60" s="39">
        <v>57</v>
      </c>
      <c r="C60" s="31" t="s">
        <v>97</v>
      </c>
      <c r="D60" s="31" t="s">
        <v>97</v>
      </c>
      <c r="E60" s="31" t="s">
        <v>99</v>
      </c>
      <c r="F60" s="31" t="s">
        <v>99</v>
      </c>
      <c r="G60" s="31" t="s">
        <v>99</v>
      </c>
      <c r="H60" s="31" t="s">
        <v>100</v>
      </c>
      <c r="I60" s="40">
        <f>VLOOKUP(Reais6x6!C60,Aplicações!$B$10:$J$67,9,0)</f>
        <v>78.63</v>
      </c>
      <c r="J60" s="40">
        <f>VLOOKUP(Reais6x6!D60,Aplicações!$B$10:$J$67,9,0)</f>
        <v>78.63</v>
      </c>
      <c r="K60" s="40">
        <f>VLOOKUP(Reais6x6!E60,Aplicações!$B$10:$J$67,9,0)</f>
        <v>30.8</v>
      </c>
      <c r="L60" s="40">
        <f>VLOOKUP(Reais6x6!F60,Aplicações!$B$10:$J$67,9,0)</f>
        <v>30.8</v>
      </c>
      <c r="M60" s="40">
        <f>VLOOKUP(Reais6x6!G60,Aplicações!$B$10:$J$67,9,0)</f>
        <v>30.8</v>
      </c>
      <c r="N60" s="40">
        <f>VLOOKUP(Reais6x6!H60,Aplicações!$B$10:$J$67,9,0)</f>
        <v>184</v>
      </c>
      <c r="O60" s="31">
        <v>109</v>
      </c>
      <c r="P60" s="31">
        <v>109</v>
      </c>
      <c r="Q60" s="31">
        <v>45</v>
      </c>
      <c r="R60" s="31">
        <v>43</v>
      </c>
      <c r="S60" s="31">
        <v>42</v>
      </c>
      <c r="T60" s="31">
        <v>201</v>
      </c>
      <c r="U60" s="41">
        <f t="shared" ref="U60:Z60" si="63">O60/I60-1</f>
        <v>0.38623934884903988</v>
      </c>
      <c r="V60" s="41">
        <f t="shared" si="63"/>
        <v>0.38623934884903988</v>
      </c>
      <c r="W60" s="41">
        <f t="shared" si="63"/>
        <v>0.46103896103896091</v>
      </c>
      <c r="X60" s="41">
        <f t="shared" si="63"/>
        <v>0.39610389610389607</v>
      </c>
      <c r="Y60" s="41">
        <f t="shared" si="63"/>
        <v>0.36363636363636354</v>
      </c>
      <c r="Z60" s="41">
        <f t="shared" si="63"/>
        <v>9.2391304347826164E-2</v>
      </c>
      <c r="AA60" s="41">
        <f t="shared" si="1"/>
        <v>0.34760820380418772</v>
      </c>
      <c r="AB60" s="40">
        <f>VLOOKUP(Reais6x6!C60,Aplicações!$B$10:$J$67,6,0)</f>
        <v>5.4434250764525995E-2</v>
      </c>
      <c r="AC60" s="40">
        <f>VLOOKUP(Reais6x6!D60,Aplicações!$B$10:$J$67,6,0)</f>
        <v>5.4434250764525995E-2</v>
      </c>
      <c r="AD60" s="40">
        <f>VLOOKUP(Reais6x6!E60,Aplicações!$B$10:$J$67,6,0)</f>
        <v>4.0978593272171251E-2</v>
      </c>
      <c r="AE60" s="40">
        <f>VLOOKUP(Reais6x6!F60,Aplicações!$B$10:$J$67,6,0)</f>
        <v>4.0978593272171251E-2</v>
      </c>
      <c r="AF60" s="40">
        <f>VLOOKUP(Reais6x6!G60,Aplicações!$B$10:$J$67,6,0)</f>
        <v>4.0978593272171251E-2</v>
      </c>
      <c r="AG60" s="40">
        <f>VLOOKUP(Reais6x6!H60,Aplicações!$B$10:$J$67,6,0)</f>
        <v>4.2813455657492354E-3</v>
      </c>
      <c r="AH60" s="40">
        <f>VLOOKUP(Reais6x6!C60,Aplicações!$B$10:$J$67,7,0)</f>
        <v>4.0540540540540543E-2</v>
      </c>
      <c r="AI60" s="40">
        <f>VLOOKUP(Reais6x6!D60,Aplicações!$B$10:$J$67,7,0)</f>
        <v>4.0540540540540543E-2</v>
      </c>
      <c r="AJ60" s="40">
        <f>VLOOKUP(Reais6x6!E60,Aplicações!$B$10:$J$67,7,0)</f>
        <v>8.5585585585585586E-2</v>
      </c>
      <c r="AK60" s="40">
        <f>VLOOKUP(Reais6x6!F60,Aplicações!$B$10:$J$67,7,0)</f>
        <v>8.5585585585585586E-2</v>
      </c>
      <c r="AL60" s="40">
        <f>VLOOKUP(Reais6x6!G60,Aplicações!$B$10:$J$67,7,0)</f>
        <v>8.5585585585585586E-2</v>
      </c>
      <c r="AM60" s="40">
        <f>VLOOKUP(Reais6x6!H60,Aplicações!$B$10:$J$67,7,0)</f>
        <v>9.0090090090090089E-3</v>
      </c>
      <c r="AN60" s="40">
        <f>VLOOKUP(Reais6x6!C60,Aplicações!$B$10:$J$67,8,0)</f>
        <v>0.18900343642611683</v>
      </c>
      <c r="AO60" s="40">
        <f>VLOOKUP(Reais6x6!D60,Aplicações!$B$10:$J$67,8,0)</f>
        <v>0.18900343642611683</v>
      </c>
      <c r="AP60" s="40">
        <f>VLOOKUP(Reais6x6!E60,Aplicações!$B$10:$J$67,8,0)</f>
        <v>0.30584192439862545</v>
      </c>
      <c r="AQ60" s="40">
        <f>VLOOKUP(Reais6x6!F60,Aplicações!$B$10:$J$67,8,0)</f>
        <v>0.30584192439862545</v>
      </c>
      <c r="AR60" s="40">
        <f>VLOOKUP(Reais6x6!G60,Aplicações!$B$10:$J$67,8,0)</f>
        <v>0.30584192439862545</v>
      </c>
      <c r="AS60" s="40">
        <f>VLOOKUP(Reais6x6!H60,Aplicações!$B$10:$J$67,8,0)</f>
        <v>0</v>
      </c>
      <c r="AT60" s="40">
        <f t="shared" si="2"/>
        <v>0.23608562691131499</v>
      </c>
      <c r="AU60" s="40">
        <f t="shared" si="3"/>
        <v>0.34684684684684691</v>
      </c>
      <c r="AV60" s="40">
        <f t="shared" si="4"/>
        <v>1.29553264604811</v>
      </c>
      <c r="AW60" s="66">
        <f t="shared" si="5"/>
        <v>0.98059123343526999</v>
      </c>
      <c r="AX60" s="40">
        <f t="shared" si="6"/>
        <v>0.96246246246246259</v>
      </c>
      <c r="AY60" s="40">
        <f t="shared" si="7"/>
        <v>0.86689576174112248</v>
      </c>
    </row>
    <row r="61" spans="2:51" ht="13.5" customHeight="1">
      <c r="B61" s="39">
        <v>58</v>
      </c>
      <c r="C61" s="31" t="s">
        <v>97</v>
      </c>
      <c r="D61" s="31" t="s">
        <v>97</v>
      </c>
      <c r="E61" s="31" t="s">
        <v>99</v>
      </c>
      <c r="F61" s="31" t="s">
        <v>99</v>
      </c>
      <c r="G61" s="31" t="s">
        <v>99</v>
      </c>
      <c r="H61" s="31" t="s">
        <v>101</v>
      </c>
      <c r="I61" s="40">
        <f>VLOOKUP(Reais6x6!C61,Aplicações!$B$10:$J$67,9,0)</f>
        <v>78.63</v>
      </c>
      <c r="J61" s="40">
        <f>VLOOKUP(Reais6x6!D61,Aplicações!$B$10:$J$67,9,0)</f>
        <v>78.63</v>
      </c>
      <c r="K61" s="40">
        <f>VLOOKUP(Reais6x6!E61,Aplicações!$B$10:$J$67,9,0)</f>
        <v>30.8</v>
      </c>
      <c r="L61" s="40">
        <f>VLOOKUP(Reais6x6!F61,Aplicações!$B$10:$J$67,9,0)</f>
        <v>30.8</v>
      </c>
      <c r="M61" s="40">
        <f>VLOOKUP(Reais6x6!G61,Aplicações!$B$10:$J$67,9,0)</f>
        <v>30.8</v>
      </c>
      <c r="N61" s="40">
        <f>VLOOKUP(Reais6x6!H61,Aplicações!$B$10:$J$67,9,0)</f>
        <v>224.76</v>
      </c>
      <c r="O61" s="31">
        <v>111</v>
      </c>
      <c r="P61" s="31">
        <v>113</v>
      </c>
      <c r="Q61" s="31">
        <v>46</v>
      </c>
      <c r="R61" s="31">
        <v>42</v>
      </c>
      <c r="S61" s="31">
        <v>42</v>
      </c>
      <c r="T61" s="31">
        <v>293</v>
      </c>
      <c r="U61" s="41">
        <f t="shared" ref="U61:Z61" si="64">O61/I61-1</f>
        <v>0.41167493323159099</v>
      </c>
      <c r="V61" s="41">
        <f t="shared" si="64"/>
        <v>0.43711051761414232</v>
      </c>
      <c r="W61" s="41">
        <f t="shared" si="64"/>
        <v>0.49350649350649345</v>
      </c>
      <c r="X61" s="41">
        <f t="shared" si="64"/>
        <v>0.36363636363636354</v>
      </c>
      <c r="Y61" s="41">
        <f t="shared" si="64"/>
        <v>0.36363636363636354</v>
      </c>
      <c r="Z61" s="41">
        <f t="shared" si="64"/>
        <v>0.30361274248086856</v>
      </c>
      <c r="AA61" s="41">
        <f t="shared" si="1"/>
        <v>0.39552956901763703</v>
      </c>
      <c r="AB61" s="40">
        <f>VLOOKUP(Reais6x6!C61,Aplicações!$B$10:$J$67,6,0)</f>
        <v>5.4434250764525995E-2</v>
      </c>
      <c r="AC61" s="40">
        <f>VLOOKUP(Reais6x6!D61,Aplicações!$B$10:$J$67,6,0)</f>
        <v>5.4434250764525995E-2</v>
      </c>
      <c r="AD61" s="40">
        <f>VLOOKUP(Reais6x6!E61,Aplicações!$B$10:$J$67,6,0)</f>
        <v>4.0978593272171251E-2</v>
      </c>
      <c r="AE61" s="40">
        <f>VLOOKUP(Reais6x6!F61,Aplicações!$B$10:$J$67,6,0)</f>
        <v>4.0978593272171251E-2</v>
      </c>
      <c r="AF61" s="40">
        <f>VLOOKUP(Reais6x6!G61,Aplicações!$B$10:$J$67,6,0)</f>
        <v>4.0978593272171251E-2</v>
      </c>
      <c r="AG61" s="40">
        <f>VLOOKUP(Reais6x6!H61,Aplicações!$B$10:$J$67,6,0)</f>
        <v>1.5902140672782873E-2</v>
      </c>
      <c r="AH61" s="40">
        <f>VLOOKUP(Reais6x6!C61,Aplicações!$B$10:$J$67,7,0)</f>
        <v>4.0540540540540543E-2</v>
      </c>
      <c r="AI61" s="40">
        <f>VLOOKUP(Reais6x6!D61,Aplicações!$B$10:$J$67,7,0)</f>
        <v>4.0540540540540543E-2</v>
      </c>
      <c r="AJ61" s="40">
        <f>VLOOKUP(Reais6x6!E61,Aplicações!$B$10:$J$67,7,0)</f>
        <v>8.5585585585585586E-2</v>
      </c>
      <c r="AK61" s="40">
        <f>VLOOKUP(Reais6x6!F61,Aplicações!$B$10:$J$67,7,0)</f>
        <v>8.5585585585585586E-2</v>
      </c>
      <c r="AL61" s="40">
        <f>VLOOKUP(Reais6x6!G61,Aplicações!$B$10:$J$67,7,0)</f>
        <v>8.5585585585585586E-2</v>
      </c>
      <c r="AM61" s="40">
        <f>VLOOKUP(Reais6x6!H61,Aplicações!$B$10:$J$67,7,0)</f>
        <v>2.7027027027027029E-2</v>
      </c>
      <c r="AN61" s="40">
        <f>VLOOKUP(Reais6x6!C61,Aplicações!$B$10:$J$67,8,0)</f>
        <v>0.18900343642611683</v>
      </c>
      <c r="AO61" s="40">
        <f>VLOOKUP(Reais6x6!D61,Aplicações!$B$10:$J$67,8,0)</f>
        <v>0.18900343642611683</v>
      </c>
      <c r="AP61" s="40">
        <f>VLOOKUP(Reais6x6!E61,Aplicações!$B$10:$J$67,8,0)</f>
        <v>0.30584192439862545</v>
      </c>
      <c r="AQ61" s="40">
        <f>VLOOKUP(Reais6x6!F61,Aplicações!$B$10:$J$67,8,0)</f>
        <v>0.30584192439862545</v>
      </c>
      <c r="AR61" s="40">
        <f>VLOOKUP(Reais6x6!G61,Aplicações!$B$10:$J$67,8,0)</f>
        <v>0.30584192439862545</v>
      </c>
      <c r="AS61" s="40">
        <f>VLOOKUP(Reais6x6!H61,Aplicações!$B$10:$J$67,8,0)</f>
        <v>2.7147766323024059E-4</v>
      </c>
      <c r="AT61" s="40">
        <f t="shared" si="2"/>
        <v>0.24770642201834861</v>
      </c>
      <c r="AU61" s="40">
        <f t="shared" si="3"/>
        <v>0.36486486486486491</v>
      </c>
      <c r="AV61" s="40">
        <f t="shared" si="4"/>
        <v>1.2958041237113402</v>
      </c>
      <c r="AW61" s="66">
        <f t="shared" si="5"/>
        <v>0.98446483180428146</v>
      </c>
      <c r="AX61" s="40">
        <f t="shared" si="6"/>
        <v>0.96846846846846846</v>
      </c>
      <c r="AY61" s="40">
        <f t="shared" si="7"/>
        <v>0.86698625429553278</v>
      </c>
    </row>
    <row r="62" spans="2:51" ht="13.5" customHeight="1">
      <c r="B62" s="39">
        <v>59</v>
      </c>
      <c r="C62" s="31" t="s">
        <v>97</v>
      </c>
      <c r="D62" s="31" t="s">
        <v>97</v>
      </c>
      <c r="E62" s="31" t="s">
        <v>99</v>
      </c>
      <c r="F62" s="31" t="s">
        <v>99</v>
      </c>
      <c r="G62" s="31" t="s">
        <v>100</v>
      </c>
      <c r="H62" s="31" t="s">
        <v>100</v>
      </c>
      <c r="I62" s="40">
        <f>VLOOKUP(Reais6x6!C62,Aplicações!$B$10:$J$67,9,0)</f>
        <v>78.63</v>
      </c>
      <c r="J62" s="40">
        <f>VLOOKUP(Reais6x6!D62,Aplicações!$B$10:$J$67,9,0)</f>
        <v>78.63</v>
      </c>
      <c r="K62" s="40">
        <f>VLOOKUP(Reais6x6!E62,Aplicações!$B$10:$J$67,9,0)</f>
        <v>30.8</v>
      </c>
      <c r="L62" s="40">
        <f>VLOOKUP(Reais6x6!F62,Aplicações!$B$10:$J$67,9,0)</f>
        <v>30.8</v>
      </c>
      <c r="M62" s="40">
        <f>VLOOKUP(Reais6x6!G62,Aplicações!$B$10:$J$67,9,0)</f>
        <v>184</v>
      </c>
      <c r="N62" s="40">
        <f>VLOOKUP(Reais6x6!H62,Aplicações!$B$10:$J$67,9,0)</f>
        <v>184</v>
      </c>
      <c r="O62" s="31">
        <v>105</v>
      </c>
      <c r="P62" s="31">
        <v>106</v>
      </c>
      <c r="Q62" s="31">
        <v>46</v>
      </c>
      <c r="R62" s="31">
        <v>40</v>
      </c>
      <c r="S62" s="31">
        <v>201</v>
      </c>
      <c r="T62" s="31">
        <v>202</v>
      </c>
      <c r="U62" s="41">
        <f t="shared" ref="U62:Z62" si="65">O62/I62-1</f>
        <v>0.33536818008393743</v>
      </c>
      <c r="V62" s="41">
        <f t="shared" si="65"/>
        <v>0.34808597227521321</v>
      </c>
      <c r="W62" s="41">
        <f t="shared" si="65"/>
        <v>0.49350649350649345</v>
      </c>
      <c r="X62" s="41">
        <f t="shared" si="65"/>
        <v>0.29870129870129869</v>
      </c>
      <c r="Y62" s="41">
        <f t="shared" si="65"/>
        <v>9.2391304347826164E-2</v>
      </c>
      <c r="Z62" s="41">
        <f t="shared" si="65"/>
        <v>9.7826086956521729E-2</v>
      </c>
      <c r="AA62" s="41">
        <f t="shared" si="1"/>
        <v>0.27764655597854843</v>
      </c>
      <c r="AB62" s="40">
        <f>VLOOKUP(Reais6x6!C62,Aplicações!$B$10:$J$67,6,0)</f>
        <v>5.4434250764525995E-2</v>
      </c>
      <c r="AC62" s="40">
        <f>VLOOKUP(Reais6x6!D62,Aplicações!$B$10:$J$67,6,0)</f>
        <v>5.4434250764525995E-2</v>
      </c>
      <c r="AD62" s="40">
        <f>VLOOKUP(Reais6x6!E62,Aplicações!$B$10:$J$67,6,0)</f>
        <v>4.0978593272171251E-2</v>
      </c>
      <c r="AE62" s="40">
        <f>VLOOKUP(Reais6x6!F62,Aplicações!$B$10:$J$67,6,0)</f>
        <v>4.0978593272171251E-2</v>
      </c>
      <c r="AF62" s="40">
        <f>VLOOKUP(Reais6x6!G62,Aplicações!$B$10:$J$67,6,0)</f>
        <v>4.2813455657492354E-3</v>
      </c>
      <c r="AG62" s="40">
        <f>VLOOKUP(Reais6x6!H62,Aplicações!$B$10:$J$67,6,0)</f>
        <v>4.2813455657492354E-3</v>
      </c>
      <c r="AH62" s="40">
        <f>VLOOKUP(Reais6x6!C62,Aplicações!$B$10:$J$67,7,0)</f>
        <v>4.0540540540540543E-2</v>
      </c>
      <c r="AI62" s="40">
        <f>VLOOKUP(Reais6x6!D62,Aplicações!$B$10:$J$67,7,0)</f>
        <v>4.0540540540540543E-2</v>
      </c>
      <c r="AJ62" s="40">
        <f>VLOOKUP(Reais6x6!E62,Aplicações!$B$10:$J$67,7,0)</f>
        <v>8.5585585585585586E-2</v>
      </c>
      <c r="AK62" s="40">
        <f>VLOOKUP(Reais6x6!F62,Aplicações!$B$10:$J$67,7,0)</f>
        <v>8.5585585585585586E-2</v>
      </c>
      <c r="AL62" s="40">
        <f>VLOOKUP(Reais6x6!G62,Aplicações!$B$10:$J$67,7,0)</f>
        <v>9.0090090090090089E-3</v>
      </c>
      <c r="AM62" s="40">
        <f>VLOOKUP(Reais6x6!H62,Aplicações!$B$10:$J$67,7,0)</f>
        <v>9.0090090090090089E-3</v>
      </c>
      <c r="AN62" s="40">
        <f>VLOOKUP(Reais6x6!C62,Aplicações!$B$10:$J$67,8,0)</f>
        <v>0.18900343642611683</v>
      </c>
      <c r="AO62" s="40">
        <f>VLOOKUP(Reais6x6!D62,Aplicações!$B$10:$J$67,8,0)</f>
        <v>0.18900343642611683</v>
      </c>
      <c r="AP62" s="40">
        <f>VLOOKUP(Reais6x6!E62,Aplicações!$B$10:$J$67,8,0)</f>
        <v>0.30584192439862545</v>
      </c>
      <c r="AQ62" s="40">
        <f>VLOOKUP(Reais6x6!F62,Aplicações!$B$10:$J$67,8,0)</f>
        <v>0.30584192439862545</v>
      </c>
      <c r="AR62" s="40">
        <f>VLOOKUP(Reais6x6!G62,Aplicações!$B$10:$J$67,8,0)</f>
        <v>0</v>
      </c>
      <c r="AS62" s="40">
        <f>VLOOKUP(Reais6x6!H62,Aplicações!$B$10:$J$67,8,0)</f>
        <v>0</v>
      </c>
      <c r="AT62" s="40">
        <f t="shared" si="2"/>
        <v>0.199388379204893</v>
      </c>
      <c r="AU62" s="40">
        <f t="shared" si="3"/>
        <v>0.27027027027027034</v>
      </c>
      <c r="AV62" s="40">
        <f t="shared" si="4"/>
        <v>0.98969072164948457</v>
      </c>
      <c r="AW62" s="66">
        <f t="shared" si="5"/>
        <v>0.97325178389398548</v>
      </c>
      <c r="AX62" s="40">
        <f t="shared" si="6"/>
        <v>0.95915915915915939</v>
      </c>
      <c r="AY62" s="40">
        <f t="shared" si="7"/>
        <v>0.83688430698739957</v>
      </c>
    </row>
    <row r="63" spans="2:51" ht="13.5" customHeight="1">
      <c r="B63" s="39">
        <v>60</v>
      </c>
      <c r="C63" s="31" t="s">
        <v>97</v>
      </c>
      <c r="D63" s="31" t="s">
        <v>97</v>
      </c>
      <c r="E63" s="31" t="s">
        <v>99</v>
      </c>
      <c r="F63" s="31" t="s">
        <v>99</v>
      </c>
      <c r="G63" s="31" t="s">
        <v>100</v>
      </c>
      <c r="H63" s="31" t="s">
        <v>101</v>
      </c>
      <c r="I63" s="40">
        <f>VLOOKUP(Reais6x6!C63,Aplicações!$B$10:$J$67,9,0)</f>
        <v>78.63</v>
      </c>
      <c r="J63" s="40">
        <f>VLOOKUP(Reais6x6!D63,Aplicações!$B$10:$J$67,9,0)</f>
        <v>78.63</v>
      </c>
      <c r="K63" s="40">
        <f>VLOOKUP(Reais6x6!E63,Aplicações!$B$10:$J$67,9,0)</f>
        <v>30.8</v>
      </c>
      <c r="L63" s="40">
        <f>VLOOKUP(Reais6x6!F63,Aplicações!$B$10:$J$67,9,0)</f>
        <v>30.8</v>
      </c>
      <c r="M63" s="40">
        <f>VLOOKUP(Reais6x6!G63,Aplicações!$B$10:$J$67,9,0)</f>
        <v>184</v>
      </c>
      <c r="N63" s="40">
        <f>VLOOKUP(Reais6x6!H63,Aplicações!$B$10:$J$67,9,0)</f>
        <v>224.76</v>
      </c>
      <c r="O63" s="31">
        <v>105</v>
      </c>
      <c r="P63" s="31">
        <v>106</v>
      </c>
      <c r="Q63" s="31">
        <v>45</v>
      </c>
      <c r="R63" s="31">
        <v>41</v>
      </c>
      <c r="S63" s="31">
        <v>199</v>
      </c>
      <c r="T63" s="31">
        <v>282</v>
      </c>
      <c r="U63" s="41">
        <f t="shared" ref="U63:Z63" si="66">O63/I63-1</f>
        <v>0.33536818008393743</v>
      </c>
      <c r="V63" s="41">
        <f t="shared" si="66"/>
        <v>0.34808597227521321</v>
      </c>
      <c r="W63" s="41">
        <f t="shared" si="66"/>
        <v>0.46103896103896091</v>
      </c>
      <c r="X63" s="41">
        <f t="shared" si="66"/>
        <v>0.33116883116883122</v>
      </c>
      <c r="Y63" s="41">
        <f t="shared" si="66"/>
        <v>8.1521739130434812E-2</v>
      </c>
      <c r="Z63" s="41">
        <f t="shared" si="66"/>
        <v>0.25467164975974388</v>
      </c>
      <c r="AA63" s="41">
        <f t="shared" si="1"/>
        <v>0.30197588890952026</v>
      </c>
      <c r="AB63" s="40">
        <f>VLOOKUP(Reais6x6!C63,Aplicações!$B$10:$J$67,6,0)</f>
        <v>5.4434250764525995E-2</v>
      </c>
      <c r="AC63" s="40">
        <f>VLOOKUP(Reais6x6!D63,Aplicações!$B$10:$J$67,6,0)</f>
        <v>5.4434250764525995E-2</v>
      </c>
      <c r="AD63" s="40">
        <f>VLOOKUP(Reais6x6!E63,Aplicações!$B$10:$J$67,6,0)</f>
        <v>4.0978593272171251E-2</v>
      </c>
      <c r="AE63" s="40">
        <f>VLOOKUP(Reais6x6!F63,Aplicações!$B$10:$J$67,6,0)</f>
        <v>4.0978593272171251E-2</v>
      </c>
      <c r="AF63" s="40">
        <f>VLOOKUP(Reais6x6!G63,Aplicações!$B$10:$J$67,6,0)</f>
        <v>4.2813455657492354E-3</v>
      </c>
      <c r="AG63" s="40">
        <f>VLOOKUP(Reais6x6!H63,Aplicações!$B$10:$J$67,6,0)</f>
        <v>1.5902140672782873E-2</v>
      </c>
      <c r="AH63" s="40">
        <f>VLOOKUP(Reais6x6!C63,Aplicações!$B$10:$J$67,7,0)</f>
        <v>4.0540540540540543E-2</v>
      </c>
      <c r="AI63" s="40">
        <f>VLOOKUP(Reais6x6!D63,Aplicações!$B$10:$J$67,7,0)</f>
        <v>4.0540540540540543E-2</v>
      </c>
      <c r="AJ63" s="40">
        <f>VLOOKUP(Reais6x6!E63,Aplicações!$B$10:$J$67,7,0)</f>
        <v>8.5585585585585586E-2</v>
      </c>
      <c r="AK63" s="40">
        <f>VLOOKUP(Reais6x6!F63,Aplicações!$B$10:$J$67,7,0)</f>
        <v>8.5585585585585586E-2</v>
      </c>
      <c r="AL63" s="40">
        <f>VLOOKUP(Reais6x6!G63,Aplicações!$B$10:$J$67,7,0)</f>
        <v>9.0090090090090089E-3</v>
      </c>
      <c r="AM63" s="40">
        <f>VLOOKUP(Reais6x6!H63,Aplicações!$B$10:$J$67,7,0)</f>
        <v>2.7027027027027029E-2</v>
      </c>
      <c r="AN63" s="40">
        <f>VLOOKUP(Reais6x6!C63,Aplicações!$B$10:$J$67,8,0)</f>
        <v>0.18900343642611683</v>
      </c>
      <c r="AO63" s="40">
        <f>VLOOKUP(Reais6x6!D63,Aplicações!$B$10:$J$67,8,0)</f>
        <v>0.18900343642611683</v>
      </c>
      <c r="AP63" s="40">
        <f>VLOOKUP(Reais6x6!E63,Aplicações!$B$10:$J$67,8,0)</f>
        <v>0.30584192439862545</v>
      </c>
      <c r="AQ63" s="40">
        <f>VLOOKUP(Reais6x6!F63,Aplicações!$B$10:$J$67,8,0)</f>
        <v>0.30584192439862545</v>
      </c>
      <c r="AR63" s="40">
        <f>VLOOKUP(Reais6x6!G63,Aplicações!$B$10:$J$67,8,0)</f>
        <v>0</v>
      </c>
      <c r="AS63" s="40">
        <f>VLOOKUP(Reais6x6!H63,Aplicações!$B$10:$J$67,8,0)</f>
        <v>2.7147766323024059E-4</v>
      </c>
      <c r="AT63" s="40">
        <f t="shared" si="2"/>
        <v>0.21100917431192662</v>
      </c>
      <c r="AU63" s="40">
        <f t="shared" si="3"/>
        <v>0.28828828828828834</v>
      </c>
      <c r="AV63" s="40">
        <f t="shared" si="4"/>
        <v>0.98996219931271479</v>
      </c>
      <c r="AW63" s="66">
        <f t="shared" si="5"/>
        <v>0.97557594291539251</v>
      </c>
      <c r="AX63" s="40">
        <f t="shared" si="6"/>
        <v>0.96276276276276274</v>
      </c>
      <c r="AY63" s="40">
        <f t="shared" si="7"/>
        <v>0.83693860252004582</v>
      </c>
    </row>
    <row r="64" spans="2:51" ht="13.5" customHeight="1">
      <c r="B64" s="39">
        <v>61</v>
      </c>
      <c r="C64" s="31" t="s">
        <v>97</v>
      </c>
      <c r="D64" s="31" t="s">
        <v>97</v>
      </c>
      <c r="E64" s="31" t="s">
        <v>99</v>
      </c>
      <c r="F64" s="31" t="s">
        <v>99</v>
      </c>
      <c r="G64" s="31" t="s">
        <v>101</v>
      </c>
      <c r="H64" s="31" t="s">
        <v>101</v>
      </c>
      <c r="I64" s="40">
        <f>VLOOKUP(Reais6x6!C64,Aplicações!$B$10:$J$67,9,0)</f>
        <v>78.63</v>
      </c>
      <c r="J64" s="40">
        <f>VLOOKUP(Reais6x6!D64,Aplicações!$B$10:$J$67,9,0)</f>
        <v>78.63</v>
      </c>
      <c r="K64" s="40">
        <f>VLOOKUP(Reais6x6!E64,Aplicações!$B$10:$J$67,9,0)</f>
        <v>30.8</v>
      </c>
      <c r="L64" s="40">
        <f>VLOOKUP(Reais6x6!F64,Aplicações!$B$10:$J$67,9,0)</f>
        <v>30.8</v>
      </c>
      <c r="M64" s="40">
        <f>VLOOKUP(Reais6x6!G64,Aplicações!$B$10:$J$67,9,0)</f>
        <v>224.76</v>
      </c>
      <c r="N64" s="40">
        <f>VLOOKUP(Reais6x6!H64,Aplicações!$B$10:$J$67,9,0)</f>
        <v>224.76</v>
      </c>
      <c r="O64" s="31">
        <v>107</v>
      </c>
      <c r="P64" s="31">
        <v>108</v>
      </c>
      <c r="Q64" s="31">
        <v>47</v>
      </c>
      <c r="R64" s="31">
        <v>41</v>
      </c>
      <c r="S64" s="31">
        <v>285</v>
      </c>
      <c r="T64" s="31">
        <v>287</v>
      </c>
      <c r="U64" s="41">
        <f t="shared" ref="U64:Z64" si="67">O64/I64-1</f>
        <v>0.36080376446648876</v>
      </c>
      <c r="V64" s="41">
        <f t="shared" si="67"/>
        <v>0.37352155665776432</v>
      </c>
      <c r="W64" s="41">
        <f t="shared" si="67"/>
        <v>0.52597402597402598</v>
      </c>
      <c r="X64" s="41">
        <f t="shared" si="67"/>
        <v>0.33116883116883122</v>
      </c>
      <c r="Y64" s="41">
        <f t="shared" si="67"/>
        <v>0.26801922050186877</v>
      </c>
      <c r="Z64" s="41">
        <f t="shared" si="67"/>
        <v>0.27691760099661877</v>
      </c>
      <c r="AA64" s="41">
        <f t="shared" si="1"/>
        <v>0.35606749996093301</v>
      </c>
      <c r="AB64" s="40">
        <f>VLOOKUP(Reais6x6!C64,Aplicações!$B$10:$J$67,6,0)</f>
        <v>5.4434250764525995E-2</v>
      </c>
      <c r="AC64" s="40">
        <f>VLOOKUP(Reais6x6!D64,Aplicações!$B$10:$J$67,6,0)</f>
        <v>5.4434250764525995E-2</v>
      </c>
      <c r="AD64" s="40">
        <f>VLOOKUP(Reais6x6!E64,Aplicações!$B$10:$J$67,6,0)</f>
        <v>4.0978593272171251E-2</v>
      </c>
      <c r="AE64" s="40">
        <f>VLOOKUP(Reais6x6!F64,Aplicações!$B$10:$J$67,6,0)</f>
        <v>4.0978593272171251E-2</v>
      </c>
      <c r="AF64" s="40">
        <f>VLOOKUP(Reais6x6!G64,Aplicações!$B$10:$J$67,6,0)</f>
        <v>1.5902140672782873E-2</v>
      </c>
      <c r="AG64" s="40">
        <f>VLOOKUP(Reais6x6!H64,Aplicações!$B$10:$J$67,6,0)</f>
        <v>1.5902140672782873E-2</v>
      </c>
      <c r="AH64" s="40">
        <f>VLOOKUP(Reais6x6!C64,Aplicações!$B$10:$J$67,7,0)</f>
        <v>4.0540540540540543E-2</v>
      </c>
      <c r="AI64" s="40">
        <f>VLOOKUP(Reais6x6!D64,Aplicações!$B$10:$J$67,7,0)</f>
        <v>4.0540540540540543E-2</v>
      </c>
      <c r="AJ64" s="40">
        <f>VLOOKUP(Reais6x6!E64,Aplicações!$B$10:$J$67,7,0)</f>
        <v>8.5585585585585586E-2</v>
      </c>
      <c r="AK64" s="40">
        <f>VLOOKUP(Reais6x6!F64,Aplicações!$B$10:$J$67,7,0)</f>
        <v>8.5585585585585586E-2</v>
      </c>
      <c r="AL64" s="40">
        <f>VLOOKUP(Reais6x6!G64,Aplicações!$B$10:$J$67,7,0)</f>
        <v>2.7027027027027029E-2</v>
      </c>
      <c r="AM64" s="40">
        <f>VLOOKUP(Reais6x6!H64,Aplicações!$B$10:$J$67,7,0)</f>
        <v>2.7027027027027029E-2</v>
      </c>
      <c r="AN64" s="40">
        <f>VLOOKUP(Reais6x6!C64,Aplicações!$B$10:$J$67,8,0)</f>
        <v>0.18900343642611683</v>
      </c>
      <c r="AO64" s="40">
        <f>VLOOKUP(Reais6x6!D64,Aplicações!$B$10:$J$67,8,0)</f>
        <v>0.18900343642611683</v>
      </c>
      <c r="AP64" s="40">
        <f>VLOOKUP(Reais6x6!E64,Aplicações!$B$10:$J$67,8,0)</f>
        <v>0.30584192439862545</v>
      </c>
      <c r="AQ64" s="40">
        <f>VLOOKUP(Reais6x6!F64,Aplicações!$B$10:$J$67,8,0)</f>
        <v>0.30584192439862545</v>
      </c>
      <c r="AR64" s="40">
        <f>VLOOKUP(Reais6x6!G64,Aplicações!$B$10:$J$67,8,0)</f>
        <v>2.7147766323024059E-4</v>
      </c>
      <c r="AS64" s="40">
        <f>VLOOKUP(Reais6x6!H64,Aplicações!$B$10:$J$67,8,0)</f>
        <v>2.7147766323024059E-4</v>
      </c>
      <c r="AT64" s="40">
        <f t="shared" si="2"/>
        <v>0.22262996941896024</v>
      </c>
      <c r="AU64" s="40">
        <f t="shared" si="3"/>
        <v>0.30630630630630634</v>
      </c>
      <c r="AV64" s="40">
        <f t="shared" si="4"/>
        <v>0.990233676975945</v>
      </c>
      <c r="AW64" s="66">
        <f t="shared" si="5"/>
        <v>0.97944954128440398</v>
      </c>
      <c r="AX64" s="40">
        <f t="shared" si="6"/>
        <v>0.96876876876876861</v>
      </c>
      <c r="AY64" s="40">
        <f t="shared" si="7"/>
        <v>0.837029095074456</v>
      </c>
    </row>
    <row r="65" spans="2:51" ht="13.5" customHeight="1">
      <c r="B65" s="39">
        <v>62</v>
      </c>
      <c r="C65" s="31" t="s">
        <v>97</v>
      </c>
      <c r="D65" s="31" t="s">
        <v>97</v>
      </c>
      <c r="E65" s="31" t="s">
        <v>99</v>
      </c>
      <c r="F65" s="31" t="s">
        <v>100</v>
      </c>
      <c r="G65" s="31" t="s">
        <v>100</v>
      </c>
      <c r="H65" s="31" t="s">
        <v>100</v>
      </c>
      <c r="I65" s="40">
        <f>VLOOKUP(Reais6x6!C65,Aplicações!$B$10:$J$67,9,0)</f>
        <v>78.63</v>
      </c>
      <c r="J65" s="40">
        <f>VLOOKUP(Reais6x6!D65,Aplicações!$B$10:$J$67,9,0)</f>
        <v>78.63</v>
      </c>
      <c r="K65" s="40">
        <f>VLOOKUP(Reais6x6!E65,Aplicações!$B$10:$J$67,9,0)</f>
        <v>30.8</v>
      </c>
      <c r="L65" s="40">
        <f>VLOOKUP(Reais6x6!F65,Aplicações!$B$10:$J$67,9,0)</f>
        <v>184</v>
      </c>
      <c r="M65" s="40">
        <f>VLOOKUP(Reais6x6!G65,Aplicações!$B$10:$J$67,9,0)</f>
        <v>184</v>
      </c>
      <c r="N65" s="40">
        <f>VLOOKUP(Reais6x6!H65,Aplicações!$B$10:$J$67,9,0)</f>
        <v>184</v>
      </c>
      <c r="O65" s="31">
        <v>99</v>
      </c>
      <c r="P65" s="31">
        <v>100</v>
      </c>
      <c r="Q65" s="31">
        <v>46</v>
      </c>
      <c r="R65" s="31">
        <v>204</v>
      </c>
      <c r="S65" s="31">
        <v>205</v>
      </c>
      <c r="T65" s="31">
        <v>203</v>
      </c>
      <c r="U65" s="41">
        <f t="shared" ref="U65:Z65" si="68">O65/I65-1</f>
        <v>0.25906142693628387</v>
      </c>
      <c r="V65" s="41">
        <f t="shared" si="68"/>
        <v>0.27177921912755942</v>
      </c>
      <c r="W65" s="41">
        <f t="shared" si="68"/>
        <v>0.49350649350649345</v>
      </c>
      <c r="X65" s="41">
        <f t="shared" si="68"/>
        <v>0.10869565217391308</v>
      </c>
      <c r="Y65" s="41">
        <f t="shared" si="68"/>
        <v>0.11413043478260865</v>
      </c>
      <c r="Z65" s="41">
        <f t="shared" si="68"/>
        <v>0.10326086956521729</v>
      </c>
      <c r="AA65" s="41">
        <f t="shared" si="1"/>
        <v>0.22507234934867928</v>
      </c>
      <c r="AB65" s="40">
        <f>VLOOKUP(Reais6x6!C65,Aplicações!$B$10:$J$67,6,0)</f>
        <v>5.4434250764525995E-2</v>
      </c>
      <c r="AC65" s="40">
        <f>VLOOKUP(Reais6x6!D65,Aplicações!$B$10:$J$67,6,0)</f>
        <v>5.4434250764525995E-2</v>
      </c>
      <c r="AD65" s="40">
        <f>VLOOKUP(Reais6x6!E65,Aplicações!$B$10:$J$67,6,0)</f>
        <v>4.0978593272171251E-2</v>
      </c>
      <c r="AE65" s="40">
        <f>VLOOKUP(Reais6x6!F65,Aplicações!$B$10:$J$67,6,0)</f>
        <v>4.2813455657492354E-3</v>
      </c>
      <c r="AF65" s="40">
        <f>VLOOKUP(Reais6x6!G65,Aplicações!$B$10:$J$67,6,0)</f>
        <v>4.2813455657492354E-3</v>
      </c>
      <c r="AG65" s="40">
        <f>VLOOKUP(Reais6x6!H65,Aplicações!$B$10:$J$67,6,0)</f>
        <v>4.2813455657492354E-3</v>
      </c>
      <c r="AH65" s="40">
        <f>VLOOKUP(Reais6x6!C65,Aplicações!$B$10:$J$67,7,0)</f>
        <v>4.0540540540540543E-2</v>
      </c>
      <c r="AI65" s="40">
        <f>VLOOKUP(Reais6x6!D65,Aplicações!$B$10:$J$67,7,0)</f>
        <v>4.0540540540540543E-2</v>
      </c>
      <c r="AJ65" s="40">
        <f>VLOOKUP(Reais6x6!E65,Aplicações!$B$10:$J$67,7,0)</f>
        <v>8.5585585585585586E-2</v>
      </c>
      <c r="AK65" s="40">
        <f>VLOOKUP(Reais6x6!F65,Aplicações!$B$10:$J$67,7,0)</f>
        <v>9.0090090090090089E-3</v>
      </c>
      <c r="AL65" s="40">
        <f>VLOOKUP(Reais6x6!G65,Aplicações!$B$10:$J$67,7,0)</f>
        <v>9.0090090090090089E-3</v>
      </c>
      <c r="AM65" s="40">
        <f>VLOOKUP(Reais6x6!H65,Aplicações!$B$10:$J$67,7,0)</f>
        <v>9.0090090090090089E-3</v>
      </c>
      <c r="AN65" s="40">
        <f>VLOOKUP(Reais6x6!C65,Aplicações!$B$10:$J$67,8,0)</f>
        <v>0.18900343642611683</v>
      </c>
      <c r="AO65" s="40">
        <f>VLOOKUP(Reais6x6!D65,Aplicações!$B$10:$J$67,8,0)</f>
        <v>0.18900343642611683</v>
      </c>
      <c r="AP65" s="40">
        <f>VLOOKUP(Reais6x6!E65,Aplicações!$B$10:$J$67,8,0)</f>
        <v>0.30584192439862545</v>
      </c>
      <c r="AQ65" s="40">
        <f>VLOOKUP(Reais6x6!F65,Aplicações!$B$10:$J$67,8,0)</f>
        <v>0</v>
      </c>
      <c r="AR65" s="40">
        <f>VLOOKUP(Reais6x6!G65,Aplicações!$B$10:$J$67,8,0)</f>
        <v>0</v>
      </c>
      <c r="AS65" s="40">
        <f>VLOOKUP(Reais6x6!H65,Aplicações!$B$10:$J$67,8,0)</f>
        <v>0</v>
      </c>
      <c r="AT65" s="40">
        <f t="shared" si="2"/>
        <v>0.16269113149847098</v>
      </c>
      <c r="AU65" s="40">
        <f t="shared" si="3"/>
        <v>0.19369369369369369</v>
      </c>
      <c r="AV65" s="40">
        <f t="shared" si="4"/>
        <v>0.68384879725085912</v>
      </c>
      <c r="AW65" s="66">
        <f t="shared" si="5"/>
        <v>0.97080530071355742</v>
      </c>
      <c r="AX65" s="40">
        <f t="shared" si="6"/>
        <v>0.96606606606606615</v>
      </c>
      <c r="AY65" s="40">
        <f t="shared" si="7"/>
        <v>0.84765177548682691</v>
      </c>
    </row>
    <row r="66" spans="2:51" ht="13.5" customHeight="1">
      <c r="B66" s="39">
        <v>63</v>
      </c>
      <c r="C66" s="31" t="s">
        <v>97</v>
      </c>
      <c r="D66" s="31" t="s">
        <v>97</v>
      </c>
      <c r="E66" s="31" t="s">
        <v>99</v>
      </c>
      <c r="F66" s="31" t="s">
        <v>100</v>
      </c>
      <c r="G66" s="31" t="s">
        <v>100</v>
      </c>
      <c r="H66" s="31" t="s">
        <v>101</v>
      </c>
      <c r="I66" s="40">
        <f>VLOOKUP(Reais6x6!C66,Aplicações!$B$10:$J$67,9,0)</f>
        <v>78.63</v>
      </c>
      <c r="J66" s="40">
        <f>VLOOKUP(Reais6x6!D66,Aplicações!$B$10:$J$67,9,0)</f>
        <v>78.63</v>
      </c>
      <c r="K66" s="40">
        <f>VLOOKUP(Reais6x6!E66,Aplicações!$B$10:$J$67,9,0)</f>
        <v>30.8</v>
      </c>
      <c r="L66" s="40">
        <f>VLOOKUP(Reais6x6!F66,Aplicações!$B$10:$J$67,9,0)</f>
        <v>184</v>
      </c>
      <c r="M66" s="40">
        <f>VLOOKUP(Reais6x6!G66,Aplicações!$B$10:$J$67,9,0)</f>
        <v>184</v>
      </c>
      <c r="N66" s="40">
        <f>VLOOKUP(Reais6x6!H66,Aplicações!$B$10:$J$67,9,0)</f>
        <v>224.76</v>
      </c>
      <c r="O66" s="31">
        <v>101</v>
      </c>
      <c r="P66" s="31">
        <v>101</v>
      </c>
      <c r="Q66" s="31">
        <v>45</v>
      </c>
      <c r="R66" s="31">
        <v>201</v>
      </c>
      <c r="S66" s="31">
        <v>201</v>
      </c>
      <c r="T66" s="31">
        <v>275</v>
      </c>
      <c r="U66" s="41">
        <f t="shared" ref="U66:Z66" si="69">O66/I66-1</f>
        <v>0.2844970113188352</v>
      </c>
      <c r="V66" s="41">
        <f t="shared" si="69"/>
        <v>0.2844970113188352</v>
      </c>
      <c r="W66" s="41">
        <f t="shared" si="69"/>
        <v>0.46103896103896091</v>
      </c>
      <c r="X66" s="41">
        <f t="shared" si="69"/>
        <v>9.2391304347826164E-2</v>
      </c>
      <c r="Y66" s="41">
        <f t="shared" si="69"/>
        <v>9.2391304347826164E-2</v>
      </c>
      <c r="Z66" s="41">
        <f t="shared" si="69"/>
        <v>0.22352731802811898</v>
      </c>
      <c r="AA66" s="41">
        <f t="shared" si="1"/>
        <v>0.2397238184000671</v>
      </c>
      <c r="AB66" s="40">
        <f>VLOOKUP(Reais6x6!C66,Aplicações!$B$10:$J$67,6,0)</f>
        <v>5.4434250764525995E-2</v>
      </c>
      <c r="AC66" s="40">
        <f>VLOOKUP(Reais6x6!D66,Aplicações!$B$10:$J$67,6,0)</f>
        <v>5.4434250764525995E-2</v>
      </c>
      <c r="AD66" s="40">
        <f>VLOOKUP(Reais6x6!E66,Aplicações!$B$10:$J$67,6,0)</f>
        <v>4.0978593272171251E-2</v>
      </c>
      <c r="AE66" s="40">
        <f>VLOOKUP(Reais6x6!F66,Aplicações!$B$10:$J$67,6,0)</f>
        <v>4.2813455657492354E-3</v>
      </c>
      <c r="AF66" s="40">
        <f>VLOOKUP(Reais6x6!G66,Aplicações!$B$10:$J$67,6,0)</f>
        <v>4.2813455657492354E-3</v>
      </c>
      <c r="AG66" s="40">
        <f>VLOOKUP(Reais6x6!H66,Aplicações!$B$10:$J$67,6,0)</f>
        <v>1.5902140672782873E-2</v>
      </c>
      <c r="AH66" s="40">
        <f>VLOOKUP(Reais6x6!C66,Aplicações!$B$10:$J$67,7,0)</f>
        <v>4.0540540540540543E-2</v>
      </c>
      <c r="AI66" s="40">
        <f>VLOOKUP(Reais6x6!D66,Aplicações!$B$10:$J$67,7,0)</f>
        <v>4.0540540540540543E-2</v>
      </c>
      <c r="AJ66" s="40">
        <f>VLOOKUP(Reais6x6!E66,Aplicações!$B$10:$J$67,7,0)</f>
        <v>8.5585585585585586E-2</v>
      </c>
      <c r="AK66" s="40">
        <f>VLOOKUP(Reais6x6!F66,Aplicações!$B$10:$J$67,7,0)</f>
        <v>9.0090090090090089E-3</v>
      </c>
      <c r="AL66" s="40">
        <f>VLOOKUP(Reais6x6!G66,Aplicações!$B$10:$J$67,7,0)</f>
        <v>9.0090090090090089E-3</v>
      </c>
      <c r="AM66" s="40">
        <f>VLOOKUP(Reais6x6!H66,Aplicações!$B$10:$J$67,7,0)</f>
        <v>2.7027027027027029E-2</v>
      </c>
      <c r="AN66" s="40">
        <f>VLOOKUP(Reais6x6!C66,Aplicações!$B$10:$J$67,8,0)</f>
        <v>0.18900343642611683</v>
      </c>
      <c r="AO66" s="40">
        <f>VLOOKUP(Reais6x6!D66,Aplicações!$B$10:$J$67,8,0)</f>
        <v>0.18900343642611683</v>
      </c>
      <c r="AP66" s="40">
        <f>VLOOKUP(Reais6x6!E66,Aplicações!$B$10:$J$67,8,0)</f>
        <v>0.30584192439862545</v>
      </c>
      <c r="AQ66" s="40">
        <f>VLOOKUP(Reais6x6!F66,Aplicações!$B$10:$J$67,8,0)</f>
        <v>0</v>
      </c>
      <c r="AR66" s="40">
        <f>VLOOKUP(Reais6x6!G66,Aplicações!$B$10:$J$67,8,0)</f>
        <v>0</v>
      </c>
      <c r="AS66" s="40">
        <f>VLOOKUP(Reais6x6!H66,Aplicações!$B$10:$J$67,8,0)</f>
        <v>2.7147766323024059E-4</v>
      </c>
      <c r="AT66" s="40">
        <f t="shared" si="2"/>
        <v>0.1743119266055046</v>
      </c>
      <c r="AU66" s="40">
        <f t="shared" si="3"/>
        <v>0.21171171171171171</v>
      </c>
      <c r="AV66" s="40">
        <f t="shared" si="4"/>
        <v>0.68412027491408933</v>
      </c>
      <c r="AW66" s="66">
        <f t="shared" si="5"/>
        <v>0.9715800203873598</v>
      </c>
      <c r="AX66" s="40">
        <f t="shared" si="6"/>
        <v>0.96726726726726719</v>
      </c>
      <c r="AY66" s="40">
        <f t="shared" si="7"/>
        <v>0.8476698739977091</v>
      </c>
    </row>
    <row r="67" spans="2:51" ht="13.5" customHeight="1">
      <c r="B67" s="39">
        <v>64</v>
      </c>
      <c r="C67" s="31" t="s">
        <v>97</v>
      </c>
      <c r="D67" s="31" t="s">
        <v>97</v>
      </c>
      <c r="E67" s="31" t="s">
        <v>99</v>
      </c>
      <c r="F67" s="31" t="s">
        <v>100</v>
      </c>
      <c r="G67" s="31" t="s">
        <v>101</v>
      </c>
      <c r="H67" s="31" t="s">
        <v>101</v>
      </c>
      <c r="I67" s="40">
        <f>VLOOKUP(Reais6x6!C67,Aplicações!$B$10:$J$67,9,0)</f>
        <v>78.63</v>
      </c>
      <c r="J67" s="40">
        <f>VLOOKUP(Reais6x6!D67,Aplicações!$B$10:$J$67,9,0)</f>
        <v>78.63</v>
      </c>
      <c r="K67" s="40">
        <f>VLOOKUP(Reais6x6!E67,Aplicações!$B$10:$J$67,9,0)</f>
        <v>30.8</v>
      </c>
      <c r="L67" s="40">
        <f>VLOOKUP(Reais6x6!F67,Aplicações!$B$10:$J$67,9,0)</f>
        <v>184</v>
      </c>
      <c r="M67" s="40">
        <f>VLOOKUP(Reais6x6!G67,Aplicações!$B$10:$J$67,9,0)</f>
        <v>224.76</v>
      </c>
      <c r="N67" s="40">
        <f>VLOOKUP(Reais6x6!H67,Aplicações!$B$10:$J$67,9,0)</f>
        <v>224.76</v>
      </c>
      <c r="O67" s="31">
        <v>102</v>
      </c>
      <c r="P67" s="31">
        <v>103</v>
      </c>
      <c r="Q67" s="31">
        <v>46</v>
      </c>
      <c r="R67" s="31">
        <v>200</v>
      </c>
      <c r="S67" s="31">
        <v>278</v>
      </c>
      <c r="T67" s="31">
        <v>278</v>
      </c>
      <c r="U67" s="41">
        <f t="shared" ref="U67:Z67" si="70">O67/I67-1</f>
        <v>0.29721480351011076</v>
      </c>
      <c r="V67" s="41">
        <f t="shared" si="70"/>
        <v>0.30993259570138632</v>
      </c>
      <c r="W67" s="41">
        <f t="shared" si="70"/>
        <v>0.49350649350649345</v>
      </c>
      <c r="X67" s="41">
        <f t="shared" si="70"/>
        <v>8.6956521739130377E-2</v>
      </c>
      <c r="Y67" s="41">
        <f t="shared" si="70"/>
        <v>0.23687488877024387</v>
      </c>
      <c r="Z67" s="41">
        <f t="shared" si="70"/>
        <v>0.23687488877024387</v>
      </c>
      <c r="AA67" s="41">
        <f t="shared" si="1"/>
        <v>0.27689336533293479</v>
      </c>
      <c r="AB67" s="40">
        <f>VLOOKUP(Reais6x6!C67,Aplicações!$B$10:$J$67,6,0)</f>
        <v>5.4434250764525995E-2</v>
      </c>
      <c r="AC67" s="40">
        <f>VLOOKUP(Reais6x6!D67,Aplicações!$B$10:$J$67,6,0)</f>
        <v>5.4434250764525995E-2</v>
      </c>
      <c r="AD67" s="40">
        <f>VLOOKUP(Reais6x6!E67,Aplicações!$B$10:$J$67,6,0)</f>
        <v>4.0978593272171251E-2</v>
      </c>
      <c r="AE67" s="40">
        <f>VLOOKUP(Reais6x6!F67,Aplicações!$B$10:$J$67,6,0)</f>
        <v>4.2813455657492354E-3</v>
      </c>
      <c r="AF67" s="40">
        <f>VLOOKUP(Reais6x6!G67,Aplicações!$B$10:$J$67,6,0)</f>
        <v>1.5902140672782873E-2</v>
      </c>
      <c r="AG67" s="40">
        <f>VLOOKUP(Reais6x6!H67,Aplicações!$B$10:$J$67,6,0)</f>
        <v>1.5902140672782873E-2</v>
      </c>
      <c r="AH67" s="40">
        <f>VLOOKUP(Reais6x6!C67,Aplicações!$B$10:$J$67,7,0)</f>
        <v>4.0540540540540543E-2</v>
      </c>
      <c r="AI67" s="40">
        <f>VLOOKUP(Reais6x6!D67,Aplicações!$B$10:$J$67,7,0)</f>
        <v>4.0540540540540543E-2</v>
      </c>
      <c r="AJ67" s="40">
        <f>VLOOKUP(Reais6x6!E67,Aplicações!$B$10:$J$67,7,0)</f>
        <v>8.5585585585585586E-2</v>
      </c>
      <c r="AK67" s="40">
        <f>VLOOKUP(Reais6x6!F67,Aplicações!$B$10:$J$67,7,0)</f>
        <v>9.0090090090090089E-3</v>
      </c>
      <c r="AL67" s="40">
        <f>VLOOKUP(Reais6x6!G67,Aplicações!$B$10:$J$67,7,0)</f>
        <v>2.7027027027027029E-2</v>
      </c>
      <c r="AM67" s="40">
        <f>VLOOKUP(Reais6x6!H67,Aplicações!$B$10:$J$67,7,0)</f>
        <v>2.7027027027027029E-2</v>
      </c>
      <c r="AN67" s="40">
        <f>VLOOKUP(Reais6x6!C67,Aplicações!$B$10:$J$67,8,0)</f>
        <v>0.18900343642611683</v>
      </c>
      <c r="AO67" s="40">
        <f>VLOOKUP(Reais6x6!D67,Aplicações!$B$10:$J$67,8,0)</f>
        <v>0.18900343642611683</v>
      </c>
      <c r="AP67" s="40">
        <f>VLOOKUP(Reais6x6!E67,Aplicações!$B$10:$J$67,8,0)</f>
        <v>0.30584192439862545</v>
      </c>
      <c r="AQ67" s="40">
        <f>VLOOKUP(Reais6x6!F67,Aplicações!$B$10:$J$67,8,0)</f>
        <v>0</v>
      </c>
      <c r="AR67" s="40">
        <f>VLOOKUP(Reais6x6!G67,Aplicações!$B$10:$J$67,8,0)</f>
        <v>2.7147766323024059E-4</v>
      </c>
      <c r="AS67" s="40">
        <f>VLOOKUP(Reais6x6!H67,Aplicações!$B$10:$J$67,8,0)</f>
        <v>2.7147766323024059E-4</v>
      </c>
      <c r="AT67" s="40">
        <f t="shared" si="2"/>
        <v>0.18593272171253822</v>
      </c>
      <c r="AU67" s="40">
        <f t="shared" si="3"/>
        <v>0.22972972972972974</v>
      </c>
      <c r="AV67" s="40">
        <f t="shared" si="4"/>
        <v>0.68439175257731955</v>
      </c>
      <c r="AW67" s="66">
        <f t="shared" si="5"/>
        <v>0.97390417940876672</v>
      </c>
      <c r="AX67" s="40">
        <f t="shared" si="6"/>
        <v>0.97087087087087076</v>
      </c>
      <c r="AY67" s="40">
        <f t="shared" si="7"/>
        <v>0.84772416953035523</v>
      </c>
    </row>
    <row r="68" spans="2:51" ht="13.5" customHeight="1">
      <c r="B68" s="39">
        <v>65</v>
      </c>
      <c r="C68" s="31" t="s">
        <v>97</v>
      </c>
      <c r="D68" s="31" t="s">
        <v>97</v>
      </c>
      <c r="E68" s="31" t="s">
        <v>99</v>
      </c>
      <c r="F68" s="31" t="s">
        <v>101</v>
      </c>
      <c r="G68" s="31" t="s">
        <v>101</v>
      </c>
      <c r="H68" s="31" t="s">
        <v>101</v>
      </c>
      <c r="I68" s="40">
        <f>VLOOKUP(Reais6x6!C68,Aplicações!$B$10:$J$67,9,0)</f>
        <v>78.63</v>
      </c>
      <c r="J68" s="40">
        <f>VLOOKUP(Reais6x6!D68,Aplicações!$B$10:$J$67,9,0)</f>
        <v>78.63</v>
      </c>
      <c r="K68" s="40">
        <f>VLOOKUP(Reais6x6!E68,Aplicações!$B$10:$J$67,9,0)</f>
        <v>30.8</v>
      </c>
      <c r="L68" s="40">
        <f>VLOOKUP(Reais6x6!F68,Aplicações!$B$10:$J$67,9,0)</f>
        <v>224.76</v>
      </c>
      <c r="M68" s="40">
        <f>VLOOKUP(Reais6x6!G68,Aplicações!$B$10:$J$67,9,0)</f>
        <v>224.76</v>
      </c>
      <c r="N68" s="40">
        <f>VLOOKUP(Reais6x6!H68,Aplicações!$B$10:$J$67,9,0)</f>
        <v>224.76</v>
      </c>
      <c r="O68" s="31">
        <v>104</v>
      </c>
      <c r="P68" s="31">
        <v>106</v>
      </c>
      <c r="Q68" s="31">
        <v>49</v>
      </c>
      <c r="R68" s="31">
        <v>289</v>
      </c>
      <c r="S68" s="31">
        <v>281</v>
      </c>
      <c r="T68" s="31">
        <v>281</v>
      </c>
      <c r="U68" s="41">
        <f t="shared" ref="U68:Z68" si="71">O68/I68-1</f>
        <v>0.32265038789266187</v>
      </c>
      <c r="V68" s="41">
        <f t="shared" si="71"/>
        <v>0.34808597227521321</v>
      </c>
      <c r="W68" s="41">
        <f t="shared" si="71"/>
        <v>0.59090909090909083</v>
      </c>
      <c r="X68" s="41">
        <f t="shared" si="71"/>
        <v>0.28581598149136855</v>
      </c>
      <c r="Y68" s="41">
        <f t="shared" si="71"/>
        <v>0.25022245951236877</v>
      </c>
      <c r="Z68" s="41">
        <f t="shared" si="71"/>
        <v>0.25022245951236877</v>
      </c>
      <c r="AA68" s="41">
        <f t="shared" si="1"/>
        <v>0.34131772526551202</v>
      </c>
      <c r="AB68" s="40">
        <f>VLOOKUP(Reais6x6!C68,Aplicações!$B$10:$J$67,6,0)</f>
        <v>5.4434250764525995E-2</v>
      </c>
      <c r="AC68" s="40">
        <f>VLOOKUP(Reais6x6!D68,Aplicações!$B$10:$J$67,6,0)</f>
        <v>5.4434250764525995E-2</v>
      </c>
      <c r="AD68" s="40">
        <f>VLOOKUP(Reais6x6!E68,Aplicações!$B$10:$J$67,6,0)</f>
        <v>4.0978593272171251E-2</v>
      </c>
      <c r="AE68" s="40">
        <f>VLOOKUP(Reais6x6!F68,Aplicações!$B$10:$J$67,6,0)</f>
        <v>1.5902140672782873E-2</v>
      </c>
      <c r="AF68" s="40">
        <f>VLOOKUP(Reais6x6!G68,Aplicações!$B$10:$J$67,6,0)</f>
        <v>1.5902140672782873E-2</v>
      </c>
      <c r="AG68" s="40">
        <f>VLOOKUP(Reais6x6!H68,Aplicações!$B$10:$J$67,6,0)</f>
        <v>1.5902140672782873E-2</v>
      </c>
      <c r="AH68" s="40">
        <f>VLOOKUP(Reais6x6!C68,Aplicações!$B$10:$J$67,7,0)</f>
        <v>4.0540540540540543E-2</v>
      </c>
      <c r="AI68" s="40">
        <f>VLOOKUP(Reais6x6!D68,Aplicações!$B$10:$J$67,7,0)</f>
        <v>4.0540540540540543E-2</v>
      </c>
      <c r="AJ68" s="40">
        <f>VLOOKUP(Reais6x6!E68,Aplicações!$B$10:$J$67,7,0)</f>
        <v>8.5585585585585586E-2</v>
      </c>
      <c r="AK68" s="40">
        <f>VLOOKUP(Reais6x6!F68,Aplicações!$B$10:$J$67,7,0)</f>
        <v>2.7027027027027029E-2</v>
      </c>
      <c r="AL68" s="40">
        <f>VLOOKUP(Reais6x6!G68,Aplicações!$B$10:$J$67,7,0)</f>
        <v>2.7027027027027029E-2</v>
      </c>
      <c r="AM68" s="40">
        <f>VLOOKUP(Reais6x6!H68,Aplicações!$B$10:$J$67,7,0)</f>
        <v>2.7027027027027029E-2</v>
      </c>
      <c r="AN68" s="40">
        <f>VLOOKUP(Reais6x6!C68,Aplicações!$B$10:$J$67,8,0)</f>
        <v>0.18900343642611683</v>
      </c>
      <c r="AO68" s="40">
        <f>VLOOKUP(Reais6x6!D68,Aplicações!$B$10:$J$67,8,0)</f>
        <v>0.18900343642611683</v>
      </c>
      <c r="AP68" s="40">
        <f>VLOOKUP(Reais6x6!E68,Aplicações!$B$10:$J$67,8,0)</f>
        <v>0.30584192439862545</v>
      </c>
      <c r="AQ68" s="40">
        <f>VLOOKUP(Reais6x6!F68,Aplicações!$B$10:$J$67,8,0)</f>
        <v>2.7147766323024059E-4</v>
      </c>
      <c r="AR68" s="40">
        <f>VLOOKUP(Reais6x6!G68,Aplicações!$B$10:$J$67,8,0)</f>
        <v>2.7147766323024059E-4</v>
      </c>
      <c r="AS68" s="40">
        <f>VLOOKUP(Reais6x6!H68,Aplicações!$B$10:$J$67,8,0)</f>
        <v>2.7147766323024059E-4</v>
      </c>
      <c r="AT68" s="40">
        <f t="shared" si="2"/>
        <v>0.19755351681957184</v>
      </c>
      <c r="AU68" s="40">
        <f t="shared" si="3"/>
        <v>0.24774774774774777</v>
      </c>
      <c r="AV68" s="40">
        <f t="shared" si="4"/>
        <v>0.68466323024054976</v>
      </c>
      <c r="AW68" s="66">
        <f t="shared" si="5"/>
        <v>0.97777777777777797</v>
      </c>
      <c r="AX68" s="40">
        <f t="shared" si="6"/>
        <v>0.97687687687687685</v>
      </c>
      <c r="AY68" s="40">
        <f t="shared" si="7"/>
        <v>0.8478146620847653</v>
      </c>
    </row>
    <row r="69" spans="2:51" ht="13.5" customHeight="1">
      <c r="B69" s="39">
        <v>66</v>
      </c>
      <c r="C69" s="31" t="s">
        <v>97</v>
      </c>
      <c r="D69" s="31" t="s">
        <v>97</v>
      </c>
      <c r="E69" s="31" t="s">
        <v>100</v>
      </c>
      <c r="F69" s="31" t="s">
        <v>100</v>
      </c>
      <c r="G69" s="31" t="s">
        <v>100</v>
      </c>
      <c r="H69" s="31" t="s">
        <v>100</v>
      </c>
      <c r="I69" s="40">
        <f>VLOOKUP(Reais6x6!C69,Aplicações!$B$10:$J$67,9,0)</f>
        <v>78.63</v>
      </c>
      <c r="J69" s="40">
        <f>VLOOKUP(Reais6x6!D69,Aplicações!$B$10:$J$67,9,0)</f>
        <v>78.63</v>
      </c>
      <c r="K69" s="40">
        <f>VLOOKUP(Reais6x6!E69,Aplicações!$B$10:$J$67,9,0)</f>
        <v>184</v>
      </c>
      <c r="L69" s="40">
        <f>VLOOKUP(Reais6x6!F69,Aplicações!$B$10:$J$67,9,0)</f>
        <v>184</v>
      </c>
      <c r="M69" s="40">
        <f>VLOOKUP(Reais6x6!G69,Aplicações!$B$10:$J$67,9,0)</f>
        <v>184</v>
      </c>
      <c r="N69" s="40">
        <f>VLOOKUP(Reais6x6!H69,Aplicações!$B$10:$J$67,9,0)</f>
        <v>184</v>
      </c>
      <c r="O69" s="31">
        <v>96</v>
      </c>
      <c r="P69" s="31">
        <v>97</v>
      </c>
      <c r="Q69" s="31">
        <v>208</v>
      </c>
      <c r="R69" s="31">
        <v>207</v>
      </c>
      <c r="S69" s="31">
        <v>206</v>
      </c>
      <c r="T69" s="31">
        <v>206</v>
      </c>
      <c r="U69" s="41">
        <f t="shared" ref="U69:Z69" si="72">O69/I69-1</f>
        <v>0.2209080503624572</v>
      </c>
      <c r="V69" s="41">
        <f t="shared" si="72"/>
        <v>0.23362584255373275</v>
      </c>
      <c r="W69" s="41">
        <f t="shared" si="72"/>
        <v>0.13043478260869557</v>
      </c>
      <c r="X69" s="41">
        <f t="shared" si="72"/>
        <v>0.125</v>
      </c>
      <c r="Y69" s="41">
        <f t="shared" si="72"/>
        <v>0.11956521739130443</v>
      </c>
      <c r="Z69" s="41">
        <f t="shared" si="72"/>
        <v>0.11956521739130443</v>
      </c>
      <c r="AA69" s="41">
        <f t="shared" si="1"/>
        <v>0.15818318505124906</v>
      </c>
      <c r="AB69" s="40">
        <f>VLOOKUP(Reais6x6!C69,Aplicações!$B$10:$J$67,6,0)</f>
        <v>5.4434250764525995E-2</v>
      </c>
      <c r="AC69" s="40">
        <f>VLOOKUP(Reais6x6!D69,Aplicações!$B$10:$J$67,6,0)</f>
        <v>5.4434250764525995E-2</v>
      </c>
      <c r="AD69" s="40">
        <f>VLOOKUP(Reais6x6!E69,Aplicações!$B$10:$J$67,6,0)</f>
        <v>4.2813455657492354E-3</v>
      </c>
      <c r="AE69" s="40">
        <f>VLOOKUP(Reais6x6!F69,Aplicações!$B$10:$J$67,6,0)</f>
        <v>4.2813455657492354E-3</v>
      </c>
      <c r="AF69" s="40">
        <f>VLOOKUP(Reais6x6!G69,Aplicações!$B$10:$J$67,6,0)</f>
        <v>4.2813455657492354E-3</v>
      </c>
      <c r="AG69" s="40">
        <f>VLOOKUP(Reais6x6!H69,Aplicações!$B$10:$J$67,6,0)</f>
        <v>4.2813455657492354E-3</v>
      </c>
      <c r="AH69" s="40">
        <f>VLOOKUP(Reais6x6!C69,Aplicações!$B$10:$J$67,7,0)</f>
        <v>4.0540540540540543E-2</v>
      </c>
      <c r="AI69" s="40">
        <f>VLOOKUP(Reais6x6!D69,Aplicações!$B$10:$J$67,7,0)</f>
        <v>4.0540540540540543E-2</v>
      </c>
      <c r="AJ69" s="40">
        <f>VLOOKUP(Reais6x6!E69,Aplicações!$B$10:$J$67,7,0)</f>
        <v>9.0090090090090089E-3</v>
      </c>
      <c r="AK69" s="40">
        <f>VLOOKUP(Reais6x6!F69,Aplicações!$B$10:$J$67,7,0)</f>
        <v>9.0090090090090089E-3</v>
      </c>
      <c r="AL69" s="40">
        <f>VLOOKUP(Reais6x6!G69,Aplicações!$B$10:$J$67,7,0)</f>
        <v>9.0090090090090089E-3</v>
      </c>
      <c r="AM69" s="40">
        <f>VLOOKUP(Reais6x6!H69,Aplicações!$B$10:$J$67,7,0)</f>
        <v>9.0090090090090089E-3</v>
      </c>
      <c r="AN69" s="40">
        <f>VLOOKUP(Reais6x6!C69,Aplicações!$B$10:$J$67,8,0)</f>
        <v>0.18900343642611683</v>
      </c>
      <c r="AO69" s="40">
        <f>VLOOKUP(Reais6x6!D69,Aplicações!$B$10:$J$67,8,0)</f>
        <v>0.18900343642611683</v>
      </c>
      <c r="AP69" s="40">
        <f>VLOOKUP(Reais6x6!E69,Aplicações!$B$10:$J$67,8,0)</f>
        <v>0</v>
      </c>
      <c r="AQ69" s="40">
        <f>VLOOKUP(Reais6x6!F69,Aplicações!$B$10:$J$67,8,0)</f>
        <v>0</v>
      </c>
      <c r="AR69" s="40">
        <f>VLOOKUP(Reais6x6!G69,Aplicações!$B$10:$J$67,8,0)</f>
        <v>0</v>
      </c>
      <c r="AS69" s="40">
        <f>VLOOKUP(Reais6x6!H69,Aplicações!$B$10:$J$67,8,0)</f>
        <v>0</v>
      </c>
      <c r="AT69" s="40">
        <f t="shared" si="2"/>
        <v>0.12599388379204893</v>
      </c>
      <c r="AU69" s="40">
        <f t="shared" si="3"/>
        <v>0.11711711711711714</v>
      </c>
      <c r="AV69" s="40">
        <f t="shared" si="4"/>
        <v>0.37800687285223367</v>
      </c>
      <c r="AW69" s="66">
        <f t="shared" si="5"/>
        <v>0.9732517838939857</v>
      </c>
      <c r="AX69" s="40">
        <f t="shared" si="6"/>
        <v>0.9831831831831831</v>
      </c>
      <c r="AY69" s="40">
        <f t="shared" si="7"/>
        <v>0.89919816723940427</v>
      </c>
    </row>
    <row r="70" spans="2:51" ht="13.5" customHeight="1">
      <c r="B70" s="39">
        <v>67</v>
      </c>
      <c r="C70" s="31" t="s">
        <v>97</v>
      </c>
      <c r="D70" s="31" t="s">
        <v>97</v>
      </c>
      <c r="E70" s="31" t="s">
        <v>100</v>
      </c>
      <c r="F70" s="31" t="s">
        <v>100</v>
      </c>
      <c r="G70" s="31" t="s">
        <v>100</v>
      </c>
      <c r="H70" s="31" t="s">
        <v>101</v>
      </c>
      <c r="I70" s="40">
        <f>VLOOKUP(Reais6x6!C70,Aplicações!$B$10:$J$67,9,0)</f>
        <v>78.63</v>
      </c>
      <c r="J70" s="40">
        <f>VLOOKUP(Reais6x6!D70,Aplicações!$B$10:$J$67,9,0)</f>
        <v>78.63</v>
      </c>
      <c r="K70" s="40">
        <f>VLOOKUP(Reais6x6!E70,Aplicações!$B$10:$J$67,9,0)</f>
        <v>184</v>
      </c>
      <c r="L70" s="40">
        <f>VLOOKUP(Reais6x6!F70,Aplicações!$B$10:$J$67,9,0)</f>
        <v>184</v>
      </c>
      <c r="M70" s="40">
        <f>VLOOKUP(Reais6x6!G70,Aplicações!$B$10:$J$67,9,0)</f>
        <v>184</v>
      </c>
      <c r="N70" s="40">
        <f>VLOOKUP(Reais6x6!H70,Aplicações!$B$10:$J$67,9,0)</f>
        <v>224.76</v>
      </c>
      <c r="O70" s="31">
        <v>98</v>
      </c>
      <c r="P70" s="31">
        <v>99</v>
      </c>
      <c r="Q70" s="31">
        <v>205</v>
      </c>
      <c r="R70" s="31">
        <v>206</v>
      </c>
      <c r="S70" s="31">
        <v>204</v>
      </c>
      <c r="T70" s="31">
        <v>270</v>
      </c>
      <c r="U70" s="41">
        <f t="shared" ref="U70:Z70" si="73">O70/I70-1</f>
        <v>0.24634363474500831</v>
      </c>
      <c r="V70" s="41">
        <f t="shared" si="73"/>
        <v>0.25906142693628387</v>
      </c>
      <c r="W70" s="41">
        <f t="shared" si="73"/>
        <v>0.11413043478260865</v>
      </c>
      <c r="X70" s="41">
        <f t="shared" si="73"/>
        <v>0.11956521739130443</v>
      </c>
      <c r="Y70" s="41">
        <f t="shared" si="73"/>
        <v>0.10869565217391308</v>
      </c>
      <c r="Z70" s="41">
        <f t="shared" si="73"/>
        <v>0.20128136679124409</v>
      </c>
      <c r="AA70" s="41">
        <f t="shared" si="1"/>
        <v>0.17484628880339373</v>
      </c>
      <c r="AB70" s="40">
        <f>VLOOKUP(Reais6x6!C70,Aplicações!$B$10:$J$67,6,0)</f>
        <v>5.4434250764525995E-2</v>
      </c>
      <c r="AC70" s="40">
        <f>VLOOKUP(Reais6x6!D70,Aplicações!$B$10:$J$67,6,0)</f>
        <v>5.4434250764525995E-2</v>
      </c>
      <c r="AD70" s="40">
        <f>VLOOKUP(Reais6x6!E70,Aplicações!$B$10:$J$67,6,0)</f>
        <v>4.2813455657492354E-3</v>
      </c>
      <c r="AE70" s="40">
        <f>VLOOKUP(Reais6x6!F70,Aplicações!$B$10:$J$67,6,0)</f>
        <v>4.2813455657492354E-3</v>
      </c>
      <c r="AF70" s="40">
        <f>VLOOKUP(Reais6x6!G70,Aplicações!$B$10:$J$67,6,0)</f>
        <v>4.2813455657492354E-3</v>
      </c>
      <c r="AG70" s="40">
        <f>VLOOKUP(Reais6x6!H70,Aplicações!$B$10:$J$67,6,0)</f>
        <v>1.5902140672782873E-2</v>
      </c>
      <c r="AH70" s="40">
        <f>VLOOKUP(Reais6x6!C70,Aplicações!$B$10:$J$67,7,0)</f>
        <v>4.0540540540540543E-2</v>
      </c>
      <c r="AI70" s="40">
        <f>VLOOKUP(Reais6x6!D70,Aplicações!$B$10:$J$67,7,0)</f>
        <v>4.0540540540540543E-2</v>
      </c>
      <c r="AJ70" s="40">
        <f>VLOOKUP(Reais6x6!E70,Aplicações!$B$10:$J$67,7,0)</f>
        <v>9.0090090090090089E-3</v>
      </c>
      <c r="AK70" s="40">
        <f>VLOOKUP(Reais6x6!F70,Aplicações!$B$10:$J$67,7,0)</f>
        <v>9.0090090090090089E-3</v>
      </c>
      <c r="AL70" s="40">
        <f>VLOOKUP(Reais6x6!G70,Aplicações!$B$10:$J$67,7,0)</f>
        <v>9.0090090090090089E-3</v>
      </c>
      <c r="AM70" s="40">
        <f>VLOOKUP(Reais6x6!H70,Aplicações!$B$10:$J$67,7,0)</f>
        <v>2.7027027027027029E-2</v>
      </c>
      <c r="AN70" s="40">
        <f>VLOOKUP(Reais6x6!C70,Aplicações!$B$10:$J$67,8,0)</f>
        <v>0.18900343642611683</v>
      </c>
      <c r="AO70" s="40">
        <f>VLOOKUP(Reais6x6!D70,Aplicações!$B$10:$J$67,8,0)</f>
        <v>0.18900343642611683</v>
      </c>
      <c r="AP70" s="40">
        <f>VLOOKUP(Reais6x6!E70,Aplicações!$B$10:$J$67,8,0)</f>
        <v>0</v>
      </c>
      <c r="AQ70" s="40">
        <f>VLOOKUP(Reais6x6!F70,Aplicações!$B$10:$J$67,8,0)</f>
        <v>0</v>
      </c>
      <c r="AR70" s="40">
        <f>VLOOKUP(Reais6x6!G70,Aplicações!$B$10:$J$67,8,0)</f>
        <v>0</v>
      </c>
      <c r="AS70" s="40">
        <f>VLOOKUP(Reais6x6!H70,Aplicações!$B$10:$J$67,8,0)</f>
        <v>2.7147766323024059E-4</v>
      </c>
      <c r="AT70" s="40">
        <f t="shared" si="2"/>
        <v>0.13761467889908255</v>
      </c>
      <c r="AU70" s="40">
        <f t="shared" si="3"/>
        <v>0.13513513513513514</v>
      </c>
      <c r="AV70" s="40">
        <f t="shared" si="4"/>
        <v>0.37827835051546388</v>
      </c>
      <c r="AW70" s="66">
        <f t="shared" si="5"/>
        <v>0.97247706422018354</v>
      </c>
      <c r="AX70" s="40">
        <f t="shared" si="6"/>
        <v>0.98198198198198172</v>
      </c>
      <c r="AY70" s="40">
        <f t="shared" si="7"/>
        <v>0.89918006872852252</v>
      </c>
    </row>
    <row r="71" spans="2:51" ht="13.5" customHeight="1">
      <c r="B71" s="39">
        <v>68</v>
      </c>
      <c r="C71" s="31" t="s">
        <v>97</v>
      </c>
      <c r="D71" s="31" t="s">
        <v>97</v>
      </c>
      <c r="E71" s="31" t="s">
        <v>100</v>
      </c>
      <c r="F71" s="31" t="s">
        <v>100</v>
      </c>
      <c r="G71" s="31" t="s">
        <v>101</v>
      </c>
      <c r="H71" s="31" t="s">
        <v>101</v>
      </c>
      <c r="I71" s="40">
        <f>VLOOKUP(Reais6x6!C71,Aplicações!$B$10:$J$67,9,0)</f>
        <v>78.63</v>
      </c>
      <c r="J71" s="40">
        <f>VLOOKUP(Reais6x6!D71,Aplicações!$B$10:$J$67,9,0)</f>
        <v>78.63</v>
      </c>
      <c r="K71" s="40">
        <f>VLOOKUP(Reais6x6!E71,Aplicações!$B$10:$J$67,9,0)</f>
        <v>184</v>
      </c>
      <c r="L71" s="40">
        <f>VLOOKUP(Reais6x6!F71,Aplicações!$B$10:$J$67,9,0)</f>
        <v>184</v>
      </c>
      <c r="M71" s="40">
        <f>VLOOKUP(Reais6x6!G71,Aplicações!$B$10:$J$67,9,0)</f>
        <v>224.76</v>
      </c>
      <c r="N71" s="40">
        <f>VLOOKUP(Reais6x6!H71,Aplicações!$B$10:$J$67,9,0)</f>
        <v>224.76</v>
      </c>
      <c r="O71" s="31">
        <v>98</v>
      </c>
      <c r="P71" s="31">
        <v>100</v>
      </c>
      <c r="Q71" s="31">
        <v>203</v>
      </c>
      <c r="R71" s="31">
        <v>201</v>
      </c>
      <c r="S71" s="31">
        <v>274</v>
      </c>
      <c r="T71" s="31">
        <v>275</v>
      </c>
      <c r="U71" s="41">
        <f t="shared" ref="U71:Z71" si="74">O71/I71-1</f>
        <v>0.24634363474500831</v>
      </c>
      <c r="V71" s="41">
        <f t="shared" si="74"/>
        <v>0.27177921912755942</v>
      </c>
      <c r="W71" s="41">
        <f t="shared" si="74"/>
        <v>0.10326086956521729</v>
      </c>
      <c r="X71" s="41">
        <f t="shared" si="74"/>
        <v>9.2391304347826164E-2</v>
      </c>
      <c r="Y71" s="41">
        <f t="shared" si="74"/>
        <v>0.21907812778074387</v>
      </c>
      <c r="Z71" s="41">
        <f t="shared" si="74"/>
        <v>0.22352731802811898</v>
      </c>
      <c r="AA71" s="41">
        <f t="shared" si="1"/>
        <v>0.19273007893241234</v>
      </c>
      <c r="AB71" s="40">
        <f>VLOOKUP(Reais6x6!C71,Aplicações!$B$10:$J$67,6,0)</f>
        <v>5.4434250764525995E-2</v>
      </c>
      <c r="AC71" s="40">
        <f>VLOOKUP(Reais6x6!D71,Aplicações!$B$10:$J$67,6,0)</f>
        <v>5.4434250764525995E-2</v>
      </c>
      <c r="AD71" s="40">
        <f>VLOOKUP(Reais6x6!E71,Aplicações!$B$10:$J$67,6,0)</f>
        <v>4.2813455657492354E-3</v>
      </c>
      <c r="AE71" s="40">
        <f>VLOOKUP(Reais6x6!F71,Aplicações!$B$10:$J$67,6,0)</f>
        <v>4.2813455657492354E-3</v>
      </c>
      <c r="AF71" s="40">
        <f>VLOOKUP(Reais6x6!G71,Aplicações!$B$10:$J$67,6,0)</f>
        <v>1.5902140672782873E-2</v>
      </c>
      <c r="AG71" s="40">
        <f>VLOOKUP(Reais6x6!H71,Aplicações!$B$10:$J$67,6,0)</f>
        <v>1.5902140672782873E-2</v>
      </c>
      <c r="AH71" s="40">
        <f>VLOOKUP(Reais6x6!C71,Aplicações!$B$10:$J$67,7,0)</f>
        <v>4.0540540540540543E-2</v>
      </c>
      <c r="AI71" s="40">
        <f>VLOOKUP(Reais6x6!D71,Aplicações!$B$10:$J$67,7,0)</f>
        <v>4.0540540540540543E-2</v>
      </c>
      <c r="AJ71" s="40">
        <f>VLOOKUP(Reais6x6!E71,Aplicações!$B$10:$J$67,7,0)</f>
        <v>9.0090090090090089E-3</v>
      </c>
      <c r="AK71" s="40">
        <f>VLOOKUP(Reais6x6!F71,Aplicações!$B$10:$J$67,7,0)</f>
        <v>9.0090090090090089E-3</v>
      </c>
      <c r="AL71" s="40">
        <f>VLOOKUP(Reais6x6!G71,Aplicações!$B$10:$J$67,7,0)</f>
        <v>2.7027027027027029E-2</v>
      </c>
      <c r="AM71" s="40">
        <f>VLOOKUP(Reais6x6!H71,Aplicações!$B$10:$J$67,7,0)</f>
        <v>2.7027027027027029E-2</v>
      </c>
      <c r="AN71" s="40">
        <f>VLOOKUP(Reais6x6!C71,Aplicações!$B$10:$J$67,8,0)</f>
        <v>0.18900343642611683</v>
      </c>
      <c r="AO71" s="40">
        <f>VLOOKUP(Reais6x6!D71,Aplicações!$B$10:$J$67,8,0)</f>
        <v>0.18900343642611683</v>
      </c>
      <c r="AP71" s="40">
        <f>VLOOKUP(Reais6x6!E71,Aplicações!$B$10:$J$67,8,0)</f>
        <v>0</v>
      </c>
      <c r="AQ71" s="40">
        <f>VLOOKUP(Reais6x6!F71,Aplicações!$B$10:$J$67,8,0)</f>
        <v>0</v>
      </c>
      <c r="AR71" s="40">
        <f>VLOOKUP(Reais6x6!G71,Aplicações!$B$10:$J$67,8,0)</f>
        <v>2.7147766323024059E-4</v>
      </c>
      <c r="AS71" s="40">
        <f>VLOOKUP(Reais6x6!H71,Aplicações!$B$10:$J$67,8,0)</f>
        <v>2.7147766323024059E-4</v>
      </c>
      <c r="AT71" s="40">
        <f t="shared" si="2"/>
        <v>0.1492354740061162</v>
      </c>
      <c r="AU71" s="40">
        <f t="shared" si="3"/>
        <v>0.15315315315315317</v>
      </c>
      <c r="AV71" s="40">
        <f t="shared" si="4"/>
        <v>0.37854982817869409</v>
      </c>
      <c r="AW71" s="66">
        <f t="shared" si="5"/>
        <v>0.97325178389398581</v>
      </c>
      <c r="AX71" s="40">
        <f t="shared" si="6"/>
        <v>0.98318318318318298</v>
      </c>
      <c r="AY71" s="40">
        <f t="shared" si="7"/>
        <v>0.89919816723940449</v>
      </c>
    </row>
    <row r="72" spans="2:51" ht="13.5" customHeight="1">
      <c r="B72" s="39">
        <v>69</v>
      </c>
      <c r="C72" s="31" t="s">
        <v>97</v>
      </c>
      <c r="D72" s="31" t="s">
        <v>97</v>
      </c>
      <c r="E72" s="31" t="s">
        <v>100</v>
      </c>
      <c r="F72" s="31" t="s">
        <v>101</v>
      </c>
      <c r="G72" s="31" t="s">
        <v>101</v>
      </c>
      <c r="H72" s="31" t="s">
        <v>101</v>
      </c>
      <c r="I72" s="40">
        <f>VLOOKUP(Reais6x6!C72,Aplicações!$B$10:$J$67,9,0)</f>
        <v>78.63</v>
      </c>
      <c r="J72" s="40">
        <f>VLOOKUP(Reais6x6!D72,Aplicações!$B$10:$J$67,9,0)</f>
        <v>78.63</v>
      </c>
      <c r="K72" s="40">
        <f>VLOOKUP(Reais6x6!E72,Aplicações!$B$10:$J$67,9,0)</f>
        <v>184</v>
      </c>
      <c r="L72" s="40">
        <f>VLOOKUP(Reais6x6!F72,Aplicações!$B$10:$J$67,9,0)</f>
        <v>224.76</v>
      </c>
      <c r="M72" s="40">
        <f>VLOOKUP(Reais6x6!G72,Aplicações!$B$10:$J$67,9,0)</f>
        <v>224.76</v>
      </c>
      <c r="N72" s="40">
        <f>VLOOKUP(Reais6x6!H72,Aplicações!$B$10:$J$67,9,0)</f>
        <v>224.76</v>
      </c>
      <c r="O72" s="31">
        <v>98</v>
      </c>
      <c r="P72" s="31">
        <v>100</v>
      </c>
      <c r="Q72" s="31">
        <v>201</v>
      </c>
      <c r="R72" s="31">
        <v>276</v>
      </c>
      <c r="S72" s="31">
        <v>272</v>
      </c>
      <c r="T72" s="31">
        <v>275</v>
      </c>
      <c r="U72" s="41">
        <f t="shared" ref="U72:Z72" si="75">O72/I72-1</f>
        <v>0.24634363474500831</v>
      </c>
      <c r="V72" s="41">
        <f t="shared" si="75"/>
        <v>0.27177921912755942</v>
      </c>
      <c r="W72" s="41">
        <f t="shared" si="75"/>
        <v>9.2391304347826164E-2</v>
      </c>
      <c r="X72" s="41">
        <f t="shared" si="75"/>
        <v>0.22797650827549387</v>
      </c>
      <c r="Y72" s="41">
        <f t="shared" si="75"/>
        <v>0.21017974728599409</v>
      </c>
      <c r="Z72" s="41">
        <f t="shared" si="75"/>
        <v>0.22352731802811898</v>
      </c>
      <c r="AA72" s="41">
        <f t="shared" si="1"/>
        <v>0.2120329553016668</v>
      </c>
      <c r="AB72" s="40">
        <f>VLOOKUP(Reais6x6!C72,Aplicações!$B$10:$J$67,6,0)</f>
        <v>5.4434250764525995E-2</v>
      </c>
      <c r="AC72" s="40">
        <f>VLOOKUP(Reais6x6!D72,Aplicações!$B$10:$J$67,6,0)</f>
        <v>5.4434250764525995E-2</v>
      </c>
      <c r="AD72" s="40">
        <f>VLOOKUP(Reais6x6!E72,Aplicações!$B$10:$J$67,6,0)</f>
        <v>4.2813455657492354E-3</v>
      </c>
      <c r="AE72" s="40">
        <f>VLOOKUP(Reais6x6!F72,Aplicações!$B$10:$J$67,6,0)</f>
        <v>1.5902140672782873E-2</v>
      </c>
      <c r="AF72" s="40">
        <f>VLOOKUP(Reais6x6!G72,Aplicações!$B$10:$J$67,6,0)</f>
        <v>1.5902140672782873E-2</v>
      </c>
      <c r="AG72" s="40">
        <f>VLOOKUP(Reais6x6!H72,Aplicações!$B$10:$J$67,6,0)</f>
        <v>1.5902140672782873E-2</v>
      </c>
      <c r="AH72" s="40">
        <f>VLOOKUP(Reais6x6!C72,Aplicações!$B$10:$J$67,7,0)</f>
        <v>4.0540540540540543E-2</v>
      </c>
      <c r="AI72" s="40">
        <f>VLOOKUP(Reais6x6!D72,Aplicações!$B$10:$J$67,7,0)</f>
        <v>4.0540540540540543E-2</v>
      </c>
      <c r="AJ72" s="40">
        <f>VLOOKUP(Reais6x6!E72,Aplicações!$B$10:$J$67,7,0)</f>
        <v>9.0090090090090089E-3</v>
      </c>
      <c r="AK72" s="40">
        <f>VLOOKUP(Reais6x6!F72,Aplicações!$B$10:$J$67,7,0)</f>
        <v>2.7027027027027029E-2</v>
      </c>
      <c r="AL72" s="40">
        <f>VLOOKUP(Reais6x6!G72,Aplicações!$B$10:$J$67,7,0)</f>
        <v>2.7027027027027029E-2</v>
      </c>
      <c r="AM72" s="40">
        <f>VLOOKUP(Reais6x6!H72,Aplicações!$B$10:$J$67,7,0)</f>
        <v>2.7027027027027029E-2</v>
      </c>
      <c r="AN72" s="40">
        <f>VLOOKUP(Reais6x6!C72,Aplicações!$B$10:$J$67,8,0)</f>
        <v>0.18900343642611683</v>
      </c>
      <c r="AO72" s="40">
        <f>VLOOKUP(Reais6x6!D72,Aplicações!$B$10:$J$67,8,0)</f>
        <v>0.18900343642611683</v>
      </c>
      <c r="AP72" s="40">
        <f>VLOOKUP(Reais6x6!E72,Aplicações!$B$10:$J$67,8,0)</f>
        <v>0</v>
      </c>
      <c r="AQ72" s="40">
        <f>VLOOKUP(Reais6x6!F72,Aplicações!$B$10:$J$67,8,0)</f>
        <v>2.7147766323024059E-4</v>
      </c>
      <c r="AR72" s="40">
        <f>VLOOKUP(Reais6x6!G72,Aplicações!$B$10:$J$67,8,0)</f>
        <v>2.7147766323024059E-4</v>
      </c>
      <c r="AS72" s="40">
        <f>VLOOKUP(Reais6x6!H72,Aplicações!$B$10:$J$67,8,0)</f>
        <v>2.7147766323024059E-4</v>
      </c>
      <c r="AT72" s="40">
        <f t="shared" si="2"/>
        <v>0.16085626911314982</v>
      </c>
      <c r="AU72" s="40">
        <f t="shared" si="3"/>
        <v>0.1711711711711712</v>
      </c>
      <c r="AV72" s="40">
        <f t="shared" si="4"/>
        <v>0.37882130584192431</v>
      </c>
      <c r="AW72" s="66">
        <f t="shared" si="5"/>
        <v>0.97557594291539262</v>
      </c>
      <c r="AX72" s="40">
        <f t="shared" si="6"/>
        <v>0.98678678678678666</v>
      </c>
      <c r="AY72" s="40">
        <f t="shared" si="7"/>
        <v>0.89925246277205051</v>
      </c>
    </row>
    <row r="73" spans="2:51" ht="13.5" customHeight="1">
      <c r="B73" s="39">
        <v>70</v>
      </c>
      <c r="C73" s="31" t="s">
        <v>97</v>
      </c>
      <c r="D73" s="31" t="s">
        <v>97</v>
      </c>
      <c r="E73" s="31" t="s">
        <v>101</v>
      </c>
      <c r="F73" s="31" t="s">
        <v>101</v>
      </c>
      <c r="G73" s="31" t="s">
        <v>101</v>
      </c>
      <c r="H73" s="31" t="s">
        <v>101</v>
      </c>
      <c r="I73" s="40">
        <f>VLOOKUP(Reais6x6!C73,Aplicações!$B$10:$J$67,9,0)</f>
        <v>78.63</v>
      </c>
      <c r="J73" s="40">
        <f>VLOOKUP(Reais6x6!D73,Aplicações!$B$10:$J$67,9,0)</f>
        <v>78.63</v>
      </c>
      <c r="K73" s="40">
        <f>VLOOKUP(Reais6x6!E73,Aplicações!$B$10:$J$67,9,0)</f>
        <v>224.76</v>
      </c>
      <c r="L73" s="40">
        <f>VLOOKUP(Reais6x6!F73,Aplicações!$B$10:$J$67,9,0)</f>
        <v>224.76</v>
      </c>
      <c r="M73" s="40">
        <f>VLOOKUP(Reais6x6!G73,Aplicações!$B$10:$J$67,9,0)</f>
        <v>224.76</v>
      </c>
      <c r="N73" s="40">
        <f>VLOOKUP(Reais6x6!H73,Aplicações!$B$10:$J$67,9,0)</f>
        <v>224.76</v>
      </c>
      <c r="O73" s="31">
        <v>100</v>
      </c>
      <c r="P73" s="31">
        <v>101</v>
      </c>
      <c r="Q73" s="31">
        <v>285</v>
      </c>
      <c r="R73" s="31">
        <v>278</v>
      </c>
      <c r="S73" s="31">
        <v>276</v>
      </c>
      <c r="T73" s="31">
        <v>279</v>
      </c>
      <c r="U73" s="41">
        <f t="shared" ref="U73:Z73" si="76">O73/I73-1</f>
        <v>0.27177921912755942</v>
      </c>
      <c r="V73" s="41">
        <f t="shared" si="76"/>
        <v>0.2844970113188352</v>
      </c>
      <c r="W73" s="41">
        <f t="shared" si="76"/>
        <v>0.26801922050186877</v>
      </c>
      <c r="X73" s="41">
        <f t="shared" si="76"/>
        <v>0.23687488877024387</v>
      </c>
      <c r="Y73" s="41">
        <f t="shared" si="76"/>
        <v>0.22797650827549387</v>
      </c>
      <c r="Z73" s="41">
        <f t="shared" si="76"/>
        <v>0.24132407901761876</v>
      </c>
      <c r="AA73" s="41">
        <f t="shared" si="1"/>
        <v>0.25507848783526998</v>
      </c>
      <c r="AB73" s="40">
        <f>VLOOKUP(Reais6x6!C73,Aplicações!$B$10:$J$67,6,0)</f>
        <v>5.4434250764525995E-2</v>
      </c>
      <c r="AC73" s="40">
        <f>VLOOKUP(Reais6x6!D73,Aplicações!$B$10:$J$67,6,0)</f>
        <v>5.4434250764525995E-2</v>
      </c>
      <c r="AD73" s="40">
        <f>VLOOKUP(Reais6x6!E73,Aplicações!$B$10:$J$67,6,0)</f>
        <v>1.5902140672782873E-2</v>
      </c>
      <c r="AE73" s="40">
        <f>VLOOKUP(Reais6x6!F73,Aplicações!$B$10:$J$67,6,0)</f>
        <v>1.5902140672782873E-2</v>
      </c>
      <c r="AF73" s="40">
        <f>VLOOKUP(Reais6x6!G73,Aplicações!$B$10:$J$67,6,0)</f>
        <v>1.5902140672782873E-2</v>
      </c>
      <c r="AG73" s="40">
        <f>VLOOKUP(Reais6x6!H73,Aplicações!$B$10:$J$67,6,0)</f>
        <v>1.5902140672782873E-2</v>
      </c>
      <c r="AH73" s="40">
        <f>VLOOKUP(Reais6x6!C73,Aplicações!$B$10:$J$67,7,0)</f>
        <v>4.0540540540540543E-2</v>
      </c>
      <c r="AI73" s="40">
        <f>VLOOKUP(Reais6x6!D73,Aplicações!$B$10:$J$67,7,0)</f>
        <v>4.0540540540540543E-2</v>
      </c>
      <c r="AJ73" s="40">
        <f>VLOOKUP(Reais6x6!E73,Aplicações!$B$10:$J$67,7,0)</f>
        <v>2.7027027027027029E-2</v>
      </c>
      <c r="AK73" s="40">
        <f>VLOOKUP(Reais6x6!F73,Aplicações!$B$10:$J$67,7,0)</f>
        <v>2.7027027027027029E-2</v>
      </c>
      <c r="AL73" s="40">
        <f>VLOOKUP(Reais6x6!G73,Aplicações!$B$10:$J$67,7,0)</f>
        <v>2.7027027027027029E-2</v>
      </c>
      <c r="AM73" s="40">
        <f>VLOOKUP(Reais6x6!H73,Aplicações!$B$10:$J$67,7,0)</f>
        <v>2.7027027027027029E-2</v>
      </c>
      <c r="AN73" s="40">
        <f>VLOOKUP(Reais6x6!C73,Aplicações!$B$10:$J$67,8,0)</f>
        <v>0.18900343642611683</v>
      </c>
      <c r="AO73" s="40">
        <f>VLOOKUP(Reais6x6!D73,Aplicações!$B$10:$J$67,8,0)</f>
        <v>0.18900343642611683</v>
      </c>
      <c r="AP73" s="40">
        <f>VLOOKUP(Reais6x6!E73,Aplicações!$B$10:$J$67,8,0)</f>
        <v>2.7147766323024059E-4</v>
      </c>
      <c r="AQ73" s="40">
        <f>VLOOKUP(Reais6x6!F73,Aplicações!$B$10:$J$67,8,0)</f>
        <v>2.7147766323024059E-4</v>
      </c>
      <c r="AR73" s="40">
        <f>VLOOKUP(Reais6x6!G73,Aplicações!$B$10:$J$67,8,0)</f>
        <v>2.7147766323024059E-4</v>
      </c>
      <c r="AS73" s="40">
        <f>VLOOKUP(Reais6x6!H73,Aplicações!$B$10:$J$67,8,0)</f>
        <v>2.7147766323024059E-4</v>
      </c>
      <c r="AT73" s="40">
        <f t="shared" si="2"/>
        <v>0.17247706422018347</v>
      </c>
      <c r="AU73" s="40">
        <f t="shared" si="3"/>
        <v>0.1891891891891892</v>
      </c>
      <c r="AV73" s="40">
        <f t="shared" si="4"/>
        <v>0.37909278350515452</v>
      </c>
      <c r="AW73" s="66">
        <f t="shared" si="5"/>
        <v>0.97944954128440365</v>
      </c>
      <c r="AX73" s="40">
        <f t="shared" si="6"/>
        <v>0.99279279279279287</v>
      </c>
      <c r="AY73" s="40">
        <f t="shared" si="7"/>
        <v>0.89934295532646047</v>
      </c>
    </row>
    <row r="74" spans="2:51" ht="13.5" customHeight="1">
      <c r="B74" s="39">
        <v>71</v>
      </c>
      <c r="C74" s="31" t="s">
        <v>97</v>
      </c>
      <c r="D74" s="31" t="s">
        <v>98</v>
      </c>
      <c r="E74" s="31" t="s">
        <v>98</v>
      </c>
      <c r="F74" s="31" t="s">
        <v>98</v>
      </c>
      <c r="G74" s="31" t="s">
        <v>98</v>
      </c>
      <c r="H74" s="31" t="s">
        <v>98</v>
      </c>
      <c r="I74" s="40">
        <f>VLOOKUP(Reais6x6!C74,Aplicações!$B$10:$J$67,9,0)</f>
        <v>78.63</v>
      </c>
      <c r="J74" s="40">
        <f>VLOOKUP(Reais6x6!D74,Aplicações!$B$10:$J$67,9,0)</f>
        <v>210</v>
      </c>
      <c r="K74" s="40">
        <f>VLOOKUP(Reais6x6!E74,Aplicações!$B$10:$J$67,9,0)</f>
        <v>210</v>
      </c>
      <c r="L74" s="40">
        <f>VLOOKUP(Reais6x6!F74,Aplicações!$B$10:$J$67,9,0)</f>
        <v>210</v>
      </c>
      <c r="M74" s="40">
        <f>VLOOKUP(Reais6x6!G74,Aplicações!$B$10:$J$67,9,0)</f>
        <v>210</v>
      </c>
      <c r="N74" s="40">
        <f>VLOOKUP(Reais6x6!H74,Aplicações!$B$10:$J$67,9,0)</f>
        <v>210</v>
      </c>
      <c r="O74" s="31">
        <v>97</v>
      </c>
      <c r="P74" s="31">
        <v>248</v>
      </c>
      <c r="Q74" s="31">
        <v>248</v>
      </c>
      <c r="R74" s="31">
        <v>246</v>
      </c>
      <c r="S74" s="31">
        <v>248</v>
      </c>
      <c r="T74" s="31">
        <v>248</v>
      </c>
      <c r="U74" s="41">
        <f t="shared" ref="U74:Z74" si="77">O74/I74-1</f>
        <v>0.23362584255373275</v>
      </c>
      <c r="V74" s="41">
        <f t="shared" si="77"/>
        <v>0.18095238095238098</v>
      </c>
      <c r="W74" s="41">
        <f t="shared" si="77"/>
        <v>0.18095238095238098</v>
      </c>
      <c r="X74" s="41">
        <f t="shared" si="77"/>
        <v>0.17142857142857149</v>
      </c>
      <c r="Y74" s="41">
        <f t="shared" si="77"/>
        <v>0.18095238095238098</v>
      </c>
      <c r="Z74" s="41">
        <f t="shared" si="77"/>
        <v>0.18095238095238098</v>
      </c>
      <c r="AA74" s="41">
        <f t="shared" si="1"/>
        <v>0.18814398963197135</v>
      </c>
      <c r="AB74" s="40">
        <f>VLOOKUP(Reais6x6!C74,Aplicações!$B$10:$J$67,6,0)</f>
        <v>5.4434250764525995E-2</v>
      </c>
      <c r="AC74" s="40">
        <f>VLOOKUP(Reais6x6!D74,Aplicações!$B$10:$J$67,6,0)</f>
        <v>7.9510703363914366E-3</v>
      </c>
      <c r="AD74" s="40">
        <f>VLOOKUP(Reais6x6!E74,Aplicações!$B$10:$J$67,6,0)</f>
        <v>7.9510703363914366E-3</v>
      </c>
      <c r="AE74" s="40">
        <f>VLOOKUP(Reais6x6!F74,Aplicações!$B$10:$J$67,6,0)</f>
        <v>7.9510703363914366E-3</v>
      </c>
      <c r="AF74" s="40">
        <f>VLOOKUP(Reais6x6!G74,Aplicações!$B$10:$J$67,6,0)</f>
        <v>7.9510703363914366E-3</v>
      </c>
      <c r="AG74" s="40">
        <f>VLOOKUP(Reais6x6!H74,Aplicações!$B$10:$J$67,6,0)</f>
        <v>7.9510703363914366E-3</v>
      </c>
      <c r="AH74" s="40">
        <f>VLOOKUP(Reais6x6!C74,Aplicações!$B$10:$J$67,7,0)</f>
        <v>4.0540540540540543E-2</v>
      </c>
      <c r="AI74" s="40">
        <f>VLOOKUP(Reais6x6!D74,Aplicações!$B$10:$J$67,7,0)</f>
        <v>1.1261261261261261E-2</v>
      </c>
      <c r="AJ74" s="40">
        <f>VLOOKUP(Reais6x6!E74,Aplicações!$B$10:$J$67,7,0)</f>
        <v>1.1261261261261261E-2</v>
      </c>
      <c r="AK74" s="40">
        <f>VLOOKUP(Reais6x6!F74,Aplicações!$B$10:$J$67,7,0)</f>
        <v>1.1261261261261261E-2</v>
      </c>
      <c r="AL74" s="40">
        <f>VLOOKUP(Reais6x6!G74,Aplicações!$B$10:$J$67,7,0)</f>
        <v>1.1261261261261261E-2</v>
      </c>
      <c r="AM74" s="40">
        <f>VLOOKUP(Reais6x6!H74,Aplicações!$B$10:$J$67,7,0)</f>
        <v>1.1261261261261261E-2</v>
      </c>
      <c r="AN74" s="40">
        <f>VLOOKUP(Reais6x6!C74,Aplicações!$B$10:$J$67,8,0)</f>
        <v>0.18900343642611683</v>
      </c>
      <c r="AO74" s="40">
        <f>VLOOKUP(Reais6x6!D74,Aplicações!$B$10:$J$67,8,0)</f>
        <v>5.4982817869415812E-3</v>
      </c>
      <c r="AP74" s="40">
        <f>VLOOKUP(Reais6x6!E74,Aplicações!$B$10:$J$67,8,0)</f>
        <v>5.4982817869415812E-3</v>
      </c>
      <c r="AQ74" s="40">
        <f>VLOOKUP(Reais6x6!F74,Aplicações!$B$10:$J$67,8,0)</f>
        <v>5.4982817869415812E-3</v>
      </c>
      <c r="AR74" s="40">
        <f>VLOOKUP(Reais6x6!G74,Aplicações!$B$10:$J$67,8,0)</f>
        <v>5.4982817869415812E-3</v>
      </c>
      <c r="AS74" s="40">
        <f>VLOOKUP(Reais6x6!H74,Aplicações!$B$10:$J$67,8,0)</f>
        <v>5.4982817869415812E-3</v>
      </c>
      <c r="AT74" s="40">
        <f t="shared" si="2"/>
        <v>9.4189602446483167E-2</v>
      </c>
      <c r="AU74" s="40">
        <f t="shared" si="3"/>
        <v>9.6846846846846829E-2</v>
      </c>
      <c r="AV74" s="40">
        <f t="shared" si="4"/>
        <v>0.21649484536082478</v>
      </c>
      <c r="AW74" s="66">
        <f t="shared" si="5"/>
        <v>0.98450560652395513</v>
      </c>
      <c r="AX74" s="40">
        <f t="shared" si="6"/>
        <v>0.99024024024024015</v>
      </c>
      <c r="AY74" s="40">
        <f t="shared" si="7"/>
        <v>0.93883161512027491</v>
      </c>
    </row>
    <row r="75" spans="2:51" ht="13.5" customHeight="1">
      <c r="B75" s="39">
        <v>72</v>
      </c>
      <c r="C75" s="31" t="s">
        <v>97</v>
      </c>
      <c r="D75" s="31" t="s">
        <v>98</v>
      </c>
      <c r="E75" s="31" t="s">
        <v>98</v>
      </c>
      <c r="F75" s="31" t="s">
        <v>98</v>
      </c>
      <c r="G75" s="31" t="s">
        <v>98</v>
      </c>
      <c r="H75" s="31" t="s">
        <v>99</v>
      </c>
      <c r="I75" s="40">
        <f>VLOOKUP(Reais6x6!C75,Aplicações!$B$10:$J$67,9,0)</f>
        <v>78.63</v>
      </c>
      <c r="J75" s="40">
        <f>VLOOKUP(Reais6x6!D75,Aplicações!$B$10:$J$67,9,0)</f>
        <v>210</v>
      </c>
      <c r="K75" s="40">
        <f>VLOOKUP(Reais6x6!E75,Aplicações!$B$10:$J$67,9,0)</f>
        <v>210</v>
      </c>
      <c r="L75" s="40">
        <f>VLOOKUP(Reais6x6!F75,Aplicações!$B$10:$J$67,9,0)</f>
        <v>210</v>
      </c>
      <c r="M75" s="40">
        <f>VLOOKUP(Reais6x6!G75,Aplicações!$B$10:$J$67,9,0)</f>
        <v>210</v>
      </c>
      <c r="N75" s="40">
        <f>VLOOKUP(Reais6x6!H75,Aplicações!$B$10:$J$67,9,0)</f>
        <v>30.8</v>
      </c>
      <c r="O75" s="31">
        <v>101</v>
      </c>
      <c r="P75" s="31">
        <v>247</v>
      </c>
      <c r="Q75" s="31">
        <v>247</v>
      </c>
      <c r="R75" s="31">
        <v>246</v>
      </c>
      <c r="S75" s="31">
        <v>246</v>
      </c>
      <c r="T75" s="31">
        <v>42</v>
      </c>
      <c r="U75" s="41">
        <f t="shared" ref="U75:Z75" si="78">O75/I75-1</f>
        <v>0.2844970113188352</v>
      </c>
      <c r="V75" s="41">
        <f t="shared" si="78"/>
        <v>0.17619047619047623</v>
      </c>
      <c r="W75" s="41">
        <f t="shared" si="78"/>
        <v>0.17619047619047623</v>
      </c>
      <c r="X75" s="41">
        <f t="shared" si="78"/>
        <v>0.17142857142857149</v>
      </c>
      <c r="Y75" s="41">
        <f t="shared" si="78"/>
        <v>0.17142857142857149</v>
      </c>
      <c r="Z75" s="41">
        <f t="shared" si="78"/>
        <v>0.36363636363636354</v>
      </c>
      <c r="AA75" s="41">
        <f t="shared" si="1"/>
        <v>0.2238952450322157</v>
      </c>
      <c r="AB75" s="40">
        <f>VLOOKUP(Reais6x6!C75,Aplicações!$B$10:$J$67,6,0)</f>
        <v>5.4434250764525995E-2</v>
      </c>
      <c r="AC75" s="40">
        <f>VLOOKUP(Reais6x6!D75,Aplicações!$B$10:$J$67,6,0)</f>
        <v>7.9510703363914366E-3</v>
      </c>
      <c r="AD75" s="40">
        <f>VLOOKUP(Reais6x6!E75,Aplicações!$B$10:$J$67,6,0)</f>
        <v>7.9510703363914366E-3</v>
      </c>
      <c r="AE75" s="40">
        <f>VLOOKUP(Reais6x6!F75,Aplicações!$B$10:$J$67,6,0)</f>
        <v>7.9510703363914366E-3</v>
      </c>
      <c r="AF75" s="40">
        <f>VLOOKUP(Reais6x6!G75,Aplicações!$B$10:$J$67,6,0)</f>
        <v>7.9510703363914366E-3</v>
      </c>
      <c r="AG75" s="40">
        <f>VLOOKUP(Reais6x6!H75,Aplicações!$B$10:$J$67,6,0)</f>
        <v>4.0978593272171251E-2</v>
      </c>
      <c r="AH75" s="40">
        <f>VLOOKUP(Reais6x6!C75,Aplicações!$B$10:$J$67,7,0)</f>
        <v>4.0540540540540543E-2</v>
      </c>
      <c r="AI75" s="40">
        <f>VLOOKUP(Reais6x6!D75,Aplicações!$B$10:$J$67,7,0)</f>
        <v>1.1261261261261261E-2</v>
      </c>
      <c r="AJ75" s="40">
        <f>VLOOKUP(Reais6x6!E75,Aplicações!$B$10:$J$67,7,0)</f>
        <v>1.1261261261261261E-2</v>
      </c>
      <c r="AK75" s="40">
        <f>VLOOKUP(Reais6x6!F75,Aplicações!$B$10:$J$67,7,0)</f>
        <v>1.1261261261261261E-2</v>
      </c>
      <c r="AL75" s="40">
        <f>VLOOKUP(Reais6x6!G75,Aplicações!$B$10:$J$67,7,0)</f>
        <v>1.1261261261261261E-2</v>
      </c>
      <c r="AM75" s="40">
        <f>VLOOKUP(Reais6x6!H75,Aplicações!$B$10:$J$67,7,0)</f>
        <v>8.5585585585585586E-2</v>
      </c>
      <c r="AN75" s="40">
        <f>VLOOKUP(Reais6x6!C75,Aplicações!$B$10:$J$67,8,0)</f>
        <v>0.18900343642611683</v>
      </c>
      <c r="AO75" s="40">
        <f>VLOOKUP(Reais6x6!D75,Aplicações!$B$10:$J$67,8,0)</f>
        <v>5.4982817869415812E-3</v>
      </c>
      <c r="AP75" s="40">
        <f>VLOOKUP(Reais6x6!E75,Aplicações!$B$10:$J$67,8,0)</f>
        <v>5.4982817869415812E-3</v>
      </c>
      <c r="AQ75" s="40">
        <f>VLOOKUP(Reais6x6!F75,Aplicações!$B$10:$J$67,8,0)</f>
        <v>5.4982817869415812E-3</v>
      </c>
      <c r="AR75" s="40">
        <f>VLOOKUP(Reais6x6!G75,Aplicações!$B$10:$J$67,8,0)</f>
        <v>5.4982817869415812E-3</v>
      </c>
      <c r="AS75" s="40">
        <f>VLOOKUP(Reais6x6!H75,Aplicações!$B$10:$J$67,8,0)</f>
        <v>0.30584192439862545</v>
      </c>
      <c r="AT75" s="40">
        <f t="shared" si="2"/>
        <v>0.12721712538226299</v>
      </c>
      <c r="AU75" s="40">
        <f t="shared" si="3"/>
        <v>0.17117117117117114</v>
      </c>
      <c r="AV75" s="40">
        <f t="shared" si="4"/>
        <v>0.51683848797250864</v>
      </c>
      <c r="AW75" s="66">
        <f t="shared" si="5"/>
        <v>0.97790010193679899</v>
      </c>
      <c r="AX75" s="40">
        <f t="shared" si="6"/>
        <v>0.96936936936936935</v>
      </c>
      <c r="AY75" s="40">
        <f t="shared" si="7"/>
        <v>0.86318442153493691</v>
      </c>
    </row>
    <row r="76" spans="2:51" ht="13.5" customHeight="1">
      <c r="B76" s="39">
        <v>73</v>
      </c>
      <c r="C76" s="31" t="s">
        <v>97</v>
      </c>
      <c r="D76" s="31" t="s">
        <v>98</v>
      </c>
      <c r="E76" s="31" t="s">
        <v>98</v>
      </c>
      <c r="F76" s="31" t="s">
        <v>98</v>
      </c>
      <c r="G76" s="31" t="s">
        <v>98</v>
      </c>
      <c r="H76" s="31" t="s">
        <v>100</v>
      </c>
      <c r="I76" s="40">
        <f>VLOOKUP(Reais6x6!C76,Aplicações!$B$10:$J$67,9,0)</f>
        <v>78.63</v>
      </c>
      <c r="J76" s="40">
        <f>VLOOKUP(Reais6x6!D76,Aplicações!$B$10:$J$67,9,0)</f>
        <v>210</v>
      </c>
      <c r="K76" s="40">
        <f>VLOOKUP(Reais6x6!E76,Aplicações!$B$10:$J$67,9,0)</f>
        <v>210</v>
      </c>
      <c r="L76" s="40">
        <f>VLOOKUP(Reais6x6!F76,Aplicações!$B$10:$J$67,9,0)</f>
        <v>210</v>
      </c>
      <c r="M76" s="40">
        <f>VLOOKUP(Reais6x6!G76,Aplicações!$B$10:$J$67,9,0)</f>
        <v>210</v>
      </c>
      <c r="N76" s="40">
        <f>VLOOKUP(Reais6x6!H76,Aplicações!$B$10:$J$67,9,0)</f>
        <v>184</v>
      </c>
      <c r="O76" s="31">
        <v>96</v>
      </c>
      <c r="P76" s="31">
        <v>248</v>
      </c>
      <c r="Q76" s="31">
        <v>250</v>
      </c>
      <c r="R76" s="31">
        <v>246</v>
      </c>
      <c r="S76" s="31">
        <v>245</v>
      </c>
      <c r="T76" s="31">
        <v>207</v>
      </c>
      <c r="U76" s="41">
        <f t="shared" ref="U76:Z76" si="79">O76/I76-1</f>
        <v>0.2209080503624572</v>
      </c>
      <c r="V76" s="41">
        <f t="shared" si="79"/>
        <v>0.18095238095238098</v>
      </c>
      <c r="W76" s="41">
        <f t="shared" si="79"/>
        <v>0.19047619047619047</v>
      </c>
      <c r="X76" s="41">
        <f t="shared" si="79"/>
        <v>0.17142857142857149</v>
      </c>
      <c r="Y76" s="41">
        <f t="shared" si="79"/>
        <v>0.16666666666666674</v>
      </c>
      <c r="Z76" s="41">
        <f t="shared" si="79"/>
        <v>0.125</v>
      </c>
      <c r="AA76" s="41">
        <f t="shared" si="1"/>
        <v>0.17590530998104448</v>
      </c>
      <c r="AB76" s="40">
        <f>VLOOKUP(Reais6x6!C76,Aplicações!$B$10:$J$67,6,0)</f>
        <v>5.4434250764525995E-2</v>
      </c>
      <c r="AC76" s="40">
        <f>VLOOKUP(Reais6x6!D76,Aplicações!$B$10:$J$67,6,0)</f>
        <v>7.9510703363914366E-3</v>
      </c>
      <c r="AD76" s="40">
        <f>VLOOKUP(Reais6x6!E76,Aplicações!$B$10:$J$67,6,0)</f>
        <v>7.9510703363914366E-3</v>
      </c>
      <c r="AE76" s="40">
        <f>VLOOKUP(Reais6x6!F76,Aplicações!$B$10:$J$67,6,0)</f>
        <v>7.9510703363914366E-3</v>
      </c>
      <c r="AF76" s="40">
        <f>VLOOKUP(Reais6x6!G76,Aplicações!$B$10:$J$67,6,0)</f>
        <v>7.9510703363914366E-3</v>
      </c>
      <c r="AG76" s="40">
        <f>VLOOKUP(Reais6x6!H76,Aplicações!$B$10:$J$67,6,0)</f>
        <v>4.2813455657492354E-3</v>
      </c>
      <c r="AH76" s="40">
        <f>VLOOKUP(Reais6x6!C76,Aplicações!$B$10:$J$67,7,0)</f>
        <v>4.0540540540540543E-2</v>
      </c>
      <c r="AI76" s="40">
        <f>VLOOKUP(Reais6x6!D76,Aplicações!$B$10:$J$67,7,0)</f>
        <v>1.1261261261261261E-2</v>
      </c>
      <c r="AJ76" s="40">
        <f>VLOOKUP(Reais6x6!E76,Aplicações!$B$10:$J$67,7,0)</f>
        <v>1.1261261261261261E-2</v>
      </c>
      <c r="AK76" s="40">
        <f>VLOOKUP(Reais6x6!F76,Aplicações!$B$10:$J$67,7,0)</f>
        <v>1.1261261261261261E-2</v>
      </c>
      <c r="AL76" s="40">
        <f>VLOOKUP(Reais6x6!G76,Aplicações!$B$10:$J$67,7,0)</f>
        <v>1.1261261261261261E-2</v>
      </c>
      <c r="AM76" s="40">
        <f>VLOOKUP(Reais6x6!H76,Aplicações!$B$10:$J$67,7,0)</f>
        <v>9.0090090090090089E-3</v>
      </c>
      <c r="AN76" s="40">
        <f>VLOOKUP(Reais6x6!C76,Aplicações!$B$10:$J$67,8,0)</f>
        <v>0.18900343642611683</v>
      </c>
      <c r="AO76" s="40">
        <f>VLOOKUP(Reais6x6!D76,Aplicações!$B$10:$J$67,8,0)</f>
        <v>5.4982817869415812E-3</v>
      </c>
      <c r="AP76" s="40">
        <f>VLOOKUP(Reais6x6!E76,Aplicações!$B$10:$J$67,8,0)</f>
        <v>5.4982817869415812E-3</v>
      </c>
      <c r="AQ76" s="40">
        <f>VLOOKUP(Reais6x6!F76,Aplicações!$B$10:$J$67,8,0)</f>
        <v>5.4982817869415812E-3</v>
      </c>
      <c r="AR76" s="40">
        <f>VLOOKUP(Reais6x6!G76,Aplicações!$B$10:$J$67,8,0)</f>
        <v>5.4982817869415812E-3</v>
      </c>
      <c r="AS76" s="40">
        <f>VLOOKUP(Reais6x6!H76,Aplicações!$B$10:$J$67,8,0)</f>
        <v>0</v>
      </c>
      <c r="AT76" s="40">
        <f t="shared" si="2"/>
        <v>9.0519877675840965E-2</v>
      </c>
      <c r="AU76" s="40">
        <f t="shared" si="3"/>
        <v>9.4594594594594586E-2</v>
      </c>
      <c r="AV76" s="40">
        <f t="shared" si="4"/>
        <v>0.21099656357388319</v>
      </c>
      <c r="AW76" s="66">
        <f t="shared" si="5"/>
        <v>0.9832823649337411</v>
      </c>
      <c r="AX76" s="40">
        <f t="shared" si="6"/>
        <v>0.98948948948948967</v>
      </c>
      <c r="AY76" s="40">
        <f t="shared" si="7"/>
        <v>0.93699885452462772</v>
      </c>
    </row>
    <row r="77" spans="2:51" ht="13.5" customHeight="1">
      <c r="B77" s="39">
        <v>74</v>
      </c>
      <c r="C77" s="31" t="s">
        <v>97</v>
      </c>
      <c r="D77" s="31" t="s">
        <v>98</v>
      </c>
      <c r="E77" s="31" t="s">
        <v>98</v>
      </c>
      <c r="F77" s="31" t="s">
        <v>98</v>
      </c>
      <c r="G77" s="31" t="s">
        <v>98</v>
      </c>
      <c r="H77" s="31" t="s">
        <v>101</v>
      </c>
      <c r="I77" s="40">
        <f>VLOOKUP(Reais6x6!C77,Aplicações!$B$10:$J$67,9,0)</f>
        <v>78.63</v>
      </c>
      <c r="J77" s="40">
        <f>VLOOKUP(Reais6x6!D77,Aplicações!$B$10:$J$67,9,0)</f>
        <v>210</v>
      </c>
      <c r="K77" s="40">
        <f>VLOOKUP(Reais6x6!E77,Aplicações!$B$10:$J$67,9,0)</f>
        <v>210</v>
      </c>
      <c r="L77" s="40">
        <f>VLOOKUP(Reais6x6!F77,Aplicações!$B$10:$J$67,9,0)</f>
        <v>210</v>
      </c>
      <c r="M77" s="40">
        <f>VLOOKUP(Reais6x6!G77,Aplicações!$B$10:$J$67,9,0)</f>
        <v>210</v>
      </c>
      <c r="N77" s="40">
        <f>VLOOKUP(Reais6x6!H77,Aplicações!$B$10:$J$67,9,0)</f>
        <v>224.76</v>
      </c>
      <c r="O77" s="31">
        <v>99</v>
      </c>
      <c r="P77" s="31">
        <v>245</v>
      </c>
      <c r="Q77" s="31">
        <v>248</v>
      </c>
      <c r="R77" s="31">
        <v>245</v>
      </c>
      <c r="S77" s="31">
        <v>243</v>
      </c>
      <c r="T77" s="31">
        <v>277</v>
      </c>
      <c r="U77" s="41">
        <f t="shared" ref="U77:Z77" si="80">O77/I77-1</f>
        <v>0.25906142693628387</v>
      </c>
      <c r="V77" s="41">
        <f t="shared" si="80"/>
        <v>0.16666666666666674</v>
      </c>
      <c r="W77" s="41">
        <f t="shared" si="80"/>
        <v>0.18095238095238098</v>
      </c>
      <c r="X77" s="41">
        <f t="shared" si="80"/>
        <v>0.16666666666666674</v>
      </c>
      <c r="Y77" s="41">
        <f t="shared" si="80"/>
        <v>0.15714285714285725</v>
      </c>
      <c r="Z77" s="41">
        <f t="shared" si="80"/>
        <v>0.23242569852286898</v>
      </c>
      <c r="AA77" s="41">
        <f t="shared" si="1"/>
        <v>0.19381928281462077</v>
      </c>
      <c r="AB77" s="40">
        <f>VLOOKUP(Reais6x6!C77,Aplicações!$B$10:$J$67,6,0)</f>
        <v>5.4434250764525995E-2</v>
      </c>
      <c r="AC77" s="40">
        <f>VLOOKUP(Reais6x6!D77,Aplicações!$B$10:$J$67,6,0)</f>
        <v>7.9510703363914366E-3</v>
      </c>
      <c r="AD77" s="40">
        <f>VLOOKUP(Reais6x6!E77,Aplicações!$B$10:$J$67,6,0)</f>
        <v>7.9510703363914366E-3</v>
      </c>
      <c r="AE77" s="40">
        <f>VLOOKUP(Reais6x6!F77,Aplicações!$B$10:$J$67,6,0)</f>
        <v>7.9510703363914366E-3</v>
      </c>
      <c r="AF77" s="40">
        <f>VLOOKUP(Reais6x6!G77,Aplicações!$B$10:$J$67,6,0)</f>
        <v>7.9510703363914366E-3</v>
      </c>
      <c r="AG77" s="40">
        <f>VLOOKUP(Reais6x6!H77,Aplicações!$B$10:$J$67,6,0)</f>
        <v>1.5902140672782873E-2</v>
      </c>
      <c r="AH77" s="40">
        <f>VLOOKUP(Reais6x6!C77,Aplicações!$B$10:$J$67,7,0)</f>
        <v>4.0540540540540543E-2</v>
      </c>
      <c r="AI77" s="40">
        <f>VLOOKUP(Reais6x6!D77,Aplicações!$B$10:$J$67,7,0)</f>
        <v>1.1261261261261261E-2</v>
      </c>
      <c r="AJ77" s="40">
        <f>VLOOKUP(Reais6x6!E77,Aplicações!$B$10:$J$67,7,0)</f>
        <v>1.1261261261261261E-2</v>
      </c>
      <c r="AK77" s="40">
        <f>VLOOKUP(Reais6x6!F77,Aplicações!$B$10:$J$67,7,0)</f>
        <v>1.1261261261261261E-2</v>
      </c>
      <c r="AL77" s="40">
        <f>VLOOKUP(Reais6x6!G77,Aplicações!$B$10:$J$67,7,0)</f>
        <v>1.1261261261261261E-2</v>
      </c>
      <c r="AM77" s="40">
        <f>VLOOKUP(Reais6x6!H77,Aplicações!$B$10:$J$67,7,0)</f>
        <v>2.7027027027027029E-2</v>
      </c>
      <c r="AN77" s="40">
        <f>VLOOKUP(Reais6x6!C77,Aplicações!$B$10:$J$67,8,0)</f>
        <v>0.18900343642611683</v>
      </c>
      <c r="AO77" s="40">
        <f>VLOOKUP(Reais6x6!D77,Aplicações!$B$10:$J$67,8,0)</f>
        <v>5.4982817869415812E-3</v>
      </c>
      <c r="AP77" s="40">
        <f>VLOOKUP(Reais6x6!E77,Aplicações!$B$10:$J$67,8,0)</f>
        <v>5.4982817869415812E-3</v>
      </c>
      <c r="AQ77" s="40">
        <f>VLOOKUP(Reais6x6!F77,Aplicações!$B$10:$J$67,8,0)</f>
        <v>5.4982817869415812E-3</v>
      </c>
      <c r="AR77" s="40">
        <f>VLOOKUP(Reais6x6!G77,Aplicações!$B$10:$J$67,8,0)</f>
        <v>5.4982817869415812E-3</v>
      </c>
      <c r="AS77" s="40">
        <f>VLOOKUP(Reais6x6!H77,Aplicações!$B$10:$J$67,8,0)</f>
        <v>2.7147766323024059E-4</v>
      </c>
      <c r="AT77" s="40">
        <f t="shared" si="2"/>
        <v>0.10214067278287461</v>
      </c>
      <c r="AU77" s="40">
        <f t="shared" si="3"/>
        <v>0.1126126126126126</v>
      </c>
      <c r="AV77" s="40">
        <f t="shared" si="4"/>
        <v>0.21126804123711343</v>
      </c>
      <c r="AW77" s="66">
        <f t="shared" si="5"/>
        <v>0.98291539245667692</v>
      </c>
      <c r="AX77" s="40">
        <f t="shared" si="6"/>
        <v>0.98708708708708714</v>
      </c>
      <c r="AY77" s="40">
        <f t="shared" si="7"/>
        <v>0.93708934707903768</v>
      </c>
    </row>
    <row r="78" spans="2:51" ht="13.5" customHeight="1">
      <c r="B78" s="39">
        <v>75</v>
      </c>
      <c r="C78" s="31" t="s">
        <v>97</v>
      </c>
      <c r="D78" s="31" t="s">
        <v>98</v>
      </c>
      <c r="E78" s="31" t="s">
        <v>98</v>
      </c>
      <c r="F78" s="31" t="s">
        <v>98</v>
      </c>
      <c r="G78" s="31" t="s">
        <v>99</v>
      </c>
      <c r="H78" s="31" t="s">
        <v>99</v>
      </c>
      <c r="I78" s="40">
        <f>VLOOKUP(Reais6x6!C78,Aplicações!$B$10:$J$67,9,0)</f>
        <v>78.63</v>
      </c>
      <c r="J78" s="40">
        <f>VLOOKUP(Reais6x6!D78,Aplicações!$B$10:$J$67,9,0)</f>
        <v>210</v>
      </c>
      <c r="K78" s="40">
        <f>VLOOKUP(Reais6x6!E78,Aplicações!$B$10:$J$67,9,0)</f>
        <v>210</v>
      </c>
      <c r="L78" s="40">
        <f>VLOOKUP(Reais6x6!F78,Aplicações!$B$10:$J$67,9,0)</f>
        <v>210</v>
      </c>
      <c r="M78" s="40">
        <f>VLOOKUP(Reais6x6!G78,Aplicações!$B$10:$J$67,9,0)</f>
        <v>30.8</v>
      </c>
      <c r="N78" s="40">
        <f>VLOOKUP(Reais6x6!H78,Aplicações!$B$10:$J$67,9,0)</f>
        <v>30.8</v>
      </c>
      <c r="O78" s="31">
        <v>104</v>
      </c>
      <c r="P78" s="31">
        <v>248</v>
      </c>
      <c r="Q78" s="31">
        <v>248</v>
      </c>
      <c r="R78" s="31">
        <v>246</v>
      </c>
      <c r="S78" s="31">
        <v>41</v>
      </c>
      <c r="T78" s="31">
        <v>43</v>
      </c>
      <c r="U78" s="41">
        <f t="shared" ref="U78:Z78" si="81">O78/I78-1</f>
        <v>0.32265038789266187</v>
      </c>
      <c r="V78" s="41">
        <f t="shared" si="81"/>
        <v>0.18095238095238098</v>
      </c>
      <c r="W78" s="41">
        <f t="shared" si="81"/>
        <v>0.18095238095238098</v>
      </c>
      <c r="X78" s="41">
        <f t="shared" si="81"/>
        <v>0.17142857142857149</v>
      </c>
      <c r="Y78" s="41">
        <f t="shared" si="81"/>
        <v>0.33116883116883122</v>
      </c>
      <c r="Z78" s="41">
        <f t="shared" si="81"/>
        <v>0.39610389610389607</v>
      </c>
      <c r="AA78" s="41">
        <f t="shared" si="1"/>
        <v>0.26387607474978708</v>
      </c>
      <c r="AB78" s="40">
        <f>VLOOKUP(Reais6x6!C78,Aplicações!$B$10:$J$67,6,0)</f>
        <v>5.4434250764525995E-2</v>
      </c>
      <c r="AC78" s="40">
        <f>VLOOKUP(Reais6x6!D78,Aplicações!$B$10:$J$67,6,0)</f>
        <v>7.9510703363914366E-3</v>
      </c>
      <c r="AD78" s="40">
        <f>VLOOKUP(Reais6x6!E78,Aplicações!$B$10:$J$67,6,0)</f>
        <v>7.9510703363914366E-3</v>
      </c>
      <c r="AE78" s="40">
        <f>VLOOKUP(Reais6x6!F78,Aplicações!$B$10:$J$67,6,0)</f>
        <v>7.9510703363914366E-3</v>
      </c>
      <c r="AF78" s="40">
        <f>VLOOKUP(Reais6x6!G78,Aplicações!$B$10:$J$67,6,0)</f>
        <v>4.0978593272171251E-2</v>
      </c>
      <c r="AG78" s="40">
        <f>VLOOKUP(Reais6x6!H78,Aplicações!$B$10:$J$67,6,0)</f>
        <v>4.0978593272171251E-2</v>
      </c>
      <c r="AH78" s="40">
        <f>VLOOKUP(Reais6x6!C78,Aplicações!$B$10:$J$67,7,0)</f>
        <v>4.0540540540540543E-2</v>
      </c>
      <c r="AI78" s="40">
        <f>VLOOKUP(Reais6x6!D78,Aplicações!$B$10:$J$67,7,0)</f>
        <v>1.1261261261261261E-2</v>
      </c>
      <c r="AJ78" s="40">
        <f>VLOOKUP(Reais6x6!E78,Aplicações!$B$10:$J$67,7,0)</f>
        <v>1.1261261261261261E-2</v>
      </c>
      <c r="AK78" s="40">
        <f>VLOOKUP(Reais6x6!F78,Aplicações!$B$10:$J$67,7,0)</f>
        <v>1.1261261261261261E-2</v>
      </c>
      <c r="AL78" s="40">
        <f>VLOOKUP(Reais6x6!G78,Aplicações!$B$10:$J$67,7,0)</f>
        <v>8.5585585585585586E-2</v>
      </c>
      <c r="AM78" s="40">
        <f>VLOOKUP(Reais6x6!H78,Aplicações!$B$10:$J$67,7,0)</f>
        <v>8.5585585585585586E-2</v>
      </c>
      <c r="AN78" s="40">
        <f>VLOOKUP(Reais6x6!C78,Aplicações!$B$10:$J$67,8,0)</f>
        <v>0.18900343642611683</v>
      </c>
      <c r="AO78" s="40">
        <f>VLOOKUP(Reais6x6!D78,Aplicações!$B$10:$J$67,8,0)</f>
        <v>5.4982817869415812E-3</v>
      </c>
      <c r="AP78" s="40">
        <f>VLOOKUP(Reais6x6!E78,Aplicações!$B$10:$J$67,8,0)</f>
        <v>5.4982817869415812E-3</v>
      </c>
      <c r="AQ78" s="40">
        <f>VLOOKUP(Reais6x6!F78,Aplicações!$B$10:$J$67,8,0)</f>
        <v>5.4982817869415812E-3</v>
      </c>
      <c r="AR78" s="40">
        <f>VLOOKUP(Reais6x6!G78,Aplicações!$B$10:$J$67,8,0)</f>
        <v>0.30584192439862545</v>
      </c>
      <c r="AS78" s="40">
        <f>VLOOKUP(Reais6x6!H78,Aplicações!$B$10:$J$67,8,0)</f>
        <v>0.30584192439862545</v>
      </c>
      <c r="AT78" s="40">
        <f t="shared" si="2"/>
        <v>0.1602446483180428</v>
      </c>
      <c r="AU78" s="40">
        <f t="shared" si="3"/>
        <v>0.24549549549549549</v>
      </c>
      <c r="AV78" s="40">
        <f t="shared" si="4"/>
        <v>0.81718213058419253</v>
      </c>
      <c r="AW78" s="66">
        <f t="shared" si="5"/>
        <v>0.97569826707441365</v>
      </c>
      <c r="AX78" s="40">
        <f t="shared" si="6"/>
        <v>0.95840840840840835</v>
      </c>
      <c r="AY78" s="40">
        <f t="shared" si="7"/>
        <v>0.82758304696449014</v>
      </c>
    </row>
    <row r="79" spans="2:51" ht="13.5" customHeight="1">
      <c r="B79" s="39">
        <v>76</v>
      </c>
      <c r="C79" s="31" t="s">
        <v>97</v>
      </c>
      <c r="D79" s="31" t="s">
        <v>98</v>
      </c>
      <c r="E79" s="31" t="s">
        <v>98</v>
      </c>
      <c r="F79" s="31" t="s">
        <v>98</v>
      </c>
      <c r="G79" s="31" t="s">
        <v>99</v>
      </c>
      <c r="H79" s="31" t="s">
        <v>100</v>
      </c>
      <c r="I79" s="40">
        <f>VLOOKUP(Reais6x6!C79,Aplicações!$B$10:$J$67,9,0)</f>
        <v>78.63</v>
      </c>
      <c r="J79" s="40">
        <f>VLOOKUP(Reais6x6!D79,Aplicações!$B$10:$J$67,9,0)</f>
        <v>210</v>
      </c>
      <c r="K79" s="40">
        <f>VLOOKUP(Reais6x6!E79,Aplicações!$B$10:$J$67,9,0)</f>
        <v>210</v>
      </c>
      <c r="L79" s="40">
        <f>VLOOKUP(Reais6x6!F79,Aplicações!$B$10:$J$67,9,0)</f>
        <v>210</v>
      </c>
      <c r="M79" s="40">
        <f>VLOOKUP(Reais6x6!G79,Aplicações!$B$10:$J$67,9,0)</f>
        <v>30.8</v>
      </c>
      <c r="N79" s="40">
        <f>VLOOKUP(Reais6x6!H79,Aplicações!$B$10:$J$67,9,0)</f>
        <v>184</v>
      </c>
      <c r="O79" s="31">
        <v>100</v>
      </c>
      <c r="P79" s="31">
        <v>248</v>
      </c>
      <c r="Q79" s="31">
        <v>249</v>
      </c>
      <c r="R79" s="31">
        <v>246</v>
      </c>
      <c r="S79" s="31">
        <v>39</v>
      </c>
      <c r="T79" s="31">
        <v>207</v>
      </c>
      <c r="U79" s="41">
        <f t="shared" ref="U79:Z79" si="82">O79/I79-1</f>
        <v>0.27177921912755942</v>
      </c>
      <c r="V79" s="41">
        <f t="shared" si="82"/>
        <v>0.18095238095238098</v>
      </c>
      <c r="W79" s="41">
        <f t="shared" si="82"/>
        <v>0.18571428571428572</v>
      </c>
      <c r="X79" s="41">
        <f t="shared" si="82"/>
        <v>0.17142857142857149</v>
      </c>
      <c r="Y79" s="41">
        <f t="shared" si="82"/>
        <v>0.26623376623376616</v>
      </c>
      <c r="Z79" s="41">
        <f t="shared" si="82"/>
        <v>0.125</v>
      </c>
      <c r="AA79" s="41">
        <f t="shared" si="1"/>
        <v>0.2001847039094273</v>
      </c>
      <c r="AB79" s="40">
        <f>VLOOKUP(Reais6x6!C79,Aplicações!$B$10:$J$67,6,0)</f>
        <v>5.4434250764525995E-2</v>
      </c>
      <c r="AC79" s="40">
        <f>VLOOKUP(Reais6x6!D79,Aplicações!$B$10:$J$67,6,0)</f>
        <v>7.9510703363914366E-3</v>
      </c>
      <c r="AD79" s="40">
        <f>VLOOKUP(Reais6x6!E79,Aplicações!$B$10:$J$67,6,0)</f>
        <v>7.9510703363914366E-3</v>
      </c>
      <c r="AE79" s="40">
        <f>VLOOKUP(Reais6x6!F79,Aplicações!$B$10:$J$67,6,0)</f>
        <v>7.9510703363914366E-3</v>
      </c>
      <c r="AF79" s="40">
        <f>VLOOKUP(Reais6x6!G79,Aplicações!$B$10:$J$67,6,0)</f>
        <v>4.0978593272171251E-2</v>
      </c>
      <c r="AG79" s="40">
        <f>VLOOKUP(Reais6x6!H79,Aplicações!$B$10:$J$67,6,0)</f>
        <v>4.2813455657492354E-3</v>
      </c>
      <c r="AH79" s="40">
        <f>VLOOKUP(Reais6x6!C79,Aplicações!$B$10:$J$67,7,0)</f>
        <v>4.0540540540540543E-2</v>
      </c>
      <c r="AI79" s="40">
        <f>VLOOKUP(Reais6x6!D79,Aplicações!$B$10:$J$67,7,0)</f>
        <v>1.1261261261261261E-2</v>
      </c>
      <c r="AJ79" s="40">
        <f>VLOOKUP(Reais6x6!E79,Aplicações!$B$10:$J$67,7,0)</f>
        <v>1.1261261261261261E-2</v>
      </c>
      <c r="AK79" s="40">
        <f>VLOOKUP(Reais6x6!F79,Aplicações!$B$10:$J$67,7,0)</f>
        <v>1.1261261261261261E-2</v>
      </c>
      <c r="AL79" s="40">
        <f>VLOOKUP(Reais6x6!G79,Aplicações!$B$10:$J$67,7,0)</f>
        <v>8.5585585585585586E-2</v>
      </c>
      <c r="AM79" s="40">
        <f>VLOOKUP(Reais6x6!H79,Aplicações!$B$10:$J$67,7,0)</f>
        <v>9.0090090090090089E-3</v>
      </c>
      <c r="AN79" s="40">
        <f>VLOOKUP(Reais6x6!C79,Aplicações!$B$10:$J$67,8,0)</f>
        <v>0.18900343642611683</v>
      </c>
      <c r="AO79" s="40">
        <f>VLOOKUP(Reais6x6!D79,Aplicações!$B$10:$J$67,8,0)</f>
        <v>5.4982817869415812E-3</v>
      </c>
      <c r="AP79" s="40">
        <f>VLOOKUP(Reais6x6!E79,Aplicações!$B$10:$J$67,8,0)</f>
        <v>5.4982817869415812E-3</v>
      </c>
      <c r="AQ79" s="40">
        <f>VLOOKUP(Reais6x6!F79,Aplicações!$B$10:$J$67,8,0)</f>
        <v>5.4982817869415812E-3</v>
      </c>
      <c r="AR79" s="40">
        <f>VLOOKUP(Reais6x6!G79,Aplicações!$B$10:$J$67,8,0)</f>
        <v>0.30584192439862545</v>
      </c>
      <c r="AS79" s="40">
        <f>VLOOKUP(Reais6x6!H79,Aplicações!$B$10:$J$67,8,0)</f>
        <v>0</v>
      </c>
      <c r="AT79" s="40">
        <f t="shared" si="2"/>
        <v>0.12354740061162078</v>
      </c>
      <c r="AU79" s="40">
        <f t="shared" si="3"/>
        <v>0.16891891891891889</v>
      </c>
      <c r="AV79" s="40">
        <f t="shared" si="4"/>
        <v>0.51134020618556708</v>
      </c>
      <c r="AW79" s="66">
        <f t="shared" si="5"/>
        <v>0.97667686034658496</v>
      </c>
      <c r="AX79" s="40">
        <f t="shared" si="6"/>
        <v>0.96861861861861875</v>
      </c>
      <c r="AY79" s="40">
        <f t="shared" si="7"/>
        <v>0.86135166093928972</v>
      </c>
    </row>
    <row r="80" spans="2:51" ht="13.5" customHeight="1">
      <c r="B80" s="39">
        <v>77</v>
      </c>
      <c r="C80" s="31" t="s">
        <v>97</v>
      </c>
      <c r="D80" s="31" t="s">
        <v>98</v>
      </c>
      <c r="E80" s="31" t="s">
        <v>98</v>
      </c>
      <c r="F80" s="31" t="s">
        <v>98</v>
      </c>
      <c r="G80" s="31" t="s">
        <v>99</v>
      </c>
      <c r="H80" s="31" t="s">
        <v>101</v>
      </c>
      <c r="I80" s="40">
        <f>VLOOKUP(Reais6x6!C80,Aplicações!$B$10:$J$67,9,0)</f>
        <v>78.63</v>
      </c>
      <c r="J80" s="40">
        <f>VLOOKUP(Reais6x6!D80,Aplicações!$B$10:$J$67,9,0)</f>
        <v>210</v>
      </c>
      <c r="K80" s="40">
        <f>VLOOKUP(Reais6x6!E80,Aplicações!$B$10:$J$67,9,0)</f>
        <v>210</v>
      </c>
      <c r="L80" s="40">
        <f>VLOOKUP(Reais6x6!F80,Aplicações!$B$10:$J$67,9,0)</f>
        <v>210</v>
      </c>
      <c r="M80" s="40">
        <f>VLOOKUP(Reais6x6!G80,Aplicações!$B$10:$J$67,9,0)</f>
        <v>30.8</v>
      </c>
      <c r="N80" s="40">
        <f>VLOOKUP(Reais6x6!H80,Aplicações!$B$10:$J$67,9,0)</f>
        <v>224.76</v>
      </c>
      <c r="O80" s="31">
        <v>101</v>
      </c>
      <c r="P80" s="31">
        <v>245</v>
      </c>
      <c r="Q80" s="31">
        <v>247</v>
      </c>
      <c r="R80" s="31">
        <v>246</v>
      </c>
      <c r="S80" s="31">
        <v>40</v>
      </c>
      <c r="T80" s="31">
        <v>275</v>
      </c>
      <c r="U80" s="41">
        <f t="shared" ref="U80:Z80" si="83">O80/I80-1</f>
        <v>0.2844970113188352</v>
      </c>
      <c r="V80" s="41">
        <f t="shared" si="83"/>
        <v>0.16666666666666674</v>
      </c>
      <c r="W80" s="41">
        <f t="shared" si="83"/>
        <v>0.17619047619047623</v>
      </c>
      <c r="X80" s="41">
        <f t="shared" si="83"/>
        <v>0.17142857142857149</v>
      </c>
      <c r="Y80" s="41">
        <f t="shared" si="83"/>
        <v>0.29870129870129869</v>
      </c>
      <c r="Z80" s="41">
        <f t="shared" si="83"/>
        <v>0.22352731802811898</v>
      </c>
      <c r="AA80" s="41">
        <f t="shared" si="1"/>
        <v>0.22016855705566121</v>
      </c>
      <c r="AB80" s="40">
        <f>VLOOKUP(Reais6x6!C80,Aplicações!$B$10:$J$67,6,0)</f>
        <v>5.4434250764525995E-2</v>
      </c>
      <c r="AC80" s="40">
        <f>VLOOKUP(Reais6x6!D80,Aplicações!$B$10:$J$67,6,0)</f>
        <v>7.9510703363914366E-3</v>
      </c>
      <c r="AD80" s="40">
        <f>VLOOKUP(Reais6x6!E80,Aplicações!$B$10:$J$67,6,0)</f>
        <v>7.9510703363914366E-3</v>
      </c>
      <c r="AE80" s="40">
        <f>VLOOKUP(Reais6x6!F80,Aplicações!$B$10:$J$67,6,0)</f>
        <v>7.9510703363914366E-3</v>
      </c>
      <c r="AF80" s="40">
        <f>VLOOKUP(Reais6x6!G80,Aplicações!$B$10:$J$67,6,0)</f>
        <v>4.0978593272171251E-2</v>
      </c>
      <c r="AG80" s="40">
        <f>VLOOKUP(Reais6x6!H80,Aplicações!$B$10:$J$67,6,0)</f>
        <v>1.5902140672782873E-2</v>
      </c>
      <c r="AH80" s="40">
        <f>VLOOKUP(Reais6x6!C80,Aplicações!$B$10:$J$67,7,0)</f>
        <v>4.0540540540540543E-2</v>
      </c>
      <c r="AI80" s="40">
        <f>VLOOKUP(Reais6x6!D80,Aplicações!$B$10:$J$67,7,0)</f>
        <v>1.1261261261261261E-2</v>
      </c>
      <c r="AJ80" s="40">
        <f>VLOOKUP(Reais6x6!E80,Aplicações!$B$10:$J$67,7,0)</f>
        <v>1.1261261261261261E-2</v>
      </c>
      <c r="AK80" s="40">
        <f>VLOOKUP(Reais6x6!F80,Aplicações!$B$10:$J$67,7,0)</f>
        <v>1.1261261261261261E-2</v>
      </c>
      <c r="AL80" s="40">
        <f>VLOOKUP(Reais6x6!G80,Aplicações!$B$10:$J$67,7,0)</f>
        <v>8.5585585585585586E-2</v>
      </c>
      <c r="AM80" s="40">
        <f>VLOOKUP(Reais6x6!H80,Aplicações!$B$10:$J$67,7,0)</f>
        <v>2.7027027027027029E-2</v>
      </c>
      <c r="AN80" s="40">
        <f>VLOOKUP(Reais6x6!C80,Aplicações!$B$10:$J$67,8,0)</f>
        <v>0.18900343642611683</v>
      </c>
      <c r="AO80" s="40">
        <f>VLOOKUP(Reais6x6!D80,Aplicações!$B$10:$J$67,8,0)</f>
        <v>5.4982817869415812E-3</v>
      </c>
      <c r="AP80" s="40">
        <f>VLOOKUP(Reais6x6!E80,Aplicações!$B$10:$J$67,8,0)</f>
        <v>5.4982817869415812E-3</v>
      </c>
      <c r="AQ80" s="40">
        <f>VLOOKUP(Reais6x6!F80,Aplicações!$B$10:$J$67,8,0)</f>
        <v>5.4982817869415812E-3</v>
      </c>
      <c r="AR80" s="40">
        <f>VLOOKUP(Reais6x6!G80,Aplicações!$B$10:$J$67,8,0)</f>
        <v>0.30584192439862545</v>
      </c>
      <c r="AS80" s="40">
        <f>VLOOKUP(Reais6x6!H80,Aplicações!$B$10:$J$67,8,0)</f>
        <v>2.7147766323024059E-4</v>
      </c>
      <c r="AT80" s="40">
        <f t="shared" si="2"/>
        <v>0.13516819571865443</v>
      </c>
      <c r="AU80" s="40">
        <f t="shared" si="3"/>
        <v>0.18693693693693691</v>
      </c>
      <c r="AV80" s="40">
        <f t="shared" si="4"/>
        <v>0.51161168384879729</v>
      </c>
      <c r="AW80" s="66">
        <f t="shared" si="5"/>
        <v>0.97737003058103977</v>
      </c>
      <c r="AX80" s="40">
        <f t="shared" si="6"/>
        <v>0.96831831831831827</v>
      </c>
      <c r="AY80" s="40">
        <f t="shared" si="7"/>
        <v>0.86144215349369979</v>
      </c>
    </row>
    <row r="81" spans="2:51" ht="13.5" customHeight="1">
      <c r="B81" s="39">
        <v>78</v>
      </c>
      <c r="C81" s="31" t="s">
        <v>97</v>
      </c>
      <c r="D81" s="31" t="s">
        <v>98</v>
      </c>
      <c r="E81" s="31" t="s">
        <v>98</v>
      </c>
      <c r="F81" s="31" t="s">
        <v>98</v>
      </c>
      <c r="G81" s="31" t="s">
        <v>100</v>
      </c>
      <c r="H81" s="31" t="s">
        <v>100</v>
      </c>
      <c r="I81" s="40">
        <f>VLOOKUP(Reais6x6!C81,Aplicações!$B$10:$J$67,9,0)</f>
        <v>78.63</v>
      </c>
      <c r="J81" s="40">
        <f>VLOOKUP(Reais6x6!D81,Aplicações!$B$10:$J$67,9,0)</f>
        <v>210</v>
      </c>
      <c r="K81" s="40">
        <f>VLOOKUP(Reais6x6!E81,Aplicações!$B$10:$J$67,9,0)</f>
        <v>210</v>
      </c>
      <c r="L81" s="40">
        <f>VLOOKUP(Reais6x6!F81,Aplicações!$B$10:$J$67,9,0)</f>
        <v>210</v>
      </c>
      <c r="M81" s="40">
        <f>VLOOKUP(Reais6x6!G81,Aplicações!$B$10:$J$67,9,0)</f>
        <v>184</v>
      </c>
      <c r="N81" s="40">
        <f>VLOOKUP(Reais6x6!H81,Aplicações!$B$10:$J$67,9,0)</f>
        <v>184</v>
      </c>
      <c r="O81" s="31">
        <v>95</v>
      </c>
      <c r="P81" s="31">
        <v>249</v>
      </c>
      <c r="Q81" s="31">
        <v>248</v>
      </c>
      <c r="R81" s="31">
        <v>245</v>
      </c>
      <c r="S81" s="31">
        <v>207</v>
      </c>
      <c r="T81" s="31">
        <v>206</v>
      </c>
      <c r="U81" s="41">
        <f t="shared" ref="U81:Z81" si="84">O81/I81-1</f>
        <v>0.20819025817118164</v>
      </c>
      <c r="V81" s="41">
        <f t="shared" si="84"/>
        <v>0.18571428571428572</v>
      </c>
      <c r="W81" s="41">
        <f t="shared" si="84"/>
        <v>0.18095238095238098</v>
      </c>
      <c r="X81" s="41">
        <f t="shared" si="84"/>
        <v>0.16666666666666674</v>
      </c>
      <c r="Y81" s="41">
        <f t="shared" si="84"/>
        <v>0.125</v>
      </c>
      <c r="Z81" s="41">
        <f t="shared" si="84"/>
        <v>0.11956521739130443</v>
      </c>
      <c r="AA81" s="41">
        <f t="shared" si="1"/>
        <v>0.16434813481596991</v>
      </c>
      <c r="AB81" s="40">
        <f>VLOOKUP(Reais6x6!C81,Aplicações!$B$10:$J$67,6,0)</f>
        <v>5.4434250764525995E-2</v>
      </c>
      <c r="AC81" s="40">
        <f>VLOOKUP(Reais6x6!D81,Aplicações!$B$10:$J$67,6,0)</f>
        <v>7.9510703363914366E-3</v>
      </c>
      <c r="AD81" s="40">
        <f>VLOOKUP(Reais6x6!E81,Aplicações!$B$10:$J$67,6,0)</f>
        <v>7.9510703363914366E-3</v>
      </c>
      <c r="AE81" s="40">
        <f>VLOOKUP(Reais6x6!F81,Aplicações!$B$10:$J$67,6,0)</f>
        <v>7.9510703363914366E-3</v>
      </c>
      <c r="AF81" s="40">
        <f>VLOOKUP(Reais6x6!G81,Aplicações!$B$10:$J$67,6,0)</f>
        <v>4.2813455657492354E-3</v>
      </c>
      <c r="AG81" s="40">
        <f>VLOOKUP(Reais6x6!H81,Aplicações!$B$10:$J$67,6,0)</f>
        <v>4.2813455657492354E-3</v>
      </c>
      <c r="AH81" s="40">
        <f>VLOOKUP(Reais6x6!C81,Aplicações!$B$10:$J$67,7,0)</f>
        <v>4.0540540540540543E-2</v>
      </c>
      <c r="AI81" s="40">
        <f>VLOOKUP(Reais6x6!D81,Aplicações!$B$10:$J$67,7,0)</f>
        <v>1.1261261261261261E-2</v>
      </c>
      <c r="AJ81" s="40">
        <f>VLOOKUP(Reais6x6!E81,Aplicações!$B$10:$J$67,7,0)</f>
        <v>1.1261261261261261E-2</v>
      </c>
      <c r="AK81" s="40">
        <f>VLOOKUP(Reais6x6!F81,Aplicações!$B$10:$J$67,7,0)</f>
        <v>1.1261261261261261E-2</v>
      </c>
      <c r="AL81" s="40">
        <f>VLOOKUP(Reais6x6!G81,Aplicações!$B$10:$J$67,7,0)</f>
        <v>9.0090090090090089E-3</v>
      </c>
      <c r="AM81" s="40">
        <f>VLOOKUP(Reais6x6!H81,Aplicações!$B$10:$J$67,7,0)</f>
        <v>9.0090090090090089E-3</v>
      </c>
      <c r="AN81" s="40">
        <f>VLOOKUP(Reais6x6!C81,Aplicações!$B$10:$J$67,8,0)</f>
        <v>0.18900343642611683</v>
      </c>
      <c r="AO81" s="40">
        <f>VLOOKUP(Reais6x6!D81,Aplicações!$B$10:$J$67,8,0)</f>
        <v>5.4982817869415812E-3</v>
      </c>
      <c r="AP81" s="40">
        <f>VLOOKUP(Reais6x6!E81,Aplicações!$B$10:$J$67,8,0)</f>
        <v>5.4982817869415812E-3</v>
      </c>
      <c r="AQ81" s="40">
        <f>VLOOKUP(Reais6x6!F81,Aplicações!$B$10:$J$67,8,0)</f>
        <v>5.4982817869415812E-3</v>
      </c>
      <c r="AR81" s="40">
        <f>VLOOKUP(Reais6x6!G81,Aplicações!$B$10:$J$67,8,0)</f>
        <v>0</v>
      </c>
      <c r="AS81" s="40">
        <f>VLOOKUP(Reais6x6!H81,Aplicações!$B$10:$J$67,8,0)</f>
        <v>0</v>
      </c>
      <c r="AT81" s="40">
        <f t="shared" si="2"/>
        <v>8.6850152905198763E-2</v>
      </c>
      <c r="AU81" s="40">
        <f t="shared" si="3"/>
        <v>9.2342342342342343E-2</v>
      </c>
      <c r="AV81" s="40">
        <f t="shared" si="4"/>
        <v>0.2054982817869416</v>
      </c>
      <c r="AW81" s="66">
        <f t="shared" si="5"/>
        <v>0.98254841997961262</v>
      </c>
      <c r="AX81" s="40">
        <f t="shared" si="6"/>
        <v>0.98903903903903923</v>
      </c>
      <c r="AY81" s="40">
        <f t="shared" si="7"/>
        <v>0.93589919816723943</v>
      </c>
    </row>
    <row r="82" spans="2:51" ht="13.5" customHeight="1">
      <c r="B82" s="39">
        <v>79</v>
      </c>
      <c r="C82" s="31" t="s">
        <v>97</v>
      </c>
      <c r="D82" s="31" t="s">
        <v>98</v>
      </c>
      <c r="E82" s="31" t="s">
        <v>98</v>
      </c>
      <c r="F82" s="31" t="s">
        <v>98</v>
      </c>
      <c r="G82" s="31" t="s">
        <v>100</v>
      </c>
      <c r="H82" s="31" t="s">
        <v>101</v>
      </c>
      <c r="I82" s="40">
        <f>VLOOKUP(Reais6x6!C82,Aplicações!$B$10:$J$67,9,0)</f>
        <v>78.63</v>
      </c>
      <c r="J82" s="40">
        <f>VLOOKUP(Reais6x6!D82,Aplicações!$B$10:$J$67,9,0)</f>
        <v>210</v>
      </c>
      <c r="K82" s="40">
        <f>VLOOKUP(Reais6x6!E82,Aplicações!$B$10:$J$67,9,0)</f>
        <v>210</v>
      </c>
      <c r="L82" s="40">
        <f>VLOOKUP(Reais6x6!F82,Aplicações!$B$10:$J$67,9,0)</f>
        <v>210</v>
      </c>
      <c r="M82" s="40">
        <f>VLOOKUP(Reais6x6!G82,Aplicações!$B$10:$J$67,9,0)</f>
        <v>184</v>
      </c>
      <c r="N82" s="40">
        <f>VLOOKUP(Reais6x6!H82,Aplicações!$B$10:$J$67,9,0)</f>
        <v>224.76</v>
      </c>
      <c r="O82" s="31">
        <v>97</v>
      </c>
      <c r="P82" s="31">
        <v>245</v>
      </c>
      <c r="Q82" s="31">
        <v>248</v>
      </c>
      <c r="R82" s="31">
        <v>244</v>
      </c>
      <c r="S82" s="31">
        <v>206</v>
      </c>
      <c r="T82" s="31">
        <v>269</v>
      </c>
      <c r="U82" s="41">
        <f t="shared" ref="U82:Z82" si="85">O82/I82-1</f>
        <v>0.23362584255373275</v>
      </c>
      <c r="V82" s="41">
        <f t="shared" si="85"/>
        <v>0.16666666666666674</v>
      </c>
      <c r="W82" s="41">
        <f t="shared" si="85"/>
        <v>0.18095238095238098</v>
      </c>
      <c r="X82" s="41">
        <f t="shared" si="85"/>
        <v>0.161904761904762</v>
      </c>
      <c r="Y82" s="41">
        <f t="shared" si="85"/>
        <v>0.11956521739130443</v>
      </c>
      <c r="Z82" s="41">
        <f t="shared" si="85"/>
        <v>0.19683217654386898</v>
      </c>
      <c r="AA82" s="41">
        <f t="shared" si="1"/>
        <v>0.17659117433545266</v>
      </c>
      <c r="AB82" s="40">
        <f>VLOOKUP(Reais6x6!C82,Aplicações!$B$10:$J$67,6,0)</f>
        <v>5.4434250764525995E-2</v>
      </c>
      <c r="AC82" s="40">
        <f>VLOOKUP(Reais6x6!D82,Aplicações!$B$10:$J$67,6,0)</f>
        <v>7.9510703363914366E-3</v>
      </c>
      <c r="AD82" s="40">
        <f>VLOOKUP(Reais6x6!E82,Aplicações!$B$10:$J$67,6,0)</f>
        <v>7.9510703363914366E-3</v>
      </c>
      <c r="AE82" s="40">
        <f>VLOOKUP(Reais6x6!F82,Aplicações!$B$10:$J$67,6,0)</f>
        <v>7.9510703363914366E-3</v>
      </c>
      <c r="AF82" s="40">
        <f>VLOOKUP(Reais6x6!G82,Aplicações!$B$10:$J$67,6,0)</f>
        <v>4.2813455657492354E-3</v>
      </c>
      <c r="AG82" s="40">
        <f>VLOOKUP(Reais6x6!H82,Aplicações!$B$10:$J$67,6,0)</f>
        <v>1.5902140672782873E-2</v>
      </c>
      <c r="AH82" s="40">
        <f>VLOOKUP(Reais6x6!C82,Aplicações!$B$10:$J$67,7,0)</f>
        <v>4.0540540540540543E-2</v>
      </c>
      <c r="AI82" s="40">
        <f>VLOOKUP(Reais6x6!D82,Aplicações!$B$10:$J$67,7,0)</f>
        <v>1.1261261261261261E-2</v>
      </c>
      <c r="AJ82" s="40">
        <f>VLOOKUP(Reais6x6!E82,Aplicações!$B$10:$J$67,7,0)</f>
        <v>1.1261261261261261E-2</v>
      </c>
      <c r="AK82" s="40">
        <f>VLOOKUP(Reais6x6!F82,Aplicações!$B$10:$J$67,7,0)</f>
        <v>1.1261261261261261E-2</v>
      </c>
      <c r="AL82" s="40">
        <f>VLOOKUP(Reais6x6!G82,Aplicações!$B$10:$J$67,7,0)</f>
        <v>9.0090090090090089E-3</v>
      </c>
      <c r="AM82" s="40">
        <f>VLOOKUP(Reais6x6!H82,Aplicações!$B$10:$J$67,7,0)</f>
        <v>2.7027027027027029E-2</v>
      </c>
      <c r="AN82" s="40">
        <f>VLOOKUP(Reais6x6!C82,Aplicações!$B$10:$J$67,8,0)</f>
        <v>0.18900343642611683</v>
      </c>
      <c r="AO82" s="40">
        <f>VLOOKUP(Reais6x6!D82,Aplicações!$B$10:$J$67,8,0)</f>
        <v>5.4982817869415812E-3</v>
      </c>
      <c r="AP82" s="40">
        <f>VLOOKUP(Reais6x6!E82,Aplicações!$B$10:$J$67,8,0)</f>
        <v>5.4982817869415812E-3</v>
      </c>
      <c r="AQ82" s="40">
        <f>VLOOKUP(Reais6x6!F82,Aplicações!$B$10:$J$67,8,0)</f>
        <v>5.4982817869415812E-3</v>
      </c>
      <c r="AR82" s="40">
        <f>VLOOKUP(Reais6x6!G82,Aplicações!$B$10:$J$67,8,0)</f>
        <v>0</v>
      </c>
      <c r="AS82" s="40">
        <f>VLOOKUP(Reais6x6!H82,Aplicações!$B$10:$J$67,8,0)</f>
        <v>2.7147766323024059E-4</v>
      </c>
      <c r="AT82" s="40">
        <f t="shared" si="2"/>
        <v>9.8470948012232412E-2</v>
      </c>
      <c r="AU82" s="40">
        <f t="shared" si="3"/>
        <v>0.11036036036036036</v>
      </c>
      <c r="AV82" s="40">
        <f t="shared" si="4"/>
        <v>0.20576975945017184</v>
      </c>
      <c r="AW82" s="66">
        <f t="shared" si="5"/>
        <v>0.98169215086646289</v>
      </c>
      <c r="AX82" s="40">
        <f t="shared" si="6"/>
        <v>0.98633633633633644</v>
      </c>
      <c r="AY82" s="40">
        <f t="shared" si="7"/>
        <v>0.93595349369988545</v>
      </c>
    </row>
    <row r="83" spans="2:51" ht="13.5" customHeight="1">
      <c r="B83" s="39">
        <v>80</v>
      </c>
      <c r="C83" s="31" t="s">
        <v>97</v>
      </c>
      <c r="D83" s="31" t="s">
        <v>98</v>
      </c>
      <c r="E83" s="31" t="s">
        <v>98</v>
      </c>
      <c r="F83" s="31" t="s">
        <v>98</v>
      </c>
      <c r="G83" s="31" t="s">
        <v>101</v>
      </c>
      <c r="H83" s="31" t="s">
        <v>101</v>
      </c>
      <c r="I83" s="40">
        <f>VLOOKUP(Reais6x6!C83,Aplicações!$B$10:$J$67,9,0)</f>
        <v>78.63</v>
      </c>
      <c r="J83" s="40">
        <f>VLOOKUP(Reais6x6!D83,Aplicações!$B$10:$J$67,9,0)</f>
        <v>210</v>
      </c>
      <c r="K83" s="40">
        <f>VLOOKUP(Reais6x6!E83,Aplicações!$B$10:$J$67,9,0)</f>
        <v>210</v>
      </c>
      <c r="L83" s="40">
        <f>VLOOKUP(Reais6x6!F83,Aplicações!$B$10:$J$67,9,0)</f>
        <v>210</v>
      </c>
      <c r="M83" s="40">
        <f>VLOOKUP(Reais6x6!G83,Aplicações!$B$10:$J$67,9,0)</f>
        <v>224.76</v>
      </c>
      <c r="N83" s="40">
        <f>VLOOKUP(Reais6x6!H83,Aplicações!$B$10:$J$67,9,0)</f>
        <v>224.76</v>
      </c>
      <c r="O83" s="31">
        <v>98</v>
      </c>
      <c r="P83" s="31">
        <v>244</v>
      </c>
      <c r="Q83" s="31">
        <v>245</v>
      </c>
      <c r="R83" s="31">
        <v>242</v>
      </c>
      <c r="S83" s="31">
        <v>275</v>
      </c>
      <c r="T83" s="31">
        <v>274</v>
      </c>
      <c r="U83" s="41">
        <f t="shared" ref="U83:Z83" si="86">O83/I83-1</f>
        <v>0.24634363474500831</v>
      </c>
      <c r="V83" s="41">
        <f t="shared" si="86"/>
        <v>0.161904761904762</v>
      </c>
      <c r="W83" s="41">
        <f t="shared" si="86"/>
        <v>0.16666666666666674</v>
      </c>
      <c r="X83" s="41">
        <f t="shared" si="86"/>
        <v>0.15238095238095228</v>
      </c>
      <c r="Y83" s="41">
        <f t="shared" si="86"/>
        <v>0.22352731802811898</v>
      </c>
      <c r="Z83" s="41">
        <f t="shared" si="86"/>
        <v>0.21907812778074387</v>
      </c>
      <c r="AA83" s="41">
        <f t="shared" si="1"/>
        <v>0.19498357691770871</v>
      </c>
      <c r="AB83" s="40">
        <f>VLOOKUP(Reais6x6!C83,Aplicações!$B$10:$J$67,6,0)</f>
        <v>5.4434250764525995E-2</v>
      </c>
      <c r="AC83" s="40">
        <f>VLOOKUP(Reais6x6!D83,Aplicações!$B$10:$J$67,6,0)</f>
        <v>7.9510703363914366E-3</v>
      </c>
      <c r="AD83" s="40">
        <f>VLOOKUP(Reais6x6!E83,Aplicações!$B$10:$J$67,6,0)</f>
        <v>7.9510703363914366E-3</v>
      </c>
      <c r="AE83" s="40">
        <f>VLOOKUP(Reais6x6!F83,Aplicações!$B$10:$J$67,6,0)</f>
        <v>7.9510703363914366E-3</v>
      </c>
      <c r="AF83" s="40">
        <f>VLOOKUP(Reais6x6!G83,Aplicações!$B$10:$J$67,6,0)</f>
        <v>1.5902140672782873E-2</v>
      </c>
      <c r="AG83" s="40">
        <f>VLOOKUP(Reais6x6!H83,Aplicações!$B$10:$J$67,6,0)</f>
        <v>1.5902140672782873E-2</v>
      </c>
      <c r="AH83" s="40">
        <f>VLOOKUP(Reais6x6!C83,Aplicações!$B$10:$J$67,7,0)</f>
        <v>4.0540540540540543E-2</v>
      </c>
      <c r="AI83" s="40">
        <f>VLOOKUP(Reais6x6!D83,Aplicações!$B$10:$J$67,7,0)</f>
        <v>1.1261261261261261E-2</v>
      </c>
      <c r="AJ83" s="40">
        <f>VLOOKUP(Reais6x6!E83,Aplicações!$B$10:$J$67,7,0)</f>
        <v>1.1261261261261261E-2</v>
      </c>
      <c r="AK83" s="40">
        <f>VLOOKUP(Reais6x6!F83,Aplicações!$B$10:$J$67,7,0)</f>
        <v>1.1261261261261261E-2</v>
      </c>
      <c r="AL83" s="40">
        <f>VLOOKUP(Reais6x6!G83,Aplicações!$B$10:$J$67,7,0)</f>
        <v>2.7027027027027029E-2</v>
      </c>
      <c r="AM83" s="40">
        <f>VLOOKUP(Reais6x6!H83,Aplicações!$B$10:$J$67,7,0)</f>
        <v>2.7027027027027029E-2</v>
      </c>
      <c r="AN83" s="40">
        <f>VLOOKUP(Reais6x6!C83,Aplicações!$B$10:$J$67,8,0)</f>
        <v>0.18900343642611683</v>
      </c>
      <c r="AO83" s="40">
        <f>VLOOKUP(Reais6x6!D83,Aplicações!$B$10:$J$67,8,0)</f>
        <v>5.4982817869415812E-3</v>
      </c>
      <c r="AP83" s="40">
        <f>VLOOKUP(Reais6x6!E83,Aplicações!$B$10:$J$67,8,0)</f>
        <v>5.4982817869415812E-3</v>
      </c>
      <c r="AQ83" s="40">
        <f>VLOOKUP(Reais6x6!F83,Aplicações!$B$10:$J$67,8,0)</f>
        <v>5.4982817869415812E-3</v>
      </c>
      <c r="AR83" s="40">
        <f>VLOOKUP(Reais6x6!G83,Aplicações!$B$10:$J$67,8,0)</f>
        <v>2.7147766323024059E-4</v>
      </c>
      <c r="AS83" s="40">
        <f>VLOOKUP(Reais6x6!H83,Aplicações!$B$10:$J$67,8,0)</f>
        <v>2.7147766323024059E-4</v>
      </c>
      <c r="AT83" s="40">
        <f t="shared" si="2"/>
        <v>0.11009174311926603</v>
      </c>
      <c r="AU83" s="40">
        <f t="shared" si="3"/>
        <v>0.12837837837837837</v>
      </c>
      <c r="AV83" s="40">
        <f t="shared" si="4"/>
        <v>0.20604123711340208</v>
      </c>
      <c r="AW83" s="66">
        <f t="shared" si="5"/>
        <v>0.98238532110091747</v>
      </c>
      <c r="AX83" s="40">
        <f t="shared" si="6"/>
        <v>0.98603603603603618</v>
      </c>
      <c r="AY83" s="40">
        <f t="shared" si="7"/>
        <v>0.93604398625429541</v>
      </c>
    </row>
    <row r="84" spans="2:51" ht="13.5" customHeight="1">
      <c r="B84" s="39">
        <v>81</v>
      </c>
      <c r="C84" s="31" t="s">
        <v>97</v>
      </c>
      <c r="D84" s="31" t="s">
        <v>98</v>
      </c>
      <c r="E84" s="31" t="s">
        <v>98</v>
      </c>
      <c r="F84" s="31" t="s">
        <v>99</v>
      </c>
      <c r="G84" s="31" t="s">
        <v>99</v>
      </c>
      <c r="H84" s="31" t="s">
        <v>99</v>
      </c>
      <c r="I84" s="40">
        <f>VLOOKUP(Reais6x6!C84,Aplicações!$B$10:$J$67,9,0)</f>
        <v>78.63</v>
      </c>
      <c r="J84" s="40">
        <f>VLOOKUP(Reais6x6!D84,Aplicações!$B$10:$J$67,9,0)</f>
        <v>210</v>
      </c>
      <c r="K84" s="40">
        <f>VLOOKUP(Reais6x6!E84,Aplicações!$B$10:$J$67,9,0)</f>
        <v>210</v>
      </c>
      <c r="L84" s="40">
        <f>VLOOKUP(Reais6x6!F84,Aplicações!$B$10:$J$67,9,0)</f>
        <v>30.8</v>
      </c>
      <c r="M84" s="40">
        <f>VLOOKUP(Reais6x6!G84,Aplicações!$B$10:$J$67,9,0)</f>
        <v>30.8</v>
      </c>
      <c r="N84" s="40">
        <f>VLOOKUP(Reais6x6!H84,Aplicações!$B$10:$J$67,9,0)</f>
        <v>30.8</v>
      </c>
      <c r="O84" s="31">
        <v>107</v>
      </c>
      <c r="P84" s="31">
        <v>246</v>
      </c>
      <c r="Q84" s="31">
        <v>247</v>
      </c>
      <c r="R84" s="31">
        <v>42</v>
      </c>
      <c r="S84" s="31">
        <v>41</v>
      </c>
      <c r="T84" s="31">
        <v>44</v>
      </c>
      <c r="U84" s="41">
        <f t="shared" ref="U84:Z84" si="87">O84/I84-1</f>
        <v>0.36080376446648876</v>
      </c>
      <c r="V84" s="41">
        <f t="shared" si="87"/>
        <v>0.17142857142857149</v>
      </c>
      <c r="W84" s="41">
        <f t="shared" si="87"/>
        <v>0.17619047619047623</v>
      </c>
      <c r="X84" s="41">
        <f t="shared" si="87"/>
        <v>0.36363636363636354</v>
      </c>
      <c r="Y84" s="41">
        <f t="shared" si="87"/>
        <v>0.33116883116883122</v>
      </c>
      <c r="Z84" s="41">
        <f t="shared" si="87"/>
        <v>0.4285714285714286</v>
      </c>
      <c r="AA84" s="41">
        <f t="shared" si="1"/>
        <v>0.30529990591035999</v>
      </c>
      <c r="AB84" s="40">
        <f>VLOOKUP(Reais6x6!C84,Aplicações!$B$10:$J$67,6,0)</f>
        <v>5.4434250764525995E-2</v>
      </c>
      <c r="AC84" s="40">
        <f>VLOOKUP(Reais6x6!D84,Aplicações!$B$10:$J$67,6,0)</f>
        <v>7.9510703363914366E-3</v>
      </c>
      <c r="AD84" s="40">
        <f>VLOOKUP(Reais6x6!E84,Aplicações!$B$10:$J$67,6,0)</f>
        <v>7.9510703363914366E-3</v>
      </c>
      <c r="AE84" s="40">
        <f>VLOOKUP(Reais6x6!F84,Aplicações!$B$10:$J$67,6,0)</f>
        <v>4.0978593272171251E-2</v>
      </c>
      <c r="AF84" s="40">
        <f>VLOOKUP(Reais6x6!G84,Aplicações!$B$10:$J$67,6,0)</f>
        <v>4.0978593272171251E-2</v>
      </c>
      <c r="AG84" s="40">
        <f>VLOOKUP(Reais6x6!H84,Aplicações!$B$10:$J$67,6,0)</f>
        <v>4.0978593272171251E-2</v>
      </c>
      <c r="AH84" s="40">
        <f>VLOOKUP(Reais6x6!C84,Aplicações!$B$10:$J$67,7,0)</f>
        <v>4.0540540540540543E-2</v>
      </c>
      <c r="AI84" s="40">
        <f>VLOOKUP(Reais6x6!D84,Aplicações!$B$10:$J$67,7,0)</f>
        <v>1.1261261261261261E-2</v>
      </c>
      <c r="AJ84" s="40">
        <f>VLOOKUP(Reais6x6!E84,Aplicações!$B$10:$J$67,7,0)</f>
        <v>1.1261261261261261E-2</v>
      </c>
      <c r="AK84" s="40">
        <f>VLOOKUP(Reais6x6!F84,Aplicações!$B$10:$J$67,7,0)</f>
        <v>8.5585585585585586E-2</v>
      </c>
      <c r="AL84" s="40">
        <f>VLOOKUP(Reais6x6!G84,Aplicações!$B$10:$J$67,7,0)</f>
        <v>8.5585585585585586E-2</v>
      </c>
      <c r="AM84" s="40">
        <f>VLOOKUP(Reais6x6!H84,Aplicações!$B$10:$J$67,7,0)</f>
        <v>8.5585585585585586E-2</v>
      </c>
      <c r="AN84" s="40">
        <f>VLOOKUP(Reais6x6!C84,Aplicações!$B$10:$J$67,8,0)</f>
        <v>0.18900343642611683</v>
      </c>
      <c r="AO84" s="40">
        <f>VLOOKUP(Reais6x6!D84,Aplicações!$B$10:$J$67,8,0)</f>
        <v>5.4982817869415812E-3</v>
      </c>
      <c r="AP84" s="40">
        <f>VLOOKUP(Reais6x6!E84,Aplicações!$B$10:$J$67,8,0)</f>
        <v>5.4982817869415812E-3</v>
      </c>
      <c r="AQ84" s="40">
        <f>VLOOKUP(Reais6x6!F84,Aplicações!$B$10:$J$67,8,0)</f>
        <v>0.30584192439862545</v>
      </c>
      <c r="AR84" s="40">
        <f>VLOOKUP(Reais6x6!G84,Aplicações!$B$10:$J$67,8,0)</f>
        <v>0.30584192439862545</v>
      </c>
      <c r="AS84" s="40">
        <f>VLOOKUP(Reais6x6!H84,Aplicações!$B$10:$J$67,8,0)</f>
        <v>0.30584192439862545</v>
      </c>
      <c r="AT84" s="40">
        <f t="shared" si="2"/>
        <v>0.19327217125382262</v>
      </c>
      <c r="AU84" s="40">
        <f t="shared" si="3"/>
        <v>0.31981981981981983</v>
      </c>
      <c r="AV84" s="40">
        <f t="shared" si="4"/>
        <v>1.1175257731958763</v>
      </c>
      <c r="AW84" s="66">
        <f t="shared" si="5"/>
        <v>0.97790010193679899</v>
      </c>
      <c r="AX84" s="40">
        <f t="shared" si="6"/>
        <v>0.95735735735735727</v>
      </c>
      <c r="AY84" s="40">
        <f t="shared" si="7"/>
        <v>0.83202749140893462</v>
      </c>
    </row>
    <row r="85" spans="2:51" ht="13.5" customHeight="1">
      <c r="B85" s="39">
        <v>82</v>
      </c>
      <c r="C85" s="31" t="s">
        <v>97</v>
      </c>
      <c r="D85" s="31" t="s">
        <v>98</v>
      </c>
      <c r="E85" s="31" t="s">
        <v>98</v>
      </c>
      <c r="F85" s="31" t="s">
        <v>99</v>
      </c>
      <c r="G85" s="31" t="s">
        <v>99</v>
      </c>
      <c r="H85" s="31" t="s">
        <v>100</v>
      </c>
      <c r="I85" s="40">
        <f>VLOOKUP(Reais6x6!C85,Aplicações!$B$10:$J$67,9,0)</f>
        <v>78.63</v>
      </c>
      <c r="J85" s="40">
        <f>VLOOKUP(Reais6x6!D85,Aplicações!$B$10:$J$67,9,0)</f>
        <v>210</v>
      </c>
      <c r="K85" s="40">
        <f>VLOOKUP(Reais6x6!E85,Aplicações!$B$10:$J$67,9,0)</f>
        <v>210</v>
      </c>
      <c r="L85" s="40">
        <f>VLOOKUP(Reais6x6!F85,Aplicações!$B$10:$J$67,9,0)</f>
        <v>30.8</v>
      </c>
      <c r="M85" s="40">
        <f>VLOOKUP(Reais6x6!G85,Aplicações!$B$10:$J$67,9,0)</f>
        <v>30.8</v>
      </c>
      <c r="N85" s="40">
        <f>VLOOKUP(Reais6x6!H85,Aplicações!$B$10:$J$67,9,0)</f>
        <v>184</v>
      </c>
      <c r="O85" s="31">
        <v>102</v>
      </c>
      <c r="P85" s="31">
        <v>247</v>
      </c>
      <c r="Q85" s="31">
        <v>250</v>
      </c>
      <c r="R85" s="31">
        <v>41</v>
      </c>
      <c r="S85" s="31">
        <v>40</v>
      </c>
      <c r="T85" s="31">
        <v>203</v>
      </c>
      <c r="U85" s="41">
        <f t="shared" ref="U85:Z85" si="88">O85/I85-1</f>
        <v>0.29721480351011076</v>
      </c>
      <c r="V85" s="41">
        <f t="shared" si="88"/>
        <v>0.17619047619047623</v>
      </c>
      <c r="W85" s="41">
        <f t="shared" si="88"/>
        <v>0.19047619047619047</v>
      </c>
      <c r="X85" s="41">
        <f t="shared" si="88"/>
        <v>0.33116883116883122</v>
      </c>
      <c r="Y85" s="41">
        <f t="shared" si="88"/>
        <v>0.29870129870129869</v>
      </c>
      <c r="Z85" s="41">
        <f t="shared" si="88"/>
        <v>0.10326086956521729</v>
      </c>
      <c r="AA85" s="41">
        <f t="shared" si="1"/>
        <v>0.23283541160202079</v>
      </c>
      <c r="AB85" s="40">
        <f>VLOOKUP(Reais6x6!C85,Aplicações!$B$10:$J$67,6,0)</f>
        <v>5.4434250764525995E-2</v>
      </c>
      <c r="AC85" s="40">
        <f>VLOOKUP(Reais6x6!D85,Aplicações!$B$10:$J$67,6,0)</f>
        <v>7.9510703363914366E-3</v>
      </c>
      <c r="AD85" s="40">
        <f>VLOOKUP(Reais6x6!E85,Aplicações!$B$10:$J$67,6,0)</f>
        <v>7.9510703363914366E-3</v>
      </c>
      <c r="AE85" s="40">
        <f>VLOOKUP(Reais6x6!F85,Aplicações!$B$10:$J$67,6,0)</f>
        <v>4.0978593272171251E-2</v>
      </c>
      <c r="AF85" s="40">
        <f>VLOOKUP(Reais6x6!G85,Aplicações!$B$10:$J$67,6,0)</f>
        <v>4.0978593272171251E-2</v>
      </c>
      <c r="AG85" s="40">
        <f>VLOOKUP(Reais6x6!H85,Aplicações!$B$10:$J$67,6,0)</f>
        <v>4.2813455657492354E-3</v>
      </c>
      <c r="AH85" s="40">
        <f>VLOOKUP(Reais6x6!C85,Aplicações!$B$10:$J$67,7,0)</f>
        <v>4.0540540540540543E-2</v>
      </c>
      <c r="AI85" s="40">
        <f>VLOOKUP(Reais6x6!D85,Aplicações!$B$10:$J$67,7,0)</f>
        <v>1.1261261261261261E-2</v>
      </c>
      <c r="AJ85" s="40">
        <f>VLOOKUP(Reais6x6!E85,Aplicações!$B$10:$J$67,7,0)</f>
        <v>1.1261261261261261E-2</v>
      </c>
      <c r="AK85" s="40">
        <f>VLOOKUP(Reais6x6!F85,Aplicações!$B$10:$J$67,7,0)</f>
        <v>8.5585585585585586E-2</v>
      </c>
      <c r="AL85" s="40">
        <f>VLOOKUP(Reais6x6!G85,Aplicações!$B$10:$J$67,7,0)</f>
        <v>8.5585585585585586E-2</v>
      </c>
      <c r="AM85" s="40">
        <f>VLOOKUP(Reais6x6!H85,Aplicações!$B$10:$J$67,7,0)</f>
        <v>9.0090090090090089E-3</v>
      </c>
      <c r="AN85" s="40">
        <f>VLOOKUP(Reais6x6!C85,Aplicações!$B$10:$J$67,8,0)</f>
        <v>0.18900343642611683</v>
      </c>
      <c r="AO85" s="40">
        <f>VLOOKUP(Reais6x6!D85,Aplicações!$B$10:$J$67,8,0)</f>
        <v>5.4982817869415812E-3</v>
      </c>
      <c r="AP85" s="40">
        <f>VLOOKUP(Reais6x6!E85,Aplicações!$B$10:$J$67,8,0)</f>
        <v>5.4982817869415812E-3</v>
      </c>
      <c r="AQ85" s="40">
        <f>VLOOKUP(Reais6x6!F85,Aplicações!$B$10:$J$67,8,0)</f>
        <v>0.30584192439862545</v>
      </c>
      <c r="AR85" s="40">
        <f>VLOOKUP(Reais6x6!G85,Aplicações!$B$10:$J$67,8,0)</f>
        <v>0.30584192439862545</v>
      </c>
      <c r="AS85" s="40">
        <f>VLOOKUP(Reais6x6!H85,Aplicações!$B$10:$J$67,8,0)</f>
        <v>0</v>
      </c>
      <c r="AT85" s="40">
        <f t="shared" si="2"/>
        <v>0.15657492354740063</v>
      </c>
      <c r="AU85" s="40">
        <f t="shared" si="3"/>
        <v>0.24324324324324323</v>
      </c>
      <c r="AV85" s="40">
        <f t="shared" si="4"/>
        <v>0.81168384879725086</v>
      </c>
      <c r="AW85" s="66">
        <f t="shared" si="5"/>
        <v>0.97447502548419962</v>
      </c>
      <c r="AX85" s="40">
        <f t="shared" si="6"/>
        <v>0.95765765765765776</v>
      </c>
      <c r="AY85" s="40">
        <f t="shared" si="7"/>
        <v>0.82575028636884296</v>
      </c>
    </row>
    <row r="86" spans="2:51" ht="13.5" customHeight="1">
      <c r="B86" s="39">
        <v>83</v>
      </c>
      <c r="C86" s="31" t="s">
        <v>97</v>
      </c>
      <c r="D86" s="31" t="s">
        <v>98</v>
      </c>
      <c r="E86" s="31" t="s">
        <v>98</v>
      </c>
      <c r="F86" s="31" t="s">
        <v>99</v>
      </c>
      <c r="G86" s="31" t="s">
        <v>99</v>
      </c>
      <c r="H86" s="31" t="s">
        <v>101</v>
      </c>
      <c r="I86" s="40">
        <f>VLOOKUP(Reais6x6!C86,Aplicações!$B$10:$J$67,9,0)</f>
        <v>78.63</v>
      </c>
      <c r="J86" s="40">
        <f>VLOOKUP(Reais6x6!D86,Aplicações!$B$10:$J$67,9,0)</f>
        <v>210</v>
      </c>
      <c r="K86" s="40">
        <f>VLOOKUP(Reais6x6!E86,Aplicações!$B$10:$J$67,9,0)</f>
        <v>210</v>
      </c>
      <c r="L86" s="40">
        <f>VLOOKUP(Reais6x6!F86,Aplicações!$B$10:$J$67,9,0)</f>
        <v>30.8</v>
      </c>
      <c r="M86" s="40">
        <f>VLOOKUP(Reais6x6!G86,Aplicações!$B$10:$J$67,9,0)</f>
        <v>30.8</v>
      </c>
      <c r="N86" s="40">
        <f>VLOOKUP(Reais6x6!H86,Aplicações!$B$10:$J$67,9,0)</f>
        <v>224.76</v>
      </c>
      <c r="O86" s="31">
        <v>106</v>
      </c>
      <c r="P86" s="31">
        <v>246</v>
      </c>
      <c r="Q86" s="31">
        <v>245</v>
      </c>
      <c r="R86" s="31">
        <v>41</v>
      </c>
      <c r="S86" s="31">
        <v>42</v>
      </c>
      <c r="T86" s="31">
        <v>281</v>
      </c>
      <c r="U86" s="41">
        <f t="shared" ref="U86:Z86" si="89">O86/I86-1</f>
        <v>0.34808597227521321</v>
      </c>
      <c r="V86" s="41">
        <f t="shared" si="89"/>
        <v>0.17142857142857149</v>
      </c>
      <c r="W86" s="41">
        <f t="shared" si="89"/>
        <v>0.16666666666666674</v>
      </c>
      <c r="X86" s="41">
        <f t="shared" si="89"/>
        <v>0.33116883116883122</v>
      </c>
      <c r="Y86" s="41">
        <f t="shared" si="89"/>
        <v>0.36363636363636354</v>
      </c>
      <c r="Z86" s="41">
        <f t="shared" si="89"/>
        <v>0.25022245951236877</v>
      </c>
      <c r="AA86" s="41">
        <f t="shared" si="1"/>
        <v>0.27186814411466914</v>
      </c>
      <c r="AB86" s="40">
        <f>VLOOKUP(Reais6x6!C86,Aplicações!$B$10:$J$67,6,0)</f>
        <v>5.4434250764525995E-2</v>
      </c>
      <c r="AC86" s="40">
        <f>VLOOKUP(Reais6x6!D86,Aplicações!$B$10:$J$67,6,0)</f>
        <v>7.9510703363914366E-3</v>
      </c>
      <c r="AD86" s="40">
        <f>VLOOKUP(Reais6x6!E86,Aplicações!$B$10:$J$67,6,0)</f>
        <v>7.9510703363914366E-3</v>
      </c>
      <c r="AE86" s="40">
        <f>VLOOKUP(Reais6x6!F86,Aplicações!$B$10:$J$67,6,0)</f>
        <v>4.0978593272171251E-2</v>
      </c>
      <c r="AF86" s="40">
        <f>VLOOKUP(Reais6x6!G86,Aplicações!$B$10:$J$67,6,0)</f>
        <v>4.0978593272171251E-2</v>
      </c>
      <c r="AG86" s="40">
        <f>VLOOKUP(Reais6x6!H86,Aplicações!$B$10:$J$67,6,0)</f>
        <v>1.5902140672782873E-2</v>
      </c>
      <c r="AH86" s="40">
        <f>VLOOKUP(Reais6x6!C86,Aplicações!$B$10:$J$67,7,0)</f>
        <v>4.0540540540540543E-2</v>
      </c>
      <c r="AI86" s="40">
        <f>VLOOKUP(Reais6x6!D86,Aplicações!$B$10:$J$67,7,0)</f>
        <v>1.1261261261261261E-2</v>
      </c>
      <c r="AJ86" s="40">
        <f>VLOOKUP(Reais6x6!E86,Aplicações!$B$10:$J$67,7,0)</f>
        <v>1.1261261261261261E-2</v>
      </c>
      <c r="AK86" s="40">
        <f>VLOOKUP(Reais6x6!F86,Aplicações!$B$10:$J$67,7,0)</f>
        <v>8.5585585585585586E-2</v>
      </c>
      <c r="AL86" s="40">
        <f>VLOOKUP(Reais6x6!G86,Aplicações!$B$10:$J$67,7,0)</f>
        <v>8.5585585585585586E-2</v>
      </c>
      <c r="AM86" s="40">
        <f>VLOOKUP(Reais6x6!H86,Aplicações!$B$10:$J$67,7,0)</f>
        <v>2.7027027027027029E-2</v>
      </c>
      <c r="AN86" s="40">
        <f>VLOOKUP(Reais6x6!C86,Aplicações!$B$10:$J$67,8,0)</f>
        <v>0.18900343642611683</v>
      </c>
      <c r="AO86" s="40">
        <f>VLOOKUP(Reais6x6!D86,Aplicações!$B$10:$J$67,8,0)</f>
        <v>5.4982817869415812E-3</v>
      </c>
      <c r="AP86" s="40">
        <f>VLOOKUP(Reais6x6!E86,Aplicações!$B$10:$J$67,8,0)</f>
        <v>5.4982817869415812E-3</v>
      </c>
      <c r="AQ86" s="40">
        <f>VLOOKUP(Reais6x6!F86,Aplicações!$B$10:$J$67,8,0)</f>
        <v>0.30584192439862545</v>
      </c>
      <c r="AR86" s="40">
        <f>VLOOKUP(Reais6x6!G86,Aplicações!$B$10:$J$67,8,0)</f>
        <v>0.30584192439862545</v>
      </c>
      <c r="AS86" s="40">
        <f>VLOOKUP(Reais6x6!H86,Aplicações!$B$10:$J$67,8,0)</f>
        <v>2.7147766323024059E-4</v>
      </c>
      <c r="AT86" s="40">
        <f t="shared" si="2"/>
        <v>0.16819571865443425</v>
      </c>
      <c r="AU86" s="40">
        <f t="shared" si="3"/>
        <v>0.26126126126126126</v>
      </c>
      <c r="AV86" s="40">
        <f t="shared" si="4"/>
        <v>0.81195532646048107</v>
      </c>
      <c r="AW86" s="66">
        <f t="shared" si="5"/>
        <v>0.97622833843017331</v>
      </c>
      <c r="AX86" s="40">
        <f t="shared" si="6"/>
        <v>0.95945945945945932</v>
      </c>
      <c r="AY86" s="40">
        <f t="shared" si="7"/>
        <v>0.82584077892325314</v>
      </c>
    </row>
    <row r="87" spans="2:51" ht="13.5" customHeight="1">
      <c r="B87" s="39">
        <v>84</v>
      </c>
      <c r="C87" s="31" t="s">
        <v>97</v>
      </c>
      <c r="D87" s="31" t="s">
        <v>98</v>
      </c>
      <c r="E87" s="31" t="s">
        <v>98</v>
      </c>
      <c r="F87" s="31" t="s">
        <v>99</v>
      </c>
      <c r="G87" s="31" t="s">
        <v>100</v>
      </c>
      <c r="H87" s="31" t="s">
        <v>100</v>
      </c>
      <c r="I87" s="40">
        <f>VLOOKUP(Reais6x6!C87,Aplicações!$B$10:$J$67,9,0)</f>
        <v>78.63</v>
      </c>
      <c r="J87" s="40">
        <f>VLOOKUP(Reais6x6!D87,Aplicações!$B$10:$J$67,9,0)</f>
        <v>210</v>
      </c>
      <c r="K87" s="40">
        <f>VLOOKUP(Reais6x6!E87,Aplicações!$B$10:$J$67,9,0)</f>
        <v>210</v>
      </c>
      <c r="L87" s="40">
        <f>VLOOKUP(Reais6x6!F87,Aplicações!$B$10:$J$67,9,0)</f>
        <v>30.8</v>
      </c>
      <c r="M87" s="40">
        <f>VLOOKUP(Reais6x6!G87,Aplicações!$B$10:$J$67,9,0)</f>
        <v>184</v>
      </c>
      <c r="N87" s="40">
        <f>VLOOKUP(Reais6x6!H87,Aplicações!$B$10:$J$67,9,0)</f>
        <v>184</v>
      </c>
      <c r="O87" s="31">
        <v>99</v>
      </c>
      <c r="P87" s="31">
        <v>248</v>
      </c>
      <c r="Q87" s="31">
        <v>247</v>
      </c>
      <c r="R87" s="31">
        <v>39</v>
      </c>
      <c r="S87" s="31">
        <v>207</v>
      </c>
      <c r="T87" s="31">
        <v>205</v>
      </c>
      <c r="U87" s="41">
        <f t="shared" ref="U87:Z87" si="90">O87/I87-1</f>
        <v>0.25906142693628387</v>
      </c>
      <c r="V87" s="41">
        <f t="shared" si="90"/>
        <v>0.18095238095238098</v>
      </c>
      <c r="W87" s="41">
        <f t="shared" si="90"/>
        <v>0.17619047619047623</v>
      </c>
      <c r="X87" s="41">
        <f t="shared" si="90"/>
        <v>0.26623376623376616</v>
      </c>
      <c r="Y87" s="41">
        <f t="shared" si="90"/>
        <v>0.125</v>
      </c>
      <c r="Z87" s="41">
        <f t="shared" si="90"/>
        <v>0.11413043478260865</v>
      </c>
      <c r="AA87" s="41">
        <f t="shared" si="1"/>
        <v>0.18692808084925264</v>
      </c>
      <c r="AB87" s="40">
        <f>VLOOKUP(Reais6x6!C87,Aplicações!$B$10:$J$67,6,0)</f>
        <v>5.4434250764525995E-2</v>
      </c>
      <c r="AC87" s="40">
        <f>VLOOKUP(Reais6x6!D87,Aplicações!$B$10:$J$67,6,0)</f>
        <v>7.9510703363914366E-3</v>
      </c>
      <c r="AD87" s="40">
        <f>VLOOKUP(Reais6x6!E87,Aplicações!$B$10:$J$67,6,0)</f>
        <v>7.9510703363914366E-3</v>
      </c>
      <c r="AE87" s="40">
        <f>VLOOKUP(Reais6x6!F87,Aplicações!$B$10:$J$67,6,0)</f>
        <v>4.0978593272171251E-2</v>
      </c>
      <c r="AF87" s="40">
        <f>VLOOKUP(Reais6x6!G87,Aplicações!$B$10:$J$67,6,0)</f>
        <v>4.2813455657492354E-3</v>
      </c>
      <c r="AG87" s="40">
        <f>VLOOKUP(Reais6x6!H87,Aplicações!$B$10:$J$67,6,0)</f>
        <v>4.2813455657492354E-3</v>
      </c>
      <c r="AH87" s="40">
        <f>VLOOKUP(Reais6x6!C87,Aplicações!$B$10:$J$67,7,0)</f>
        <v>4.0540540540540543E-2</v>
      </c>
      <c r="AI87" s="40">
        <f>VLOOKUP(Reais6x6!D87,Aplicações!$B$10:$J$67,7,0)</f>
        <v>1.1261261261261261E-2</v>
      </c>
      <c r="AJ87" s="40">
        <f>VLOOKUP(Reais6x6!E87,Aplicações!$B$10:$J$67,7,0)</f>
        <v>1.1261261261261261E-2</v>
      </c>
      <c r="AK87" s="40">
        <f>VLOOKUP(Reais6x6!F87,Aplicações!$B$10:$J$67,7,0)</f>
        <v>8.5585585585585586E-2</v>
      </c>
      <c r="AL87" s="40">
        <f>VLOOKUP(Reais6x6!G87,Aplicações!$B$10:$J$67,7,0)</f>
        <v>9.0090090090090089E-3</v>
      </c>
      <c r="AM87" s="40">
        <f>VLOOKUP(Reais6x6!H87,Aplicações!$B$10:$J$67,7,0)</f>
        <v>9.0090090090090089E-3</v>
      </c>
      <c r="AN87" s="40">
        <f>VLOOKUP(Reais6x6!C87,Aplicações!$B$10:$J$67,8,0)</f>
        <v>0.18900343642611683</v>
      </c>
      <c r="AO87" s="40">
        <f>VLOOKUP(Reais6x6!D87,Aplicações!$B$10:$J$67,8,0)</f>
        <v>5.4982817869415812E-3</v>
      </c>
      <c r="AP87" s="40">
        <f>VLOOKUP(Reais6x6!E87,Aplicações!$B$10:$J$67,8,0)</f>
        <v>5.4982817869415812E-3</v>
      </c>
      <c r="AQ87" s="40">
        <f>VLOOKUP(Reais6x6!F87,Aplicações!$B$10:$J$67,8,0)</f>
        <v>0.30584192439862545</v>
      </c>
      <c r="AR87" s="40">
        <f>VLOOKUP(Reais6x6!G87,Aplicações!$B$10:$J$67,8,0)</f>
        <v>0</v>
      </c>
      <c r="AS87" s="40">
        <f>VLOOKUP(Reais6x6!H87,Aplicações!$B$10:$J$67,8,0)</f>
        <v>0</v>
      </c>
      <c r="AT87" s="40">
        <f t="shared" si="2"/>
        <v>0.11987767584097858</v>
      </c>
      <c r="AU87" s="40">
        <f t="shared" si="3"/>
        <v>0.16666666666666663</v>
      </c>
      <c r="AV87" s="40">
        <f t="shared" si="4"/>
        <v>0.50584192439862541</v>
      </c>
      <c r="AW87" s="66">
        <f t="shared" si="5"/>
        <v>0.97594291539245648</v>
      </c>
      <c r="AX87" s="40">
        <f t="shared" si="6"/>
        <v>0.96816816816816831</v>
      </c>
      <c r="AY87" s="40">
        <f t="shared" si="7"/>
        <v>0.86025200458190143</v>
      </c>
    </row>
    <row r="88" spans="2:51" ht="13.5" customHeight="1">
      <c r="B88" s="39">
        <v>85</v>
      </c>
      <c r="C88" s="31" t="s">
        <v>97</v>
      </c>
      <c r="D88" s="31" t="s">
        <v>98</v>
      </c>
      <c r="E88" s="31" t="s">
        <v>98</v>
      </c>
      <c r="F88" s="31" t="s">
        <v>99</v>
      </c>
      <c r="G88" s="31" t="s">
        <v>100</v>
      </c>
      <c r="H88" s="31" t="s">
        <v>101</v>
      </c>
      <c r="I88" s="40">
        <f>VLOOKUP(Reais6x6!C88,Aplicações!$B$10:$J$67,9,0)</f>
        <v>78.63</v>
      </c>
      <c r="J88" s="40">
        <f>VLOOKUP(Reais6x6!D88,Aplicações!$B$10:$J$67,9,0)</f>
        <v>210</v>
      </c>
      <c r="K88" s="40">
        <f>VLOOKUP(Reais6x6!E88,Aplicações!$B$10:$J$67,9,0)</f>
        <v>210</v>
      </c>
      <c r="L88" s="40">
        <f>VLOOKUP(Reais6x6!F88,Aplicações!$B$10:$J$67,9,0)</f>
        <v>30.8</v>
      </c>
      <c r="M88" s="40">
        <f>VLOOKUP(Reais6x6!G88,Aplicações!$B$10:$J$67,9,0)</f>
        <v>184</v>
      </c>
      <c r="N88" s="40">
        <f>VLOOKUP(Reais6x6!H88,Aplicações!$B$10:$J$67,9,0)</f>
        <v>224.76</v>
      </c>
      <c r="O88" s="31">
        <v>100</v>
      </c>
      <c r="P88" s="31">
        <v>247</v>
      </c>
      <c r="Q88" s="31">
        <v>246</v>
      </c>
      <c r="R88" s="31">
        <v>40</v>
      </c>
      <c r="S88" s="31">
        <v>203</v>
      </c>
      <c r="T88" s="31">
        <v>274</v>
      </c>
      <c r="U88" s="41">
        <f t="shared" ref="U88:Z88" si="91">O88/I88-1</f>
        <v>0.27177921912755942</v>
      </c>
      <c r="V88" s="41">
        <f t="shared" si="91"/>
        <v>0.17619047619047623</v>
      </c>
      <c r="W88" s="41">
        <f t="shared" si="91"/>
        <v>0.17142857142857149</v>
      </c>
      <c r="X88" s="41">
        <f t="shared" si="91"/>
        <v>0.29870129870129869</v>
      </c>
      <c r="Y88" s="41">
        <f t="shared" si="91"/>
        <v>0.10326086956521729</v>
      </c>
      <c r="Z88" s="41">
        <f t="shared" si="91"/>
        <v>0.21907812778074387</v>
      </c>
      <c r="AA88" s="41">
        <f t="shared" si="1"/>
        <v>0.20673976046564449</v>
      </c>
      <c r="AB88" s="40">
        <f>VLOOKUP(Reais6x6!C88,Aplicações!$B$10:$J$67,6,0)</f>
        <v>5.4434250764525995E-2</v>
      </c>
      <c r="AC88" s="40">
        <f>VLOOKUP(Reais6x6!D88,Aplicações!$B$10:$J$67,6,0)</f>
        <v>7.9510703363914366E-3</v>
      </c>
      <c r="AD88" s="40">
        <f>VLOOKUP(Reais6x6!E88,Aplicações!$B$10:$J$67,6,0)</f>
        <v>7.9510703363914366E-3</v>
      </c>
      <c r="AE88" s="40">
        <f>VLOOKUP(Reais6x6!F88,Aplicações!$B$10:$J$67,6,0)</f>
        <v>4.0978593272171251E-2</v>
      </c>
      <c r="AF88" s="40">
        <f>VLOOKUP(Reais6x6!G88,Aplicações!$B$10:$J$67,6,0)</f>
        <v>4.2813455657492354E-3</v>
      </c>
      <c r="AG88" s="40">
        <f>VLOOKUP(Reais6x6!H88,Aplicações!$B$10:$J$67,6,0)</f>
        <v>1.5902140672782873E-2</v>
      </c>
      <c r="AH88" s="40">
        <f>VLOOKUP(Reais6x6!C88,Aplicações!$B$10:$J$67,7,0)</f>
        <v>4.0540540540540543E-2</v>
      </c>
      <c r="AI88" s="40">
        <f>VLOOKUP(Reais6x6!D88,Aplicações!$B$10:$J$67,7,0)</f>
        <v>1.1261261261261261E-2</v>
      </c>
      <c r="AJ88" s="40">
        <f>VLOOKUP(Reais6x6!E88,Aplicações!$B$10:$J$67,7,0)</f>
        <v>1.1261261261261261E-2</v>
      </c>
      <c r="AK88" s="40">
        <f>VLOOKUP(Reais6x6!F88,Aplicações!$B$10:$J$67,7,0)</f>
        <v>8.5585585585585586E-2</v>
      </c>
      <c r="AL88" s="40">
        <f>VLOOKUP(Reais6x6!G88,Aplicações!$B$10:$J$67,7,0)</f>
        <v>9.0090090090090089E-3</v>
      </c>
      <c r="AM88" s="40">
        <f>VLOOKUP(Reais6x6!H88,Aplicações!$B$10:$J$67,7,0)</f>
        <v>2.7027027027027029E-2</v>
      </c>
      <c r="AN88" s="40">
        <f>VLOOKUP(Reais6x6!C88,Aplicações!$B$10:$J$67,8,0)</f>
        <v>0.18900343642611683</v>
      </c>
      <c r="AO88" s="40">
        <f>VLOOKUP(Reais6x6!D88,Aplicações!$B$10:$J$67,8,0)</f>
        <v>5.4982817869415812E-3</v>
      </c>
      <c r="AP88" s="40">
        <f>VLOOKUP(Reais6x6!E88,Aplicações!$B$10:$J$67,8,0)</f>
        <v>5.4982817869415812E-3</v>
      </c>
      <c r="AQ88" s="40">
        <f>VLOOKUP(Reais6x6!F88,Aplicações!$B$10:$J$67,8,0)</f>
        <v>0.30584192439862545</v>
      </c>
      <c r="AR88" s="40">
        <f>VLOOKUP(Reais6x6!G88,Aplicações!$B$10:$J$67,8,0)</f>
        <v>0</v>
      </c>
      <c r="AS88" s="40">
        <f>VLOOKUP(Reais6x6!H88,Aplicações!$B$10:$J$67,8,0)</f>
        <v>2.7147766323024059E-4</v>
      </c>
      <c r="AT88" s="40">
        <f t="shared" si="2"/>
        <v>0.13149847094801223</v>
      </c>
      <c r="AU88" s="40">
        <f t="shared" si="3"/>
        <v>0.18468468468468466</v>
      </c>
      <c r="AV88" s="40">
        <f t="shared" si="4"/>
        <v>0.50611340206185562</v>
      </c>
      <c r="AW88" s="66">
        <f t="shared" si="5"/>
        <v>0.97614678899082574</v>
      </c>
      <c r="AX88" s="40">
        <f t="shared" si="6"/>
        <v>0.96756756756756757</v>
      </c>
      <c r="AY88" s="40">
        <f t="shared" si="7"/>
        <v>0.86030630011454756</v>
      </c>
    </row>
    <row r="89" spans="2:51" ht="13.5" customHeight="1">
      <c r="B89" s="39">
        <v>86</v>
      </c>
      <c r="C89" s="31" t="s">
        <v>97</v>
      </c>
      <c r="D89" s="31" t="s">
        <v>98</v>
      </c>
      <c r="E89" s="31" t="s">
        <v>98</v>
      </c>
      <c r="F89" s="31" t="s">
        <v>99</v>
      </c>
      <c r="G89" s="31" t="s">
        <v>101</v>
      </c>
      <c r="H89" s="31" t="s">
        <v>101</v>
      </c>
      <c r="I89" s="40">
        <f>VLOOKUP(Reais6x6!C89,Aplicações!$B$10:$J$67,9,0)</f>
        <v>78.63</v>
      </c>
      <c r="J89" s="40">
        <f>VLOOKUP(Reais6x6!D89,Aplicações!$B$10:$J$67,9,0)</f>
        <v>210</v>
      </c>
      <c r="K89" s="40">
        <f>VLOOKUP(Reais6x6!E89,Aplicações!$B$10:$J$67,9,0)</f>
        <v>210</v>
      </c>
      <c r="L89" s="40">
        <f>VLOOKUP(Reais6x6!F89,Aplicações!$B$10:$J$67,9,0)</f>
        <v>30.8</v>
      </c>
      <c r="M89" s="40">
        <f>VLOOKUP(Reais6x6!G89,Aplicações!$B$10:$J$67,9,0)</f>
        <v>224.76</v>
      </c>
      <c r="N89" s="40">
        <f>VLOOKUP(Reais6x6!H89,Aplicações!$B$10:$J$67,9,0)</f>
        <v>224.76</v>
      </c>
      <c r="O89" s="31">
        <v>101</v>
      </c>
      <c r="P89" s="31">
        <v>244</v>
      </c>
      <c r="Q89" s="31">
        <v>245</v>
      </c>
      <c r="R89" s="31">
        <v>40</v>
      </c>
      <c r="S89" s="31">
        <v>275</v>
      </c>
      <c r="T89" s="31">
        <v>278</v>
      </c>
      <c r="U89" s="41">
        <f t="shared" ref="U89:Z89" si="92">O89/I89-1</f>
        <v>0.2844970113188352</v>
      </c>
      <c r="V89" s="41">
        <f t="shared" si="92"/>
        <v>0.161904761904762</v>
      </c>
      <c r="W89" s="41">
        <f t="shared" si="92"/>
        <v>0.16666666666666674</v>
      </c>
      <c r="X89" s="41">
        <f t="shared" si="92"/>
        <v>0.29870129870129869</v>
      </c>
      <c r="Y89" s="41">
        <f t="shared" si="92"/>
        <v>0.22352731802811898</v>
      </c>
      <c r="Z89" s="41">
        <f t="shared" si="92"/>
        <v>0.23687488877024387</v>
      </c>
      <c r="AA89" s="41">
        <f t="shared" si="1"/>
        <v>0.22869532423165426</v>
      </c>
      <c r="AB89" s="40">
        <f>VLOOKUP(Reais6x6!C89,Aplicações!$B$10:$J$67,6,0)</f>
        <v>5.4434250764525995E-2</v>
      </c>
      <c r="AC89" s="40">
        <f>VLOOKUP(Reais6x6!D89,Aplicações!$B$10:$J$67,6,0)</f>
        <v>7.9510703363914366E-3</v>
      </c>
      <c r="AD89" s="40">
        <f>VLOOKUP(Reais6x6!E89,Aplicações!$B$10:$J$67,6,0)</f>
        <v>7.9510703363914366E-3</v>
      </c>
      <c r="AE89" s="40">
        <f>VLOOKUP(Reais6x6!F89,Aplicações!$B$10:$J$67,6,0)</f>
        <v>4.0978593272171251E-2</v>
      </c>
      <c r="AF89" s="40">
        <f>VLOOKUP(Reais6x6!G89,Aplicações!$B$10:$J$67,6,0)</f>
        <v>1.5902140672782873E-2</v>
      </c>
      <c r="AG89" s="40">
        <f>VLOOKUP(Reais6x6!H89,Aplicações!$B$10:$J$67,6,0)</f>
        <v>1.5902140672782873E-2</v>
      </c>
      <c r="AH89" s="40">
        <f>VLOOKUP(Reais6x6!C89,Aplicações!$B$10:$J$67,7,0)</f>
        <v>4.0540540540540543E-2</v>
      </c>
      <c r="AI89" s="40">
        <f>VLOOKUP(Reais6x6!D89,Aplicações!$B$10:$J$67,7,0)</f>
        <v>1.1261261261261261E-2</v>
      </c>
      <c r="AJ89" s="40">
        <f>VLOOKUP(Reais6x6!E89,Aplicações!$B$10:$J$67,7,0)</f>
        <v>1.1261261261261261E-2</v>
      </c>
      <c r="AK89" s="40">
        <f>VLOOKUP(Reais6x6!F89,Aplicações!$B$10:$J$67,7,0)</f>
        <v>8.5585585585585586E-2</v>
      </c>
      <c r="AL89" s="40">
        <f>VLOOKUP(Reais6x6!G89,Aplicações!$B$10:$J$67,7,0)</f>
        <v>2.7027027027027029E-2</v>
      </c>
      <c r="AM89" s="40">
        <f>VLOOKUP(Reais6x6!H89,Aplicações!$B$10:$J$67,7,0)</f>
        <v>2.7027027027027029E-2</v>
      </c>
      <c r="AN89" s="40">
        <f>VLOOKUP(Reais6x6!C89,Aplicações!$B$10:$J$67,8,0)</f>
        <v>0.18900343642611683</v>
      </c>
      <c r="AO89" s="40">
        <f>VLOOKUP(Reais6x6!D89,Aplicações!$B$10:$J$67,8,0)</f>
        <v>5.4982817869415812E-3</v>
      </c>
      <c r="AP89" s="40">
        <f>VLOOKUP(Reais6x6!E89,Aplicações!$B$10:$J$67,8,0)</f>
        <v>5.4982817869415812E-3</v>
      </c>
      <c r="AQ89" s="40">
        <f>VLOOKUP(Reais6x6!F89,Aplicações!$B$10:$J$67,8,0)</f>
        <v>0.30584192439862545</v>
      </c>
      <c r="AR89" s="40">
        <f>VLOOKUP(Reais6x6!G89,Aplicações!$B$10:$J$67,8,0)</f>
        <v>2.7147766323024059E-4</v>
      </c>
      <c r="AS89" s="40">
        <f>VLOOKUP(Reais6x6!H89,Aplicações!$B$10:$J$67,8,0)</f>
        <v>2.7147766323024059E-4</v>
      </c>
      <c r="AT89" s="40">
        <f t="shared" si="2"/>
        <v>0.14311926605504585</v>
      </c>
      <c r="AU89" s="40">
        <f t="shared" si="3"/>
        <v>0.20270270270270269</v>
      </c>
      <c r="AV89" s="40">
        <f t="shared" si="4"/>
        <v>0.50638487972508583</v>
      </c>
      <c r="AW89" s="66">
        <f t="shared" si="5"/>
        <v>0.97790010193679922</v>
      </c>
      <c r="AX89" s="40">
        <f t="shared" si="6"/>
        <v>0.96936936936936935</v>
      </c>
      <c r="AY89" s="40">
        <f t="shared" si="7"/>
        <v>0.86039679266895763</v>
      </c>
    </row>
    <row r="90" spans="2:51" ht="13.5" customHeight="1">
      <c r="B90" s="39">
        <v>87</v>
      </c>
      <c r="C90" s="31" t="s">
        <v>97</v>
      </c>
      <c r="D90" s="31" t="s">
        <v>98</v>
      </c>
      <c r="E90" s="31" t="s">
        <v>98</v>
      </c>
      <c r="F90" s="31" t="s">
        <v>100</v>
      </c>
      <c r="G90" s="31" t="s">
        <v>100</v>
      </c>
      <c r="H90" s="31" t="s">
        <v>100</v>
      </c>
      <c r="I90" s="40">
        <f>VLOOKUP(Reais6x6!C90,Aplicações!$B$10:$J$67,9,0)</f>
        <v>78.63</v>
      </c>
      <c r="J90" s="40">
        <f>VLOOKUP(Reais6x6!D90,Aplicações!$B$10:$J$67,9,0)</f>
        <v>210</v>
      </c>
      <c r="K90" s="40">
        <f>VLOOKUP(Reais6x6!E90,Aplicações!$B$10:$J$67,9,0)</f>
        <v>210</v>
      </c>
      <c r="L90" s="40">
        <f>VLOOKUP(Reais6x6!F90,Aplicações!$B$10:$J$67,9,0)</f>
        <v>184</v>
      </c>
      <c r="M90" s="40">
        <f>VLOOKUP(Reais6x6!G90,Aplicações!$B$10:$J$67,9,0)</f>
        <v>184</v>
      </c>
      <c r="N90" s="40">
        <f>VLOOKUP(Reais6x6!H90,Aplicações!$B$10:$J$67,9,0)</f>
        <v>184</v>
      </c>
      <c r="O90" s="31">
        <v>94</v>
      </c>
      <c r="P90" s="31">
        <v>248</v>
      </c>
      <c r="Q90" s="31">
        <v>248</v>
      </c>
      <c r="R90" s="31">
        <v>207</v>
      </c>
      <c r="S90" s="31">
        <v>208</v>
      </c>
      <c r="T90" s="31">
        <v>208</v>
      </c>
      <c r="U90" s="41">
        <f t="shared" ref="U90:Z90" si="93">O90/I90-1</f>
        <v>0.19547246597990586</v>
      </c>
      <c r="V90" s="41">
        <f t="shared" si="93"/>
        <v>0.18095238095238098</v>
      </c>
      <c r="W90" s="41">
        <f t="shared" si="93"/>
        <v>0.18095238095238098</v>
      </c>
      <c r="X90" s="41">
        <f t="shared" si="93"/>
        <v>0.125</v>
      </c>
      <c r="Y90" s="41">
        <f t="shared" si="93"/>
        <v>0.13043478260869557</v>
      </c>
      <c r="Z90" s="41">
        <f t="shared" si="93"/>
        <v>0.13043478260869557</v>
      </c>
      <c r="AA90" s="41">
        <f t="shared" si="1"/>
        <v>0.15720779885034317</v>
      </c>
      <c r="AB90" s="40">
        <f>VLOOKUP(Reais6x6!C90,Aplicações!$B$10:$J$67,6,0)</f>
        <v>5.4434250764525995E-2</v>
      </c>
      <c r="AC90" s="40">
        <f>VLOOKUP(Reais6x6!D90,Aplicações!$B$10:$J$67,6,0)</f>
        <v>7.9510703363914366E-3</v>
      </c>
      <c r="AD90" s="40">
        <f>VLOOKUP(Reais6x6!E90,Aplicações!$B$10:$J$67,6,0)</f>
        <v>7.9510703363914366E-3</v>
      </c>
      <c r="AE90" s="40">
        <f>VLOOKUP(Reais6x6!F90,Aplicações!$B$10:$J$67,6,0)</f>
        <v>4.2813455657492354E-3</v>
      </c>
      <c r="AF90" s="40">
        <f>VLOOKUP(Reais6x6!G90,Aplicações!$B$10:$J$67,6,0)</f>
        <v>4.2813455657492354E-3</v>
      </c>
      <c r="AG90" s="40">
        <f>VLOOKUP(Reais6x6!H90,Aplicações!$B$10:$J$67,6,0)</f>
        <v>4.2813455657492354E-3</v>
      </c>
      <c r="AH90" s="40">
        <f>VLOOKUP(Reais6x6!C90,Aplicações!$B$10:$J$67,7,0)</f>
        <v>4.0540540540540543E-2</v>
      </c>
      <c r="AI90" s="40">
        <f>VLOOKUP(Reais6x6!D90,Aplicações!$B$10:$J$67,7,0)</f>
        <v>1.1261261261261261E-2</v>
      </c>
      <c r="AJ90" s="40">
        <f>VLOOKUP(Reais6x6!E90,Aplicações!$B$10:$J$67,7,0)</f>
        <v>1.1261261261261261E-2</v>
      </c>
      <c r="AK90" s="40">
        <f>VLOOKUP(Reais6x6!F90,Aplicações!$B$10:$J$67,7,0)</f>
        <v>9.0090090090090089E-3</v>
      </c>
      <c r="AL90" s="40">
        <f>VLOOKUP(Reais6x6!G90,Aplicações!$B$10:$J$67,7,0)</f>
        <v>9.0090090090090089E-3</v>
      </c>
      <c r="AM90" s="40">
        <f>VLOOKUP(Reais6x6!H90,Aplicações!$B$10:$J$67,7,0)</f>
        <v>9.0090090090090089E-3</v>
      </c>
      <c r="AN90" s="40">
        <f>VLOOKUP(Reais6x6!C90,Aplicações!$B$10:$J$67,8,0)</f>
        <v>0.18900343642611683</v>
      </c>
      <c r="AO90" s="40">
        <f>VLOOKUP(Reais6x6!D90,Aplicações!$B$10:$J$67,8,0)</f>
        <v>5.4982817869415812E-3</v>
      </c>
      <c r="AP90" s="40">
        <f>VLOOKUP(Reais6x6!E90,Aplicações!$B$10:$J$67,8,0)</f>
        <v>5.4982817869415812E-3</v>
      </c>
      <c r="AQ90" s="40">
        <f>VLOOKUP(Reais6x6!F90,Aplicações!$B$10:$J$67,8,0)</f>
        <v>0</v>
      </c>
      <c r="AR90" s="40">
        <f>VLOOKUP(Reais6x6!G90,Aplicações!$B$10:$J$67,8,0)</f>
        <v>0</v>
      </c>
      <c r="AS90" s="40">
        <f>VLOOKUP(Reais6x6!H90,Aplicações!$B$10:$J$67,8,0)</f>
        <v>0</v>
      </c>
      <c r="AT90" s="40">
        <f t="shared" si="2"/>
        <v>8.3180428134556561E-2</v>
      </c>
      <c r="AU90" s="40">
        <f t="shared" si="3"/>
        <v>9.00900900900901E-2</v>
      </c>
      <c r="AV90" s="40">
        <f t="shared" si="4"/>
        <v>0.2</v>
      </c>
      <c r="AW90" s="66">
        <f t="shared" si="5"/>
        <v>0.98230377166156979</v>
      </c>
      <c r="AX90" s="40">
        <f t="shared" si="6"/>
        <v>0.98888888888888904</v>
      </c>
      <c r="AY90" s="40">
        <f t="shared" si="7"/>
        <v>0.93553264604810993</v>
      </c>
    </row>
    <row r="91" spans="2:51" ht="13.5" customHeight="1">
      <c r="B91" s="39">
        <v>88</v>
      </c>
      <c r="C91" s="31" t="s">
        <v>97</v>
      </c>
      <c r="D91" s="31" t="s">
        <v>98</v>
      </c>
      <c r="E91" s="31" t="s">
        <v>98</v>
      </c>
      <c r="F91" s="31" t="s">
        <v>100</v>
      </c>
      <c r="G91" s="31" t="s">
        <v>100</v>
      </c>
      <c r="H91" s="31" t="s">
        <v>101</v>
      </c>
      <c r="I91" s="40">
        <f>VLOOKUP(Reais6x6!C91,Aplicações!$B$10:$J$67,9,0)</f>
        <v>78.63</v>
      </c>
      <c r="J91" s="40">
        <f>VLOOKUP(Reais6x6!D91,Aplicações!$B$10:$J$67,9,0)</f>
        <v>210</v>
      </c>
      <c r="K91" s="40">
        <f>VLOOKUP(Reais6x6!E91,Aplicações!$B$10:$J$67,9,0)</f>
        <v>210</v>
      </c>
      <c r="L91" s="40">
        <f>VLOOKUP(Reais6x6!F91,Aplicações!$B$10:$J$67,9,0)</f>
        <v>184</v>
      </c>
      <c r="M91" s="40">
        <f>VLOOKUP(Reais6x6!G91,Aplicações!$B$10:$J$67,9,0)</f>
        <v>184</v>
      </c>
      <c r="N91" s="40">
        <f>VLOOKUP(Reais6x6!H91,Aplicações!$B$10:$J$67,9,0)</f>
        <v>224.76</v>
      </c>
      <c r="O91" s="31">
        <v>95</v>
      </c>
      <c r="P91" s="31">
        <v>246</v>
      </c>
      <c r="Q91" s="31">
        <v>246</v>
      </c>
      <c r="R91" s="31">
        <v>205</v>
      </c>
      <c r="S91" s="31">
        <v>205</v>
      </c>
      <c r="T91" s="31">
        <v>268</v>
      </c>
      <c r="U91" s="41">
        <f t="shared" ref="U91:Z91" si="94">O91/I91-1</f>
        <v>0.20819025817118164</v>
      </c>
      <c r="V91" s="41">
        <f t="shared" si="94"/>
        <v>0.17142857142857149</v>
      </c>
      <c r="W91" s="41">
        <f t="shared" si="94"/>
        <v>0.17142857142857149</v>
      </c>
      <c r="X91" s="41">
        <f t="shared" si="94"/>
        <v>0.11413043478260865</v>
      </c>
      <c r="Y91" s="41">
        <f t="shared" si="94"/>
        <v>0.11413043478260865</v>
      </c>
      <c r="Z91" s="41">
        <f t="shared" si="94"/>
        <v>0.19238298629649409</v>
      </c>
      <c r="AA91" s="41">
        <f t="shared" si="1"/>
        <v>0.16194854281500601</v>
      </c>
      <c r="AB91" s="40">
        <f>VLOOKUP(Reais6x6!C91,Aplicações!$B$10:$J$67,6,0)</f>
        <v>5.4434250764525995E-2</v>
      </c>
      <c r="AC91" s="40">
        <f>VLOOKUP(Reais6x6!D91,Aplicações!$B$10:$J$67,6,0)</f>
        <v>7.9510703363914366E-3</v>
      </c>
      <c r="AD91" s="40">
        <f>VLOOKUP(Reais6x6!E91,Aplicações!$B$10:$J$67,6,0)</f>
        <v>7.9510703363914366E-3</v>
      </c>
      <c r="AE91" s="40">
        <f>VLOOKUP(Reais6x6!F91,Aplicações!$B$10:$J$67,6,0)</f>
        <v>4.2813455657492354E-3</v>
      </c>
      <c r="AF91" s="40">
        <f>VLOOKUP(Reais6x6!G91,Aplicações!$B$10:$J$67,6,0)</f>
        <v>4.2813455657492354E-3</v>
      </c>
      <c r="AG91" s="40">
        <f>VLOOKUP(Reais6x6!H91,Aplicações!$B$10:$J$67,6,0)</f>
        <v>1.5902140672782873E-2</v>
      </c>
      <c r="AH91" s="40">
        <f>VLOOKUP(Reais6x6!C91,Aplicações!$B$10:$J$67,7,0)</f>
        <v>4.0540540540540543E-2</v>
      </c>
      <c r="AI91" s="40">
        <f>VLOOKUP(Reais6x6!D91,Aplicações!$B$10:$J$67,7,0)</f>
        <v>1.1261261261261261E-2</v>
      </c>
      <c r="AJ91" s="40">
        <f>VLOOKUP(Reais6x6!E91,Aplicações!$B$10:$J$67,7,0)</f>
        <v>1.1261261261261261E-2</v>
      </c>
      <c r="AK91" s="40">
        <f>VLOOKUP(Reais6x6!F91,Aplicações!$B$10:$J$67,7,0)</f>
        <v>9.0090090090090089E-3</v>
      </c>
      <c r="AL91" s="40">
        <f>VLOOKUP(Reais6x6!G91,Aplicações!$B$10:$J$67,7,0)</f>
        <v>9.0090090090090089E-3</v>
      </c>
      <c r="AM91" s="40">
        <f>VLOOKUP(Reais6x6!H91,Aplicações!$B$10:$J$67,7,0)</f>
        <v>2.7027027027027029E-2</v>
      </c>
      <c r="AN91" s="40">
        <f>VLOOKUP(Reais6x6!C91,Aplicações!$B$10:$J$67,8,0)</f>
        <v>0.18900343642611683</v>
      </c>
      <c r="AO91" s="40">
        <f>VLOOKUP(Reais6x6!D91,Aplicações!$B$10:$J$67,8,0)</f>
        <v>5.4982817869415812E-3</v>
      </c>
      <c r="AP91" s="40">
        <f>VLOOKUP(Reais6x6!E91,Aplicações!$B$10:$J$67,8,0)</f>
        <v>5.4982817869415812E-3</v>
      </c>
      <c r="AQ91" s="40">
        <f>VLOOKUP(Reais6x6!F91,Aplicações!$B$10:$J$67,8,0)</f>
        <v>0</v>
      </c>
      <c r="AR91" s="40">
        <f>VLOOKUP(Reais6x6!G91,Aplicações!$B$10:$J$67,8,0)</f>
        <v>0</v>
      </c>
      <c r="AS91" s="40">
        <f>VLOOKUP(Reais6x6!H91,Aplicações!$B$10:$J$67,8,0)</f>
        <v>2.7147766323024059E-4</v>
      </c>
      <c r="AT91" s="40">
        <f t="shared" si="2"/>
        <v>9.480122324159021E-2</v>
      </c>
      <c r="AU91" s="40">
        <f t="shared" si="3"/>
        <v>0.10810810810810811</v>
      </c>
      <c r="AV91" s="40">
        <f t="shared" si="4"/>
        <v>0.20027147766323025</v>
      </c>
      <c r="AW91" s="66">
        <f t="shared" si="5"/>
        <v>0.9809582059123344</v>
      </c>
      <c r="AX91" s="40">
        <f t="shared" si="6"/>
        <v>0.98588588588588588</v>
      </c>
      <c r="AY91" s="40">
        <f t="shared" si="7"/>
        <v>0.93555074455899201</v>
      </c>
    </row>
    <row r="92" spans="2:51" ht="13.5" customHeight="1">
      <c r="B92" s="39">
        <v>89</v>
      </c>
      <c r="C92" s="31" t="s">
        <v>97</v>
      </c>
      <c r="D92" s="31" t="s">
        <v>98</v>
      </c>
      <c r="E92" s="31" t="s">
        <v>98</v>
      </c>
      <c r="F92" s="31" t="s">
        <v>100</v>
      </c>
      <c r="G92" s="31" t="s">
        <v>101</v>
      </c>
      <c r="H92" s="31" t="s">
        <v>101</v>
      </c>
      <c r="I92" s="40">
        <f>VLOOKUP(Reais6x6!C92,Aplicações!$B$10:$J$67,9,0)</f>
        <v>78.63</v>
      </c>
      <c r="J92" s="40">
        <f>VLOOKUP(Reais6x6!D92,Aplicações!$B$10:$J$67,9,0)</f>
        <v>210</v>
      </c>
      <c r="K92" s="40">
        <f>VLOOKUP(Reais6x6!E92,Aplicações!$B$10:$J$67,9,0)</f>
        <v>210</v>
      </c>
      <c r="L92" s="40">
        <f>VLOOKUP(Reais6x6!F92,Aplicações!$B$10:$J$67,9,0)</f>
        <v>184</v>
      </c>
      <c r="M92" s="40">
        <f>VLOOKUP(Reais6x6!G92,Aplicações!$B$10:$J$67,9,0)</f>
        <v>224.76</v>
      </c>
      <c r="N92" s="40">
        <f>VLOOKUP(Reais6x6!H92,Aplicações!$B$10:$J$67,9,0)</f>
        <v>224.76</v>
      </c>
      <c r="O92" s="31">
        <v>97</v>
      </c>
      <c r="P92" s="31">
        <v>244</v>
      </c>
      <c r="Q92" s="31">
        <v>245</v>
      </c>
      <c r="R92" s="31">
        <v>203</v>
      </c>
      <c r="S92" s="31">
        <v>267</v>
      </c>
      <c r="T92" s="31">
        <v>270</v>
      </c>
      <c r="U92" s="41">
        <f t="shared" ref="U92:Z92" si="95">O92/I92-1</f>
        <v>0.23362584255373275</v>
      </c>
      <c r="V92" s="41">
        <f t="shared" si="95"/>
        <v>0.161904761904762</v>
      </c>
      <c r="W92" s="41">
        <f t="shared" si="95"/>
        <v>0.16666666666666674</v>
      </c>
      <c r="X92" s="41">
        <f t="shared" si="95"/>
        <v>0.10326086956521729</v>
      </c>
      <c r="Y92" s="41">
        <f t="shared" si="95"/>
        <v>0.1879337960491192</v>
      </c>
      <c r="Z92" s="41">
        <f t="shared" si="95"/>
        <v>0.20128136679124409</v>
      </c>
      <c r="AA92" s="41">
        <f t="shared" si="1"/>
        <v>0.17577888392179034</v>
      </c>
      <c r="AB92" s="40">
        <f>VLOOKUP(Reais6x6!C92,Aplicações!$B$10:$J$67,6,0)</f>
        <v>5.4434250764525995E-2</v>
      </c>
      <c r="AC92" s="40">
        <f>VLOOKUP(Reais6x6!D92,Aplicações!$B$10:$J$67,6,0)</f>
        <v>7.9510703363914366E-3</v>
      </c>
      <c r="AD92" s="40">
        <f>VLOOKUP(Reais6x6!E92,Aplicações!$B$10:$J$67,6,0)</f>
        <v>7.9510703363914366E-3</v>
      </c>
      <c r="AE92" s="40">
        <f>VLOOKUP(Reais6x6!F92,Aplicações!$B$10:$J$67,6,0)</f>
        <v>4.2813455657492354E-3</v>
      </c>
      <c r="AF92" s="40">
        <f>VLOOKUP(Reais6x6!G92,Aplicações!$B$10:$J$67,6,0)</f>
        <v>1.5902140672782873E-2</v>
      </c>
      <c r="AG92" s="40">
        <f>VLOOKUP(Reais6x6!H92,Aplicações!$B$10:$J$67,6,0)</f>
        <v>1.5902140672782873E-2</v>
      </c>
      <c r="AH92" s="40">
        <f>VLOOKUP(Reais6x6!C92,Aplicações!$B$10:$J$67,7,0)</f>
        <v>4.0540540540540543E-2</v>
      </c>
      <c r="AI92" s="40">
        <f>VLOOKUP(Reais6x6!D92,Aplicações!$B$10:$J$67,7,0)</f>
        <v>1.1261261261261261E-2</v>
      </c>
      <c r="AJ92" s="40">
        <f>VLOOKUP(Reais6x6!E92,Aplicações!$B$10:$J$67,7,0)</f>
        <v>1.1261261261261261E-2</v>
      </c>
      <c r="AK92" s="40">
        <f>VLOOKUP(Reais6x6!F92,Aplicações!$B$10:$J$67,7,0)</f>
        <v>9.0090090090090089E-3</v>
      </c>
      <c r="AL92" s="40">
        <f>VLOOKUP(Reais6x6!G92,Aplicações!$B$10:$J$67,7,0)</f>
        <v>2.7027027027027029E-2</v>
      </c>
      <c r="AM92" s="40">
        <f>VLOOKUP(Reais6x6!H92,Aplicações!$B$10:$J$67,7,0)</f>
        <v>2.7027027027027029E-2</v>
      </c>
      <c r="AN92" s="40">
        <f>VLOOKUP(Reais6x6!C92,Aplicações!$B$10:$J$67,8,0)</f>
        <v>0.18900343642611683</v>
      </c>
      <c r="AO92" s="40">
        <f>VLOOKUP(Reais6x6!D92,Aplicações!$B$10:$J$67,8,0)</f>
        <v>5.4982817869415812E-3</v>
      </c>
      <c r="AP92" s="40">
        <f>VLOOKUP(Reais6x6!E92,Aplicações!$B$10:$J$67,8,0)</f>
        <v>5.4982817869415812E-3</v>
      </c>
      <c r="AQ92" s="40">
        <f>VLOOKUP(Reais6x6!F92,Aplicações!$B$10:$J$67,8,0)</f>
        <v>0</v>
      </c>
      <c r="AR92" s="40">
        <f>VLOOKUP(Reais6x6!G92,Aplicações!$B$10:$J$67,8,0)</f>
        <v>2.7147766323024059E-4</v>
      </c>
      <c r="AS92" s="40">
        <f>VLOOKUP(Reais6x6!H92,Aplicações!$B$10:$J$67,8,0)</f>
        <v>2.7147766323024059E-4</v>
      </c>
      <c r="AT92" s="40">
        <f t="shared" si="2"/>
        <v>0.10642201834862383</v>
      </c>
      <c r="AU92" s="40">
        <f t="shared" si="3"/>
        <v>0.12612612612612611</v>
      </c>
      <c r="AV92" s="40">
        <f t="shared" si="4"/>
        <v>0.20054295532646049</v>
      </c>
      <c r="AW92" s="66">
        <f t="shared" si="5"/>
        <v>0.98116207951070344</v>
      </c>
      <c r="AX92" s="40">
        <f t="shared" si="6"/>
        <v>0.98528528528528525</v>
      </c>
      <c r="AY92" s="40">
        <f t="shared" si="7"/>
        <v>0.93560504009163803</v>
      </c>
    </row>
    <row r="93" spans="2:51" ht="13.5" customHeight="1">
      <c r="B93" s="39">
        <v>90</v>
      </c>
      <c r="C93" s="31" t="s">
        <v>97</v>
      </c>
      <c r="D93" s="31" t="s">
        <v>98</v>
      </c>
      <c r="E93" s="31" t="s">
        <v>98</v>
      </c>
      <c r="F93" s="31" t="s">
        <v>101</v>
      </c>
      <c r="G93" s="31" t="s">
        <v>101</v>
      </c>
      <c r="H93" s="31" t="s">
        <v>101</v>
      </c>
      <c r="I93" s="40">
        <f>VLOOKUP(Reais6x6!C93,Aplicações!$B$10:$J$67,9,0)</f>
        <v>78.63</v>
      </c>
      <c r="J93" s="40">
        <f>VLOOKUP(Reais6x6!D93,Aplicações!$B$10:$J$67,9,0)</f>
        <v>210</v>
      </c>
      <c r="K93" s="40">
        <f>VLOOKUP(Reais6x6!E93,Aplicações!$B$10:$J$67,9,0)</f>
        <v>210</v>
      </c>
      <c r="L93" s="40">
        <f>VLOOKUP(Reais6x6!F93,Aplicações!$B$10:$J$67,9,0)</f>
        <v>224.76</v>
      </c>
      <c r="M93" s="40">
        <f>VLOOKUP(Reais6x6!G93,Aplicações!$B$10:$J$67,9,0)</f>
        <v>224.76</v>
      </c>
      <c r="N93" s="40">
        <f>VLOOKUP(Reais6x6!H93,Aplicações!$B$10:$J$67,9,0)</f>
        <v>224.76</v>
      </c>
      <c r="O93" s="31">
        <v>98</v>
      </c>
      <c r="P93" s="31">
        <v>242</v>
      </c>
      <c r="Q93" s="31">
        <v>242</v>
      </c>
      <c r="R93" s="31">
        <v>278</v>
      </c>
      <c r="S93" s="31">
        <v>271</v>
      </c>
      <c r="T93" s="31">
        <v>278</v>
      </c>
      <c r="U93" s="41">
        <f t="shared" ref="U93:Z93" si="96">O93/I93-1</f>
        <v>0.24634363474500831</v>
      </c>
      <c r="V93" s="41">
        <f t="shared" si="96"/>
        <v>0.15238095238095228</v>
      </c>
      <c r="W93" s="41">
        <f t="shared" si="96"/>
        <v>0.15238095238095228</v>
      </c>
      <c r="X93" s="41">
        <f t="shared" si="96"/>
        <v>0.23687488877024387</v>
      </c>
      <c r="Y93" s="41">
        <f t="shared" si="96"/>
        <v>0.20573055703861898</v>
      </c>
      <c r="Z93" s="41">
        <f t="shared" si="96"/>
        <v>0.23687488877024387</v>
      </c>
      <c r="AA93" s="41">
        <f t="shared" si="1"/>
        <v>0.20509764568100328</v>
      </c>
      <c r="AB93" s="40">
        <f>VLOOKUP(Reais6x6!C93,Aplicações!$B$10:$J$67,6,0)</f>
        <v>5.4434250764525995E-2</v>
      </c>
      <c r="AC93" s="40">
        <f>VLOOKUP(Reais6x6!D93,Aplicações!$B$10:$J$67,6,0)</f>
        <v>7.9510703363914366E-3</v>
      </c>
      <c r="AD93" s="40">
        <f>VLOOKUP(Reais6x6!E93,Aplicações!$B$10:$J$67,6,0)</f>
        <v>7.9510703363914366E-3</v>
      </c>
      <c r="AE93" s="40">
        <f>VLOOKUP(Reais6x6!F93,Aplicações!$B$10:$J$67,6,0)</f>
        <v>1.5902140672782873E-2</v>
      </c>
      <c r="AF93" s="40">
        <f>VLOOKUP(Reais6x6!G93,Aplicações!$B$10:$J$67,6,0)</f>
        <v>1.5902140672782873E-2</v>
      </c>
      <c r="AG93" s="40">
        <f>VLOOKUP(Reais6x6!H93,Aplicações!$B$10:$J$67,6,0)</f>
        <v>1.5902140672782873E-2</v>
      </c>
      <c r="AH93" s="40">
        <f>VLOOKUP(Reais6x6!C93,Aplicações!$B$10:$J$67,7,0)</f>
        <v>4.0540540540540543E-2</v>
      </c>
      <c r="AI93" s="40">
        <f>VLOOKUP(Reais6x6!D93,Aplicações!$B$10:$J$67,7,0)</f>
        <v>1.1261261261261261E-2</v>
      </c>
      <c r="AJ93" s="40">
        <f>VLOOKUP(Reais6x6!E93,Aplicações!$B$10:$J$67,7,0)</f>
        <v>1.1261261261261261E-2</v>
      </c>
      <c r="AK93" s="40">
        <f>VLOOKUP(Reais6x6!F93,Aplicações!$B$10:$J$67,7,0)</f>
        <v>2.7027027027027029E-2</v>
      </c>
      <c r="AL93" s="40">
        <f>VLOOKUP(Reais6x6!G93,Aplicações!$B$10:$J$67,7,0)</f>
        <v>2.7027027027027029E-2</v>
      </c>
      <c r="AM93" s="40">
        <f>VLOOKUP(Reais6x6!H93,Aplicações!$B$10:$J$67,7,0)</f>
        <v>2.7027027027027029E-2</v>
      </c>
      <c r="AN93" s="40">
        <f>VLOOKUP(Reais6x6!C93,Aplicações!$B$10:$J$67,8,0)</f>
        <v>0.18900343642611683</v>
      </c>
      <c r="AO93" s="40">
        <f>VLOOKUP(Reais6x6!D93,Aplicações!$B$10:$J$67,8,0)</f>
        <v>5.4982817869415812E-3</v>
      </c>
      <c r="AP93" s="40">
        <f>VLOOKUP(Reais6x6!E93,Aplicações!$B$10:$J$67,8,0)</f>
        <v>5.4982817869415812E-3</v>
      </c>
      <c r="AQ93" s="40">
        <f>VLOOKUP(Reais6x6!F93,Aplicações!$B$10:$J$67,8,0)</f>
        <v>2.7147766323024059E-4</v>
      </c>
      <c r="AR93" s="40">
        <f>VLOOKUP(Reais6x6!G93,Aplicações!$B$10:$J$67,8,0)</f>
        <v>2.7147766323024059E-4</v>
      </c>
      <c r="AS93" s="40">
        <f>VLOOKUP(Reais6x6!H93,Aplicações!$B$10:$J$67,8,0)</f>
        <v>2.7147766323024059E-4</v>
      </c>
      <c r="AT93" s="40">
        <f t="shared" si="2"/>
        <v>0.11804281345565748</v>
      </c>
      <c r="AU93" s="40">
        <f t="shared" si="3"/>
        <v>0.14414414414414414</v>
      </c>
      <c r="AV93" s="40">
        <f t="shared" si="4"/>
        <v>0.20081443298969073</v>
      </c>
      <c r="AW93" s="66">
        <f t="shared" si="5"/>
        <v>0.98291539245667692</v>
      </c>
      <c r="AX93" s="40">
        <f t="shared" si="6"/>
        <v>0.98708708708708714</v>
      </c>
      <c r="AY93" s="40">
        <f t="shared" si="7"/>
        <v>0.93569553264604788</v>
      </c>
    </row>
    <row r="94" spans="2:51" ht="13.5" customHeight="1">
      <c r="B94" s="39">
        <v>91</v>
      </c>
      <c r="C94" s="31" t="s">
        <v>97</v>
      </c>
      <c r="D94" s="31" t="s">
        <v>98</v>
      </c>
      <c r="E94" s="31" t="s">
        <v>99</v>
      </c>
      <c r="F94" s="31" t="s">
        <v>99</v>
      </c>
      <c r="G94" s="31" t="s">
        <v>99</v>
      </c>
      <c r="H94" s="31" t="s">
        <v>99</v>
      </c>
      <c r="I94" s="40">
        <f>VLOOKUP(Reais6x6!C94,Aplicações!$B$10:$J$67,9,0)</f>
        <v>78.63</v>
      </c>
      <c r="J94" s="40">
        <f>VLOOKUP(Reais6x6!D94,Aplicações!$B$10:$J$67,9,0)</f>
        <v>210</v>
      </c>
      <c r="K94" s="40">
        <f>VLOOKUP(Reais6x6!E94,Aplicações!$B$10:$J$67,9,0)</f>
        <v>30.8</v>
      </c>
      <c r="L94" s="40">
        <f>VLOOKUP(Reais6x6!F94,Aplicações!$B$10:$J$67,9,0)</f>
        <v>30.8</v>
      </c>
      <c r="M94" s="40">
        <f>VLOOKUP(Reais6x6!G94,Aplicações!$B$10:$J$67,9,0)</f>
        <v>30.8</v>
      </c>
      <c r="N94" s="40">
        <f>VLOOKUP(Reais6x6!H94,Aplicações!$B$10:$J$67,9,0)</f>
        <v>30.8</v>
      </c>
      <c r="O94" s="31">
        <v>111</v>
      </c>
      <c r="P94" s="31">
        <v>247</v>
      </c>
      <c r="Q94" s="31">
        <v>44</v>
      </c>
      <c r="R94" s="31">
        <v>44</v>
      </c>
      <c r="S94" s="31">
        <v>43</v>
      </c>
      <c r="T94" s="31">
        <v>48</v>
      </c>
      <c r="U94" s="41">
        <f t="shared" ref="U94:Z94" si="97">O94/I94-1</f>
        <v>0.41167493323159099</v>
      </c>
      <c r="V94" s="41">
        <f t="shared" si="97"/>
        <v>0.17619047619047623</v>
      </c>
      <c r="W94" s="41">
        <f t="shared" si="97"/>
        <v>0.4285714285714286</v>
      </c>
      <c r="X94" s="41">
        <f t="shared" si="97"/>
        <v>0.4285714285714286</v>
      </c>
      <c r="Y94" s="41">
        <f t="shared" si="97"/>
        <v>0.39610389610389607</v>
      </c>
      <c r="Z94" s="41">
        <f t="shared" si="97"/>
        <v>0.55844155844155852</v>
      </c>
      <c r="AA94" s="41">
        <f t="shared" si="1"/>
        <v>0.39992562018506317</v>
      </c>
      <c r="AB94" s="40">
        <f>VLOOKUP(Reais6x6!C94,Aplicações!$B$10:$J$67,6,0)</f>
        <v>5.4434250764525995E-2</v>
      </c>
      <c r="AC94" s="40">
        <f>VLOOKUP(Reais6x6!D94,Aplicações!$B$10:$J$67,6,0)</f>
        <v>7.9510703363914366E-3</v>
      </c>
      <c r="AD94" s="40">
        <f>VLOOKUP(Reais6x6!E94,Aplicações!$B$10:$J$67,6,0)</f>
        <v>4.0978593272171251E-2</v>
      </c>
      <c r="AE94" s="40">
        <f>VLOOKUP(Reais6x6!F94,Aplicações!$B$10:$J$67,6,0)</f>
        <v>4.0978593272171251E-2</v>
      </c>
      <c r="AF94" s="40">
        <f>VLOOKUP(Reais6x6!G94,Aplicações!$B$10:$J$67,6,0)</f>
        <v>4.0978593272171251E-2</v>
      </c>
      <c r="AG94" s="40">
        <f>VLOOKUP(Reais6x6!H94,Aplicações!$B$10:$J$67,6,0)</f>
        <v>4.0978593272171251E-2</v>
      </c>
      <c r="AH94" s="40">
        <f>VLOOKUP(Reais6x6!C94,Aplicações!$B$10:$J$67,7,0)</f>
        <v>4.0540540540540543E-2</v>
      </c>
      <c r="AI94" s="40">
        <f>VLOOKUP(Reais6x6!D94,Aplicações!$B$10:$J$67,7,0)</f>
        <v>1.1261261261261261E-2</v>
      </c>
      <c r="AJ94" s="40">
        <f>VLOOKUP(Reais6x6!E94,Aplicações!$B$10:$J$67,7,0)</f>
        <v>8.5585585585585586E-2</v>
      </c>
      <c r="AK94" s="40">
        <f>VLOOKUP(Reais6x6!F94,Aplicações!$B$10:$J$67,7,0)</f>
        <v>8.5585585585585586E-2</v>
      </c>
      <c r="AL94" s="40">
        <f>VLOOKUP(Reais6x6!G94,Aplicações!$B$10:$J$67,7,0)</f>
        <v>8.5585585585585586E-2</v>
      </c>
      <c r="AM94" s="40">
        <f>VLOOKUP(Reais6x6!H94,Aplicações!$B$10:$J$67,7,0)</f>
        <v>8.5585585585585586E-2</v>
      </c>
      <c r="AN94" s="40">
        <f>VLOOKUP(Reais6x6!C94,Aplicações!$B$10:$J$67,8,0)</f>
        <v>0.18900343642611683</v>
      </c>
      <c r="AO94" s="40">
        <f>VLOOKUP(Reais6x6!D94,Aplicações!$B$10:$J$67,8,0)</f>
        <v>5.4982817869415812E-3</v>
      </c>
      <c r="AP94" s="40">
        <f>VLOOKUP(Reais6x6!E94,Aplicações!$B$10:$J$67,8,0)</f>
        <v>0.30584192439862545</v>
      </c>
      <c r="AQ94" s="40">
        <f>VLOOKUP(Reais6x6!F94,Aplicações!$B$10:$J$67,8,0)</f>
        <v>0.30584192439862545</v>
      </c>
      <c r="AR94" s="40">
        <f>VLOOKUP(Reais6x6!G94,Aplicações!$B$10:$J$67,8,0)</f>
        <v>0.30584192439862545</v>
      </c>
      <c r="AS94" s="40">
        <f>VLOOKUP(Reais6x6!H94,Aplicações!$B$10:$J$67,8,0)</f>
        <v>0.30584192439862545</v>
      </c>
      <c r="AT94" s="40">
        <f t="shared" si="2"/>
        <v>0.22629969418960244</v>
      </c>
      <c r="AU94" s="40">
        <f t="shared" si="3"/>
        <v>0.39414414414414417</v>
      </c>
      <c r="AV94" s="40">
        <f t="shared" si="4"/>
        <v>1.4178694158075602</v>
      </c>
      <c r="AW94" s="66">
        <f t="shared" si="5"/>
        <v>0.98450560652395513</v>
      </c>
      <c r="AX94" s="40">
        <f t="shared" si="6"/>
        <v>0.96621621621621612</v>
      </c>
      <c r="AY94" s="40">
        <f t="shared" si="7"/>
        <v>0.87651775486827033</v>
      </c>
    </row>
    <row r="95" spans="2:51" ht="13.5" customHeight="1">
      <c r="B95" s="39">
        <v>92</v>
      </c>
      <c r="C95" s="31" t="s">
        <v>97</v>
      </c>
      <c r="D95" s="31" t="s">
        <v>98</v>
      </c>
      <c r="E95" s="31" t="s">
        <v>99</v>
      </c>
      <c r="F95" s="31" t="s">
        <v>99</v>
      </c>
      <c r="G95" s="31" t="s">
        <v>99</v>
      </c>
      <c r="H95" s="31" t="s">
        <v>100</v>
      </c>
      <c r="I95" s="40">
        <f>VLOOKUP(Reais6x6!C95,Aplicações!$B$10:$J$67,9,0)</f>
        <v>78.63</v>
      </c>
      <c r="J95" s="40">
        <f>VLOOKUP(Reais6x6!D95,Aplicações!$B$10:$J$67,9,0)</f>
        <v>210</v>
      </c>
      <c r="K95" s="40">
        <f>VLOOKUP(Reais6x6!E95,Aplicações!$B$10:$J$67,9,0)</f>
        <v>30.8</v>
      </c>
      <c r="L95" s="40">
        <f>VLOOKUP(Reais6x6!F95,Aplicações!$B$10:$J$67,9,0)</f>
        <v>30.8</v>
      </c>
      <c r="M95" s="40">
        <f>VLOOKUP(Reais6x6!G95,Aplicações!$B$10:$J$67,9,0)</f>
        <v>30.8</v>
      </c>
      <c r="N95" s="40">
        <f>VLOOKUP(Reais6x6!H95,Aplicações!$B$10:$J$67,9,0)</f>
        <v>184</v>
      </c>
      <c r="O95" s="31">
        <v>108</v>
      </c>
      <c r="P95" s="31">
        <v>247</v>
      </c>
      <c r="Q95" s="31">
        <v>43</v>
      </c>
      <c r="R95" s="31">
        <v>42</v>
      </c>
      <c r="S95" s="31">
        <v>41</v>
      </c>
      <c r="T95" s="31">
        <v>202</v>
      </c>
      <c r="U95" s="41">
        <f t="shared" ref="U95:Z95" si="98">O95/I95-1</f>
        <v>0.37352155665776432</v>
      </c>
      <c r="V95" s="41">
        <f t="shared" si="98"/>
        <v>0.17619047619047623</v>
      </c>
      <c r="W95" s="41">
        <f t="shared" si="98"/>
        <v>0.39610389610389607</v>
      </c>
      <c r="X95" s="41">
        <f t="shared" si="98"/>
        <v>0.36363636363636354</v>
      </c>
      <c r="Y95" s="41">
        <f t="shared" si="98"/>
        <v>0.33116883116883122</v>
      </c>
      <c r="Z95" s="41">
        <f t="shared" si="98"/>
        <v>9.7826086956521729E-2</v>
      </c>
      <c r="AA95" s="41">
        <f t="shared" si="1"/>
        <v>0.28974120178564217</v>
      </c>
      <c r="AB95" s="40">
        <f>VLOOKUP(Reais6x6!C95,Aplicações!$B$10:$J$67,6,0)</f>
        <v>5.4434250764525995E-2</v>
      </c>
      <c r="AC95" s="40">
        <f>VLOOKUP(Reais6x6!D95,Aplicações!$B$10:$J$67,6,0)</f>
        <v>7.9510703363914366E-3</v>
      </c>
      <c r="AD95" s="40">
        <f>VLOOKUP(Reais6x6!E95,Aplicações!$B$10:$J$67,6,0)</f>
        <v>4.0978593272171251E-2</v>
      </c>
      <c r="AE95" s="40">
        <f>VLOOKUP(Reais6x6!F95,Aplicações!$B$10:$J$67,6,0)</f>
        <v>4.0978593272171251E-2</v>
      </c>
      <c r="AF95" s="40">
        <f>VLOOKUP(Reais6x6!G95,Aplicações!$B$10:$J$67,6,0)</f>
        <v>4.0978593272171251E-2</v>
      </c>
      <c r="AG95" s="40">
        <f>VLOOKUP(Reais6x6!H95,Aplicações!$B$10:$J$67,6,0)</f>
        <v>4.2813455657492354E-3</v>
      </c>
      <c r="AH95" s="40">
        <f>VLOOKUP(Reais6x6!C95,Aplicações!$B$10:$J$67,7,0)</f>
        <v>4.0540540540540543E-2</v>
      </c>
      <c r="AI95" s="40">
        <f>VLOOKUP(Reais6x6!D95,Aplicações!$B$10:$J$67,7,0)</f>
        <v>1.1261261261261261E-2</v>
      </c>
      <c r="AJ95" s="40">
        <f>VLOOKUP(Reais6x6!E95,Aplicações!$B$10:$J$67,7,0)</f>
        <v>8.5585585585585586E-2</v>
      </c>
      <c r="AK95" s="40">
        <f>VLOOKUP(Reais6x6!F95,Aplicações!$B$10:$J$67,7,0)</f>
        <v>8.5585585585585586E-2</v>
      </c>
      <c r="AL95" s="40">
        <f>VLOOKUP(Reais6x6!G95,Aplicações!$B$10:$J$67,7,0)</f>
        <v>8.5585585585585586E-2</v>
      </c>
      <c r="AM95" s="40">
        <f>VLOOKUP(Reais6x6!H95,Aplicações!$B$10:$J$67,7,0)</f>
        <v>9.0090090090090089E-3</v>
      </c>
      <c r="AN95" s="40">
        <f>VLOOKUP(Reais6x6!C95,Aplicações!$B$10:$J$67,8,0)</f>
        <v>0.18900343642611683</v>
      </c>
      <c r="AO95" s="40">
        <f>VLOOKUP(Reais6x6!D95,Aplicações!$B$10:$J$67,8,0)</f>
        <v>5.4982817869415812E-3</v>
      </c>
      <c r="AP95" s="40">
        <f>VLOOKUP(Reais6x6!E95,Aplicações!$B$10:$J$67,8,0)</f>
        <v>0.30584192439862545</v>
      </c>
      <c r="AQ95" s="40">
        <f>VLOOKUP(Reais6x6!F95,Aplicações!$B$10:$J$67,8,0)</f>
        <v>0.30584192439862545</v>
      </c>
      <c r="AR95" s="40">
        <f>VLOOKUP(Reais6x6!G95,Aplicações!$B$10:$J$67,8,0)</f>
        <v>0.30584192439862545</v>
      </c>
      <c r="AS95" s="40">
        <f>VLOOKUP(Reais6x6!H95,Aplicações!$B$10:$J$67,8,0)</f>
        <v>0</v>
      </c>
      <c r="AT95" s="40">
        <f t="shared" si="2"/>
        <v>0.18960244648318045</v>
      </c>
      <c r="AU95" s="40">
        <f t="shared" si="3"/>
        <v>0.3175675675675676</v>
      </c>
      <c r="AV95" s="40">
        <f t="shared" si="4"/>
        <v>1.1120274914089348</v>
      </c>
      <c r="AW95" s="66">
        <f t="shared" si="5"/>
        <v>0.97667686034658496</v>
      </c>
      <c r="AX95" s="40">
        <f t="shared" si="6"/>
        <v>0.95660660660660668</v>
      </c>
      <c r="AY95" s="40">
        <f t="shared" si="7"/>
        <v>0.83019473081328743</v>
      </c>
    </row>
    <row r="96" spans="2:51" ht="13.5" customHeight="1">
      <c r="B96" s="39">
        <v>93</v>
      </c>
      <c r="C96" s="31" t="s">
        <v>97</v>
      </c>
      <c r="D96" s="31" t="s">
        <v>98</v>
      </c>
      <c r="E96" s="31" t="s">
        <v>99</v>
      </c>
      <c r="F96" s="31" t="s">
        <v>99</v>
      </c>
      <c r="G96" s="31" t="s">
        <v>99</v>
      </c>
      <c r="H96" s="31" t="s">
        <v>101</v>
      </c>
      <c r="I96" s="40">
        <f>VLOOKUP(Reais6x6!C96,Aplicações!$B$10:$J$67,9,0)</f>
        <v>78.63</v>
      </c>
      <c r="J96" s="40">
        <f>VLOOKUP(Reais6x6!D96,Aplicações!$B$10:$J$67,9,0)</f>
        <v>210</v>
      </c>
      <c r="K96" s="40">
        <f>VLOOKUP(Reais6x6!E96,Aplicações!$B$10:$J$67,9,0)</f>
        <v>30.8</v>
      </c>
      <c r="L96" s="40">
        <f>VLOOKUP(Reais6x6!F96,Aplicações!$B$10:$J$67,9,0)</f>
        <v>30.8</v>
      </c>
      <c r="M96" s="40">
        <f>VLOOKUP(Reais6x6!G96,Aplicações!$B$10:$J$67,9,0)</f>
        <v>30.8</v>
      </c>
      <c r="N96" s="40">
        <f>VLOOKUP(Reais6x6!H96,Aplicações!$B$10:$J$67,9,0)</f>
        <v>224.76</v>
      </c>
      <c r="O96" s="31">
        <v>110</v>
      </c>
      <c r="P96" s="31">
        <v>246</v>
      </c>
      <c r="Q96" s="31">
        <v>45</v>
      </c>
      <c r="R96" s="31">
        <v>43</v>
      </c>
      <c r="S96" s="31">
        <v>42</v>
      </c>
      <c r="T96" s="31">
        <v>290</v>
      </c>
      <c r="U96" s="41">
        <f t="shared" ref="U96:Z96" si="99">O96/I96-1</f>
        <v>0.39895714104031543</v>
      </c>
      <c r="V96" s="41">
        <f t="shared" si="99"/>
        <v>0.17142857142857149</v>
      </c>
      <c r="W96" s="41">
        <f t="shared" si="99"/>
        <v>0.46103896103896091</v>
      </c>
      <c r="X96" s="41">
        <f t="shared" si="99"/>
        <v>0.39610389610389607</v>
      </c>
      <c r="Y96" s="41">
        <f t="shared" si="99"/>
        <v>0.36363636363636354</v>
      </c>
      <c r="Z96" s="41">
        <f t="shared" si="99"/>
        <v>0.29026517173874367</v>
      </c>
      <c r="AA96" s="41">
        <f t="shared" si="1"/>
        <v>0.34690501749780855</v>
      </c>
      <c r="AB96" s="40">
        <f>VLOOKUP(Reais6x6!C96,Aplicações!$B$10:$J$67,6,0)</f>
        <v>5.4434250764525995E-2</v>
      </c>
      <c r="AC96" s="40">
        <f>VLOOKUP(Reais6x6!D96,Aplicações!$B$10:$J$67,6,0)</f>
        <v>7.9510703363914366E-3</v>
      </c>
      <c r="AD96" s="40">
        <f>VLOOKUP(Reais6x6!E96,Aplicações!$B$10:$J$67,6,0)</f>
        <v>4.0978593272171251E-2</v>
      </c>
      <c r="AE96" s="40">
        <f>VLOOKUP(Reais6x6!F96,Aplicações!$B$10:$J$67,6,0)</f>
        <v>4.0978593272171251E-2</v>
      </c>
      <c r="AF96" s="40">
        <f>VLOOKUP(Reais6x6!G96,Aplicações!$B$10:$J$67,6,0)</f>
        <v>4.0978593272171251E-2</v>
      </c>
      <c r="AG96" s="40">
        <f>VLOOKUP(Reais6x6!H96,Aplicações!$B$10:$J$67,6,0)</f>
        <v>1.5902140672782873E-2</v>
      </c>
      <c r="AH96" s="40">
        <f>VLOOKUP(Reais6x6!C96,Aplicações!$B$10:$J$67,7,0)</f>
        <v>4.0540540540540543E-2</v>
      </c>
      <c r="AI96" s="40">
        <f>VLOOKUP(Reais6x6!D96,Aplicações!$B$10:$J$67,7,0)</f>
        <v>1.1261261261261261E-2</v>
      </c>
      <c r="AJ96" s="40">
        <f>VLOOKUP(Reais6x6!E96,Aplicações!$B$10:$J$67,7,0)</f>
        <v>8.5585585585585586E-2</v>
      </c>
      <c r="AK96" s="40">
        <f>VLOOKUP(Reais6x6!F96,Aplicações!$B$10:$J$67,7,0)</f>
        <v>8.5585585585585586E-2</v>
      </c>
      <c r="AL96" s="40">
        <f>VLOOKUP(Reais6x6!G96,Aplicações!$B$10:$J$67,7,0)</f>
        <v>8.5585585585585586E-2</v>
      </c>
      <c r="AM96" s="40">
        <f>VLOOKUP(Reais6x6!H96,Aplicações!$B$10:$J$67,7,0)</f>
        <v>2.7027027027027029E-2</v>
      </c>
      <c r="AN96" s="40">
        <f>VLOOKUP(Reais6x6!C96,Aplicações!$B$10:$J$67,8,0)</f>
        <v>0.18900343642611683</v>
      </c>
      <c r="AO96" s="40">
        <f>VLOOKUP(Reais6x6!D96,Aplicações!$B$10:$J$67,8,0)</f>
        <v>5.4982817869415812E-3</v>
      </c>
      <c r="AP96" s="40">
        <f>VLOOKUP(Reais6x6!E96,Aplicações!$B$10:$J$67,8,0)</f>
        <v>0.30584192439862545</v>
      </c>
      <c r="AQ96" s="40">
        <f>VLOOKUP(Reais6x6!F96,Aplicações!$B$10:$J$67,8,0)</f>
        <v>0.30584192439862545</v>
      </c>
      <c r="AR96" s="40">
        <f>VLOOKUP(Reais6x6!G96,Aplicações!$B$10:$J$67,8,0)</f>
        <v>0.30584192439862545</v>
      </c>
      <c r="AS96" s="40">
        <f>VLOOKUP(Reais6x6!H96,Aplicações!$B$10:$J$67,8,0)</f>
        <v>2.7147766323024059E-4</v>
      </c>
      <c r="AT96" s="40">
        <f t="shared" si="2"/>
        <v>0.20122324159021407</v>
      </c>
      <c r="AU96" s="40">
        <f t="shared" si="3"/>
        <v>0.3355855855855856</v>
      </c>
      <c r="AV96" s="40">
        <f t="shared" si="4"/>
        <v>1.112298969072165</v>
      </c>
      <c r="AW96" s="66">
        <f t="shared" si="5"/>
        <v>0.97949031600407765</v>
      </c>
      <c r="AX96" s="40">
        <f t="shared" si="6"/>
        <v>0.96051051051051028</v>
      </c>
      <c r="AY96" s="40">
        <f t="shared" si="7"/>
        <v>0.83028522336769772</v>
      </c>
    </row>
    <row r="97" spans="2:51" ht="13.5" customHeight="1">
      <c r="B97" s="39">
        <v>94</v>
      </c>
      <c r="C97" s="31" t="s">
        <v>97</v>
      </c>
      <c r="D97" s="31" t="s">
        <v>98</v>
      </c>
      <c r="E97" s="31" t="s">
        <v>99</v>
      </c>
      <c r="F97" s="31" t="s">
        <v>99</v>
      </c>
      <c r="G97" s="31" t="s">
        <v>100</v>
      </c>
      <c r="H97" s="31" t="s">
        <v>100</v>
      </c>
      <c r="I97" s="40">
        <f>VLOOKUP(Reais6x6!C97,Aplicações!$B$10:$J$67,9,0)</f>
        <v>78.63</v>
      </c>
      <c r="J97" s="40">
        <f>VLOOKUP(Reais6x6!D97,Aplicações!$B$10:$J$67,9,0)</f>
        <v>210</v>
      </c>
      <c r="K97" s="40">
        <f>VLOOKUP(Reais6x6!E97,Aplicações!$B$10:$J$67,9,0)</f>
        <v>30.8</v>
      </c>
      <c r="L97" s="40">
        <f>VLOOKUP(Reais6x6!F97,Aplicações!$B$10:$J$67,9,0)</f>
        <v>30.8</v>
      </c>
      <c r="M97" s="40">
        <f>VLOOKUP(Reais6x6!G97,Aplicações!$B$10:$J$67,9,0)</f>
        <v>184</v>
      </c>
      <c r="N97" s="40">
        <f>VLOOKUP(Reais6x6!H97,Aplicações!$B$10:$J$67,9,0)</f>
        <v>184</v>
      </c>
      <c r="O97" s="31">
        <v>102</v>
      </c>
      <c r="P97" s="31">
        <v>248</v>
      </c>
      <c r="Q97" s="31">
        <v>44</v>
      </c>
      <c r="R97" s="31">
        <v>40</v>
      </c>
      <c r="S97" s="31">
        <v>204</v>
      </c>
      <c r="T97" s="31">
        <v>204</v>
      </c>
      <c r="U97" s="41">
        <f t="shared" ref="U97:Z97" si="100">O97/I97-1</f>
        <v>0.29721480351011076</v>
      </c>
      <c r="V97" s="41">
        <f t="shared" si="100"/>
        <v>0.18095238095238098</v>
      </c>
      <c r="W97" s="41">
        <f t="shared" si="100"/>
        <v>0.4285714285714286</v>
      </c>
      <c r="X97" s="41">
        <f t="shared" si="100"/>
        <v>0.29870129870129869</v>
      </c>
      <c r="Y97" s="41">
        <f t="shared" si="100"/>
        <v>0.10869565217391308</v>
      </c>
      <c r="Z97" s="41">
        <f t="shared" si="100"/>
        <v>0.10869565217391308</v>
      </c>
      <c r="AA97" s="41">
        <f t="shared" si="1"/>
        <v>0.23713853601384086</v>
      </c>
      <c r="AB97" s="40">
        <f>VLOOKUP(Reais6x6!C97,Aplicações!$B$10:$J$67,6,0)</f>
        <v>5.4434250764525995E-2</v>
      </c>
      <c r="AC97" s="40">
        <f>VLOOKUP(Reais6x6!D97,Aplicações!$B$10:$J$67,6,0)</f>
        <v>7.9510703363914366E-3</v>
      </c>
      <c r="AD97" s="40">
        <f>VLOOKUP(Reais6x6!E97,Aplicações!$B$10:$J$67,6,0)</f>
        <v>4.0978593272171251E-2</v>
      </c>
      <c r="AE97" s="40">
        <f>VLOOKUP(Reais6x6!F97,Aplicações!$B$10:$J$67,6,0)</f>
        <v>4.0978593272171251E-2</v>
      </c>
      <c r="AF97" s="40">
        <f>VLOOKUP(Reais6x6!G97,Aplicações!$B$10:$J$67,6,0)</f>
        <v>4.2813455657492354E-3</v>
      </c>
      <c r="AG97" s="40">
        <f>VLOOKUP(Reais6x6!H97,Aplicações!$B$10:$J$67,6,0)</f>
        <v>4.2813455657492354E-3</v>
      </c>
      <c r="AH97" s="40">
        <f>VLOOKUP(Reais6x6!C97,Aplicações!$B$10:$J$67,7,0)</f>
        <v>4.0540540540540543E-2</v>
      </c>
      <c r="AI97" s="40">
        <f>VLOOKUP(Reais6x6!D97,Aplicações!$B$10:$J$67,7,0)</f>
        <v>1.1261261261261261E-2</v>
      </c>
      <c r="AJ97" s="40">
        <f>VLOOKUP(Reais6x6!E97,Aplicações!$B$10:$J$67,7,0)</f>
        <v>8.5585585585585586E-2</v>
      </c>
      <c r="AK97" s="40">
        <f>VLOOKUP(Reais6x6!F97,Aplicações!$B$10:$J$67,7,0)</f>
        <v>8.5585585585585586E-2</v>
      </c>
      <c r="AL97" s="40">
        <f>VLOOKUP(Reais6x6!G97,Aplicações!$B$10:$J$67,7,0)</f>
        <v>9.0090090090090089E-3</v>
      </c>
      <c r="AM97" s="40">
        <f>VLOOKUP(Reais6x6!H97,Aplicações!$B$10:$J$67,7,0)</f>
        <v>9.0090090090090089E-3</v>
      </c>
      <c r="AN97" s="40">
        <f>VLOOKUP(Reais6x6!C97,Aplicações!$B$10:$J$67,8,0)</f>
        <v>0.18900343642611683</v>
      </c>
      <c r="AO97" s="40">
        <f>VLOOKUP(Reais6x6!D97,Aplicações!$B$10:$J$67,8,0)</f>
        <v>5.4982817869415812E-3</v>
      </c>
      <c r="AP97" s="40">
        <f>VLOOKUP(Reais6x6!E97,Aplicações!$B$10:$J$67,8,0)</f>
        <v>0.30584192439862545</v>
      </c>
      <c r="AQ97" s="40">
        <f>VLOOKUP(Reais6x6!F97,Aplicações!$B$10:$J$67,8,0)</f>
        <v>0.30584192439862545</v>
      </c>
      <c r="AR97" s="40">
        <f>VLOOKUP(Reais6x6!G97,Aplicações!$B$10:$J$67,8,0)</f>
        <v>0</v>
      </c>
      <c r="AS97" s="40">
        <f>VLOOKUP(Reais6x6!H97,Aplicações!$B$10:$J$67,8,0)</f>
        <v>0</v>
      </c>
      <c r="AT97" s="40">
        <f t="shared" si="2"/>
        <v>0.15290519877675843</v>
      </c>
      <c r="AU97" s="40">
        <f t="shared" si="3"/>
        <v>0.24099099099099097</v>
      </c>
      <c r="AV97" s="40">
        <f t="shared" si="4"/>
        <v>0.8061855670103093</v>
      </c>
      <c r="AW97" s="66">
        <f t="shared" si="5"/>
        <v>0.97374108053007125</v>
      </c>
      <c r="AX97" s="40">
        <f t="shared" si="6"/>
        <v>0.95720720720720742</v>
      </c>
      <c r="AY97" s="40">
        <f t="shared" si="7"/>
        <v>0.82465063001145456</v>
      </c>
    </row>
    <row r="98" spans="2:51" ht="13.5" customHeight="1">
      <c r="B98" s="39">
        <v>95</v>
      </c>
      <c r="C98" s="31" t="s">
        <v>97</v>
      </c>
      <c r="D98" s="31" t="s">
        <v>98</v>
      </c>
      <c r="E98" s="31" t="s">
        <v>99</v>
      </c>
      <c r="F98" s="31" t="s">
        <v>99</v>
      </c>
      <c r="G98" s="31" t="s">
        <v>100</v>
      </c>
      <c r="H98" s="31" t="s">
        <v>101</v>
      </c>
      <c r="I98" s="40">
        <f>VLOOKUP(Reais6x6!C98,Aplicações!$B$10:$J$67,9,0)</f>
        <v>78.63</v>
      </c>
      <c r="J98" s="40">
        <f>VLOOKUP(Reais6x6!D98,Aplicações!$B$10:$J$67,9,0)</f>
        <v>210</v>
      </c>
      <c r="K98" s="40">
        <f>VLOOKUP(Reais6x6!E98,Aplicações!$B$10:$J$67,9,0)</f>
        <v>30.8</v>
      </c>
      <c r="L98" s="40">
        <f>VLOOKUP(Reais6x6!F98,Aplicações!$B$10:$J$67,9,0)</f>
        <v>30.8</v>
      </c>
      <c r="M98" s="40">
        <f>VLOOKUP(Reais6x6!G98,Aplicações!$B$10:$J$67,9,0)</f>
        <v>184</v>
      </c>
      <c r="N98" s="40">
        <f>VLOOKUP(Reais6x6!H98,Aplicações!$B$10:$J$67,9,0)</f>
        <v>224.76</v>
      </c>
      <c r="O98" s="31">
        <v>104</v>
      </c>
      <c r="P98" s="31">
        <v>245</v>
      </c>
      <c r="Q98" s="31">
        <v>42</v>
      </c>
      <c r="R98" s="31">
        <v>41</v>
      </c>
      <c r="S98" s="31">
        <v>201</v>
      </c>
      <c r="T98" s="31">
        <v>280</v>
      </c>
      <c r="U98" s="41">
        <f t="shared" ref="U98:Z98" si="101">O98/I98-1</f>
        <v>0.32265038789266187</v>
      </c>
      <c r="V98" s="41">
        <f t="shared" si="101"/>
        <v>0.16666666666666674</v>
      </c>
      <c r="W98" s="41">
        <f t="shared" si="101"/>
        <v>0.36363636363636354</v>
      </c>
      <c r="X98" s="41">
        <f t="shared" si="101"/>
        <v>0.33116883116883122</v>
      </c>
      <c r="Y98" s="41">
        <f t="shared" si="101"/>
        <v>9.2391304347826164E-2</v>
      </c>
      <c r="Z98" s="41">
        <f t="shared" si="101"/>
        <v>0.24577326926499388</v>
      </c>
      <c r="AA98" s="41">
        <f t="shared" si="1"/>
        <v>0.25371447049622392</v>
      </c>
      <c r="AB98" s="40">
        <f>VLOOKUP(Reais6x6!C98,Aplicações!$B$10:$J$67,6,0)</f>
        <v>5.4434250764525995E-2</v>
      </c>
      <c r="AC98" s="40">
        <f>VLOOKUP(Reais6x6!D98,Aplicações!$B$10:$J$67,6,0)</f>
        <v>7.9510703363914366E-3</v>
      </c>
      <c r="AD98" s="40">
        <f>VLOOKUP(Reais6x6!E98,Aplicações!$B$10:$J$67,6,0)</f>
        <v>4.0978593272171251E-2</v>
      </c>
      <c r="AE98" s="40">
        <f>VLOOKUP(Reais6x6!F98,Aplicações!$B$10:$J$67,6,0)</f>
        <v>4.0978593272171251E-2</v>
      </c>
      <c r="AF98" s="40">
        <f>VLOOKUP(Reais6x6!G98,Aplicações!$B$10:$J$67,6,0)</f>
        <v>4.2813455657492354E-3</v>
      </c>
      <c r="AG98" s="40">
        <f>VLOOKUP(Reais6x6!H98,Aplicações!$B$10:$J$67,6,0)</f>
        <v>1.5902140672782873E-2</v>
      </c>
      <c r="AH98" s="40">
        <f>VLOOKUP(Reais6x6!C98,Aplicações!$B$10:$J$67,7,0)</f>
        <v>4.0540540540540543E-2</v>
      </c>
      <c r="AI98" s="40">
        <f>VLOOKUP(Reais6x6!D98,Aplicações!$B$10:$J$67,7,0)</f>
        <v>1.1261261261261261E-2</v>
      </c>
      <c r="AJ98" s="40">
        <f>VLOOKUP(Reais6x6!E98,Aplicações!$B$10:$J$67,7,0)</f>
        <v>8.5585585585585586E-2</v>
      </c>
      <c r="AK98" s="40">
        <f>VLOOKUP(Reais6x6!F98,Aplicações!$B$10:$J$67,7,0)</f>
        <v>8.5585585585585586E-2</v>
      </c>
      <c r="AL98" s="40">
        <f>VLOOKUP(Reais6x6!G98,Aplicações!$B$10:$J$67,7,0)</f>
        <v>9.0090090090090089E-3</v>
      </c>
      <c r="AM98" s="40">
        <f>VLOOKUP(Reais6x6!H98,Aplicações!$B$10:$J$67,7,0)</f>
        <v>2.7027027027027029E-2</v>
      </c>
      <c r="AN98" s="40">
        <f>VLOOKUP(Reais6x6!C98,Aplicações!$B$10:$J$67,8,0)</f>
        <v>0.18900343642611683</v>
      </c>
      <c r="AO98" s="40">
        <f>VLOOKUP(Reais6x6!D98,Aplicações!$B$10:$J$67,8,0)</f>
        <v>5.4982817869415812E-3</v>
      </c>
      <c r="AP98" s="40">
        <f>VLOOKUP(Reais6x6!E98,Aplicações!$B$10:$J$67,8,0)</f>
        <v>0.30584192439862545</v>
      </c>
      <c r="AQ98" s="40">
        <f>VLOOKUP(Reais6x6!F98,Aplicações!$B$10:$J$67,8,0)</f>
        <v>0.30584192439862545</v>
      </c>
      <c r="AR98" s="40">
        <f>VLOOKUP(Reais6x6!G98,Aplicações!$B$10:$J$67,8,0)</f>
        <v>0</v>
      </c>
      <c r="AS98" s="40">
        <f>VLOOKUP(Reais6x6!H98,Aplicações!$B$10:$J$67,8,0)</f>
        <v>2.7147766323024059E-4</v>
      </c>
      <c r="AT98" s="40">
        <f t="shared" si="2"/>
        <v>0.16452599388379205</v>
      </c>
      <c r="AU98" s="40">
        <f t="shared" si="3"/>
        <v>0.25900900900900903</v>
      </c>
      <c r="AV98" s="40">
        <f t="shared" si="4"/>
        <v>0.80645704467353951</v>
      </c>
      <c r="AW98" s="66">
        <f t="shared" si="5"/>
        <v>0.97500509683995928</v>
      </c>
      <c r="AX98" s="40">
        <f t="shared" si="6"/>
        <v>0.95870870870870861</v>
      </c>
      <c r="AY98" s="40">
        <f t="shared" si="7"/>
        <v>0.8247049255441008</v>
      </c>
    </row>
    <row r="99" spans="2:51" ht="13.5" customHeight="1">
      <c r="B99" s="39">
        <v>96</v>
      </c>
      <c r="C99" s="31" t="s">
        <v>97</v>
      </c>
      <c r="D99" s="31" t="s">
        <v>98</v>
      </c>
      <c r="E99" s="31" t="s">
        <v>99</v>
      </c>
      <c r="F99" s="31" t="s">
        <v>99</v>
      </c>
      <c r="G99" s="31" t="s">
        <v>101</v>
      </c>
      <c r="H99" s="31" t="s">
        <v>101</v>
      </c>
      <c r="I99" s="40">
        <f>VLOOKUP(Reais6x6!C99,Aplicações!$B$10:$J$67,9,0)</f>
        <v>78.63</v>
      </c>
      <c r="J99" s="40">
        <f>VLOOKUP(Reais6x6!D99,Aplicações!$B$10:$J$67,9,0)</f>
        <v>210</v>
      </c>
      <c r="K99" s="40">
        <f>VLOOKUP(Reais6x6!E99,Aplicações!$B$10:$J$67,9,0)</f>
        <v>30.8</v>
      </c>
      <c r="L99" s="40">
        <f>VLOOKUP(Reais6x6!F99,Aplicações!$B$10:$J$67,9,0)</f>
        <v>30.8</v>
      </c>
      <c r="M99" s="40">
        <f>VLOOKUP(Reais6x6!G99,Aplicações!$B$10:$J$67,9,0)</f>
        <v>224.76</v>
      </c>
      <c r="N99" s="40">
        <f>VLOOKUP(Reais6x6!H99,Aplicações!$B$10:$J$67,9,0)</f>
        <v>224.76</v>
      </c>
      <c r="O99" s="31">
        <v>105</v>
      </c>
      <c r="P99" s="31">
        <v>244</v>
      </c>
      <c r="Q99" s="31">
        <v>43</v>
      </c>
      <c r="R99" s="31">
        <v>40</v>
      </c>
      <c r="S99" s="31">
        <v>283</v>
      </c>
      <c r="T99" s="31">
        <v>283</v>
      </c>
      <c r="U99" s="41">
        <f t="shared" ref="U99:Z99" si="102">O99/I99-1</f>
        <v>0.33536818008393743</v>
      </c>
      <c r="V99" s="41">
        <f t="shared" si="102"/>
        <v>0.161904761904762</v>
      </c>
      <c r="W99" s="41">
        <f t="shared" si="102"/>
        <v>0.39610389610389607</v>
      </c>
      <c r="X99" s="41">
        <f t="shared" si="102"/>
        <v>0.29870129870129869</v>
      </c>
      <c r="Y99" s="41">
        <f t="shared" si="102"/>
        <v>0.25912084000711877</v>
      </c>
      <c r="Z99" s="41">
        <f t="shared" si="102"/>
        <v>0.25912084000711877</v>
      </c>
      <c r="AA99" s="41">
        <f t="shared" si="1"/>
        <v>0.28505330280135527</v>
      </c>
      <c r="AB99" s="40">
        <f>VLOOKUP(Reais6x6!C99,Aplicações!$B$10:$J$67,6,0)</f>
        <v>5.4434250764525995E-2</v>
      </c>
      <c r="AC99" s="40">
        <f>VLOOKUP(Reais6x6!D99,Aplicações!$B$10:$J$67,6,0)</f>
        <v>7.9510703363914366E-3</v>
      </c>
      <c r="AD99" s="40">
        <f>VLOOKUP(Reais6x6!E99,Aplicações!$B$10:$J$67,6,0)</f>
        <v>4.0978593272171251E-2</v>
      </c>
      <c r="AE99" s="40">
        <f>VLOOKUP(Reais6x6!F99,Aplicações!$B$10:$J$67,6,0)</f>
        <v>4.0978593272171251E-2</v>
      </c>
      <c r="AF99" s="40">
        <f>VLOOKUP(Reais6x6!G99,Aplicações!$B$10:$J$67,6,0)</f>
        <v>1.5902140672782873E-2</v>
      </c>
      <c r="AG99" s="40">
        <f>VLOOKUP(Reais6x6!H99,Aplicações!$B$10:$J$67,6,0)</f>
        <v>1.5902140672782873E-2</v>
      </c>
      <c r="AH99" s="40">
        <f>VLOOKUP(Reais6x6!C99,Aplicações!$B$10:$J$67,7,0)</f>
        <v>4.0540540540540543E-2</v>
      </c>
      <c r="AI99" s="40">
        <f>VLOOKUP(Reais6x6!D99,Aplicações!$B$10:$J$67,7,0)</f>
        <v>1.1261261261261261E-2</v>
      </c>
      <c r="AJ99" s="40">
        <f>VLOOKUP(Reais6x6!E99,Aplicações!$B$10:$J$67,7,0)</f>
        <v>8.5585585585585586E-2</v>
      </c>
      <c r="AK99" s="40">
        <f>VLOOKUP(Reais6x6!F99,Aplicações!$B$10:$J$67,7,0)</f>
        <v>8.5585585585585586E-2</v>
      </c>
      <c r="AL99" s="40">
        <f>VLOOKUP(Reais6x6!G99,Aplicações!$B$10:$J$67,7,0)</f>
        <v>2.7027027027027029E-2</v>
      </c>
      <c r="AM99" s="40">
        <f>VLOOKUP(Reais6x6!H99,Aplicações!$B$10:$J$67,7,0)</f>
        <v>2.7027027027027029E-2</v>
      </c>
      <c r="AN99" s="40">
        <f>VLOOKUP(Reais6x6!C99,Aplicações!$B$10:$J$67,8,0)</f>
        <v>0.18900343642611683</v>
      </c>
      <c r="AO99" s="40">
        <f>VLOOKUP(Reais6x6!D99,Aplicações!$B$10:$J$67,8,0)</f>
        <v>5.4982817869415812E-3</v>
      </c>
      <c r="AP99" s="40">
        <f>VLOOKUP(Reais6x6!E99,Aplicações!$B$10:$J$67,8,0)</f>
        <v>0.30584192439862545</v>
      </c>
      <c r="AQ99" s="40">
        <f>VLOOKUP(Reais6x6!F99,Aplicações!$B$10:$J$67,8,0)</f>
        <v>0.30584192439862545</v>
      </c>
      <c r="AR99" s="40">
        <f>VLOOKUP(Reais6x6!G99,Aplicações!$B$10:$J$67,8,0)</f>
        <v>2.7147766323024059E-4</v>
      </c>
      <c r="AS99" s="40">
        <f>VLOOKUP(Reais6x6!H99,Aplicações!$B$10:$J$67,8,0)</f>
        <v>2.7147766323024059E-4</v>
      </c>
      <c r="AT99" s="40">
        <f t="shared" si="2"/>
        <v>0.17614678899082567</v>
      </c>
      <c r="AU99" s="40">
        <f t="shared" si="3"/>
        <v>0.27702702702702703</v>
      </c>
      <c r="AV99" s="40">
        <f t="shared" si="4"/>
        <v>0.80672852233676973</v>
      </c>
      <c r="AW99" s="66">
        <f t="shared" si="5"/>
        <v>0.97781855249745175</v>
      </c>
      <c r="AX99" s="40">
        <f t="shared" si="6"/>
        <v>0.96261261261261244</v>
      </c>
      <c r="AY99" s="40">
        <f t="shared" si="7"/>
        <v>0.82479541809851098</v>
      </c>
    </row>
    <row r="100" spans="2:51" ht="13.5" customHeight="1">
      <c r="B100" s="39">
        <v>97</v>
      </c>
      <c r="C100" s="31" t="s">
        <v>97</v>
      </c>
      <c r="D100" s="31" t="s">
        <v>98</v>
      </c>
      <c r="E100" s="31" t="s">
        <v>99</v>
      </c>
      <c r="F100" s="31" t="s">
        <v>100</v>
      </c>
      <c r="G100" s="31" t="s">
        <v>100</v>
      </c>
      <c r="H100" s="31" t="s">
        <v>100</v>
      </c>
      <c r="I100" s="40">
        <f>VLOOKUP(Reais6x6!C100,Aplicações!$B$10:$J$67,9,0)</f>
        <v>78.63</v>
      </c>
      <c r="J100" s="40">
        <f>VLOOKUP(Reais6x6!D100,Aplicações!$B$10:$J$67,9,0)</f>
        <v>210</v>
      </c>
      <c r="K100" s="40">
        <f>VLOOKUP(Reais6x6!E100,Aplicações!$B$10:$J$67,9,0)</f>
        <v>30.8</v>
      </c>
      <c r="L100" s="40">
        <f>VLOOKUP(Reais6x6!F100,Aplicações!$B$10:$J$67,9,0)</f>
        <v>184</v>
      </c>
      <c r="M100" s="40">
        <f>VLOOKUP(Reais6x6!G100,Aplicações!$B$10:$J$67,9,0)</f>
        <v>184</v>
      </c>
      <c r="N100" s="40">
        <f>VLOOKUP(Reais6x6!H100,Aplicações!$B$10:$J$67,9,0)</f>
        <v>184</v>
      </c>
      <c r="O100" s="31">
        <v>98</v>
      </c>
      <c r="P100" s="31">
        <v>247</v>
      </c>
      <c r="Q100" s="31">
        <v>42</v>
      </c>
      <c r="R100" s="31">
        <v>207</v>
      </c>
      <c r="S100" s="31">
        <v>207</v>
      </c>
      <c r="T100" s="31">
        <v>206</v>
      </c>
      <c r="U100" s="41">
        <f t="shared" ref="U100:Z100" si="103">O100/I100-1</f>
        <v>0.24634363474500831</v>
      </c>
      <c r="V100" s="41">
        <f t="shared" si="103"/>
        <v>0.17619047619047623</v>
      </c>
      <c r="W100" s="41">
        <f t="shared" si="103"/>
        <v>0.36363636363636354</v>
      </c>
      <c r="X100" s="41">
        <f t="shared" si="103"/>
        <v>0.125</v>
      </c>
      <c r="Y100" s="41">
        <f t="shared" si="103"/>
        <v>0.125</v>
      </c>
      <c r="Z100" s="41">
        <f t="shared" si="103"/>
        <v>0.11956521739130443</v>
      </c>
      <c r="AA100" s="41">
        <f t="shared" si="1"/>
        <v>0.19262261532719208</v>
      </c>
      <c r="AB100" s="40">
        <f>VLOOKUP(Reais6x6!C100,Aplicações!$B$10:$J$67,6,0)</f>
        <v>5.4434250764525995E-2</v>
      </c>
      <c r="AC100" s="40">
        <f>VLOOKUP(Reais6x6!D100,Aplicações!$B$10:$J$67,6,0)</f>
        <v>7.9510703363914366E-3</v>
      </c>
      <c r="AD100" s="40">
        <f>VLOOKUP(Reais6x6!E100,Aplicações!$B$10:$J$67,6,0)</f>
        <v>4.0978593272171251E-2</v>
      </c>
      <c r="AE100" s="40">
        <f>VLOOKUP(Reais6x6!F100,Aplicações!$B$10:$J$67,6,0)</f>
        <v>4.2813455657492354E-3</v>
      </c>
      <c r="AF100" s="40">
        <f>VLOOKUP(Reais6x6!G100,Aplicações!$B$10:$J$67,6,0)</f>
        <v>4.2813455657492354E-3</v>
      </c>
      <c r="AG100" s="40">
        <f>VLOOKUP(Reais6x6!H100,Aplicações!$B$10:$J$67,6,0)</f>
        <v>4.2813455657492354E-3</v>
      </c>
      <c r="AH100" s="40">
        <f>VLOOKUP(Reais6x6!C100,Aplicações!$B$10:$J$67,7,0)</f>
        <v>4.0540540540540543E-2</v>
      </c>
      <c r="AI100" s="40">
        <f>VLOOKUP(Reais6x6!D100,Aplicações!$B$10:$J$67,7,0)</f>
        <v>1.1261261261261261E-2</v>
      </c>
      <c r="AJ100" s="40">
        <f>VLOOKUP(Reais6x6!E100,Aplicações!$B$10:$J$67,7,0)</f>
        <v>8.5585585585585586E-2</v>
      </c>
      <c r="AK100" s="40">
        <f>VLOOKUP(Reais6x6!F100,Aplicações!$B$10:$J$67,7,0)</f>
        <v>9.0090090090090089E-3</v>
      </c>
      <c r="AL100" s="40">
        <f>VLOOKUP(Reais6x6!G100,Aplicações!$B$10:$J$67,7,0)</f>
        <v>9.0090090090090089E-3</v>
      </c>
      <c r="AM100" s="40">
        <f>VLOOKUP(Reais6x6!H100,Aplicações!$B$10:$J$67,7,0)</f>
        <v>9.0090090090090089E-3</v>
      </c>
      <c r="AN100" s="40">
        <f>VLOOKUP(Reais6x6!C100,Aplicações!$B$10:$J$67,8,0)</f>
        <v>0.18900343642611683</v>
      </c>
      <c r="AO100" s="40">
        <f>VLOOKUP(Reais6x6!D100,Aplicações!$B$10:$J$67,8,0)</f>
        <v>5.4982817869415812E-3</v>
      </c>
      <c r="AP100" s="40">
        <f>VLOOKUP(Reais6x6!E100,Aplicações!$B$10:$J$67,8,0)</f>
        <v>0.30584192439862545</v>
      </c>
      <c r="AQ100" s="40">
        <f>VLOOKUP(Reais6x6!F100,Aplicações!$B$10:$J$67,8,0)</f>
        <v>0</v>
      </c>
      <c r="AR100" s="40">
        <f>VLOOKUP(Reais6x6!G100,Aplicações!$B$10:$J$67,8,0)</f>
        <v>0</v>
      </c>
      <c r="AS100" s="40">
        <f>VLOOKUP(Reais6x6!H100,Aplicações!$B$10:$J$67,8,0)</f>
        <v>0</v>
      </c>
      <c r="AT100" s="40">
        <f t="shared" si="2"/>
        <v>0.11620795107033638</v>
      </c>
      <c r="AU100" s="40">
        <f t="shared" si="3"/>
        <v>0.16441441441441437</v>
      </c>
      <c r="AV100" s="40">
        <f t="shared" si="4"/>
        <v>0.50034364261168385</v>
      </c>
      <c r="AW100" s="66">
        <f t="shared" si="5"/>
        <v>0.97569826707441365</v>
      </c>
      <c r="AX100" s="40">
        <f t="shared" si="6"/>
        <v>0.96801801801801812</v>
      </c>
      <c r="AY100" s="40">
        <f t="shared" si="7"/>
        <v>0.85988545246277193</v>
      </c>
    </row>
    <row r="101" spans="2:51" ht="13.5" customHeight="1">
      <c r="B101" s="39">
        <v>98</v>
      </c>
      <c r="C101" s="31" t="s">
        <v>97</v>
      </c>
      <c r="D101" s="31" t="s">
        <v>98</v>
      </c>
      <c r="E101" s="31" t="s">
        <v>99</v>
      </c>
      <c r="F101" s="31" t="s">
        <v>100</v>
      </c>
      <c r="G101" s="31" t="s">
        <v>100</v>
      </c>
      <c r="H101" s="31" t="s">
        <v>101</v>
      </c>
      <c r="I101" s="40">
        <f>VLOOKUP(Reais6x6!C101,Aplicações!$B$10:$J$67,9,0)</f>
        <v>78.63</v>
      </c>
      <c r="J101" s="40">
        <f>VLOOKUP(Reais6x6!D101,Aplicações!$B$10:$J$67,9,0)</f>
        <v>210</v>
      </c>
      <c r="K101" s="40">
        <f>VLOOKUP(Reais6x6!E101,Aplicações!$B$10:$J$67,9,0)</f>
        <v>30.8</v>
      </c>
      <c r="L101" s="40">
        <f>VLOOKUP(Reais6x6!F101,Aplicações!$B$10:$J$67,9,0)</f>
        <v>184</v>
      </c>
      <c r="M101" s="40">
        <f>VLOOKUP(Reais6x6!G101,Aplicações!$B$10:$J$67,9,0)</f>
        <v>184</v>
      </c>
      <c r="N101" s="40">
        <f>VLOOKUP(Reais6x6!H101,Aplicações!$B$10:$J$67,9,0)</f>
        <v>224.76</v>
      </c>
      <c r="O101" s="31">
        <v>99</v>
      </c>
      <c r="P101" s="31">
        <v>245</v>
      </c>
      <c r="Q101" s="31">
        <v>41</v>
      </c>
      <c r="R101" s="31">
        <v>203</v>
      </c>
      <c r="S101" s="31">
        <v>205</v>
      </c>
      <c r="T101" s="31">
        <v>273</v>
      </c>
      <c r="U101" s="41">
        <f t="shared" ref="U101:Z101" si="104">O101/I101-1</f>
        <v>0.25906142693628387</v>
      </c>
      <c r="V101" s="41">
        <f t="shared" si="104"/>
        <v>0.16666666666666674</v>
      </c>
      <c r="W101" s="41">
        <f t="shared" si="104"/>
        <v>0.33116883116883122</v>
      </c>
      <c r="X101" s="41">
        <f t="shared" si="104"/>
        <v>0.10326086956521729</v>
      </c>
      <c r="Y101" s="41">
        <f t="shared" si="104"/>
        <v>0.11413043478260865</v>
      </c>
      <c r="Z101" s="41">
        <f t="shared" si="104"/>
        <v>0.21462893753336898</v>
      </c>
      <c r="AA101" s="41">
        <f t="shared" si="1"/>
        <v>0.19815286110882946</v>
      </c>
      <c r="AB101" s="40">
        <f>VLOOKUP(Reais6x6!C101,Aplicações!$B$10:$J$67,6,0)</f>
        <v>5.4434250764525995E-2</v>
      </c>
      <c r="AC101" s="40">
        <f>VLOOKUP(Reais6x6!D101,Aplicações!$B$10:$J$67,6,0)</f>
        <v>7.9510703363914366E-3</v>
      </c>
      <c r="AD101" s="40">
        <f>VLOOKUP(Reais6x6!E101,Aplicações!$B$10:$J$67,6,0)</f>
        <v>4.0978593272171251E-2</v>
      </c>
      <c r="AE101" s="40">
        <f>VLOOKUP(Reais6x6!F101,Aplicações!$B$10:$J$67,6,0)</f>
        <v>4.2813455657492354E-3</v>
      </c>
      <c r="AF101" s="40">
        <f>VLOOKUP(Reais6x6!G101,Aplicações!$B$10:$J$67,6,0)</f>
        <v>4.2813455657492354E-3</v>
      </c>
      <c r="AG101" s="40">
        <f>VLOOKUP(Reais6x6!H101,Aplicações!$B$10:$J$67,6,0)</f>
        <v>1.5902140672782873E-2</v>
      </c>
      <c r="AH101" s="40">
        <f>VLOOKUP(Reais6x6!C101,Aplicações!$B$10:$J$67,7,0)</f>
        <v>4.0540540540540543E-2</v>
      </c>
      <c r="AI101" s="40">
        <f>VLOOKUP(Reais6x6!D101,Aplicações!$B$10:$J$67,7,0)</f>
        <v>1.1261261261261261E-2</v>
      </c>
      <c r="AJ101" s="40">
        <f>VLOOKUP(Reais6x6!E101,Aplicações!$B$10:$J$67,7,0)</f>
        <v>8.5585585585585586E-2</v>
      </c>
      <c r="AK101" s="40">
        <f>VLOOKUP(Reais6x6!F101,Aplicações!$B$10:$J$67,7,0)</f>
        <v>9.0090090090090089E-3</v>
      </c>
      <c r="AL101" s="40">
        <f>VLOOKUP(Reais6x6!G101,Aplicações!$B$10:$J$67,7,0)</f>
        <v>9.0090090090090089E-3</v>
      </c>
      <c r="AM101" s="40">
        <f>VLOOKUP(Reais6x6!H101,Aplicações!$B$10:$J$67,7,0)</f>
        <v>2.7027027027027029E-2</v>
      </c>
      <c r="AN101" s="40">
        <f>VLOOKUP(Reais6x6!C101,Aplicações!$B$10:$J$67,8,0)</f>
        <v>0.18900343642611683</v>
      </c>
      <c r="AO101" s="40">
        <f>VLOOKUP(Reais6x6!D101,Aplicações!$B$10:$J$67,8,0)</f>
        <v>5.4982817869415812E-3</v>
      </c>
      <c r="AP101" s="40">
        <f>VLOOKUP(Reais6x6!E101,Aplicações!$B$10:$J$67,8,0)</f>
        <v>0.30584192439862545</v>
      </c>
      <c r="AQ101" s="40">
        <f>VLOOKUP(Reais6x6!F101,Aplicações!$B$10:$J$67,8,0)</f>
        <v>0</v>
      </c>
      <c r="AR101" s="40">
        <f>VLOOKUP(Reais6x6!G101,Aplicações!$B$10:$J$67,8,0)</f>
        <v>0</v>
      </c>
      <c r="AS101" s="40">
        <f>VLOOKUP(Reais6x6!H101,Aplicações!$B$10:$J$67,8,0)</f>
        <v>2.7147766323024059E-4</v>
      </c>
      <c r="AT101" s="40">
        <f t="shared" si="2"/>
        <v>0.12782874617737003</v>
      </c>
      <c r="AU101" s="40">
        <f t="shared" si="3"/>
        <v>0.1824324324324324</v>
      </c>
      <c r="AV101" s="40">
        <f t="shared" si="4"/>
        <v>0.50061512027491406</v>
      </c>
      <c r="AW101" s="66">
        <f t="shared" si="5"/>
        <v>0.97541284403669726</v>
      </c>
      <c r="AX101" s="40">
        <f t="shared" si="6"/>
        <v>0.96711711711711712</v>
      </c>
      <c r="AY101" s="40">
        <f t="shared" si="7"/>
        <v>0.85990355097365412</v>
      </c>
    </row>
    <row r="102" spans="2:51" ht="13.5" customHeight="1">
      <c r="B102" s="39">
        <v>99</v>
      </c>
      <c r="C102" s="31" t="s">
        <v>97</v>
      </c>
      <c r="D102" s="31" t="s">
        <v>98</v>
      </c>
      <c r="E102" s="31" t="s">
        <v>99</v>
      </c>
      <c r="F102" s="31" t="s">
        <v>100</v>
      </c>
      <c r="G102" s="31" t="s">
        <v>101</v>
      </c>
      <c r="H102" s="31" t="s">
        <v>101</v>
      </c>
      <c r="I102" s="40">
        <f>VLOOKUP(Reais6x6!C102,Aplicações!$B$10:$J$67,9,0)</f>
        <v>78.63</v>
      </c>
      <c r="J102" s="40">
        <f>VLOOKUP(Reais6x6!D102,Aplicações!$B$10:$J$67,9,0)</f>
        <v>210</v>
      </c>
      <c r="K102" s="40">
        <f>VLOOKUP(Reais6x6!E102,Aplicações!$B$10:$J$67,9,0)</f>
        <v>30.8</v>
      </c>
      <c r="L102" s="40">
        <f>VLOOKUP(Reais6x6!F102,Aplicações!$B$10:$J$67,9,0)</f>
        <v>184</v>
      </c>
      <c r="M102" s="40">
        <f>VLOOKUP(Reais6x6!G102,Aplicações!$B$10:$J$67,9,0)</f>
        <v>224.76</v>
      </c>
      <c r="N102" s="40">
        <f>VLOOKUP(Reais6x6!H102,Aplicações!$B$10:$J$67,9,0)</f>
        <v>224.76</v>
      </c>
      <c r="O102" s="31">
        <v>100</v>
      </c>
      <c r="P102" s="31">
        <v>244</v>
      </c>
      <c r="Q102" s="31">
        <v>41</v>
      </c>
      <c r="R102" s="31">
        <v>201</v>
      </c>
      <c r="S102" s="31">
        <v>272</v>
      </c>
      <c r="T102" s="31">
        <v>275</v>
      </c>
      <c r="U102" s="41">
        <f t="shared" ref="U102:Z102" si="105">O102/I102-1</f>
        <v>0.27177921912755942</v>
      </c>
      <c r="V102" s="41">
        <f t="shared" si="105"/>
        <v>0.161904761904762</v>
      </c>
      <c r="W102" s="41">
        <f t="shared" si="105"/>
        <v>0.33116883116883122</v>
      </c>
      <c r="X102" s="41">
        <f t="shared" si="105"/>
        <v>9.2391304347826164E-2</v>
      </c>
      <c r="Y102" s="41">
        <f t="shared" si="105"/>
        <v>0.21017974728599409</v>
      </c>
      <c r="Z102" s="41">
        <f t="shared" si="105"/>
        <v>0.22352731802811898</v>
      </c>
      <c r="AA102" s="41">
        <f t="shared" si="1"/>
        <v>0.21515853031051532</v>
      </c>
      <c r="AB102" s="40">
        <f>VLOOKUP(Reais6x6!C102,Aplicações!$B$10:$J$67,6,0)</f>
        <v>5.4434250764525995E-2</v>
      </c>
      <c r="AC102" s="40">
        <f>VLOOKUP(Reais6x6!D102,Aplicações!$B$10:$J$67,6,0)</f>
        <v>7.9510703363914366E-3</v>
      </c>
      <c r="AD102" s="40">
        <f>VLOOKUP(Reais6x6!E102,Aplicações!$B$10:$J$67,6,0)</f>
        <v>4.0978593272171251E-2</v>
      </c>
      <c r="AE102" s="40">
        <f>VLOOKUP(Reais6x6!F102,Aplicações!$B$10:$J$67,6,0)</f>
        <v>4.2813455657492354E-3</v>
      </c>
      <c r="AF102" s="40">
        <f>VLOOKUP(Reais6x6!G102,Aplicações!$B$10:$J$67,6,0)</f>
        <v>1.5902140672782873E-2</v>
      </c>
      <c r="AG102" s="40">
        <f>VLOOKUP(Reais6x6!H102,Aplicações!$B$10:$J$67,6,0)</f>
        <v>1.5902140672782873E-2</v>
      </c>
      <c r="AH102" s="40">
        <f>VLOOKUP(Reais6x6!C102,Aplicações!$B$10:$J$67,7,0)</f>
        <v>4.0540540540540543E-2</v>
      </c>
      <c r="AI102" s="40">
        <f>VLOOKUP(Reais6x6!D102,Aplicações!$B$10:$J$67,7,0)</f>
        <v>1.1261261261261261E-2</v>
      </c>
      <c r="AJ102" s="40">
        <f>VLOOKUP(Reais6x6!E102,Aplicações!$B$10:$J$67,7,0)</f>
        <v>8.5585585585585586E-2</v>
      </c>
      <c r="AK102" s="40">
        <f>VLOOKUP(Reais6x6!F102,Aplicações!$B$10:$J$67,7,0)</f>
        <v>9.0090090090090089E-3</v>
      </c>
      <c r="AL102" s="40">
        <f>VLOOKUP(Reais6x6!G102,Aplicações!$B$10:$J$67,7,0)</f>
        <v>2.7027027027027029E-2</v>
      </c>
      <c r="AM102" s="40">
        <f>VLOOKUP(Reais6x6!H102,Aplicações!$B$10:$J$67,7,0)</f>
        <v>2.7027027027027029E-2</v>
      </c>
      <c r="AN102" s="40">
        <f>VLOOKUP(Reais6x6!C102,Aplicações!$B$10:$J$67,8,0)</f>
        <v>0.18900343642611683</v>
      </c>
      <c r="AO102" s="40">
        <f>VLOOKUP(Reais6x6!D102,Aplicações!$B$10:$J$67,8,0)</f>
        <v>5.4982817869415812E-3</v>
      </c>
      <c r="AP102" s="40">
        <f>VLOOKUP(Reais6x6!E102,Aplicações!$B$10:$J$67,8,0)</f>
        <v>0.30584192439862545</v>
      </c>
      <c r="AQ102" s="40">
        <f>VLOOKUP(Reais6x6!F102,Aplicações!$B$10:$J$67,8,0)</f>
        <v>0</v>
      </c>
      <c r="AR102" s="40">
        <f>VLOOKUP(Reais6x6!G102,Aplicações!$B$10:$J$67,8,0)</f>
        <v>2.7147766323024059E-4</v>
      </c>
      <c r="AS102" s="40">
        <f>VLOOKUP(Reais6x6!H102,Aplicações!$B$10:$J$67,8,0)</f>
        <v>2.7147766323024059E-4</v>
      </c>
      <c r="AT102" s="40">
        <f t="shared" si="2"/>
        <v>0.13944954128440365</v>
      </c>
      <c r="AU102" s="40">
        <f t="shared" si="3"/>
        <v>0.20045045045045043</v>
      </c>
      <c r="AV102" s="40">
        <f t="shared" si="4"/>
        <v>0.50088659793814427</v>
      </c>
      <c r="AW102" s="66">
        <f t="shared" si="5"/>
        <v>0.97667686034658519</v>
      </c>
      <c r="AX102" s="40">
        <f t="shared" si="6"/>
        <v>0.96861861861861853</v>
      </c>
      <c r="AY102" s="40">
        <f t="shared" si="7"/>
        <v>0.85995784650630036</v>
      </c>
    </row>
    <row r="103" spans="2:51" ht="13.5" customHeight="1">
      <c r="B103" s="39">
        <v>100</v>
      </c>
      <c r="C103" s="31" t="s">
        <v>97</v>
      </c>
      <c r="D103" s="31" t="s">
        <v>98</v>
      </c>
      <c r="E103" s="31" t="s">
        <v>99</v>
      </c>
      <c r="F103" s="31" t="s">
        <v>101</v>
      </c>
      <c r="G103" s="31" t="s">
        <v>101</v>
      </c>
      <c r="H103" s="31" t="s">
        <v>101</v>
      </c>
      <c r="I103" s="40">
        <f>VLOOKUP(Reais6x6!C103,Aplicações!$B$10:$J$67,9,0)</f>
        <v>78.63</v>
      </c>
      <c r="J103" s="40">
        <f>VLOOKUP(Reais6x6!D103,Aplicações!$B$10:$J$67,9,0)</f>
        <v>210</v>
      </c>
      <c r="K103" s="40">
        <f>VLOOKUP(Reais6x6!E103,Aplicações!$B$10:$J$67,9,0)</f>
        <v>30.8</v>
      </c>
      <c r="L103" s="40">
        <f>VLOOKUP(Reais6x6!F103,Aplicações!$B$10:$J$67,9,0)</f>
        <v>224.76</v>
      </c>
      <c r="M103" s="40">
        <f>VLOOKUP(Reais6x6!G103,Aplicações!$B$10:$J$67,9,0)</f>
        <v>224.76</v>
      </c>
      <c r="N103" s="40">
        <f>VLOOKUP(Reais6x6!H103,Aplicações!$B$10:$J$67,9,0)</f>
        <v>224.76</v>
      </c>
      <c r="O103" s="31">
        <v>101</v>
      </c>
      <c r="P103" s="31">
        <v>242</v>
      </c>
      <c r="Q103" s="31">
        <v>42</v>
      </c>
      <c r="R103" s="31">
        <v>278</v>
      </c>
      <c r="S103" s="31">
        <v>273</v>
      </c>
      <c r="T103" s="31">
        <v>277</v>
      </c>
      <c r="U103" s="41">
        <f t="shared" ref="U103:Z103" si="106">O103/I103-1</f>
        <v>0.2844970113188352</v>
      </c>
      <c r="V103" s="41">
        <f t="shared" si="106"/>
        <v>0.15238095238095228</v>
      </c>
      <c r="W103" s="41">
        <f t="shared" si="106"/>
        <v>0.36363636363636354</v>
      </c>
      <c r="X103" s="41">
        <f t="shared" si="106"/>
        <v>0.23687488877024387</v>
      </c>
      <c r="Y103" s="41">
        <f t="shared" si="106"/>
        <v>0.21462893753336898</v>
      </c>
      <c r="Z103" s="41">
        <f t="shared" si="106"/>
        <v>0.23242569852286898</v>
      </c>
      <c r="AA103" s="41">
        <f t="shared" si="1"/>
        <v>0.24740730869377214</v>
      </c>
      <c r="AB103" s="40">
        <f>VLOOKUP(Reais6x6!C103,Aplicações!$B$10:$J$67,6,0)</f>
        <v>5.4434250764525995E-2</v>
      </c>
      <c r="AC103" s="40">
        <f>VLOOKUP(Reais6x6!D103,Aplicações!$B$10:$J$67,6,0)</f>
        <v>7.9510703363914366E-3</v>
      </c>
      <c r="AD103" s="40">
        <f>VLOOKUP(Reais6x6!E103,Aplicações!$B$10:$J$67,6,0)</f>
        <v>4.0978593272171251E-2</v>
      </c>
      <c r="AE103" s="40">
        <f>VLOOKUP(Reais6x6!F103,Aplicações!$B$10:$J$67,6,0)</f>
        <v>1.5902140672782873E-2</v>
      </c>
      <c r="AF103" s="40">
        <f>VLOOKUP(Reais6x6!G103,Aplicações!$B$10:$J$67,6,0)</f>
        <v>1.5902140672782873E-2</v>
      </c>
      <c r="AG103" s="40">
        <f>VLOOKUP(Reais6x6!H103,Aplicações!$B$10:$J$67,6,0)</f>
        <v>1.5902140672782873E-2</v>
      </c>
      <c r="AH103" s="40">
        <f>VLOOKUP(Reais6x6!C103,Aplicações!$B$10:$J$67,7,0)</f>
        <v>4.0540540540540543E-2</v>
      </c>
      <c r="AI103" s="40">
        <f>VLOOKUP(Reais6x6!D103,Aplicações!$B$10:$J$67,7,0)</f>
        <v>1.1261261261261261E-2</v>
      </c>
      <c r="AJ103" s="40">
        <f>VLOOKUP(Reais6x6!E103,Aplicações!$B$10:$J$67,7,0)</f>
        <v>8.5585585585585586E-2</v>
      </c>
      <c r="AK103" s="40">
        <f>VLOOKUP(Reais6x6!F103,Aplicações!$B$10:$J$67,7,0)</f>
        <v>2.7027027027027029E-2</v>
      </c>
      <c r="AL103" s="40">
        <f>VLOOKUP(Reais6x6!G103,Aplicações!$B$10:$J$67,7,0)</f>
        <v>2.7027027027027029E-2</v>
      </c>
      <c r="AM103" s="40">
        <f>VLOOKUP(Reais6x6!H103,Aplicações!$B$10:$J$67,7,0)</f>
        <v>2.7027027027027029E-2</v>
      </c>
      <c r="AN103" s="40">
        <f>VLOOKUP(Reais6x6!C103,Aplicações!$B$10:$J$67,8,0)</f>
        <v>0.18900343642611683</v>
      </c>
      <c r="AO103" s="40">
        <f>VLOOKUP(Reais6x6!D103,Aplicações!$B$10:$J$67,8,0)</f>
        <v>5.4982817869415812E-3</v>
      </c>
      <c r="AP103" s="40">
        <f>VLOOKUP(Reais6x6!E103,Aplicações!$B$10:$J$67,8,0)</f>
        <v>0.30584192439862545</v>
      </c>
      <c r="AQ103" s="40">
        <f>VLOOKUP(Reais6x6!F103,Aplicações!$B$10:$J$67,8,0)</f>
        <v>2.7147766323024059E-4</v>
      </c>
      <c r="AR103" s="40">
        <f>VLOOKUP(Reais6x6!G103,Aplicações!$B$10:$J$67,8,0)</f>
        <v>2.7147766323024059E-4</v>
      </c>
      <c r="AS103" s="40">
        <f>VLOOKUP(Reais6x6!H103,Aplicações!$B$10:$J$67,8,0)</f>
        <v>2.7147766323024059E-4</v>
      </c>
      <c r="AT103" s="40">
        <f t="shared" si="2"/>
        <v>0.1510703363914373</v>
      </c>
      <c r="AU103" s="40">
        <f t="shared" si="3"/>
        <v>0.21846846846846846</v>
      </c>
      <c r="AV103" s="40">
        <f t="shared" si="4"/>
        <v>0.50115807560137449</v>
      </c>
      <c r="AW103" s="66">
        <f t="shared" si="5"/>
        <v>0.97949031600407777</v>
      </c>
      <c r="AX103" s="40">
        <f t="shared" si="6"/>
        <v>0.97252252252252247</v>
      </c>
      <c r="AY103" s="40">
        <f t="shared" si="7"/>
        <v>0.86004833906071032</v>
      </c>
    </row>
    <row r="104" spans="2:51" ht="13.5" customHeight="1">
      <c r="B104" s="39">
        <v>101</v>
      </c>
      <c r="C104" s="31" t="s">
        <v>97</v>
      </c>
      <c r="D104" s="31" t="s">
        <v>98</v>
      </c>
      <c r="E104" s="31" t="s">
        <v>100</v>
      </c>
      <c r="F104" s="31" t="s">
        <v>100</v>
      </c>
      <c r="G104" s="31" t="s">
        <v>100</v>
      </c>
      <c r="H104" s="31" t="s">
        <v>100</v>
      </c>
      <c r="I104" s="40">
        <f>VLOOKUP(Reais6x6!C104,Aplicações!$B$10:$J$67,9,0)</f>
        <v>78.63</v>
      </c>
      <c r="J104" s="40">
        <f>VLOOKUP(Reais6x6!D104,Aplicações!$B$10:$J$67,9,0)</f>
        <v>210</v>
      </c>
      <c r="K104" s="40">
        <f>VLOOKUP(Reais6x6!E104,Aplicações!$B$10:$J$67,9,0)</f>
        <v>184</v>
      </c>
      <c r="L104" s="40">
        <f>VLOOKUP(Reais6x6!F104,Aplicações!$B$10:$J$67,9,0)</f>
        <v>184</v>
      </c>
      <c r="M104" s="40">
        <f>VLOOKUP(Reais6x6!G104,Aplicações!$B$10:$J$67,9,0)</f>
        <v>184</v>
      </c>
      <c r="N104" s="40">
        <f>VLOOKUP(Reais6x6!H104,Aplicações!$B$10:$J$67,9,0)</f>
        <v>184</v>
      </c>
      <c r="O104" s="31">
        <v>94</v>
      </c>
      <c r="P104" s="31">
        <v>246</v>
      </c>
      <c r="Q104" s="31">
        <v>208</v>
      </c>
      <c r="R104" s="31">
        <v>206</v>
      </c>
      <c r="S104" s="31">
        <v>209</v>
      </c>
      <c r="T104" s="31">
        <v>210</v>
      </c>
      <c r="U104" s="41">
        <f t="shared" ref="U104:Z104" si="107">O104/I104-1</f>
        <v>0.19547246597990586</v>
      </c>
      <c r="V104" s="41">
        <f t="shared" si="107"/>
        <v>0.17142857142857149</v>
      </c>
      <c r="W104" s="41">
        <f t="shared" si="107"/>
        <v>0.13043478260869557</v>
      </c>
      <c r="X104" s="41">
        <f t="shared" si="107"/>
        <v>0.11956521739130443</v>
      </c>
      <c r="Y104" s="41">
        <f t="shared" si="107"/>
        <v>0.13586956521739135</v>
      </c>
      <c r="Z104" s="41">
        <f t="shared" si="107"/>
        <v>0.14130434782608692</v>
      </c>
      <c r="AA104" s="41">
        <f t="shared" si="1"/>
        <v>0.1490124917419926</v>
      </c>
      <c r="AB104" s="40">
        <f>VLOOKUP(Reais6x6!C104,Aplicações!$B$10:$J$67,6,0)</f>
        <v>5.4434250764525995E-2</v>
      </c>
      <c r="AC104" s="40">
        <f>VLOOKUP(Reais6x6!D104,Aplicações!$B$10:$J$67,6,0)</f>
        <v>7.9510703363914366E-3</v>
      </c>
      <c r="AD104" s="40">
        <f>VLOOKUP(Reais6x6!E104,Aplicações!$B$10:$J$67,6,0)</f>
        <v>4.2813455657492354E-3</v>
      </c>
      <c r="AE104" s="40">
        <f>VLOOKUP(Reais6x6!F104,Aplicações!$B$10:$J$67,6,0)</f>
        <v>4.2813455657492354E-3</v>
      </c>
      <c r="AF104" s="40">
        <f>VLOOKUP(Reais6x6!G104,Aplicações!$B$10:$J$67,6,0)</f>
        <v>4.2813455657492354E-3</v>
      </c>
      <c r="AG104" s="40">
        <f>VLOOKUP(Reais6x6!H104,Aplicações!$B$10:$J$67,6,0)</f>
        <v>4.2813455657492354E-3</v>
      </c>
      <c r="AH104" s="40">
        <f>VLOOKUP(Reais6x6!C104,Aplicações!$B$10:$J$67,7,0)</f>
        <v>4.0540540540540543E-2</v>
      </c>
      <c r="AI104" s="40">
        <f>VLOOKUP(Reais6x6!D104,Aplicações!$B$10:$J$67,7,0)</f>
        <v>1.1261261261261261E-2</v>
      </c>
      <c r="AJ104" s="40">
        <f>VLOOKUP(Reais6x6!E104,Aplicações!$B$10:$J$67,7,0)</f>
        <v>9.0090090090090089E-3</v>
      </c>
      <c r="AK104" s="40">
        <f>VLOOKUP(Reais6x6!F104,Aplicações!$B$10:$J$67,7,0)</f>
        <v>9.0090090090090089E-3</v>
      </c>
      <c r="AL104" s="40">
        <f>VLOOKUP(Reais6x6!G104,Aplicações!$B$10:$J$67,7,0)</f>
        <v>9.0090090090090089E-3</v>
      </c>
      <c r="AM104" s="40">
        <f>VLOOKUP(Reais6x6!H104,Aplicações!$B$10:$J$67,7,0)</f>
        <v>9.0090090090090089E-3</v>
      </c>
      <c r="AN104" s="40">
        <f>VLOOKUP(Reais6x6!C104,Aplicações!$B$10:$J$67,8,0)</f>
        <v>0.18900343642611683</v>
      </c>
      <c r="AO104" s="40">
        <f>VLOOKUP(Reais6x6!D104,Aplicações!$B$10:$J$67,8,0)</f>
        <v>5.4982817869415812E-3</v>
      </c>
      <c r="AP104" s="40">
        <f>VLOOKUP(Reais6x6!E104,Aplicações!$B$10:$J$67,8,0)</f>
        <v>0</v>
      </c>
      <c r="AQ104" s="40">
        <f>VLOOKUP(Reais6x6!F104,Aplicações!$B$10:$J$67,8,0)</f>
        <v>0</v>
      </c>
      <c r="AR104" s="40">
        <f>VLOOKUP(Reais6x6!G104,Aplicações!$B$10:$J$67,8,0)</f>
        <v>0</v>
      </c>
      <c r="AS104" s="40">
        <f>VLOOKUP(Reais6x6!H104,Aplicações!$B$10:$J$67,8,0)</f>
        <v>0</v>
      </c>
      <c r="AT104" s="40">
        <f t="shared" si="2"/>
        <v>7.9510703363914359E-2</v>
      </c>
      <c r="AU104" s="40">
        <f t="shared" si="3"/>
        <v>8.7837837837837843E-2</v>
      </c>
      <c r="AV104" s="40">
        <f t="shared" si="4"/>
        <v>0.19450171821305842</v>
      </c>
      <c r="AW104" s="66">
        <f t="shared" si="5"/>
        <v>0.98254841997961262</v>
      </c>
      <c r="AX104" s="40">
        <f t="shared" si="6"/>
        <v>0.989039039039039</v>
      </c>
      <c r="AY104" s="40">
        <f t="shared" si="7"/>
        <v>0.93589919816723943</v>
      </c>
    </row>
    <row r="105" spans="2:51" ht="13.5" customHeight="1">
      <c r="B105" s="39">
        <v>102</v>
      </c>
      <c r="C105" s="31" t="s">
        <v>97</v>
      </c>
      <c r="D105" s="31" t="s">
        <v>98</v>
      </c>
      <c r="E105" s="31" t="s">
        <v>100</v>
      </c>
      <c r="F105" s="31" t="s">
        <v>100</v>
      </c>
      <c r="G105" s="31" t="s">
        <v>100</v>
      </c>
      <c r="H105" s="31" t="s">
        <v>101</v>
      </c>
      <c r="I105" s="40">
        <f>VLOOKUP(Reais6x6!C105,Aplicações!$B$10:$J$67,9,0)</f>
        <v>78.63</v>
      </c>
      <c r="J105" s="40">
        <f>VLOOKUP(Reais6x6!D105,Aplicações!$B$10:$J$67,9,0)</f>
        <v>210</v>
      </c>
      <c r="K105" s="40">
        <f>VLOOKUP(Reais6x6!E105,Aplicações!$B$10:$J$67,9,0)</f>
        <v>184</v>
      </c>
      <c r="L105" s="40">
        <f>VLOOKUP(Reais6x6!F105,Aplicações!$B$10:$J$67,9,0)</f>
        <v>184</v>
      </c>
      <c r="M105" s="40">
        <f>VLOOKUP(Reais6x6!G105,Aplicações!$B$10:$J$67,9,0)</f>
        <v>184</v>
      </c>
      <c r="N105" s="40">
        <f>VLOOKUP(Reais6x6!H105,Aplicações!$B$10:$J$67,9,0)</f>
        <v>224.76</v>
      </c>
      <c r="O105" s="31">
        <v>94</v>
      </c>
      <c r="P105" s="31">
        <v>245</v>
      </c>
      <c r="Q105" s="31">
        <v>207</v>
      </c>
      <c r="R105" s="31">
        <v>206</v>
      </c>
      <c r="S105" s="31">
        <v>206</v>
      </c>
      <c r="T105" s="31">
        <v>266</v>
      </c>
      <c r="U105" s="41">
        <f t="shared" ref="U105:Z105" si="108">O105/I105-1</f>
        <v>0.19547246597990586</v>
      </c>
      <c r="V105" s="41">
        <f t="shared" si="108"/>
        <v>0.16666666666666674</v>
      </c>
      <c r="W105" s="41">
        <f t="shared" si="108"/>
        <v>0.125</v>
      </c>
      <c r="X105" s="41">
        <f t="shared" si="108"/>
        <v>0.11956521739130443</v>
      </c>
      <c r="Y105" s="41">
        <f t="shared" si="108"/>
        <v>0.11956521739130443</v>
      </c>
      <c r="Z105" s="41">
        <f t="shared" si="108"/>
        <v>0.18348460580174408</v>
      </c>
      <c r="AA105" s="41">
        <f t="shared" si="1"/>
        <v>0.15162569553848759</v>
      </c>
      <c r="AB105" s="40">
        <f>VLOOKUP(Reais6x6!C105,Aplicações!$B$10:$J$67,6,0)</f>
        <v>5.4434250764525995E-2</v>
      </c>
      <c r="AC105" s="40">
        <f>VLOOKUP(Reais6x6!D105,Aplicações!$B$10:$J$67,6,0)</f>
        <v>7.9510703363914366E-3</v>
      </c>
      <c r="AD105" s="40">
        <f>VLOOKUP(Reais6x6!E105,Aplicações!$B$10:$J$67,6,0)</f>
        <v>4.2813455657492354E-3</v>
      </c>
      <c r="AE105" s="40">
        <f>VLOOKUP(Reais6x6!F105,Aplicações!$B$10:$J$67,6,0)</f>
        <v>4.2813455657492354E-3</v>
      </c>
      <c r="AF105" s="40">
        <f>VLOOKUP(Reais6x6!G105,Aplicações!$B$10:$J$67,6,0)</f>
        <v>4.2813455657492354E-3</v>
      </c>
      <c r="AG105" s="40">
        <f>VLOOKUP(Reais6x6!H105,Aplicações!$B$10:$J$67,6,0)</f>
        <v>1.5902140672782873E-2</v>
      </c>
      <c r="AH105" s="40">
        <f>VLOOKUP(Reais6x6!C105,Aplicações!$B$10:$J$67,7,0)</f>
        <v>4.0540540540540543E-2</v>
      </c>
      <c r="AI105" s="40">
        <f>VLOOKUP(Reais6x6!D105,Aplicações!$B$10:$J$67,7,0)</f>
        <v>1.1261261261261261E-2</v>
      </c>
      <c r="AJ105" s="40">
        <f>VLOOKUP(Reais6x6!E105,Aplicações!$B$10:$J$67,7,0)</f>
        <v>9.0090090090090089E-3</v>
      </c>
      <c r="AK105" s="40">
        <f>VLOOKUP(Reais6x6!F105,Aplicações!$B$10:$J$67,7,0)</f>
        <v>9.0090090090090089E-3</v>
      </c>
      <c r="AL105" s="40">
        <f>VLOOKUP(Reais6x6!G105,Aplicações!$B$10:$J$67,7,0)</f>
        <v>9.0090090090090089E-3</v>
      </c>
      <c r="AM105" s="40">
        <f>VLOOKUP(Reais6x6!H105,Aplicações!$B$10:$J$67,7,0)</f>
        <v>2.7027027027027029E-2</v>
      </c>
      <c r="AN105" s="40">
        <f>VLOOKUP(Reais6x6!C105,Aplicações!$B$10:$J$67,8,0)</f>
        <v>0.18900343642611683</v>
      </c>
      <c r="AO105" s="40">
        <f>VLOOKUP(Reais6x6!D105,Aplicações!$B$10:$J$67,8,0)</f>
        <v>5.4982817869415812E-3</v>
      </c>
      <c r="AP105" s="40">
        <f>VLOOKUP(Reais6x6!E105,Aplicações!$B$10:$J$67,8,0)</f>
        <v>0</v>
      </c>
      <c r="AQ105" s="40">
        <f>VLOOKUP(Reais6x6!F105,Aplicações!$B$10:$J$67,8,0)</f>
        <v>0</v>
      </c>
      <c r="AR105" s="40">
        <f>VLOOKUP(Reais6x6!G105,Aplicações!$B$10:$J$67,8,0)</f>
        <v>0</v>
      </c>
      <c r="AS105" s="40">
        <f>VLOOKUP(Reais6x6!H105,Aplicações!$B$10:$J$67,8,0)</f>
        <v>2.7147766323024059E-4</v>
      </c>
      <c r="AT105" s="40">
        <f t="shared" si="2"/>
        <v>9.1131498470948008E-2</v>
      </c>
      <c r="AU105" s="40">
        <f t="shared" si="3"/>
        <v>0.10585585585585586</v>
      </c>
      <c r="AV105" s="40">
        <f t="shared" si="4"/>
        <v>0.19477319587628866</v>
      </c>
      <c r="AW105" s="66">
        <f t="shared" si="5"/>
        <v>0.98071355759429168</v>
      </c>
      <c r="AX105" s="40">
        <f t="shared" si="6"/>
        <v>0.98573573573573559</v>
      </c>
      <c r="AY105" s="40">
        <f t="shared" si="7"/>
        <v>0.93588109965635757</v>
      </c>
    </row>
    <row r="106" spans="2:51" ht="13.5" customHeight="1">
      <c r="B106" s="39">
        <v>103</v>
      </c>
      <c r="C106" s="31" t="s">
        <v>97</v>
      </c>
      <c r="D106" s="31" t="s">
        <v>98</v>
      </c>
      <c r="E106" s="31" t="s">
        <v>100</v>
      </c>
      <c r="F106" s="31" t="s">
        <v>100</v>
      </c>
      <c r="G106" s="31" t="s">
        <v>101</v>
      </c>
      <c r="H106" s="31" t="s">
        <v>101</v>
      </c>
      <c r="I106" s="40">
        <f>VLOOKUP(Reais6x6!C106,Aplicações!$B$10:$J$67,9,0)</f>
        <v>78.63</v>
      </c>
      <c r="J106" s="40">
        <f>VLOOKUP(Reais6x6!D106,Aplicações!$B$10:$J$67,9,0)</f>
        <v>210</v>
      </c>
      <c r="K106" s="40">
        <f>VLOOKUP(Reais6x6!E106,Aplicações!$B$10:$J$67,9,0)</f>
        <v>184</v>
      </c>
      <c r="L106" s="40">
        <f>VLOOKUP(Reais6x6!F106,Aplicações!$B$10:$J$67,9,0)</f>
        <v>184</v>
      </c>
      <c r="M106" s="40">
        <f>VLOOKUP(Reais6x6!G106,Aplicações!$B$10:$J$67,9,0)</f>
        <v>224.76</v>
      </c>
      <c r="N106" s="40">
        <f>VLOOKUP(Reais6x6!H106,Aplicações!$B$10:$J$67,9,0)</f>
        <v>224.76</v>
      </c>
      <c r="O106" s="31">
        <v>95</v>
      </c>
      <c r="P106" s="31">
        <v>244</v>
      </c>
      <c r="Q106" s="31">
        <v>205</v>
      </c>
      <c r="R106" s="31">
        <v>203</v>
      </c>
      <c r="S106" s="31">
        <v>269</v>
      </c>
      <c r="T106" s="31">
        <v>270</v>
      </c>
      <c r="U106" s="41">
        <f t="shared" ref="U106:Z106" si="109">O106/I106-1</f>
        <v>0.20819025817118164</v>
      </c>
      <c r="V106" s="41">
        <f t="shared" si="109"/>
        <v>0.161904761904762</v>
      </c>
      <c r="W106" s="41">
        <f t="shared" si="109"/>
        <v>0.11413043478260865</v>
      </c>
      <c r="X106" s="41">
        <f t="shared" si="109"/>
        <v>0.10326086956521729</v>
      </c>
      <c r="Y106" s="41">
        <f t="shared" si="109"/>
        <v>0.19683217654386898</v>
      </c>
      <c r="Z106" s="41">
        <f t="shared" si="109"/>
        <v>0.20128136679124409</v>
      </c>
      <c r="AA106" s="41">
        <f t="shared" si="1"/>
        <v>0.16426664462648044</v>
      </c>
      <c r="AB106" s="40">
        <f>VLOOKUP(Reais6x6!C106,Aplicações!$B$10:$J$67,6,0)</f>
        <v>5.4434250764525995E-2</v>
      </c>
      <c r="AC106" s="40">
        <f>VLOOKUP(Reais6x6!D106,Aplicações!$B$10:$J$67,6,0)</f>
        <v>7.9510703363914366E-3</v>
      </c>
      <c r="AD106" s="40">
        <f>VLOOKUP(Reais6x6!E106,Aplicações!$B$10:$J$67,6,0)</f>
        <v>4.2813455657492354E-3</v>
      </c>
      <c r="AE106" s="40">
        <f>VLOOKUP(Reais6x6!F106,Aplicações!$B$10:$J$67,6,0)</f>
        <v>4.2813455657492354E-3</v>
      </c>
      <c r="AF106" s="40">
        <f>VLOOKUP(Reais6x6!G106,Aplicações!$B$10:$J$67,6,0)</f>
        <v>1.5902140672782873E-2</v>
      </c>
      <c r="AG106" s="40">
        <f>VLOOKUP(Reais6x6!H106,Aplicações!$B$10:$J$67,6,0)</f>
        <v>1.5902140672782873E-2</v>
      </c>
      <c r="AH106" s="40">
        <f>VLOOKUP(Reais6x6!C106,Aplicações!$B$10:$J$67,7,0)</f>
        <v>4.0540540540540543E-2</v>
      </c>
      <c r="AI106" s="40">
        <f>VLOOKUP(Reais6x6!D106,Aplicações!$B$10:$J$67,7,0)</f>
        <v>1.1261261261261261E-2</v>
      </c>
      <c r="AJ106" s="40">
        <f>VLOOKUP(Reais6x6!E106,Aplicações!$B$10:$J$67,7,0)</f>
        <v>9.0090090090090089E-3</v>
      </c>
      <c r="AK106" s="40">
        <f>VLOOKUP(Reais6x6!F106,Aplicações!$B$10:$J$67,7,0)</f>
        <v>9.0090090090090089E-3</v>
      </c>
      <c r="AL106" s="40">
        <f>VLOOKUP(Reais6x6!G106,Aplicações!$B$10:$J$67,7,0)</f>
        <v>2.7027027027027029E-2</v>
      </c>
      <c r="AM106" s="40">
        <f>VLOOKUP(Reais6x6!H106,Aplicações!$B$10:$J$67,7,0)</f>
        <v>2.7027027027027029E-2</v>
      </c>
      <c r="AN106" s="40">
        <f>VLOOKUP(Reais6x6!C106,Aplicações!$B$10:$J$67,8,0)</f>
        <v>0.18900343642611683</v>
      </c>
      <c r="AO106" s="40">
        <f>VLOOKUP(Reais6x6!D106,Aplicações!$B$10:$J$67,8,0)</f>
        <v>5.4982817869415812E-3</v>
      </c>
      <c r="AP106" s="40">
        <f>VLOOKUP(Reais6x6!E106,Aplicações!$B$10:$J$67,8,0)</f>
        <v>0</v>
      </c>
      <c r="AQ106" s="40">
        <f>VLOOKUP(Reais6x6!F106,Aplicações!$B$10:$J$67,8,0)</f>
        <v>0</v>
      </c>
      <c r="AR106" s="40">
        <f>VLOOKUP(Reais6x6!G106,Aplicações!$B$10:$J$67,8,0)</f>
        <v>2.7147766323024059E-4</v>
      </c>
      <c r="AS106" s="40">
        <f>VLOOKUP(Reais6x6!H106,Aplicações!$B$10:$J$67,8,0)</f>
        <v>2.7147766323024059E-4</v>
      </c>
      <c r="AT106" s="40">
        <f t="shared" si="2"/>
        <v>0.10275229357798163</v>
      </c>
      <c r="AU106" s="40">
        <f t="shared" si="3"/>
        <v>0.12387387387387387</v>
      </c>
      <c r="AV106" s="40">
        <f t="shared" si="4"/>
        <v>0.1950446735395189</v>
      </c>
      <c r="AW106" s="66">
        <f t="shared" si="5"/>
        <v>0.98042813455657507</v>
      </c>
      <c r="AX106" s="40">
        <f t="shared" si="6"/>
        <v>0.98483483483483469</v>
      </c>
      <c r="AY106" s="40">
        <f t="shared" si="7"/>
        <v>0.93589919816723965</v>
      </c>
    </row>
    <row r="107" spans="2:51" ht="13.5" customHeight="1">
      <c r="B107" s="39">
        <v>104</v>
      </c>
      <c r="C107" s="31" t="s">
        <v>97</v>
      </c>
      <c r="D107" s="31" t="s">
        <v>98</v>
      </c>
      <c r="E107" s="31" t="s">
        <v>100</v>
      </c>
      <c r="F107" s="31" t="s">
        <v>101</v>
      </c>
      <c r="G107" s="31" t="s">
        <v>101</v>
      </c>
      <c r="H107" s="31" t="s">
        <v>101</v>
      </c>
      <c r="I107" s="40">
        <f>VLOOKUP(Reais6x6!C107,Aplicações!$B$10:$J$67,9,0)</f>
        <v>78.63</v>
      </c>
      <c r="J107" s="40">
        <f>VLOOKUP(Reais6x6!D107,Aplicações!$B$10:$J$67,9,0)</f>
        <v>210</v>
      </c>
      <c r="K107" s="40">
        <f>VLOOKUP(Reais6x6!E107,Aplicações!$B$10:$J$67,9,0)</f>
        <v>184</v>
      </c>
      <c r="L107" s="40">
        <f>VLOOKUP(Reais6x6!F107,Aplicações!$B$10:$J$67,9,0)</f>
        <v>224.76</v>
      </c>
      <c r="M107" s="40">
        <f>VLOOKUP(Reais6x6!G107,Aplicações!$B$10:$J$67,9,0)</f>
        <v>224.76</v>
      </c>
      <c r="N107" s="40">
        <f>VLOOKUP(Reais6x6!H107,Aplicações!$B$10:$J$67,9,0)</f>
        <v>224.76</v>
      </c>
      <c r="O107" s="31">
        <v>96</v>
      </c>
      <c r="P107" s="31">
        <v>242</v>
      </c>
      <c r="Q107" s="31">
        <v>203</v>
      </c>
      <c r="R107" s="31">
        <v>272</v>
      </c>
      <c r="S107" s="31">
        <v>270</v>
      </c>
      <c r="T107" s="31">
        <v>275</v>
      </c>
      <c r="U107" s="41">
        <f t="shared" ref="U107:Z107" si="110">O107/I107-1</f>
        <v>0.2209080503624572</v>
      </c>
      <c r="V107" s="41">
        <f t="shared" si="110"/>
        <v>0.15238095238095228</v>
      </c>
      <c r="W107" s="41">
        <f t="shared" si="110"/>
        <v>0.10326086956521729</v>
      </c>
      <c r="X107" s="41">
        <f t="shared" si="110"/>
        <v>0.21017974728599409</v>
      </c>
      <c r="Y107" s="41">
        <f t="shared" si="110"/>
        <v>0.20128136679124409</v>
      </c>
      <c r="Z107" s="41">
        <f t="shared" si="110"/>
        <v>0.22352731802811898</v>
      </c>
      <c r="AA107" s="41">
        <f t="shared" si="1"/>
        <v>0.18525638406899733</v>
      </c>
      <c r="AB107" s="40">
        <f>VLOOKUP(Reais6x6!C107,Aplicações!$B$10:$J$67,6,0)</f>
        <v>5.4434250764525995E-2</v>
      </c>
      <c r="AC107" s="40">
        <f>VLOOKUP(Reais6x6!D107,Aplicações!$B$10:$J$67,6,0)</f>
        <v>7.9510703363914366E-3</v>
      </c>
      <c r="AD107" s="40">
        <f>VLOOKUP(Reais6x6!E107,Aplicações!$B$10:$J$67,6,0)</f>
        <v>4.2813455657492354E-3</v>
      </c>
      <c r="AE107" s="40">
        <f>VLOOKUP(Reais6x6!F107,Aplicações!$B$10:$J$67,6,0)</f>
        <v>1.5902140672782873E-2</v>
      </c>
      <c r="AF107" s="40">
        <f>VLOOKUP(Reais6x6!G107,Aplicações!$B$10:$J$67,6,0)</f>
        <v>1.5902140672782873E-2</v>
      </c>
      <c r="AG107" s="40">
        <f>VLOOKUP(Reais6x6!H107,Aplicações!$B$10:$J$67,6,0)</f>
        <v>1.5902140672782873E-2</v>
      </c>
      <c r="AH107" s="40">
        <f>VLOOKUP(Reais6x6!C107,Aplicações!$B$10:$J$67,7,0)</f>
        <v>4.0540540540540543E-2</v>
      </c>
      <c r="AI107" s="40">
        <f>VLOOKUP(Reais6x6!D107,Aplicações!$B$10:$J$67,7,0)</f>
        <v>1.1261261261261261E-2</v>
      </c>
      <c r="AJ107" s="40">
        <f>VLOOKUP(Reais6x6!E107,Aplicações!$B$10:$J$67,7,0)</f>
        <v>9.0090090090090089E-3</v>
      </c>
      <c r="AK107" s="40">
        <f>VLOOKUP(Reais6x6!F107,Aplicações!$B$10:$J$67,7,0)</f>
        <v>2.7027027027027029E-2</v>
      </c>
      <c r="AL107" s="40">
        <f>VLOOKUP(Reais6x6!G107,Aplicações!$B$10:$J$67,7,0)</f>
        <v>2.7027027027027029E-2</v>
      </c>
      <c r="AM107" s="40">
        <f>VLOOKUP(Reais6x6!H107,Aplicações!$B$10:$J$67,7,0)</f>
        <v>2.7027027027027029E-2</v>
      </c>
      <c r="AN107" s="40">
        <f>VLOOKUP(Reais6x6!C107,Aplicações!$B$10:$J$67,8,0)</f>
        <v>0.18900343642611683</v>
      </c>
      <c r="AO107" s="40">
        <f>VLOOKUP(Reais6x6!D107,Aplicações!$B$10:$J$67,8,0)</f>
        <v>5.4982817869415812E-3</v>
      </c>
      <c r="AP107" s="40">
        <f>VLOOKUP(Reais6x6!E107,Aplicações!$B$10:$J$67,8,0)</f>
        <v>0</v>
      </c>
      <c r="AQ107" s="40">
        <f>VLOOKUP(Reais6x6!F107,Aplicações!$B$10:$J$67,8,0)</f>
        <v>2.7147766323024059E-4</v>
      </c>
      <c r="AR107" s="40">
        <f>VLOOKUP(Reais6x6!G107,Aplicações!$B$10:$J$67,8,0)</f>
        <v>2.7147766323024059E-4</v>
      </c>
      <c r="AS107" s="40">
        <f>VLOOKUP(Reais6x6!H107,Aplicações!$B$10:$J$67,8,0)</f>
        <v>2.7147766323024059E-4</v>
      </c>
      <c r="AT107" s="40">
        <f t="shared" si="2"/>
        <v>0.11437308868501528</v>
      </c>
      <c r="AU107" s="40">
        <f t="shared" si="3"/>
        <v>0.14189189189189189</v>
      </c>
      <c r="AV107" s="40">
        <f t="shared" si="4"/>
        <v>0.19531615120274914</v>
      </c>
      <c r="AW107" s="66">
        <f t="shared" si="5"/>
        <v>0.98169215086646289</v>
      </c>
      <c r="AX107" s="40">
        <f t="shared" si="6"/>
        <v>0.98633633633633622</v>
      </c>
      <c r="AY107" s="40">
        <f t="shared" si="7"/>
        <v>0.93595349369988556</v>
      </c>
    </row>
    <row r="108" spans="2:51" ht="13.5" customHeight="1">
      <c r="B108" s="39">
        <v>105</v>
      </c>
      <c r="C108" s="31" t="s">
        <v>97</v>
      </c>
      <c r="D108" s="31" t="s">
        <v>98</v>
      </c>
      <c r="E108" s="31" t="s">
        <v>101</v>
      </c>
      <c r="F108" s="31" t="s">
        <v>101</v>
      </c>
      <c r="G108" s="31" t="s">
        <v>101</v>
      </c>
      <c r="H108" s="31" t="s">
        <v>101</v>
      </c>
      <c r="I108" s="40">
        <f>VLOOKUP(Reais6x6!C108,Aplicações!$B$10:$J$67,9,0)</f>
        <v>78.63</v>
      </c>
      <c r="J108" s="40">
        <f>VLOOKUP(Reais6x6!D108,Aplicações!$B$10:$J$67,9,0)</f>
        <v>210</v>
      </c>
      <c r="K108" s="40">
        <f>VLOOKUP(Reais6x6!E108,Aplicações!$B$10:$J$67,9,0)</f>
        <v>224.76</v>
      </c>
      <c r="L108" s="40">
        <f>VLOOKUP(Reais6x6!F108,Aplicações!$B$10:$J$67,9,0)</f>
        <v>224.76</v>
      </c>
      <c r="M108" s="40">
        <f>VLOOKUP(Reais6x6!G108,Aplicações!$B$10:$J$67,9,0)</f>
        <v>224.76</v>
      </c>
      <c r="N108" s="40">
        <f>VLOOKUP(Reais6x6!H108,Aplicações!$B$10:$J$67,9,0)</f>
        <v>224.76</v>
      </c>
      <c r="O108" s="31">
        <v>97</v>
      </c>
      <c r="P108" s="31">
        <v>241</v>
      </c>
      <c r="Q108" s="31">
        <v>274</v>
      </c>
      <c r="R108" s="31">
        <v>272</v>
      </c>
      <c r="S108" s="31">
        <v>268</v>
      </c>
      <c r="T108" s="31">
        <v>273</v>
      </c>
      <c r="U108" s="41">
        <f t="shared" ref="U108:Z108" si="111">O108/I108-1</f>
        <v>0.23362584255373275</v>
      </c>
      <c r="V108" s="41">
        <f t="shared" si="111"/>
        <v>0.14761904761904754</v>
      </c>
      <c r="W108" s="41">
        <f t="shared" si="111"/>
        <v>0.21907812778074387</v>
      </c>
      <c r="X108" s="41">
        <f t="shared" si="111"/>
        <v>0.21017974728599409</v>
      </c>
      <c r="Y108" s="41">
        <f t="shared" si="111"/>
        <v>0.19238298629649409</v>
      </c>
      <c r="Z108" s="41">
        <f t="shared" si="111"/>
        <v>0.21462893753336898</v>
      </c>
      <c r="AA108" s="41">
        <f t="shared" si="1"/>
        <v>0.20291911484489689</v>
      </c>
      <c r="AB108" s="40">
        <f>VLOOKUP(Reais6x6!C108,Aplicações!$B$10:$J$67,6,0)</f>
        <v>5.4434250764525995E-2</v>
      </c>
      <c r="AC108" s="40">
        <f>VLOOKUP(Reais6x6!D108,Aplicações!$B$10:$J$67,6,0)</f>
        <v>7.9510703363914366E-3</v>
      </c>
      <c r="AD108" s="40">
        <f>VLOOKUP(Reais6x6!E108,Aplicações!$B$10:$J$67,6,0)</f>
        <v>1.5902140672782873E-2</v>
      </c>
      <c r="AE108" s="40">
        <f>VLOOKUP(Reais6x6!F108,Aplicações!$B$10:$J$67,6,0)</f>
        <v>1.5902140672782873E-2</v>
      </c>
      <c r="AF108" s="40">
        <f>VLOOKUP(Reais6x6!G108,Aplicações!$B$10:$J$67,6,0)</f>
        <v>1.5902140672782873E-2</v>
      </c>
      <c r="AG108" s="40">
        <f>VLOOKUP(Reais6x6!H108,Aplicações!$B$10:$J$67,6,0)</f>
        <v>1.5902140672782873E-2</v>
      </c>
      <c r="AH108" s="40">
        <f>VLOOKUP(Reais6x6!C108,Aplicações!$B$10:$J$67,7,0)</f>
        <v>4.0540540540540543E-2</v>
      </c>
      <c r="AI108" s="40">
        <f>VLOOKUP(Reais6x6!D108,Aplicações!$B$10:$J$67,7,0)</f>
        <v>1.1261261261261261E-2</v>
      </c>
      <c r="AJ108" s="40">
        <f>VLOOKUP(Reais6x6!E108,Aplicações!$B$10:$J$67,7,0)</f>
        <v>2.7027027027027029E-2</v>
      </c>
      <c r="AK108" s="40">
        <f>VLOOKUP(Reais6x6!F108,Aplicações!$B$10:$J$67,7,0)</f>
        <v>2.7027027027027029E-2</v>
      </c>
      <c r="AL108" s="40">
        <f>VLOOKUP(Reais6x6!G108,Aplicações!$B$10:$J$67,7,0)</f>
        <v>2.7027027027027029E-2</v>
      </c>
      <c r="AM108" s="40">
        <f>VLOOKUP(Reais6x6!H108,Aplicações!$B$10:$J$67,7,0)</f>
        <v>2.7027027027027029E-2</v>
      </c>
      <c r="AN108" s="40">
        <f>VLOOKUP(Reais6x6!C108,Aplicações!$B$10:$J$67,8,0)</f>
        <v>0.18900343642611683</v>
      </c>
      <c r="AO108" s="40">
        <f>VLOOKUP(Reais6x6!D108,Aplicações!$B$10:$J$67,8,0)</f>
        <v>5.4982817869415812E-3</v>
      </c>
      <c r="AP108" s="40">
        <f>VLOOKUP(Reais6x6!E108,Aplicações!$B$10:$J$67,8,0)</f>
        <v>2.7147766323024059E-4</v>
      </c>
      <c r="AQ108" s="40">
        <f>VLOOKUP(Reais6x6!F108,Aplicações!$B$10:$J$67,8,0)</f>
        <v>2.7147766323024059E-4</v>
      </c>
      <c r="AR108" s="40">
        <f>VLOOKUP(Reais6x6!G108,Aplicações!$B$10:$J$67,8,0)</f>
        <v>2.7147766323024059E-4</v>
      </c>
      <c r="AS108" s="40">
        <f>VLOOKUP(Reais6x6!H108,Aplicações!$B$10:$J$67,8,0)</f>
        <v>2.7147766323024059E-4</v>
      </c>
      <c r="AT108" s="40">
        <f t="shared" si="2"/>
        <v>0.1259938837920489</v>
      </c>
      <c r="AU108" s="40">
        <f t="shared" si="3"/>
        <v>0.15990990990990991</v>
      </c>
      <c r="AV108" s="40">
        <f t="shared" si="4"/>
        <v>0.19558762886597938</v>
      </c>
      <c r="AW108" s="66">
        <f t="shared" si="5"/>
        <v>0.98450560652395525</v>
      </c>
      <c r="AX108" s="40">
        <f t="shared" si="6"/>
        <v>0.99024024024024027</v>
      </c>
      <c r="AY108" s="40">
        <f t="shared" si="7"/>
        <v>0.93604398625429552</v>
      </c>
    </row>
    <row r="109" spans="2:51" ht="13.5" customHeight="1">
      <c r="B109" s="39">
        <v>106</v>
      </c>
      <c r="C109" s="31" t="s">
        <v>97</v>
      </c>
      <c r="D109" s="31" t="s">
        <v>99</v>
      </c>
      <c r="E109" s="31" t="s">
        <v>99</v>
      </c>
      <c r="F109" s="31" t="s">
        <v>99</v>
      </c>
      <c r="G109" s="31" t="s">
        <v>99</v>
      </c>
      <c r="H109" s="31" t="s">
        <v>99</v>
      </c>
      <c r="I109" s="40">
        <f>VLOOKUP(Reais6x6!C109,Aplicações!$B$10:$J$67,9,0)</f>
        <v>78.63</v>
      </c>
      <c r="J109" s="40">
        <f>VLOOKUP(Reais6x6!D109,Aplicações!$B$10:$J$67,9,0)</f>
        <v>30.8</v>
      </c>
      <c r="K109" s="40">
        <f>VLOOKUP(Reais6x6!E109,Aplicações!$B$10:$J$67,9,0)</f>
        <v>30.8</v>
      </c>
      <c r="L109" s="40">
        <f>VLOOKUP(Reais6x6!F109,Aplicações!$B$10:$J$67,9,0)</f>
        <v>30.8</v>
      </c>
      <c r="M109" s="40">
        <f>VLOOKUP(Reais6x6!G109,Aplicações!$B$10:$J$67,9,0)</f>
        <v>30.8</v>
      </c>
      <c r="N109" s="40">
        <f>VLOOKUP(Reais6x6!H109,Aplicações!$B$10:$J$67,9,0)</f>
        <v>30.8</v>
      </c>
      <c r="O109" s="31">
        <v>111</v>
      </c>
      <c r="P109" s="31">
        <v>46</v>
      </c>
      <c r="Q109" s="31">
        <v>45</v>
      </c>
      <c r="R109" s="31">
        <v>46</v>
      </c>
      <c r="S109" s="31">
        <v>44</v>
      </c>
      <c r="T109" s="31">
        <v>53</v>
      </c>
      <c r="U109" s="41">
        <f t="shared" ref="U109:Z109" si="112">O109/I109-1</f>
        <v>0.41167493323159099</v>
      </c>
      <c r="V109" s="41">
        <f t="shared" si="112"/>
        <v>0.49350649350649345</v>
      </c>
      <c r="W109" s="41">
        <f t="shared" si="112"/>
        <v>0.46103896103896091</v>
      </c>
      <c r="X109" s="41">
        <f t="shared" si="112"/>
        <v>0.49350649350649345</v>
      </c>
      <c r="Y109" s="41">
        <f t="shared" si="112"/>
        <v>0.4285714285714286</v>
      </c>
      <c r="Z109" s="41">
        <f t="shared" si="112"/>
        <v>0.72077922077922074</v>
      </c>
      <c r="AA109" s="41">
        <f t="shared" si="1"/>
        <v>0.50151292177236473</v>
      </c>
      <c r="AB109" s="40">
        <f>VLOOKUP(Reais6x6!C109,Aplicações!$B$10:$J$67,6,0)</f>
        <v>5.4434250764525995E-2</v>
      </c>
      <c r="AC109" s="40">
        <f>VLOOKUP(Reais6x6!D109,Aplicações!$B$10:$J$67,6,0)</f>
        <v>4.0978593272171251E-2</v>
      </c>
      <c r="AD109" s="40">
        <f>VLOOKUP(Reais6x6!E109,Aplicações!$B$10:$J$67,6,0)</f>
        <v>4.0978593272171251E-2</v>
      </c>
      <c r="AE109" s="40">
        <f>VLOOKUP(Reais6x6!F109,Aplicações!$B$10:$J$67,6,0)</f>
        <v>4.0978593272171251E-2</v>
      </c>
      <c r="AF109" s="40">
        <f>VLOOKUP(Reais6x6!G109,Aplicações!$B$10:$J$67,6,0)</f>
        <v>4.0978593272171251E-2</v>
      </c>
      <c r="AG109" s="40">
        <f>VLOOKUP(Reais6x6!H109,Aplicações!$B$10:$J$67,6,0)</f>
        <v>4.0978593272171251E-2</v>
      </c>
      <c r="AH109" s="40">
        <f>VLOOKUP(Reais6x6!C109,Aplicações!$B$10:$J$67,7,0)</f>
        <v>4.0540540540540543E-2</v>
      </c>
      <c r="AI109" s="40">
        <f>VLOOKUP(Reais6x6!D109,Aplicações!$B$10:$J$67,7,0)</f>
        <v>8.5585585585585586E-2</v>
      </c>
      <c r="AJ109" s="40">
        <f>VLOOKUP(Reais6x6!E109,Aplicações!$B$10:$J$67,7,0)</f>
        <v>8.5585585585585586E-2</v>
      </c>
      <c r="AK109" s="40">
        <f>VLOOKUP(Reais6x6!F109,Aplicações!$B$10:$J$67,7,0)</f>
        <v>8.5585585585585586E-2</v>
      </c>
      <c r="AL109" s="40">
        <f>VLOOKUP(Reais6x6!G109,Aplicações!$B$10:$J$67,7,0)</f>
        <v>8.5585585585585586E-2</v>
      </c>
      <c r="AM109" s="40">
        <f>VLOOKUP(Reais6x6!H109,Aplicações!$B$10:$J$67,7,0)</f>
        <v>8.5585585585585586E-2</v>
      </c>
      <c r="AN109" s="40">
        <f>VLOOKUP(Reais6x6!C109,Aplicações!$B$10:$J$67,8,0)</f>
        <v>0.18900343642611683</v>
      </c>
      <c r="AO109" s="40">
        <f>VLOOKUP(Reais6x6!D109,Aplicações!$B$10:$J$67,8,0)</f>
        <v>0.30584192439862545</v>
      </c>
      <c r="AP109" s="40">
        <f>VLOOKUP(Reais6x6!E109,Aplicações!$B$10:$J$67,8,0)</f>
        <v>0.30584192439862545</v>
      </c>
      <c r="AQ109" s="40">
        <f>VLOOKUP(Reais6x6!F109,Aplicações!$B$10:$J$67,8,0)</f>
        <v>0.30584192439862545</v>
      </c>
      <c r="AR109" s="40">
        <f>VLOOKUP(Reais6x6!G109,Aplicações!$B$10:$J$67,8,0)</f>
        <v>0.30584192439862545</v>
      </c>
      <c r="AS109" s="40">
        <f>VLOOKUP(Reais6x6!H109,Aplicações!$B$10:$J$67,8,0)</f>
        <v>0.30584192439862545</v>
      </c>
      <c r="AT109" s="40">
        <f t="shared" si="2"/>
        <v>0.2593272171253822</v>
      </c>
      <c r="AU109" s="40">
        <f t="shared" si="3"/>
        <v>0.46846846846846851</v>
      </c>
      <c r="AV109" s="40">
        <f t="shared" si="4"/>
        <v>1.7182130584192441</v>
      </c>
      <c r="AW109" s="66">
        <f t="shared" si="5"/>
        <v>0.99551478083588174</v>
      </c>
      <c r="AX109" s="40">
        <f t="shared" si="6"/>
        <v>0.98498498498498499</v>
      </c>
      <c r="AY109" s="40">
        <f t="shared" si="7"/>
        <v>0.96105383734249716</v>
      </c>
    </row>
    <row r="110" spans="2:51" ht="13.5" customHeight="1">
      <c r="B110" s="39">
        <v>107</v>
      </c>
      <c r="C110" s="31" t="s">
        <v>97</v>
      </c>
      <c r="D110" s="31" t="s">
        <v>99</v>
      </c>
      <c r="E110" s="31" t="s">
        <v>99</v>
      </c>
      <c r="F110" s="31" t="s">
        <v>99</v>
      </c>
      <c r="G110" s="31" t="s">
        <v>99</v>
      </c>
      <c r="H110" s="31" t="s">
        <v>100</v>
      </c>
      <c r="I110" s="40">
        <f>VLOOKUP(Reais6x6!C110,Aplicações!$B$10:$J$67,9,0)</f>
        <v>78.63</v>
      </c>
      <c r="J110" s="40">
        <f>VLOOKUP(Reais6x6!D110,Aplicações!$B$10:$J$67,9,0)</f>
        <v>30.8</v>
      </c>
      <c r="K110" s="40">
        <f>VLOOKUP(Reais6x6!E110,Aplicações!$B$10:$J$67,9,0)</f>
        <v>30.8</v>
      </c>
      <c r="L110" s="40">
        <f>VLOOKUP(Reais6x6!F110,Aplicações!$B$10:$J$67,9,0)</f>
        <v>30.8</v>
      </c>
      <c r="M110" s="40">
        <f>VLOOKUP(Reais6x6!G110,Aplicações!$B$10:$J$67,9,0)</f>
        <v>30.8</v>
      </c>
      <c r="N110" s="40">
        <f>VLOOKUP(Reais6x6!H110,Aplicações!$B$10:$J$67,9,0)</f>
        <v>184</v>
      </c>
      <c r="O110" s="31">
        <v>110</v>
      </c>
      <c r="P110" s="31">
        <v>44</v>
      </c>
      <c r="Q110" s="31">
        <v>44</v>
      </c>
      <c r="R110" s="31">
        <v>45</v>
      </c>
      <c r="S110" s="31">
        <v>45</v>
      </c>
      <c r="T110" s="31">
        <v>201</v>
      </c>
      <c r="U110" s="41">
        <f t="shared" ref="U110:Z110" si="113">O110/I110-1</f>
        <v>0.39895714104031543</v>
      </c>
      <c r="V110" s="41">
        <f t="shared" si="113"/>
        <v>0.4285714285714286</v>
      </c>
      <c r="W110" s="41">
        <f t="shared" si="113"/>
        <v>0.4285714285714286</v>
      </c>
      <c r="X110" s="41">
        <f t="shared" si="113"/>
        <v>0.46103896103896091</v>
      </c>
      <c r="Y110" s="41">
        <f t="shared" si="113"/>
        <v>0.46103896103896091</v>
      </c>
      <c r="Z110" s="41">
        <f t="shared" si="113"/>
        <v>9.2391304347826164E-2</v>
      </c>
      <c r="AA110" s="41">
        <f t="shared" si="1"/>
        <v>0.37842820410148681</v>
      </c>
      <c r="AB110" s="40">
        <f>VLOOKUP(Reais6x6!C110,Aplicações!$B$10:$J$67,6,0)</f>
        <v>5.4434250764525995E-2</v>
      </c>
      <c r="AC110" s="40">
        <f>VLOOKUP(Reais6x6!D110,Aplicações!$B$10:$J$67,6,0)</f>
        <v>4.0978593272171251E-2</v>
      </c>
      <c r="AD110" s="40">
        <f>VLOOKUP(Reais6x6!E110,Aplicações!$B$10:$J$67,6,0)</f>
        <v>4.0978593272171251E-2</v>
      </c>
      <c r="AE110" s="40">
        <f>VLOOKUP(Reais6x6!F110,Aplicações!$B$10:$J$67,6,0)</f>
        <v>4.0978593272171251E-2</v>
      </c>
      <c r="AF110" s="40">
        <f>VLOOKUP(Reais6x6!G110,Aplicações!$B$10:$J$67,6,0)</f>
        <v>4.0978593272171251E-2</v>
      </c>
      <c r="AG110" s="40">
        <f>VLOOKUP(Reais6x6!H110,Aplicações!$B$10:$J$67,6,0)</f>
        <v>4.2813455657492354E-3</v>
      </c>
      <c r="AH110" s="40">
        <f>VLOOKUP(Reais6x6!C110,Aplicações!$B$10:$J$67,7,0)</f>
        <v>4.0540540540540543E-2</v>
      </c>
      <c r="AI110" s="40">
        <f>VLOOKUP(Reais6x6!D110,Aplicações!$B$10:$J$67,7,0)</f>
        <v>8.5585585585585586E-2</v>
      </c>
      <c r="AJ110" s="40">
        <f>VLOOKUP(Reais6x6!E110,Aplicações!$B$10:$J$67,7,0)</f>
        <v>8.5585585585585586E-2</v>
      </c>
      <c r="AK110" s="40">
        <f>VLOOKUP(Reais6x6!F110,Aplicações!$B$10:$J$67,7,0)</f>
        <v>8.5585585585585586E-2</v>
      </c>
      <c r="AL110" s="40">
        <f>VLOOKUP(Reais6x6!G110,Aplicações!$B$10:$J$67,7,0)</f>
        <v>8.5585585585585586E-2</v>
      </c>
      <c r="AM110" s="40">
        <f>VLOOKUP(Reais6x6!H110,Aplicações!$B$10:$J$67,7,0)</f>
        <v>9.0090090090090089E-3</v>
      </c>
      <c r="AN110" s="40">
        <f>VLOOKUP(Reais6x6!C110,Aplicações!$B$10:$J$67,8,0)</f>
        <v>0.18900343642611683</v>
      </c>
      <c r="AO110" s="40">
        <f>VLOOKUP(Reais6x6!D110,Aplicações!$B$10:$J$67,8,0)</f>
        <v>0.30584192439862545</v>
      </c>
      <c r="AP110" s="40">
        <f>VLOOKUP(Reais6x6!E110,Aplicações!$B$10:$J$67,8,0)</f>
        <v>0.30584192439862545</v>
      </c>
      <c r="AQ110" s="40">
        <f>VLOOKUP(Reais6x6!F110,Aplicações!$B$10:$J$67,8,0)</f>
        <v>0.30584192439862545</v>
      </c>
      <c r="AR110" s="40">
        <f>VLOOKUP(Reais6x6!G110,Aplicações!$B$10:$J$67,8,0)</f>
        <v>0.30584192439862545</v>
      </c>
      <c r="AS110" s="40">
        <f>VLOOKUP(Reais6x6!H110,Aplicações!$B$10:$J$67,8,0)</f>
        <v>0</v>
      </c>
      <c r="AT110" s="40">
        <f t="shared" si="2"/>
        <v>0.22262996941896021</v>
      </c>
      <c r="AU110" s="40">
        <f t="shared" si="3"/>
        <v>0.39189189189189194</v>
      </c>
      <c r="AV110" s="40">
        <f t="shared" si="4"/>
        <v>1.4123711340206186</v>
      </c>
      <c r="AW110" s="66">
        <f t="shared" si="5"/>
        <v>0.98328236493374088</v>
      </c>
      <c r="AX110" s="40">
        <f t="shared" si="6"/>
        <v>0.96546546546546552</v>
      </c>
      <c r="AY110" s="40">
        <f t="shared" si="7"/>
        <v>0.87468499427262303</v>
      </c>
    </row>
    <row r="111" spans="2:51" ht="13.5" customHeight="1">
      <c r="B111" s="39">
        <v>108</v>
      </c>
      <c r="C111" s="31" t="s">
        <v>97</v>
      </c>
      <c r="D111" s="31" t="s">
        <v>99</v>
      </c>
      <c r="E111" s="31" t="s">
        <v>99</v>
      </c>
      <c r="F111" s="31" t="s">
        <v>99</v>
      </c>
      <c r="G111" s="31" t="s">
        <v>99</v>
      </c>
      <c r="H111" s="31" t="s">
        <v>101</v>
      </c>
      <c r="I111" s="40">
        <f>VLOOKUP(Reais6x6!C111,Aplicações!$B$10:$J$67,9,0)</f>
        <v>78.63</v>
      </c>
      <c r="J111" s="40">
        <f>VLOOKUP(Reais6x6!D111,Aplicações!$B$10:$J$67,9,0)</f>
        <v>30.8</v>
      </c>
      <c r="K111" s="40">
        <f>VLOOKUP(Reais6x6!E111,Aplicações!$B$10:$J$67,9,0)</f>
        <v>30.8</v>
      </c>
      <c r="L111" s="40">
        <f>VLOOKUP(Reais6x6!F111,Aplicações!$B$10:$J$67,9,0)</f>
        <v>30.8</v>
      </c>
      <c r="M111" s="40">
        <f>VLOOKUP(Reais6x6!G111,Aplicações!$B$10:$J$67,9,0)</f>
        <v>30.8</v>
      </c>
      <c r="N111" s="40">
        <f>VLOOKUP(Reais6x6!H111,Aplicações!$B$10:$J$67,9,0)</f>
        <v>224.76</v>
      </c>
      <c r="O111" s="31">
        <v>113</v>
      </c>
      <c r="P111" s="31">
        <v>46</v>
      </c>
      <c r="Q111" s="31">
        <v>45</v>
      </c>
      <c r="R111" s="31">
        <v>45</v>
      </c>
      <c r="S111" s="31">
        <v>42</v>
      </c>
      <c r="T111" s="31">
        <v>296</v>
      </c>
      <c r="U111" s="41">
        <f t="shared" ref="U111:Z111" si="114">O111/I111-1</f>
        <v>0.43711051761414232</v>
      </c>
      <c r="V111" s="41">
        <f t="shared" si="114"/>
        <v>0.49350649350649345</v>
      </c>
      <c r="W111" s="41">
        <f t="shared" si="114"/>
        <v>0.46103896103896091</v>
      </c>
      <c r="X111" s="41">
        <f t="shared" si="114"/>
        <v>0.46103896103896091</v>
      </c>
      <c r="Y111" s="41">
        <f t="shared" si="114"/>
        <v>0.36363636363636354</v>
      </c>
      <c r="Z111" s="41">
        <f t="shared" si="114"/>
        <v>0.31696031322299345</v>
      </c>
      <c r="AA111" s="41">
        <f t="shared" si="1"/>
        <v>0.42221526834298578</v>
      </c>
      <c r="AB111" s="40">
        <f>VLOOKUP(Reais6x6!C111,Aplicações!$B$10:$J$67,6,0)</f>
        <v>5.4434250764525995E-2</v>
      </c>
      <c r="AC111" s="40">
        <f>VLOOKUP(Reais6x6!D111,Aplicações!$B$10:$J$67,6,0)</f>
        <v>4.0978593272171251E-2</v>
      </c>
      <c r="AD111" s="40">
        <f>VLOOKUP(Reais6x6!E111,Aplicações!$B$10:$J$67,6,0)</f>
        <v>4.0978593272171251E-2</v>
      </c>
      <c r="AE111" s="40">
        <f>VLOOKUP(Reais6x6!F111,Aplicações!$B$10:$J$67,6,0)</f>
        <v>4.0978593272171251E-2</v>
      </c>
      <c r="AF111" s="40">
        <f>VLOOKUP(Reais6x6!G111,Aplicações!$B$10:$J$67,6,0)</f>
        <v>4.0978593272171251E-2</v>
      </c>
      <c r="AG111" s="40">
        <f>VLOOKUP(Reais6x6!H111,Aplicações!$B$10:$J$67,6,0)</f>
        <v>1.5902140672782873E-2</v>
      </c>
      <c r="AH111" s="40">
        <f>VLOOKUP(Reais6x6!C111,Aplicações!$B$10:$J$67,7,0)</f>
        <v>4.0540540540540543E-2</v>
      </c>
      <c r="AI111" s="40">
        <f>VLOOKUP(Reais6x6!D111,Aplicações!$B$10:$J$67,7,0)</f>
        <v>8.5585585585585586E-2</v>
      </c>
      <c r="AJ111" s="40">
        <f>VLOOKUP(Reais6x6!E111,Aplicações!$B$10:$J$67,7,0)</f>
        <v>8.5585585585585586E-2</v>
      </c>
      <c r="AK111" s="40">
        <f>VLOOKUP(Reais6x6!F111,Aplicações!$B$10:$J$67,7,0)</f>
        <v>8.5585585585585586E-2</v>
      </c>
      <c r="AL111" s="40">
        <f>VLOOKUP(Reais6x6!G111,Aplicações!$B$10:$J$67,7,0)</f>
        <v>8.5585585585585586E-2</v>
      </c>
      <c r="AM111" s="40">
        <f>VLOOKUP(Reais6x6!H111,Aplicações!$B$10:$J$67,7,0)</f>
        <v>2.7027027027027029E-2</v>
      </c>
      <c r="AN111" s="40">
        <f>VLOOKUP(Reais6x6!C111,Aplicações!$B$10:$J$67,8,0)</f>
        <v>0.18900343642611683</v>
      </c>
      <c r="AO111" s="40">
        <f>VLOOKUP(Reais6x6!D111,Aplicações!$B$10:$J$67,8,0)</f>
        <v>0.30584192439862545</v>
      </c>
      <c r="AP111" s="40">
        <f>VLOOKUP(Reais6x6!E111,Aplicações!$B$10:$J$67,8,0)</f>
        <v>0.30584192439862545</v>
      </c>
      <c r="AQ111" s="40">
        <f>VLOOKUP(Reais6x6!F111,Aplicações!$B$10:$J$67,8,0)</f>
        <v>0.30584192439862545</v>
      </c>
      <c r="AR111" s="40">
        <f>VLOOKUP(Reais6x6!G111,Aplicações!$B$10:$J$67,8,0)</f>
        <v>0.30584192439862545</v>
      </c>
      <c r="AS111" s="40">
        <f>VLOOKUP(Reais6x6!H111,Aplicações!$B$10:$J$67,8,0)</f>
        <v>2.7147766323024059E-4</v>
      </c>
      <c r="AT111" s="40">
        <f t="shared" si="2"/>
        <v>0.23425076452599383</v>
      </c>
      <c r="AU111" s="40">
        <f t="shared" si="3"/>
        <v>0.40990990990990994</v>
      </c>
      <c r="AV111" s="40">
        <f t="shared" si="4"/>
        <v>1.4126426116838489</v>
      </c>
      <c r="AW111" s="66">
        <f t="shared" si="5"/>
        <v>0.98715596330275246</v>
      </c>
      <c r="AX111" s="40">
        <f t="shared" si="6"/>
        <v>0.97147147147147139</v>
      </c>
      <c r="AY111" s="40">
        <f t="shared" si="7"/>
        <v>0.87477548682703332</v>
      </c>
    </row>
    <row r="112" spans="2:51" ht="13.5" customHeight="1">
      <c r="B112" s="39">
        <v>109</v>
      </c>
      <c r="C112" s="31" t="s">
        <v>97</v>
      </c>
      <c r="D112" s="31" t="s">
        <v>99</v>
      </c>
      <c r="E112" s="31" t="s">
        <v>99</v>
      </c>
      <c r="F112" s="31" t="s">
        <v>99</v>
      </c>
      <c r="G112" s="31" t="s">
        <v>100</v>
      </c>
      <c r="H112" s="31" t="s">
        <v>100</v>
      </c>
      <c r="I112" s="40">
        <f>VLOOKUP(Reais6x6!C112,Aplicações!$B$10:$J$67,9,0)</f>
        <v>78.63</v>
      </c>
      <c r="J112" s="40">
        <f>VLOOKUP(Reais6x6!D112,Aplicações!$B$10:$J$67,9,0)</f>
        <v>30.8</v>
      </c>
      <c r="K112" s="40">
        <f>VLOOKUP(Reais6x6!E112,Aplicações!$B$10:$J$67,9,0)</f>
        <v>30.8</v>
      </c>
      <c r="L112" s="40">
        <f>VLOOKUP(Reais6x6!F112,Aplicações!$B$10:$J$67,9,0)</f>
        <v>30.8</v>
      </c>
      <c r="M112" s="40">
        <f>VLOOKUP(Reais6x6!G112,Aplicações!$B$10:$J$67,9,0)</f>
        <v>184</v>
      </c>
      <c r="N112" s="40">
        <f>VLOOKUP(Reais6x6!H112,Aplicações!$B$10:$J$67,9,0)</f>
        <v>184</v>
      </c>
      <c r="O112" s="31">
        <v>104</v>
      </c>
      <c r="P112" s="31">
        <v>44</v>
      </c>
      <c r="Q112" s="31">
        <v>43</v>
      </c>
      <c r="R112" s="31">
        <v>43</v>
      </c>
      <c r="S112" s="31">
        <v>201</v>
      </c>
      <c r="T112" s="31">
        <v>203</v>
      </c>
      <c r="U112" s="41">
        <f t="shared" ref="U112:Z112" si="115">O112/I112-1</f>
        <v>0.32265038789266187</v>
      </c>
      <c r="V112" s="41">
        <f t="shared" si="115"/>
        <v>0.4285714285714286</v>
      </c>
      <c r="W112" s="41">
        <f t="shared" si="115"/>
        <v>0.39610389610389607</v>
      </c>
      <c r="X112" s="41">
        <f t="shared" si="115"/>
        <v>0.39610389610389607</v>
      </c>
      <c r="Y112" s="41">
        <f t="shared" si="115"/>
        <v>9.2391304347826164E-2</v>
      </c>
      <c r="Z112" s="41">
        <f t="shared" si="115"/>
        <v>0.10326086956521729</v>
      </c>
      <c r="AA112" s="41">
        <f t="shared" si="1"/>
        <v>0.28984696376415436</v>
      </c>
      <c r="AB112" s="40">
        <f>VLOOKUP(Reais6x6!C112,Aplicações!$B$10:$J$67,6,0)</f>
        <v>5.4434250764525995E-2</v>
      </c>
      <c r="AC112" s="40">
        <f>VLOOKUP(Reais6x6!D112,Aplicações!$B$10:$J$67,6,0)</f>
        <v>4.0978593272171251E-2</v>
      </c>
      <c r="AD112" s="40">
        <f>VLOOKUP(Reais6x6!E112,Aplicações!$B$10:$J$67,6,0)</f>
        <v>4.0978593272171251E-2</v>
      </c>
      <c r="AE112" s="40">
        <f>VLOOKUP(Reais6x6!F112,Aplicações!$B$10:$J$67,6,0)</f>
        <v>4.0978593272171251E-2</v>
      </c>
      <c r="AF112" s="40">
        <f>VLOOKUP(Reais6x6!G112,Aplicações!$B$10:$J$67,6,0)</f>
        <v>4.2813455657492354E-3</v>
      </c>
      <c r="AG112" s="40">
        <f>VLOOKUP(Reais6x6!H112,Aplicações!$B$10:$J$67,6,0)</f>
        <v>4.2813455657492354E-3</v>
      </c>
      <c r="AH112" s="40">
        <f>VLOOKUP(Reais6x6!C112,Aplicações!$B$10:$J$67,7,0)</f>
        <v>4.0540540540540543E-2</v>
      </c>
      <c r="AI112" s="40">
        <f>VLOOKUP(Reais6x6!D112,Aplicações!$B$10:$J$67,7,0)</f>
        <v>8.5585585585585586E-2</v>
      </c>
      <c r="AJ112" s="40">
        <f>VLOOKUP(Reais6x6!E112,Aplicações!$B$10:$J$67,7,0)</f>
        <v>8.5585585585585586E-2</v>
      </c>
      <c r="AK112" s="40">
        <f>VLOOKUP(Reais6x6!F112,Aplicações!$B$10:$J$67,7,0)</f>
        <v>8.5585585585585586E-2</v>
      </c>
      <c r="AL112" s="40">
        <f>VLOOKUP(Reais6x6!G112,Aplicações!$B$10:$J$67,7,0)</f>
        <v>9.0090090090090089E-3</v>
      </c>
      <c r="AM112" s="40">
        <f>VLOOKUP(Reais6x6!H112,Aplicações!$B$10:$J$67,7,0)</f>
        <v>9.0090090090090089E-3</v>
      </c>
      <c r="AN112" s="40">
        <f>VLOOKUP(Reais6x6!C112,Aplicações!$B$10:$J$67,8,0)</f>
        <v>0.18900343642611683</v>
      </c>
      <c r="AO112" s="40">
        <f>VLOOKUP(Reais6x6!D112,Aplicações!$B$10:$J$67,8,0)</f>
        <v>0.30584192439862545</v>
      </c>
      <c r="AP112" s="40">
        <f>VLOOKUP(Reais6x6!E112,Aplicações!$B$10:$J$67,8,0)</f>
        <v>0.30584192439862545</v>
      </c>
      <c r="AQ112" s="40">
        <f>VLOOKUP(Reais6x6!F112,Aplicações!$B$10:$J$67,8,0)</f>
        <v>0.30584192439862545</v>
      </c>
      <c r="AR112" s="40">
        <f>VLOOKUP(Reais6x6!G112,Aplicações!$B$10:$J$67,8,0)</f>
        <v>0</v>
      </c>
      <c r="AS112" s="40">
        <f>VLOOKUP(Reais6x6!H112,Aplicações!$B$10:$J$67,8,0)</f>
        <v>0</v>
      </c>
      <c r="AT112" s="40">
        <f t="shared" si="2"/>
        <v>0.18593272171253822</v>
      </c>
      <c r="AU112" s="40">
        <f t="shared" si="3"/>
        <v>0.31531531531531537</v>
      </c>
      <c r="AV112" s="40">
        <f t="shared" si="4"/>
        <v>1.1065292096219932</v>
      </c>
      <c r="AW112" s="66">
        <f t="shared" si="5"/>
        <v>0.97594291539245648</v>
      </c>
      <c r="AX112" s="40">
        <f t="shared" si="6"/>
        <v>0.95615615615615634</v>
      </c>
      <c r="AY112" s="40">
        <f t="shared" si="7"/>
        <v>0.82909507445589914</v>
      </c>
    </row>
    <row r="113" spans="2:51" ht="13.5" customHeight="1">
      <c r="B113" s="39">
        <v>110</v>
      </c>
      <c r="C113" s="31" t="s">
        <v>97</v>
      </c>
      <c r="D113" s="31" t="s">
        <v>99</v>
      </c>
      <c r="E113" s="31" t="s">
        <v>99</v>
      </c>
      <c r="F113" s="31" t="s">
        <v>99</v>
      </c>
      <c r="G113" s="31" t="s">
        <v>100</v>
      </c>
      <c r="H113" s="31" t="s">
        <v>101</v>
      </c>
      <c r="I113" s="40">
        <f>VLOOKUP(Reais6x6!C113,Aplicações!$B$10:$J$67,9,0)</f>
        <v>78.63</v>
      </c>
      <c r="J113" s="40">
        <f>VLOOKUP(Reais6x6!D113,Aplicações!$B$10:$J$67,9,0)</f>
        <v>30.8</v>
      </c>
      <c r="K113" s="40">
        <f>VLOOKUP(Reais6x6!E113,Aplicações!$B$10:$J$67,9,0)</f>
        <v>30.8</v>
      </c>
      <c r="L113" s="40">
        <f>VLOOKUP(Reais6x6!F113,Aplicações!$B$10:$J$67,9,0)</f>
        <v>30.8</v>
      </c>
      <c r="M113" s="40">
        <f>VLOOKUP(Reais6x6!G113,Aplicações!$B$10:$J$67,9,0)</f>
        <v>184</v>
      </c>
      <c r="N113" s="40">
        <f>VLOOKUP(Reais6x6!H113,Aplicações!$B$10:$J$67,9,0)</f>
        <v>224.76</v>
      </c>
      <c r="O113" s="31">
        <v>107</v>
      </c>
      <c r="P113" s="31">
        <v>43</v>
      </c>
      <c r="Q113" s="31">
        <v>44</v>
      </c>
      <c r="R113" s="31">
        <v>43</v>
      </c>
      <c r="S113" s="31">
        <v>201</v>
      </c>
      <c r="T113" s="31">
        <v>285</v>
      </c>
      <c r="U113" s="41">
        <f t="shared" ref="U113:Z113" si="116">O113/I113-1</f>
        <v>0.36080376446648876</v>
      </c>
      <c r="V113" s="41">
        <f t="shared" si="116"/>
        <v>0.39610389610389607</v>
      </c>
      <c r="W113" s="41">
        <f t="shared" si="116"/>
        <v>0.4285714285714286</v>
      </c>
      <c r="X113" s="41">
        <f t="shared" si="116"/>
        <v>0.39610389610389607</v>
      </c>
      <c r="Y113" s="41">
        <f t="shared" si="116"/>
        <v>9.2391304347826164E-2</v>
      </c>
      <c r="Z113" s="41">
        <f t="shared" si="116"/>
        <v>0.26801922050186877</v>
      </c>
      <c r="AA113" s="41">
        <f t="shared" si="1"/>
        <v>0.32366558501590076</v>
      </c>
      <c r="AB113" s="40">
        <f>VLOOKUP(Reais6x6!C113,Aplicações!$B$10:$J$67,6,0)</f>
        <v>5.4434250764525995E-2</v>
      </c>
      <c r="AC113" s="40">
        <f>VLOOKUP(Reais6x6!D113,Aplicações!$B$10:$J$67,6,0)</f>
        <v>4.0978593272171251E-2</v>
      </c>
      <c r="AD113" s="40">
        <f>VLOOKUP(Reais6x6!E113,Aplicações!$B$10:$J$67,6,0)</f>
        <v>4.0978593272171251E-2</v>
      </c>
      <c r="AE113" s="40">
        <f>VLOOKUP(Reais6x6!F113,Aplicações!$B$10:$J$67,6,0)</f>
        <v>4.0978593272171251E-2</v>
      </c>
      <c r="AF113" s="40">
        <f>VLOOKUP(Reais6x6!G113,Aplicações!$B$10:$J$67,6,0)</f>
        <v>4.2813455657492354E-3</v>
      </c>
      <c r="AG113" s="40">
        <f>VLOOKUP(Reais6x6!H113,Aplicações!$B$10:$J$67,6,0)</f>
        <v>1.5902140672782873E-2</v>
      </c>
      <c r="AH113" s="40">
        <f>VLOOKUP(Reais6x6!C113,Aplicações!$B$10:$J$67,7,0)</f>
        <v>4.0540540540540543E-2</v>
      </c>
      <c r="AI113" s="40">
        <f>VLOOKUP(Reais6x6!D113,Aplicações!$B$10:$J$67,7,0)</f>
        <v>8.5585585585585586E-2</v>
      </c>
      <c r="AJ113" s="40">
        <f>VLOOKUP(Reais6x6!E113,Aplicações!$B$10:$J$67,7,0)</f>
        <v>8.5585585585585586E-2</v>
      </c>
      <c r="AK113" s="40">
        <f>VLOOKUP(Reais6x6!F113,Aplicações!$B$10:$J$67,7,0)</f>
        <v>8.5585585585585586E-2</v>
      </c>
      <c r="AL113" s="40">
        <f>VLOOKUP(Reais6x6!G113,Aplicações!$B$10:$J$67,7,0)</f>
        <v>9.0090090090090089E-3</v>
      </c>
      <c r="AM113" s="40">
        <f>VLOOKUP(Reais6x6!H113,Aplicações!$B$10:$J$67,7,0)</f>
        <v>2.7027027027027029E-2</v>
      </c>
      <c r="AN113" s="40">
        <f>VLOOKUP(Reais6x6!C113,Aplicações!$B$10:$J$67,8,0)</f>
        <v>0.18900343642611683</v>
      </c>
      <c r="AO113" s="40">
        <f>VLOOKUP(Reais6x6!D113,Aplicações!$B$10:$J$67,8,0)</f>
        <v>0.30584192439862545</v>
      </c>
      <c r="AP113" s="40">
        <f>VLOOKUP(Reais6x6!E113,Aplicações!$B$10:$J$67,8,0)</f>
        <v>0.30584192439862545</v>
      </c>
      <c r="AQ113" s="40">
        <f>VLOOKUP(Reais6x6!F113,Aplicações!$B$10:$J$67,8,0)</f>
        <v>0.30584192439862545</v>
      </c>
      <c r="AR113" s="40">
        <f>VLOOKUP(Reais6x6!G113,Aplicações!$B$10:$J$67,8,0)</f>
        <v>0</v>
      </c>
      <c r="AS113" s="40">
        <f>VLOOKUP(Reais6x6!H113,Aplicações!$B$10:$J$67,8,0)</f>
        <v>2.7147766323024059E-4</v>
      </c>
      <c r="AT113" s="40">
        <f t="shared" si="2"/>
        <v>0.19755351681957184</v>
      </c>
      <c r="AU113" s="40">
        <f t="shared" si="3"/>
        <v>0.33333333333333337</v>
      </c>
      <c r="AV113" s="40">
        <f t="shared" si="4"/>
        <v>1.1068006872852234</v>
      </c>
      <c r="AW113" s="66">
        <f t="shared" si="5"/>
        <v>0.97826707441386351</v>
      </c>
      <c r="AX113" s="40">
        <f t="shared" si="6"/>
        <v>0.95975975975975969</v>
      </c>
      <c r="AY113" s="40">
        <f t="shared" si="7"/>
        <v>0.82914936998854527</v>
      </c>
    </row>
    <row r="114" spans="2:51" ht="13.5" customHeight="1">
      <c r="B114" s="39">
        <v>111</v>
      </c>
      <c r="C114" s="31" t="s">
        <v>97</v>
      </c>
      <c r="D114" s="31" t="s">
        <v>99</v>
      </c>
      <c r="E114" s="31" t="s">
        <v>99</v>
      </c>
      <c r="F114" s="31" t="s">
        <v>99</v>
      </c>
      <c r="G114" s="31" t="s">
        <v>101</v>
      </c>
      <c r="H114" s="31" t="s">
        <v>101</v>
      </c>
      <c r="I114" s="40">
        <f>VLOOKUP(Reais6x6!C114,Aplicações!$B$10:$J$67,9,0)</f>
        <v>78.63</v>
      </c>
      <c r="J114" s="40">
        <f>VLOOKUP(Reais6x6!D114,Aplicações!$B$10:$J$67,9,0)</f>
        <v>30.8</v>
      </c>
      <c r="K114" s="40">
        <f>VLOOKUP(Reais6x6!E114,Aplicações!$B$10:$J$67,9,0)</f>
        <v>30.8</v>
      </c>
      <c r="L114" s="40">
        <f>VLOOKUP(Reais6x6!F114,Aplicações!$B$10:$J$67,9,0)</f>
        <v>30.8</v>
      </c>
      <c r="M114" s="40">
        <f>VLOOKUP(Reais6x6!G114,Aplicações!$B$10:$J$67,9,0)</f>
        <v>224.76</v>
      </c>
      <c r="N114" s="40">
        <f>VLOOKUP(Reais6x6!H114,Aplicações!$B$10:$J$67,9,0)</f>
        <v>224.76</v>
      </c>
      <c r="O114" s="31">
        <v>110</v>
      </c>
      <c r="P114" s="31">
        <v>44</v>
      </c>
      <c r="Q114" s="31">
        <v>44</v>
      </c>
      <c r="R114" s="31">
        <v>42</v>
      </c>
      <c r="S114" s="31">
        <v>289</v>
      </c>
      <c r="T114" s="31">
        <v>290</v>
      </c>
      <c r="U114" s="41">
        <f t="shared" ref="U114:Z114" si="117">O114/I114-1</f>
        <v>0.39895714104031543</v>
      </c>
      <c r="V114" s="41">
        <f t="shared" si="117"/>
        <v>0.4285714285714286</v>
      </c>
      <c r="W114" s="41">
        <f t="shared" si="117"/>
        <v>0.4285714285714286</v>
      </c>
      <c r="X114" s="41">
        <f t="shared" si="117"/>
        <v>0.36363636363636354</v>
      </c>
      <c r="Y114" s="41">
        <f t="shared" si="117"/>
        <v>0.28581598149136855</v>
      </c>
      <c r="Z114" s="41">
        <f t="shared" si="117"/>
        <v>0.29026517173874367</v>
      </c>
      <c r="AA114" s="41">
        <f t="shared" si="1"/>
        <v>0.36596958584160805</v>
      </c>
      <c r="AB114" s="40">
        <f>VLOOKUP(Reais6x6!C114,Aplicações!$B$10:$J$67,6,0)</f>
        <v>5.4434250764525995E-2</v>
      </c>
      <c r="AC114" s="40">
        <f>VLOOKUP(Reais6x6!D114,Aplicações!$B$10:$J$67,6,0)</f>
        <v>4.0978593272171251E-2</v>
      </c>
      <c r="AD114" s="40">
        <f>VLOOKUP(Reais6x6!E114,Aplicações!$B$10:$J$67,6,0)</f>
        <v>4.0978593272171251E-2</v>
      </c>
      <c r="AE114" s="40">
        <f>VLOOKUP(Reais6x6!F114,Aplicações!$B$10:$J$67,6,0)</f>
        <v>4.0978593272171251E-2</v>
      </c>
      <c r="AF114" s="40">
        <f>VLOOKUP(Reais6x6!G114,Aplicações!$B$10:$J$67,6,0)</f>
        <v>1.5902140672782873E-2</v>
      </c>
      <c r="AG114" s="40">
        <f>VLOOKUP(Reais6x6!H114,Aplicações!$B$10:$J$67,6,0)</f>
        <v>1.5902140672782873E-2</v>
      </c>
      <c r="AH114" s="40">
        <f>VLOOKUP(Reais6x6!C114,Aplicações!$B$10:$J$67,7,0)</f>
        <v>4.0540540540540543E-2</v>
      </c>
      <c r="AI114" s="40">
        <f>VLOOKUP(Reais6x6!D114,Aplicações!$B$10:$J$67,7,0)</f>
        <v>8.5585585585585586E-2</v>
      </c>
      <c r="AJ114" s="40">
        <f>VLOOKUP(Reais6x6!E114,Aplicações!$B$10:$J$67,7,0)</f>
        <v>8.5585585585585586E-2</v>
      </c>
      <c r="AK114" s="40">
        <f>VLOOKUP(Reais6x6!F114,Aplicações!$B$10:$J$67,7,0)</f>
        <v>8.5585585585585586E-2</v>
      </c>
      <c r="AL114" s="40">
        <f>VLOOKUP(Reais6x6!G114,Aplicações!$B$10:$J$67,7,0)</f>
        <v>2.7027027027027029E-2</v>
      </c>
      <c r="AM114" s="40">
        <f>VLOOKUP(Reais6x6!H114,Aplicações!$B$10:$J$67,7,0)</f>
        <v>2.7027027027027029E-2</v>
      </c>
      <c r="AN114" s="40">
        <f>VLOOKUP(Reais6x6!C114,Aplicações!$B$10:$J$67,8,0)</f>
        <v>0.18900343642611683</v>
      </c>
      <c r="AO114" s="40">
        <f>VLOOKUP(Reais6x6!D114,Aplicações!$B$10:$J$67,8,0)</f>
        <v>0.30584192439862545</v>
      </c>
      <c r="AP114" s="40">
        <f>VLOOKUP(Reais6x6!E114,Aplicações!$B$10:$J$67,8,0)</f>
        <v>0.30584192439862545</v>
      </c>
      <c r="AQ114" s="40">
        <f>VLOOKUP(Reais6x6!F114,Aplicações!$B$10:$J$67,8,0)</f>
        <v>0.30584192439862545</v>
      </c>
      <c r="AR114" s="40">
        <f>VLOOKUP(Reais6x6!G114,Aplicações!$B$10:$J$67,8,0)</f>
        <v>2.7147766323024059E-4</v>
      </c>
      <c r="AS114" s="40">
        <f>VLOOKUP(Reais6x6!H114,Aplicações!$B$10:$J$67,8,0)</f>
        <v>2.7147766323024059E-4</v>
      </c>
      <c r="AT114" s="40">
        <f t="shared" si="2"/>
        <v>0.20917431192660546</v>
      </c>
      <c r="AU114" s="40">
        <f t="shared" si="3"/>
        <v>0.35135135135135137</v>
      </c>
      <c r="AV114" s="40">
        <f t="shared" si="4"/>
        <v>1.1070721649484536</v>
      </c>
      <c r="AW114" s="66">
        <f t="shared" si="5"/>
        <v>0.98214067278287476</v>
      </c>
      <c r="AX114" s="40">
        <f t="shared" si="6"/>
        <v>0.96576576576576556</v>
      </c>
      <c r="AY114" s="40">
        <f t="shared" si="7"/>
        <v>0.82923986254295545</v>
      </c>
    </row>
    <row r="115" spans="2:51" ht="13.5" customHeight="1">
      <c r="B115" s="39">
        <v>112</v>
      </c>
      <c r="C115" s="31" t="s">
        <v>97</v>
      </c>
      <c r="D115" s="31" t="s">
        <v>99</v>
      </c>
      <c r="E115" s="31" t="s">
        <v>99</v>
      </c>
      <c r="F115" s="31" t="s">
        <v>100</v>
      </c>
      <c r="G115" s="31" t="s">
        <v>100</v>
      </c>
      <c r="H115" s="31" t="s">
        <v>100</v>
      </c>
      <c r="I115" s="40">
        <f>VLOOKUP(Reais6x6!C115,Aplicações!$B$10:$J$67,9,0)</f>
        <v>78.63</v>
      </c>
      <c r="J115" s="40">
        <f>VLOOKUP(Reais6x6!D115,Aplicações!$B$10:$J$67,9,0)</f>
        <v>30.8</v>
      </c>
      <c r="K115" s="40">
        <f>VLOOKUP(Reais6x6!E115,Aplicações!$B$10:$J$67,9,0)</f>
        <v>30.8</v>
      </c>
      <c r="L115" s="40">
        <f>VLOOKUP(Reais6x6!F115,Aplicações!$B$10:$J$67,9,0)</f>
        <v>184</v>
      </c>
      <c r="M115" s="40">
        <f>VLOOKUP(Reais6x6!G115,Aplicações!$B$10:$J$67,9,0)</f>
        <v>184</v>
      </c>
      <c r="N115" s="40">
        <f>VLOOKUP(Reais6x6!H115,Aplicações!$B$10:$J$67,9,0)</f>
        <v>184</v>
      </c>
      <c r="O115" s="31">
        <v>101</v>
      </c>
      <c r="P115" s="31">
        <v>41</v>
      </c>
      <c r="Q115" s="31">
        <v>41</v>
      </c>
      <c r="R115" s="31">
        <v>204</v>
      </c>
      <c r="S115" s="31">
        <v>204</v>
      </c>
      <c r="T115" s="31">
        <v>204</v>
      </c>
      <c r="U115" s="41">
        <f t="shared" ref="U115:Z115" si="118">O115/I115-1</f>
        <v>0.2844970113188352</v>
      </c>
      <c r="V115" s="41">
        <f t="shared" si="118"/>
        <v>0.33116883116883122</v>
      </c>
      <c r="W115" s="41">
        <f t="shared" si="118"/>
        <v>0.33116883116883122</v>
      </c>
      <c r="X115" s="41">
        <f t="shared" si="118"/>
        <v>0.10869565217391308</v>
      </c>
      <c r="Y115" s="41">
        <f t="shared" si="118"/>
        <v>0.10869565217391308</v>
      </c>
      <c r="Z115" s="41">
        <f t="shared" si="118"/>
        <v>0.10869565217391308</v>
      </c>
      <c r="AA115" s="41">
        <f t="shared" si="1"/>
        <v>0.21215360502970615</v>
      </c>
      <c r="AB115" s="40">
        <f>VLOOKUP(Reais6x6!C115,Aplicações!$B$10:$J$67,6,0)</f>
        <v>5.4434250764525995E-2</v>
      </c>
      <c r="AC115" s="40">
        <f>VLOOKUP(Reais6x6!D115,Aplicações!$B$10:$J$67,6,0)</f>
        <v>4.0978593272171251E-2</v>
      </c>
      <c r="AD115" s="40">
        <f>VLOOKUP(Reais6x6!E115,Aplicações!$B$10:$J$67,6,0)</f>
        <v>4.0978593272171251E-2</v>
      </c>
      <c r="AE115" s="40">
        <f>VLOOKUP(Reais6x6!F115,Aplicações!$B$10:$J$67,6,0)</f>
        <v>4.2813455657492354E-3</v>
      </c>
      <c r="AF115" s="40">
        <f>VLOOKUP(Reais6x6!G115,Aplicações!$B$10:$J$67,6,0)</f>
        <v>4.2813455657492354E-3</v>
      </c>
      <c r="AG115" s="40">
        <f>VLOOKUP(Reais6x6!H115,Aplicações!$B$10:$J$67,6,0)</f>
        <v>4.2813455657492354E-3</v>
      </c>
      <c r="AH115" s="40">
        <f>VLOOKUP(Reais6x6!C115,Aplicações!$B$10:$J$67,7,0)</f>
        <v>4.0540540540540543E-2</v>
      </c>
      <c r="AI115" s="40">
        <f>VLOOKUP(Reais6x6!D115,Aplicações!$B$10:$J$67,7,0)</f>
        <v>8.5585585585585586E-2</v>
      </c>
      <c r="AJ115" s="40">
        <f>VLOOKUP(Reais6x6!E115,Aplicações!$B$10:$J$67,7,0)</f>
        <v>8.5585585585585586E-2</v>
      </c>
      <c r="AK115" s="40">
        <f>VLOOKUP(Reais6x6!F115,Aplicações!$B$10:$J$67,7,0)</f>
        <v>9.0090090090090089E-3</v>
      </c>
      <c r="AL115" s="40">
        <f>VLOOKUP(Reais6x6!G115,Aplicações!$B$10:$J$67,7,0)</f>
        <v>9.0090090090090089E-3</v>
      </c>
      <c r="AM115" s="40">
        <f>VLOOKUP(Reais6x6!H115,Aplicações!$B$10:$J$67,7,0)</f>
        <v>9.0090090090090089E-3</v>
      </c>
      <c r="AN115" s="40">
        <f>VLOOKUP(Reais6x6!C115,Aplicações!$B$10:$J$67,8,0)</f>
        <v>0.18900343642611683</v>
      </c>
      <c r="AO115" s="40">
        <f>VLOOKUP(Reais6x6!D115,Aplicações!$B$10:$J$67,8,0)</f>
        <v>0.30584192439862545</v>
      </c>
      <c r="AP115" s="40">
        <f>VLOOKUP(Reais6x6!E115,Aplicações!$B$10:$J$67,8,0)</f>
        <v>0.30584192439862545</v>
      </c>
      <c r="AQ115" s="40">
        <f>VLOOKUP(Reais6x6!F115,Aplicações!$B$10:$J$67,8,0)</f>
        <v>0</v>
      </c>
      <c r="AR115" s="40">
        <f>VLOOKUP(Reais6x6!G115,Aplicações!$B$10:$J$67,8,0)</f>
        <v>0</v>
      </c>
      <c r="AS115" s="40">
        <f>VLOOKUP(Reais6x6!H115,Aplicações!$B$10:$J$67,8,0)</f>
        <v>0</v>
      </c>
      <c r="AT115" s="40">
        <f t="shared" si="2"/>
        <v>0.14923547400611623</v>
      </c>
      <c r="AU115" s="40">
        <f t="shared" si="3"/>
        <v>0.23873873873873871</v>
      </c>
      <c r="AV115" s="40">
        <f t="shared" si="4"/>
        <v>0.80068728522336774</v>
      </c>
      <c r="AW115" s="66">
        <f t="shared" si="5"/>
        <v>0.97349643221202842</v>
      </c>
      <c r="AX115" s="40">
        <f t="shared" si="6"/>
        <v>0.95705705705705713</v>
      </c>
      <c r="AY115" s="40">
        <f t="shared" si="7"/>
        <v>0.82428407789232527</v>
      </c>
    </row>
    <row r="116" spans="2:51" ht="13.5" customHeight="1">
      <c r="B116" s="39">
        <v>113</v>
      </c>
      <c r="C116" s="31" t="s">
        <v>97</v>
      </c>
      <c r="D116" s="31" t="s">
        <v>99</v>
      </c>
      <c r="E116" s="31" t="s">
        <v>99</v>
      </c>
      <c r="F116" s="31" t="s">
        <v>100</v>
      </c>
      <c r="G116" s="31" t="s">
        <v>100</v>
      </c>
      <c r="H116" s="31" t="s">
        <v>101</v>
      </c>
      <c r="I116" s="40">
        <f>VLOOKUP(Reais6x6!C116,Aplicações!$B$10:$J$67,9,0)</f>
        <v>78.63</v>
      </c>
      <c r="J116" s="40">
        <f>VLOOKUP(Reais6x6!D116,Aplicações!$B$10:$J$67,9,0)</f>
        <v>30.8</v>
      </c>
      <c r="K116" s="40">
        <f>VLOOKUP(Reais6x6!E116,Aplicações!$B$10:$J$67,9,0)</f>
        <v>30.8</v>
      </c>
      <c r="L116" s="40">
        <f>VLOOKUP(Reais6x6!F116,Aplicações!$B$10:$J$67,9,0)</f>
        <v>184</v>
      </c>
      <c r="M116" s="40">
        <f>VLOOKUP(Reais6x6!G116,Aplicações!$B$10:$J$67,9,0)</f>
        <v>184</v>
      </c>
      <c r="N116" s="40">
        <f>VLOOKUP(Reais6x6!H116,Aplicações!$B$10:$J$67,9,0)</f>
        <v>224.76</v>
      </c>
      <c r="O116" s="31">
        <v>102</v>
      </c>
      <c r="P116" s="31">
        <v>42</v>
      </c>
      <c r="Q116" s="31">
        <v>42</v>
      </c>
      <c r="R116" s="31">
        <v>201</v>
      </c>
      <c r="S116" s="31">
        <v>203</v>
      </c>
      <c r="T116" s="31">
        <v>280</v>
      </c>
      <c r="U116" s="41">
        <f t="shared" ref="U116:Z116" si="119">O116/I116-1</f>
        <v>0.29721480351011076</v>
      </c>
      <c r="V116" s="41">
        <f t="shared" si="119"/>
        <v>0.36363636363636354</v>
      </c>
      <c r="W116" s="41">
        <f t="shared" si="119"/>
        <v>0.36363636363636354</v>
      </c>
      <c r="X116" s="41">
        <f t="shared" si="119"/>
        <v>9.2391304347826164E-2</v>
      </c>
      <c r="Y116" s="41">
        <f t="shared" si="119"/>
        <v>0.10326086956521729</v>
      </c>
      <c r="Z116" s="41">
        <f t="shared" si="119"/>
        <v>0.24577326926499388</v>
      </c>
      <c r="AA116" s="41">
        <f t="shared" si="1"/>
        <v>0.2443188289934792</v>
      </c>
      <c r="AB116" s="40">
        <f>VLOOKUP(Reais6x6!C116,Aplicações!$B$10:$J$67,6,0)</f>
        <v>5.4434250764525995E-2</v>
      </c>
      <c r="AC116" s="40">
        <f>VLOOKUP(Reais6x6!D116,Aplicações!$B$10:$J$67,6,0)</f>
        <v>4.0978593272171251E-2</v>
      </c>
      <c r="AD116" s="40">
        <f>VLOOKUP(Reais6x6!E116,Aplicações!$B$10:$J$67,6,0)</f>
        <v>4.0978593272171251E-2</v>
      </c>
      <c r="AE116" s="40">
        <f>VLOOKUP(Reais6x6!F116,Aplicações!$B$10:$J$67,6,0)</f>
        <v>4.2813455657492354E-3</v>
      </c>
      <c r="AF116" s="40">
        <f>VLOOKUP(Reais6x6!G116,Aplicações!$B$10:$J$67,6,0)</f>
        <v>4.2813455657492354E-3</v>
      </c>
      <c r="AG116" s="40">
        <f>VLOOKUP(Reais6x6!H116,Aplicações!$B$10:$J$67,6,0)</f>
        <v>1.5902140672782873E-2</v>
      </c>
      <c r="AH116" s="40">
        <f>VLOOKUP(Reais6x6!C116,Aplicações!$B$10:$J$67,7,0)</f>
        <v>4.0540540540540543E-2</v>
      </c>
      <c r="AI116" s="40">
        <f>VLOOKUP(Reais6x6!D116,Aplicações!$B$10:$J$67,7,0)</f>
        <v>8.5585585585585586E-2</v>
      </c>
      <c r="AJ116" s="40">
        <f>VLOOKUP(Reais6x6!E116,Aplicações!$B$10:$J$67,7,0)</f>
        <v>8.5585585585585586E-2</v>
      </c>
      <c r="AK116" s="40">
        <f>VLOOKUP(Reais6x6!F116,Aplicações!$B$10:$J$67,7,0)</f>
        <v>9.0090090090090089E-3</v>
      </c>
      <c r="AL116" s="40">
        <f>VLOOKUP(Reais6x6!G116,Aplicações!$B$10:$J$67,7,0)</f>
        <v>9.0090090090090089E-3</v>
      </c>
      <c r="AM116" s="40">
        <f>VLOOKUP(Reais6x6!H116,Aplicações!$B$10:$J$67,7,0)</f>
        <v>2.7027027027027029E-2</v>
      </c>
      <c r="AN116" s="40">
        <f>VLOOKUP(Reais6x6!C116,Aplicações!$B$10:$J$67,8,0)</f>
        <v>0.18900343642611683</v>
      </c>
      <c r="AO116" s="40">
        <f>VLOOKUP(Reais6x6!D116,Aplicações!$B$10:$J$67,8,0)</f>
        <v>0.30584192439862545</v>
      </c>
      <c r="AP116" s="40">
        <f>VLOOKUP(Reais6x6!E116,Aplicações!$B$10:$J$67,8,0)</f>
        <v>0.30584192439862545</v>
      </c>
      <c r="AQ116" s="40">
        <f>VLOOKUP(Reais6x6!F116,Aplicações!$B$10:$J$67,8,0)</f>
        <v>0</v>
      </c>
      <c r="AR116" s="40">
        <f>VLOOKUP(Reais6x6!G116,Aplicações!$B$10:$J$67,8,0)</f>
        <v>0</v>
      </c>
      <c r="AS116" s="40">
        <f>VLOOKUP(Reais6x6!H116,Aplicações!$B$10:$J$67,8,0)</f>
        <v>2.7147766323024059E-4</v>
      </c>
      <c r="AT116" s="40">
        <f t="shared" si="2"/>
        <v>0.16085626911314985</v>
      </c>
      <c r="AU116" s="40">
        <f t="shared" si="3"/>
        <v>0.25675675675675674</v>
      </c>
      <c r="AV116" s="40">
        <f t="shared" si="4"/>
        <v>0.80095876288659795</v>
      </c>
      <c r="AW116" s="66">
        <f t="shared" si="5"/>
        <v>0.9742711518858308</v>
      </c>
      <c r="AX116" s="40">
        <f t="shared" si="6"/>
        <v>0.95825825825825817</v>
      </c>
      <c r="AY116" s="40">
        <f t="shared" si="7"/>
        <v>0.82430217640320746</v>
      </c>
    </row>
    <row r="117" spans="2:51" ht="13.5" customHeight="1">
      <c r="B117" s="39">
        <v>114</v>
      </c>
      <c r="C117" s="31" t="s">
        <v>97</v>
      </c>
      <c r="D117" s="31" t="s">
        <v>99</v>
      </c>
      <c r="E117" s="31" t="s">
        <v>99</v>
      </c>
      <c r="F117" s="31" t="s">
        <v>100</v>
      </c>
      <c r="G117" s="31" t="s">
        <v>101</v>
      </c>
      <c r="H117" s="31" t="s">
        <v>101</v>
      </c>
      <c r="I117" s="40">
        <f>VLOOKUP(Reais6x6!C117,Aplicações!$B$10:$J$67,9,0)</f>
        <v>78.63</v>
      </c>
      <c r="J117" s="40">
        <f>VLOOKUP(Reais6x6!D117,Aplicações!$B$10:$J$67,9,0)</f>
        <v>30.8</v>
      </c>
      <c r="K117" s="40">
        <f>VLOOKUP(Reais6x6!E117,Aplicações!$B$10:$J$67,9,0)</f>
        <v>30.8</v>
      </c>
      <c r="L117" s="40">
        <f>VLOOKUP(Reais6x6!F117,Aplicações!$B$10:$J$67,9,0)</f>
        <v>184</v>
      </c>
      <c r="M117" s="40">
        <f>VLOOKUP(Reais6x6!G117,Aplicações!$B$10:$J$67,9,0)</f>
        <v>224.76</v>
      </c>
      <c r="N117" s="40">
        <f>VLOOKUP(Reais6x6!H117,Aplicações!$B$10:$J$67,9,0)</f>
        <v>224.76</v>
      </c>
      <c r="O117" s="31">
        <v>104</v>
      </c>
      <c r="P117" s="31">
        <v>41</v>
      </c>
      <c r="Q117" s="31">
        <v>42</v>
      </c>
      <c r="R117" s="31">
        <v>199</v>
      </c>
      <c r="S117" s="31">
        <v>283</v>
      </c>
      <c r="T117" s="31">
        <v>284</v>
      </c>
      <c r="U117" s="41">
        <f t="shared" ref="U117:Z117" si="120">O117/I117-1</f>
        <v>0.32265038789266187</v>
      </c>
      <c r="V117" s="41">
        <f t="shared" si="120"/>
        <v>0.33116883116883122</v>
      </c>
      <c r="W117" s="41">
        <f t="shared" si="120"/>
        <v>0.36363636363636354</v>
      </c>
      <c r="X117" s="41">
        <f t="shared" si="120"/>
        <v>8.1521739130434812E-2</v>
      </c>
      <c r="Y117" s="41">
        <f t="shared" si="120"/>
        <v>0.25912084000711877</v>
      </c>
      <c r="Z117" s="41">
        <f t="shared" si="120"/>
        <v>0.26357003025449366</v>
      </c>
      <c r="AA117" s="41">
        <f t="shared" si="1"/>
        <v>0.27027803201498396</v>
      </c>
      <c r="AB117" s="40">
        <f>VLOOKUP(Reais6x6!C117,Aplicações!$B$10:$J$67,6,0)</f>
        <v>5.4434250764525995E-2</v>
      </c>
      <c r="AC117" s="40">
        <f>VLOOKUP(Reais6x6!D117,Aplicações!$B$10:$J$67,6,0)</f>
        <v>4.0978593272171251E-2</v>
      </c>
      <c r="AD117" s="40">
        <f>VLOOKUP(Reais6x6!E117,Aplicações!$B$10:$J$67,6,0)</f>
        <v>4.0978593272171251E-2</v>
      </c>
      <c r="AE117" s="40">
        <f>VLOOKUP(Reais6x6!F117,Aplicações!$B$10:$J$67,6,0)</f>
        <v>4.2813455657492354E-3</v>
      </c>
      <c r="AF117" s="40">
        <f>VLOOKUP(Reais6x6!G117,Aplicações!$B$10:$J$67,6,0)</f>
        <v>1.5902140672782873E-2</v>
      </c>
      <c r="AG117" s="40">
        <f>VLOOKUP(Reais6x6!H117,Aplicações!$B$10:$J$67,6,0)</f>
        <v>1.5902140672782873E-2</v>
      </c>
      <c r="AH117" s="40">
        <f>VLOOKUP(Reais6x6!C117,Aplicações!$B$10:$J$67,7,0)</f>
        <v>4.0540540540540543E-2</v>
      </c>
      <c r="AI117" s="40">
        <f>VLOOKUP(Reais6x6!D117,Aplicações!$B$10:$J$67,7,0)</f>
        <v>8.5585585585585586E-2</v>
      </c>
      <c r="AJ117" s="40">
        <f>VLOOKUP(Reais6x6!E117,Aplicações!$B$10:$J$67,7,0)</f>
        <v>8.5585585585585586E-2</v>
      </c>
      <c r="AK117" s="40">
        <f>VLOOKUP(Reais6x6!F117,Aplicações!$B$10:$J$67,7,0)</f>
        <v>9.0090090090090089E-3</v>
      </c>
      <c r="AL117" s="40">
        <f>VLOOKUP(Reais6x6!G117,Aplicações!$B$10:$J$67,7,0)</f>
        <v>2.7027027027027029E-2</v>
      </c>
      <c r="AM117" s="40">
        <f>VLOOKUP(Reais6x6!H117,Aplicações!$B$10:$J$67,7,0)</f>
        <v>2.7027027027027029E-2</v>
      </c>
      <c r="AN117" s="40">
        <f>VLOOKUP(Reais6x6!C117,Aplicações!$B$10:$J$67,8,0)</f>
        <v>0.18900343642611683</v>
      </c>
      <c r="AO117" s="40">
        <f>VLOOKUP(Reais6x6!D117,Aplicações!$B$10:$J$67,8,0)</f>
        <v>0.30584192439862545</v>
      </c>
      <c r="AP117" s="40">
        <f>VLOOKUP(Reais6x6!E117,Aplicações!$B$10:$J$67,8,0)</f>
        <v>0.30584192439862545</v>
      </c>
      <c r="AQ117" s="40">
        <f>VLOOKUP(Reais6x6!F117,Aplicações!$B$10:$J$67,8,0)</f>
        <v>0</v>
      </c>
      <c r="AR117" s="40">
        <f>VLOOKUP(Reais6x6!G117,Aplicações!$B$10:$J$67,8,0)</f>
        <v>2.7147766323024059E-4</v>
      </c>
      <c r="AS117" s="40">
        <f>VLOOKUP(Reais6x6!H117,Aplicações!$B$10:$J$67,8,0)</f>
        <v>2.7147766323024059E-4</v>
      </c>
      <c r="AT117" s="40">
        <f t="shared" si="2"/>
        <v>0.17247706422018347</v>
      </c>
      <c r="AU117" s="40">
        <f t="shared" si="3"/>
        <v>0.27477477477477474</v>
      </c>
      <c r="AV117" s="40">
        <f t="shared" si="4"/>
        <v>0.80123024054982817</v>
      </c>
      <c r="AW117" s="66">
        <f t="shared" si="5"/>
        <v>0.97659531090723761</v>
      </c>
      <c r="AX117" s="40">
        <f t="shared" si="6"/>
        <v>0.96186186186186184</v>
      </c>
      <c r="AY117" s="40">
        <f t="shared" si="7"/>
        <v>0.82435647193585349</v>
      </c>
    </row>
    <row r="118" spans="2:51" ht="13.5" customHeight="1">
      <c r="B118" s="39">
        <v>115</v>
      </c>
      <c r="C118" s="31" t="s">
        <v>97</v>
      </c>
      <c r="D118" s="31" t="s">
        <v>99</v>
      </c>
      <c r="E118" s="31" t="s">
        <v>99</v>
      </c>
      <c r="F118" s="31" t="s">
        <v>101</v>
      </c>
      <c r="G118" s="31" t="s">
        <v>101</v>
      </c>
      <c r="H118" s="31" t="s">
        <v>101</v>
      </c>
      <c r="I118" s="40">
        <f>VLOOKUP(Reais6x6!C118,Aplicações!$B$10:$J$67,9,0)</f>
        <v>78.63</v>
      </c>
      <c r="J118" s="40">
        <f>VLOOKUP(Reais6x6!D118,Aplicações!$B$10:$J$67,9,0)</f>
        <v>30.8</v>
      </c>
      <c r="K118" s="40">
        <f>VLOOKUP(Reais6x6!E118,Aplicações!$B$10:$J$67,9,0)</f>
        <v>30.8</v>
      </c>
      <c r="L118" s="40">
        <f>VLOOKUP(Reais6x6!F118,Aplicações!$B$10:$J$67,9,0)</f>
        <v>224.76</v>
      </c>
      <c r="M118" s="40">
        <f>VLOOKUP(Reais6x6!G118,Aplicações!$B$10:$J$67,9,0)</f>
        <v>224.76</v>
      </c>
      <c r="N118" s="40">
        <f>VLOOKUP(Reais6x6!H118,Aplicações!$B$10:$J$67,9,0)</f>
        <v>224.76</v>
      </c>
      <c r="O118" s="31">
        <v>105</v>
      </c>
      <c r="P118" s="31">
        <v>42</v>
      </c>
      <c r="Q118" s="31">
        <v>43</v>
      </c>
      <c r="R118" s="31">
        <v>288</v>
      </c>
      <c r="S118" s="31">
        <v>282</v>
      </c>
      <c r="T118" s="31">
        <v>288</v>
      </c>
      <c r="U118" s="41">
        <f t="shared" ref="U118:Z118" si="121">O118/I118-1</f>
        <v>0.33536818008393743</v>
      </c>
      <c r="V118" s="41">
        <f t="shared" si="121"/>
        <v>0.36363636363636354</v>
      </c>
      <c r="W118" s="41">
        <f t="shared" si="121"/>
        <v>0.39610389610389607</v>
      </c>
      <c r="X118" s="41">
        <f t="shared" si="121"/>
        <v>0.28136679124399366</v>
      </c>
      <c r="Y118" s="41">
        <f t="shared" si="121"/>
        <v>0.25467164975974388</v>
      </c>
      <c r="Z118" s="41">
        <f t="shared" si="121"/>
        <v>0.28136679124399366</v>
      </c>
      <c r="AA118" s="41">
        <f t="shared" si="1"/>
        <v>0.31875227867865469</v>
      </c>
      <c r="AB118" s="40">
        <f>VLOOKUP(Reais6x6!C118,Aplicações!$B$10:$J$67,6,0)</f>
        <v>5.4434250764525995E-2</v>
      </c>
      <c r="AC118" s="40">
        <f>VLOOKUP(Reais6x6!D118,Aplicações!$B$10:$J$67,6,0)</f>
        <v>4.0978593272171251E-2</v>
      </c>
      <c r="AD118" s="40">
        <f>VLOOKUP(Reais6x6!E118,Aplicações!$B$10:$J$67,6,0)</f>
        <v>4.0978593272171251E-2</v>
      </c>
      <c r="AE118" s="40">
        <f>VLOOKUP(Reais6x6!F118,Aplicações!$B$10:$J$67,6,0)</f>
        <v>1.5902140672782873E-2</v>
      </c>
      <c r="AF118" s="40">
        <f>VLOOKUP(Reais6x6!G118,Aplicações!$B$10:$J$67,6,0)</f>
        <v>1.5902140672782873E-2</v>
      </c>
      <c r="AG118" s="40">
        <f>VLOOKUP(Reais6x6!H118,Aplicações!$B$10:$J$67,6,0)</f>
        <v>1.5902140672782873E-2</v>
      </c>
      <c r="AH118" s="40">
        <f>VLOOKUP(Reais6x6!C118,Aplicações!$B$10:$J$67,7,0)</f>
        <v>4.0540540540540543E-2</v>
      </c>
      <c r="AI118" s="40">
        <f>VLOOKUP(Reais6x6!D118,Aplicações!$B$10:$J$67,7,0)</f>
        <v>8.5585585585585586E-2</v>
      </c>
      <c r="AJ118" s="40">
        <f>VLOOKUP(Reais6x6!E118,Aplicações!$B$10:$J$67,7,0)</f>
        <v>8.5585585585585586E-2</v>
      </c>
      <c r="AK118" s="40">
        <f>VLOOKUP(Reais6x6!F118,Aplicações!$B$10:$J$67,7,0)</f>
        <v>2.7027027027027029E-2</v>
      </c>
      <c r="AL118" s="40">
        <f>VLOOKUP(Reais6x6!G118,Aplicações!$B$10:$J$67,7,0)</f>
        <v>2.7027027027027029E-2</v>
      </c>
      <c r="AM118" s="40">
        <f>VLOOKUP(Reais6x6!H118,Aplicações!$B$10:$J$67,7,0)</f>
        <v>2.7027027027027029E-2</v>
      </c>
      <c r="AN118" s="40">
        <f>VLOOKUP(Reais6x6!C118,Aplicações!$B$10:$J$67,8,0)</f>
        <v>0.18900343642611683</v>
      </c>
      <c r="AO118" s="40">
        <f>VLOOKUP(Reais6x6!D118,Aplicações!$B$10:$J$67,8,0)</f>
        <v>0.30584192439862545</v>
      </c>
      <c r="AP118" s="40">
        <f>VLOOKUP(Reais6x6!E118,Aplicações!$B$10:$J$67,8,0)</f>
        <v>0.30584192439862545</v>
      </c>
      <c r="AQ118" s="40">
        <f>VLOOKUP(Reais6x6!F118,Aplicações!$B$10:$J$67,8,0)</f>
        <v>2.7147766323024059E-4</v>
      </c>
      <c r="AR118" s="40">
        <f>VLOOKUP(Reais6x6!G118,Aplicações!$B$10:$J$67,8,0)</f>
        <v>2.7147766323024059E-4</v>
      </c>
      <c r="AS118" s="40">
        <f>VLOOKUP(Reais6x6!H118,Aplicações!$B$10:$J$67,8,0)</f>
        <v>2.7147766323024059E-4</v>
      </c>
      <c r="AT118" s="40">
        <f t="shared" si="2"/>
        <v>0.18409785932721709</v>
      </c>
      <c r="AU118" s="40">
        <f t="shared" si="3"/>
        <v>0.2927927927927928</v>
      </c>
      <c r="AV118" s="40">
        <f t="shared" si="4"/>
        <v>0.80150171821305838</v>
      </c>
      <c r="AW118" s="66">
        <f t="shared" si="5"/>
        <v>0.98046890927624897</v>
      </c>
      <c r="AX118" s="40">
        <f t="shared" si="6"/>
        <v>0.96786786786786783</v>
      </c>
      <c r="AY118" s="40">
        <f t="shared" si="7"/>
        <v>0.82444696449026356</v>
      </c>
    </row>
    <row r="119" spans="2:51" ht="13.5" customHeight="1">
      <c r="B119" s="39">
        <v>116</v>
      </c>
      <c r="C119" s="31" t="s">
        <v>97</v>
      </c>
      <c r="D119" s="31" t="s">
        <v>99</v>
      </c>
      <c r="E119" s="31" t="s">
        <v>100</v>
      </c>
      <c r="F119" s="31" t="s">
        <v>100</v>
      </c>
      <c r="G119" s="31" t="s">
        <v>100</v>
      </c>
      <c r="H119" s="31" t="s">
        <v>100</v>
      </c>
      <c r="I119" s="40">
        <f>VLOOKUP(Reais6x6!C119,Aplicações!$B$10:$J$67,9,0)</f>
        <v>78.63</v>
      </c>
      <c r="J119" s="40">
        <f>VLOOKUP(Reais6x6!D119,Aplicações!$B$10:$J$67,9,0)</f>
        <v>30.8</v>
      </c>
      <c r="K119" s="40">
        <f>VLOOKUP(Reais6x6!E119,Aplicações!$B$10:$J$67,9,0)</f>
        <v>184</v>
      </c>
      <c r="L119" s="40">
        <f>VLOOKUP(Reais6x6!F119,Aplicações!$B$10:$J$67,9,0)</f>
        <v>184</v>
      </c>
      <c r="M119" s="40">
        <f>VLOOKUP(Reais6x6!G119,Aplicações!$B$10:$J$67,9,0)</f>
        <v>184</v>
      </c>
      <c r="N119" s="40">
        <f>VLOOKUP(Reais6x6!H119,Aplicações!$B$10:$J$67,9,0)</f>
        <v>184</v>
      </c>
      <c r="O119" s="31">
        <v>96</v>
      </c>
      <c r="P119" s="31">
        <v>39</v>
      </c>
      <c r="Q119" s="31">
        <v>207</v>
      </c>
      <c r="R119" s="31">
        <v>207</v>
      </c>
      <c r="S119" s="31">
        <v>206</v>
      </c>
      <c r="T119" s="31">
        <v>206</v>
      </c>
      <c r="U119" s="41">
        <f t="shared" ref="U119:Z119" si="122">O119/I119-1</f>
        <v>0.2209080503624572</v>
      </c>
      <c r="V119" s="41">
        <f t="shared" si="122"/>
        <v>0.26623376623376616</v>
      </c>
      <c r="W119" s="41">
        <f t="shared" si="122"/>
        <v>0.125</v>
      </c>
      <c r="X119" s="41">
        <f t="shared" si="122"/>
        <v>0.125</v>
      </c>
      <c r="Y119" s="41">
        <f t="shared" si="122"/>
        <v>0.11956521739130443</v>
      </c>
      <c r="Z119" s="41">
        <f t="shared" si="122"/>
        <v>0.11956521739130443</v>
      </c>
      <c r="AA119" s="41">
        <f t="shared" si="1"/>
        <v>0.16271204189647204</v>
      </c>
      <c r="AB119" s="40">
        <f>VLOOKUP(Reais6x6!C119,Aplicações!$B$10:$J$67,6,0)</f>
        <v>5.4434250764525995E-2</v>
      </c>
      <c r="AC119" s="40">
        <f>VLOOKUP(Reais6x6!D119,Aplicações!$B$10:$J$67,6,0)</f>
        <v>4.0978593272171251E-2</v>
      </c>
      <c r="AD119" s="40">
        <f>VLOOKUP(Reais6x6!E119,Aplicações!$B$10:$J$67,6,0)</f>
        <v>4.2813455657492354E-3</v>
      </c>
      <c r="AE119" s="40">
        <f>VLOOKUP(Reais6x6!F119,Aplicações!$B$10:$J$67,6,0)</f>
        <v>4.2813455657492354E-3</v>
      </c>
      <c r="AF119" s="40">
        <f>VLOOKUP(Reais6x6!G119,Aplicações!$B$10:$J$67,6,0)</f>
        <v>4.2813455657492354E-3</v>
      </c>
      <c r="AG119" s="40">
        <f>VLOOKUP(Reais6x6!H119,Aplicações!$B$10:$J$67,6,0)</f>
        <v>4.2813455657492354E-3</v>
      </c>
      <c r="AH119" s="40">
        <f>VLOOKUP(Reais6x6!C119,Aplicações!$B$10:$J$67,7,0)</f>
        <v>4.0540540540540543E-2</v>
      </c>
      <c r="AI119" s="40">
        <f>VLOOKUP(Reais6x6!D119,Aplicações!$B$10:$J$67,7,0)</f>
        <v>8.5585585585585586E-2</v>
      </c>
      <c r="AJ119" s="40">
        <f>VLOOKUP(Reais6x6!E119,Aplicações!$B$10:$J$67,7,0)</f>
        <v>9.0090090090090089E-3</v>
      </c>
      <c r="AK119" s="40">
        <f>VLOOKUP(Reais6x6!F119,Aplicações!$B$10:$J$67,7,0)</f>
        <v>9.0090090090090089E-3</v>
      </c>
      <c r="AL119" s="40">
        <f>VLOOKUP(Reais6x6!G119,Aplicações!$B$10:$J$67,7,0)</f>
        <v>9.0090090090090089E-3</v>
      </c>
      <c r="AM119" s="40">
        <f>VLOOKUP(Reais6x6!H119,Aplicações!$B$10:$J$67,7,0)</f>
        <v>9.0090090090090089E-3</v>
      </c>
      <c r="AN119" s="40">
        <f>VLOOKUP(Reais6x6!C119,Aplicações!$B$10:$J$67,8,0)</f>
        <v>0.18900343642611683</v>
      </c>
      <c r="AO119" s="40">
        <f>VLOOKUP(Reais6x6!D119,Aplicações!$B$10:$J$67,8,0)</f>
        <v>0.30584192439862545</v>
      </c>
      <c r="AP119" s="40">
        <f>VLOOKUP(Reais6x6!E119,Aplicações!$B$10:$J$67,8,0)</f>
        <v>0</v>
      </c>
      <c r="AQ119" s="40">
        <f>VLOOKUP(Reais6x6!F119,Aplicações!$B$10:$J$67,8,0)</f>
        <v>0</v>
      </c>
      <c r="AR119" s="40">
        <f>VLOOKUP(Reais6x6!G119,Aplicações!$B$10:$J$67,8,0)</f>
        <v>0</v>
      </c>
      <c r="AS119" s="40">
        <f>VLOOKUP(Reais6x6!H119,Aplicações!$B$10:$J$67,8,0)</f>
        <v>0</v>
      </c>
      <c r="AT119" s="40">
        <f t="shared" si="2"/>
        <v>0.11253822629969418</v>
      </c>
      <c r="AU119" s="40">
        <f t="shared" si="3"/>
        <v>0.16216216216216212</v>
      </c>
      <c r="AV119" s="40">
        <f t="shared" si="4"/>
        <v>0.49484536082474229</v>
      </c>
      <c r="AW119" s="66">
        <f t="shared" si="5"/>
        <v>0.9759429153924567</v>
      </c>
      <c r="AX119" s="40">
        <f t="shared" si="6"/>
        <v>0.96816816816816809</v>
      </c>
      <c r="AY119" s="40">
        <f t="shared" si="7"/>
        <v>0.86025200458190154</v>
      </c>
    </row>
    <row r="120" spans="2:51" ht="13.5" customHeight="1">
      <c r="B120" s="39">
        <v>117</v>
      </c>
      <c r="C120" s="31" t="s">
        <v>97</v>
      </c>
      <c r="D120" s="31" t="s">
        <v>99</v>
      </c>
      <c r="E120" s="31" t="s">
        <v>100</v>
      </c>
      <c r="F120" s="31" t="s">
        <v>100</v>
      </c>
      <c r="G120" s="31" t="s">
        <v>100</v>
      </c>
      <c r="H120" s="31" t="s">
        <v>101</v>
      </c>
      <c r="I120" s="40">
        <f>VLOOKUP(Reais6x6!C120,Aplicações!$B$10:$J$67,9,0)</f>
        <v>78.63</v>
      </c>
      <c r="J120" s="40">
        <f>VLOOKUP(Reais6x6!D120,Aplicações!$B$10:$J$67,9,0)</f>
        <v>30.8</v>
      </c>
      <c r="K120" s="40">
        <f>VLOOKUP(Reais6x6!E120,Aplicações!$B$10:$J$67,9,0)</f>
        <v>184</v>
      </c>
      <c r="L120" s="40">
        <f>VLOOKUP(Reais6x6!F120,Aplicações!$B$10:$J$67,9,0)</f>
        <v>184</v>
      </c>
      <c r="M120" s="40">
        <f>VLOOKUP(Reais6x6!G120,Aplicações!$B$10:$J$67,9,0)</f>
        <v>184</v>
      </c>
      <c r="N120" s="40">
        <f>VLOOKUP(Reais6x6!H120,Aplicações!$B$10:$J$67,9,0)</f>
        <v>224.76</v>
      </c>
      <c r="O120" s="31">
        <v>98</v>
      </c>
      <c r="P120" s="31">
        <v>39</v>
      </c>
      <c r="Q120" s="31">
        <v>205</v>
      </c>
      <c r="R120" s="31">
        <v>204</v>
      </c>
      <c r="S120" s="31">
        <v>204</v>
      </c>
      <c r="T120" s="31">
        <v>270</v>
      </c>
      <c r="U120" s="41">
        <f t="shared" ref="U120:Z120" si="123">O120/I120-1</f>
        <v>0.24634363474500831</v>
      </c>
      <c r="V120" s="41">
        <f t="shared" si="123"/>
        <v>0.26623376623376616</v>
      </c>
      <c r="W120" s="41">
        <f t="shared" si="123"/>
        <v>0.11413043478260865</v>
      </c>
      <c r="X120" s="41">
        <f t="shared" si="123"/>
        <v>0.10869565217391308</v>
      </c>
      <c r="Y120" s="41">
        <f t="shared" si="123"/>
        <v>0.10869565217391308</v>
      </c>
      <c r="Z120" s="41">
        <f t="shared" si="123"/>
        <v>0.20128136679124409</v>
      </c>
      <c r="AA120" s="41">
        <f t="shared" si="1"/>
        <v>0.1742300844834089</v>
      </c>
      <c r="AB120" s="40">
        <f>VLOOKUP(Reais6x6!C120,Aplicações!$B$10:$J$67,6,0)</f>
        <v>5.4434250764525995E-2</v>
      </c>
      <c r="AC120" s="40">
        <f>VLOOKUP(Reais6x6!D120,Aplicações!$B$10:$J$67,6,0)</f>
        <v>4.0978593272171251E-2</v>
      </c>
      <c r="AD120" s="40">
        <f>VLOOKUP(Reais6x6!E120,Aplicações!$B$10:$J$67,6,0)</f>
        <v>4.2813455657492354E-3</v>
      </c>
      <c r="AE120" s="40">
        <f>VLOOKUP(Reais6x6!F120,Aplicações!$B$10:$J$67,6,0)</f>
        <v>4.2813455657492354E-3</v>
      </c>
      <c r="AF120" s="40">
        <f>VLOOKUP(Reais6x6!G120,Aplicações!$B$10:$J$67,6,0)</f>
        <v>4.2813455657492354E-3</v>
      </c>
      <c r="AG120" s="40">
        <f>VLOOKUP(Reais6x6!H120,Aplicações!$B$10:$J$67,6,0)</f>
        <v>1.5902140672782873E-2</v>
      </c>
      <c r="AH120" s="40">
        <f>VLOOKUP(Reais6x6!C120,Aplicações!$B$10:$J$67,7,0)</f>
        <v>4.0540540540540543E-2</v>
      </c>
      <c r="AI120" s="40">
        <f>VLOOKUP(Reais6x6!D120,Aplicações!$B$10:$J$67,7,0)</f>
        <v>8.5585585585585586E-2</v>
      </c>
      <c r="AJ120" s="40">
        <f>VLOOKUP(Reais6x6!E120,Aplicações!$B$10:$J$67,7,0)</f>
        <v>9.0090090090090089E-3</v>
      </c>
      <c r="AK120" s="40">
        <f>VLOOKUP(Reais6x6!F120,Aplicações!$B$10:$J$67,7,0)</f>
        <v>9.0090090090090089E-3</v>
      </c>
      <c r="AL120" s="40">
        <f>VLOOKUP(Reais6x6!G120,Aplicações!$B$10:$J$67,7,0)</f>
        <v>9.0090090090090089E-3</v>
      </c>
      <c r="AM120" s="40">
        <f>VLOOKUP(Reais6x6!H120,Aplicações!$B$10:$J$67,7,0)</f>
        <v>2.7027027027027029E-2</v>
      </c>
      <c r="AN120" s="40">
        <f>VLOOKUP(Reais6x6!C120,Aplicações!$B$10:$J$67,8,0)</f>
        <v>0.18900343642611683</v>
      </c>
      <c r="AO120" s="40">
        <f>VLOOKUP(Reais6x6!D120,Aplicações!$B$10:$J$67,8,0)</f>
        <v>0.30584192439862545</v>
      </c>
      <c r="AP120" s="40">
        <f>VLOOKUP(Reais6x6!E120,Aplicações!$B$10:$J$67,8,0)</f>
        <v>0</v>
      </c>
      <c r="AQ120" s="40">
        <f>VLOOKUP(Reais6x6!F120,Aplicações!$B$10:$J$67,8,0)</f>
        <v>0</v>
      </c>
      <c r="AR120" s="40">
        <f>VLOOKUP(Reais6x6!G120,Aplicações!$B$10:$J$67,8,0)</f>
        <v>0</v>
      </c>
      <c r="AS120" s="40">
        <f>VLOOKUP(Reais6x6!H120,Aplicações!$B$10:$J$67,8,0)</f>
        <v>2.7147766323024059E-4</v>
      </c>
      <c r="AT120" s="40">
        <f t="shared" si="2"/>
        <v>0.12415902140672783</v>
      </c>
      <c r="AU120" s="40">
        <f t="shared" si="3"/>
        <v>0.18018018018018014</v>
      </c>
      <c r="AV120" s="40">
        <f t="shared" si="4"/>
        <v>0.4951168384879725</v>
      </c>
      <c r="AW120" s="66">
        <f t="shared" si="5"/>
        <v>0.97516819571865454</v>
      </c>
      <c r="AX120" s="40">
        <f t="shared" si="6"/>
        <v>0.96696696696696671</v>
      </c>
      <c r="AY120" s="40">
        <f t="shared" si="7"/>
        <v>0.86023390607101968</v>
      </c>
    </row>
    <row r="121" spans="2:51" ht="13.5" customHeight="1">
      <c r="B121" s="39">
        <v>118</v>
      </c>
      <c r="C121" s="31" t="s">
        <v>97</v>
      </c>
      <c r="D121" s="31" t="s">
        <v>99</v>
      </c>
      <c r="E121" s="31" t="s">
        <v>100</v>
      </c>
      <c r="F121" s="31" t="s">
        <v>100</v>
      </c>
      <c r="G121" s="31" t="s">
        <v>101</v>
      </c>
      <c r="H121" s="31" t="s">
        <v>101</v>
      </c>
      <c r="I121" s="40">
        <f>VLOOKUP(Reais6x6!C121,Aplicações!$B$10:$J$67,9,0)</f>
        <v>78.63</v>
      </c>
      <c r="J121" s="40">
        <f>VLOOKUP(Reais6x6!D121,Aplicações!$B$10:$J$67,9,0)</f>
        <v>30.8</v>
      </c>
      <c r="K121" s="40">
        <f>VLOOKUP(Reais6x6!E121,Aplicações!$B$10:$J$67,9,0)</f>
        <v>184</v>
      </c>
      <c r="L121" s="40">
        <f>VLOOKUP(Reais6x6!F121,Aplicações!$B$10:$J$67,9,0)</f>
        <v>184</v>
      </c>
      <c r="M121" s="40">
        <f>VLOOKUP(Reais6x6!G121,Aplicações!$B$10:$J$67,9,0)</f>
        <v>224.76</v>
      </c>
      <c r="N121" s="40">
        <f>VLOOKUP(Reais6x6!H121,Aplicações!$B$10:$J$67,9,0)</f>
        <v>224.76</v>
      </c>
      <c r="O121" s="31">
        <v>100</v>
      </c>
      <c r="P121" s="31">
        <v>40</v>
      </c>
      <c r="Q121" s="31">
        <v>203</v>
      </c>
      <c r="R121" s="31">
        <v>202</v>
      </c>
      <c r="S121" s="31">
        <v>273</v>
      </c>
      <c r="T121" s="31">
        <v>276</v>
      </c>
      <c r="U121" s="41">
        <f t="shared" ref="U121:Z121" si="124">O121/I121-1</f>
        <v>0.27177921912755942</v>
      </c>
      <c r="V121" s="41">
        <f t="shared" si="124"/>
        <v>0.29870129870129869</v>
      </c>
      <c r="W121" s="41">
        <f t="shared" si="124"/>
        <v>0.10326086956521729</v>
      </c>
      <c r="X121" s="41">
        <f t="shared" si="124"/>
        <v>9.7826086956521729E-2</v>
      </c>
      <c r="Y121" s="41">
        <f t="shared" si="124"/>
        <v>0.21462893753336898</v>
      </c>
      <c r="Z121" s="41">
        <f t="shared" si="124"/>
        <v>0.22797650827549387</v>
      </c>
      <c r="AA121" s="41">
        <f t="shared" si="1"/>
        <v>0.20236215335991001</v>
      </c>
      <c r="AB121" s="40">
        <f>VLOOKUP(Reais6x6!C121,Aplicações!$B$10:$J$67,6,0)</f>
        <v>5.4434250764525995E-2</v>
      </c>
      <c r="AC121" s="40">
        <f>VLOOKUP(Reais6x6!D121,Aplicações!$B$10:$J$67,6,0)</f>
        <v>4.0978593272171251E-2</v>
      </c>
      <c r="AD121" s="40">
        <f>VLOOKUP(Reais6x6!E121,Aplicações!$B$10:$J$67,6,0)</f>
        <v>4.2813455657492354E-3</v>
      </c>
      <c r="AE121" s="40">
        <f>VLOOKUP(Reais6x6!F121,Aplicações!$B$10:$J$67,6,0)</f>
        <v>4.2813455657492354E-3</v>
      </c>
      <c r="AF121" s="40">
        <f>VLOOKUP(Reais6x6!G121,Aplicações!$B$10:$J$67,6,0)</f>
        <v>1.5902140672782873E-2</v>
      </c>
      <c r="AG121" s="40">
        <f>VLOOKUP(Reais6x6!H121,Aplicações!$B$10:$J$67,6,0)</f>
        <v>1.5902140672782873E-2</v>
      </c>
      <c r="AH121" s="40">
        <f>VLOOKUP(Reais6x6!C121,Aplicações!$B$10:$J$67,7,0)</f>
        <v>4.0540540540540543E-2</v>
      </c>
      <c r="AI121" s="40">
        <f>VLOOKUP(Reais6x6!D121,Aplicações!$B$10:$J$67,7,0)</f>
        <v>8.5585585585585586E-2</v>
      </c>
      <c r="AJ121" s="40">
        <f>VLOOKUP(Reais6x6!E121,Aplicações!$B$10:$J$67,7,0)</f>
        <v>9.0090090090090089E-3</v>
      </c>
      <c r="AK121" s="40">
        <f>VLOOKUP(Reais6x6!F121,Aplicações!$B$10:$J$67,7,0)</f>
        <v>9.0090090090090089E-3</v>
      </c>
      <c r="AL121" s="40">
        <f>VLOOKUP(Reais6x6!G121,Aplicações!$B$10:$J$67,7,0)</f>
        <v>2.7027027027027029E-2</v>
      </c>
      <c r="AM121" s="40">
        <f>VLOOKUP(Reais6x6!H121,Aplicações!$B$10:$J$67,7,0)</f>
        <v>2.7027027027027029E-2</v>
      </c>
      <c r="AN121" s="40">
        <f>VLOOKUP(Reais6x6!C121,Aplicações!$B$10:$J$67,8,0)</f>
        <v>0.18900343642611683</v>
      </c>
      <c r="AO121" s="40">
        <f>VLOOKUP(Reais6x6!D121,Aplicações!$B$10:$J$67,8,0)</f>
        <v>0.30584192439862545</v>
      </c>
      <c r="AP121" s="40">
        <f>VLOOKUP(Reais6x6!E121,Aplicações!$B$10:$J$67,8,0)</f>
        <v>0</v>
      </c>
      <c r="AQ121" s="40">
        <f>VLOOKUP(Reais6x6!F121,Aplicações!$B$10:$J$67,8,0)</f>
        <v>0</v>
      </c>
      <c r="AR121" s="40">
        <f>VLOOKUP(Reais6x6!G121,Aplicações!$B$10:$J$67,8,0)</f>
        <v>2.7147766323024059E-4</v>
      </c>
      <c r="AS121" s="40">
        <f>VLOOKUP(Reais6x6!H121,Aplicações!$B$10:$J$67,8,0)</f>
        <v>2.7147766323024059E-4</v>
      </c>
      <c r="AT121" s="40">
        <f t="shared" si="2"/>
        <v>0.13577981651376145</v>
      </c>
      <c r="AU121" s="40">
        <f t="shared" si="3"/>
        <v>0.19819819819819817</v>
      </c>
      <c r="AV121" s="40">
        <f t="shared" si="4"/>
        <v>0.49538831615120271</v>
      </c>
      <c r="AW121" s="66">
        <f t="shared" si="5"/>
        <v>0.97594291539245681</v>
      </c>
      <c r="AX121" s="40">
        <f t="shared" si="6"/>
        <v>0.96816816816816798</v>
      </c>
      <c r="AY121" s="40">
        <f t="shared" si="7"/>
        <v>0.86025200458190176</v>
      </c>
    </row>
    <row r="122" spans="2:51" ht="13.5" customHeight="1">
      <c r="B122" s="39">
        <v>119</v>
      </c>
      <c r="C122" s="31" t="s">
        <v>97</v>
      </c>
      <c r="D122" s="31" t="s">
        <v>99</v>
      </c>
      <c r="E122" s="31" t="s">
        <v>100</v>
      </c>
      <c r="F122" s="31" t="s">
        <v>101</v>
      </c>
      <c r="G122" s="31" t="s">
        <v>101</v>
      </c>
      <c r="H122" s="31" t="s">
        <v>101</v>
      </c>
      <c r="I122" s="40">
        <f>VLOOKUP(Reais6x6!C122,Aplicações!$B$10:$J$67,9,0)</f>
        <v>78.63</v>
      </c>
      <c r="J122" s="40">
        <f>VLOOKUP(Reais6x6!D122,Aplicações!$B$10:$J$67,9,0)</f>
        <v>30.8</v>
      </c>
      <c r="K122" s="40">
        <f>VLOOKUP(Reais6x6!E122,Aplicações!$B$10:$J$67,9,0)</f>
        <v>184</v>
      </c>
      <c r="L122" s="40">
        <f>VLOOKUP(Reais6x6!F122,Aplicações!$B$10:$J$67,9,0)</f>
        <v>224.76</v>
      </c>
      <c r="M122" s="40">
        <f>VLOOKUP(Reais6x6!G122,Aplicações!$B$10:$J$67,9,0)</f>
        <v>224.76</v>
      </c>
      <c r="N122" s="40">
        <f>VLOOKUP(Reais6x6!H122,Aplicações!$B$10:$J$67,9,0)</f>
        <v>224.76</v>
      </c>
      <c r="O122" s="31">
        <v>106</v>
      </c>
      <c r="P122" s="31">
        <v>41</v>
      </c>
      <c r="Q122" s="31">
        <v>200</v>
      </c>
      <c r="R122" s="31">
        <v>284</v>
      </c>
      <c r="S122" s="31">
        <v>278</v>
      </c>
      <c r="T122" s="31">
        <v>282</v>
      </c>
      <c r="U122" s="41">
        <f t="shared" ref="U122:Z122" si="125">O122/I122-1</f>
        <v>0.34808597227521321</v>
      </c>
      <c r="V122" s="41">
        <f t="shared" si="125"/>
        <v>0.33116883116883122</v>
      </c>
      <c r="W122" s="41">
        <f t="shared" si="125"/>
        <v>8.6956521739130377E-2</v>
      </c>
      <c r="X122" s="41">
        <f t="shared" si="125"/>
        <v>0.26357003025449366</v>
      </c>
      <c r="Y122" s="41">
        <f t="shared" si="125"/>
        <v>0.23687488877024387</v>
      </c>
      <c r="Z122" s="41">
        <f t="shared" si="125"/>
        <v>0.25467164975974388</v>
      </c>
      <c r="AA122" s="41">
        <f t="shared" si="1"/>
        <v>0.25355464899460939</v>
      </c>
      <c r="AB122" s="40">
        <f>VLOOKUP(Reais6x6!C122,Aplicações!$B$10:$J$67,6,0)</f>
        <v>5.4434250764525995E-2</v>
      </c>
      <c r="AC122" s="40">
        <f>VLOOKUP(Reais6x6!D122,Aplicações!$B$10:$J$67,6,0)</f>
        <v>4.0978593272171251E-2</v>
      </c>
      <c r="AD122" s="40">
        <f>VLOOKUP(Reais6x6!E122,Aplicações!$B$10:$J$67,6,0)</f>
        <v>4.2813455657492354E-3</v>
      </c>
      <c r="AE122" s="40">
        <f>VLOOKUP(Reais6x6!F122,Aplicações!$B$10:$J$67,6,0)</f>
        <v>1.5902140672782873E-2</v>
      </c>
      <c r="AF122" s="40">
        <f>VLOOKUP(Reais6x6!G122,Aplicações!$B$10:$J$67,6,0)</f>
        <v>1.5902140672782873E-2</v>
      </c>
      <c r="AG122" s="40">
        <f>VLOOKUP(Reais6x6!H122,Aplicações!$B$10:$J$67,6,0)</f>
        <v>1.5902140672782873E-2</v>
      </c>
      <c r="AH122" s="40">
        <f>VLOOKUP(Reais6x6!C122,Aplicações!$B$10:$J$67,7,0)</f>
        <v>4.0540540540540543E-2</v>
      </c>
      <c r="AI122" s="40">
        <f>VLOOKUP(Reais6x6!D122,Aplicações!$B$10:$J$67,7,0)</f>
        <v>8.5585585585585586E-2</v>
      </c>
      <c r="AJ122" s="40">
        <f>VLOOKUP(Reais6x6!E122,Aplicações!$B$10:$J$67,7,0)</f>
        <v>9.0090090090090089E-3</v>
      </c>
      <c r="AK122" s="40">
        <f>VLOOKUP(Reais6x6!F122,Aplicações!$B$10:$J$67,7,0)</f>
        <v>2.7027027027027029E-2</v>
      </c>
      <c r="AL122" s="40">
        <f>VLOOKUP(Reais6x6!G122,Aplicações!$B$10:$J$67,7,0)</f>
        <v>2.7027027027027029E-2</v>
      </c>
      <c r="AM122" s="40">
        <f>VLOOKUP(Reais6x6!H122,Aplicações!$B$10:$J$67,7,0)</f>
        <v>2.7027027027027029E-2</v>
      </c>
      <c r="AN122" s="40">
        <f>VLOOKUP(Reais6x6!C122,Aplicações!$B$10:$J$67,8,0)</f>
        <v>0.18900343642611683</v>
      </c>
      <c r="AO122" s="40">
        <f>VLOOKUP(Reais6x6!D122,Aplicações!$B$10:$J$67,8,0)</f>
        <v>0.30584192439862545</v>
      </c>
      <c r="AP122" s="40">
        <f>VLOOKUP(Reais6x6!E122,Aplicações!$B$10:$J$67,8,0)</f>
        <v>0</v>
      </c>
      <c r="AQ122" s="40">
        <f>VLOOKUP(Reais6x6!F122,Aplicações!$B$10:$J$67,8,0)</f>
        <v>2.7147766323024059E-4</v>
      </c>
      <c r="AR122" s="40">
        <f>VLOOKUP(Reais6x6!G122,Aplicações!$B$10:$J$67,8,0)</f>
        <v>2.7147766323024059E-4</v>
      </c>
      <c r="AS122" s="40">
        <f>VLOOKUP(Reais6x6!H122,Aplicações!$B$10:$J$67,8,0)</f>
        <v>2.7147766323024059E-4</v>
      </c>
      <c r="AT122" s="40">
        <f t="shared" si="2"/>
        <v>0.1474006116207951</v>
      </c>
      <c r="AU122" s="40">
        <f t="shared" si="3"/>
        <v>0.2162162162162162</v>
      </c>
      <c r="AV122" s="40">
        <f t="shared" si="4"/>
        <v>0.49565979381443293</v>
      </c>
      <c r="AW122" s="66">
        <f t="shared" si="5"/>
        <v>0.97826707441386351</v>
      </c>
      <c r="AX122" s="40">
        <f t="shared" si="6"/>
        <v>0.97177177177177165</v>
      </c>
      <c r="AY122" s="40">
        <f t="shared" si="7"/>
        <v>0.86030630011454767</v>
      </c>
    </row>
    <row r="123" spans="2:51" ht="13.5" customHeight="1">
      <c r="B123" s="39">
        <v>120</v>
      </c>
      <c r="C123" s="31" t="s">
        <v>97</v>
      </c>
      <c r="D123" s="31" t="s">
        <v>99</v>
      </c>
      <c r="E123" s="31" t="s">
        <v>101</v>
      </c>
      <c r="F123" s="31" t="s">
        <v>101</v>
      </c>
      <c r="G123" s="31" t="s">
        <v>101</v>
      </c>
      <c r="H123" s="31" t="s">
        <v>101</v>
      </c>
      <c r="I123" s="40">
        <f>VLOOKUP(Reais6x6!C123,Aplicações!$B$10:$J$67,9,0)</f>
        <v>78.63</v>
      </c>
      <c r="J123" s="40">
        <f>VLOOKUP(Reais6x6!D123,Aplicações!$B$10:$J$67,9,0)</f>
        <v>30.8</v>
      </c>
      <c r="K123" s="40">
        <f>VLOOKUP(Reais6x6!E123,Aplicações!$B$10:$J$67,9,0)</f>
        <v>224.76</v>
      </c>
      <c r="L123" s="40">
        <f>VLOOKUP(Reais6x6!F123,Aplicações!$B$10:$J$67,9,0)</f>
        <v>224.76</v>
      </c>
      <c r="M123" s="40">
        <f>VLOOKUP(Reais6x6!G123,Aplicações!$B$10:$J$67,9,0)</f>
        <v>224.76</v>
      </c>
      <c r="N123" s="40">
        <f>VLOOKUP(Reais6x6!H123,Aplicações!$B$10:$J$67,9,0)</f>
        <v>224.76</v>
      </c>
      <c r="O123" s="31">
        <v>102</v>
      </c>
      <c r="P123" s="31">
        <v>41</v>
      </c>
      <c r="Q123" s="31">
        <v>286</v>
      </c>
      <c r="R123" s="31">
        <v>281</v>
      </c>
      <c r="S123" s="31">
        <v>276</v>
      </c>
      <c r="T123" s="31">
        <v>283</v>
      </c>
      <c r="U123" s="41">
        <f t="shared" ref="U123:Z123" si="126">O123/I123-1</f>
        <v>0.29721480351011076</v>
      </c>
      <c r="V123" s="41">
        <f t="shared" si="126"/>
        <v>0.33116883116883122</v>
      </c>
      <c r="W123" s="41">
        <f t="shared" si="126"/>
        <v>0.27246841074924366</v>
      </c>
      <c r="X123" s="41">
        <f t="shared" si="126"/>
        <v>0.25022245951236877</v>
      </c>
      <c r="Y123" s="41">
        <f t="shared" si="126"/>
        <v>0.22797650827549387</v>
      </c>
      <c r="Z123" s="41">
        <f t="shared" si="126"/>
        <v>0.25912084000711877</v>
      </c>
      <c r="AA123" s="41">
        <f t="shared" si="1"/>
        <v>0.27302864220386119</v>
      </c>
      <c r="AB123" s="40">
        <f>VLOOKUP(Reais6x6!C123,Aplicações!$B$10:$J$67,6,0)</f>
        <v>5.4434250764525995E-2</v>
      </c>
      <c r="AC123" s="40">
        <f>VLOOKUP(Reais6x6!D123,Aplicações!$B$10:$J$67,6,0)</f>
        <v>4.0978593272171251E-2</v>
      </c>
      <c r="AD123" s="40">
        <f>VLOOKUP(Reais6x6!E123,Aplicações!$B$10:$J$67,6,0)</f>
        <v>1.5902140672782873E-2</v>
      </c>
      <c r="AE123" s="40">
        <f>VLOOKUP(Reais6x6!F123,Aplicações!$B$10:$J$67,6,0)</f>
        <v>1.5902140672782873E-2</v>
      </c>
      <c r="AF123" s="40">
        <f>VLOOKUP(Reais6x6!G123,Aplicações!$B$10:$J$67,6,0)</f>
        <v>1.5902140672782873E-2</v>
      </c>
      <c r="AG123" s="40">
        <f>VLOOKUP(Reais6x6!H123,Aplicações!$B$10:$J$67,6,0)</f>
        <v>1.5902140672782873E-2</v>
      </c>
      <c r="AH123" s="40">
        <f>VLOOKUP(Reais6x6!C123,Aplicações!$B$10:$J$67,7,0)</f>
        <v>4.0540540540540543E-2</v>
      </c>
      <c r="AI123" s="40">
        <f>VLOOKUP(Reais6x6!D123,Aplicações!$B$10:$J$67,7,0)</f>
        <v>8.5585585585585586E-2</v>
      </c>
      <c r="AJ123" s="40">
        <f>VLOOKUP(Reais6x6!E123,Aplicações!$B$10:$J$67,7,0)</f>
        <v>2.7027027027027029E-2</v>
      </c>
      <c r="AK123" s="40">
        <f>VLOOKUP(Reais6x6!F123,Aplicações!$B$10:$J$67,7,0)</f>
        <v>2.7027027027027029E-2</v>
      </c>
      <c r="AL123" s="40">
        <f>VLOOKUP(Reais6x6!G123,Aplicações!$B$10:$J$67,7,0)</f>
        <v>2.7027027027027029E-2</v>
      </c>
      <c r="AM123" s="40">
        <f>VLOOKUP(Reais6x6!H123,Aplicações!$B$10:$J$67,7,0)</f>
        <v>2.7027027027027029E-2</v>
      </c>
      <c r="AN123" s="40">
        <f>VLOOKUP(Reais6x6!C123,Aplicações!$B$10:$J$67,8,0)</f>
        <v>0.18900343642611683</v>
      </c>
      <c r="AO123" s="40">
        <f>VLOOKUP(Reais6x6!D123,Aplicações!$B$10:$J$67,8,0)</f>
        <v>0.30584192439862545</v>
      </c>
      <c r="AP123" s="40">
        <f>VLOOKUP(Reais6x6!E123,Aplicações!$B$10:$J$67,8,0)</f>
        <v>2.7147766323024059E-4</v>
      </c>
      <c r="AQ123" s="40">
        <f>VLOOKUP(Reais6x6!F123,Aplicações!$B$10:$J$67,8,0)</f>
        <v>2.7147766323024059E-4</v>
      </c>
      <c r="AR123" s="40">
        <f>VLOOKUP(Reais6x6!G123,Aplicações!$B$10:$J$67,8,0)</f>
        <v>2.7147766323024059E-4</v>
      </c>
      <c r="AS123" s="40">
        <f>VLOOKUP(Reais6x6!H123,Aplicações!$B$10:$J$67,8,0)</f>
        <v>2.7147766323024059E-4</v>
      </c>
      <c r="AT123" s="40">
        <f t="shared" si="2"/>
        <v>0.15902140672782872</v>
      </c>
      <c r="AU123" s="40">
        <f t="shared" si="3"/>
        <v>0.23423423423423423</v>
      </c>
      <c r="AV123" s="40">
        <f t="shared" si="4"/>
        <v>0.49593127147766314</v>
      </c>
      <c r="AW123" s="66">
        <f t="shared" si="5"/>
        <v>0.98214067278287465</v>
      </c>
      <c r="AX123" s="40">
        <f t="shared" si="6"/>
        <v>0.97777777777777786</v>
      </c>
      <c r="AY123" s="40">
        <f t="shared" si="7"/>
        <v>0.86039679266895774</v>
      </c>
    </row>
    <row r="124" spans="2:51" ht="13.5" customHeight="1">
      <c r="B124" s="39">
        <v>121</v>
      </c>
      <c r="C124" s="31" t="s">
        <v>97</v>
      </c>
      <c r="D124" s="31" t="s">
        <v>100</v>
      </c>
      <c r="E124" s="31" t="s">
        <v>100</v>
      </c>
      <c r="F124" s="31" t="s">
        <v>100</v>
      </c>
      <c r="G124" s="31" t="s">
        <v>100</v>
      </c>
      <c r="H124" s="31" t="s">
        <v>100</v>
      </c>
      <c r="I124" s="40">
        <f>VLOOKUP(Reais6x6!C124,Aplicações!$B$10:$J$67,9,0)</f>
        <v>78.63</v>
      </c>
      <c r="J124" s="40">
        <f>VLOOKUP(Reais6x6!D124,Aplicações!$B$10:$J$67,9,0)</f>
        <v>184</v>
      </c>
      <c r="K124" s="40">
        <f>VLOOKUP(Reais6x6!E124,Aplicações!$B$10:$J$67,9,0)</f>
        <v>184</v>
      </c>
      <c r="L124" s="40">
        <f>VLOOKUP(Reais6x6!F124,Aplicações!$B$10:$J$67,9,0)</f>
        <v>184</v>
      </c>
      <c r="M124" s="40">
        <f>VLOOKUP(Reais6x6!G124,Aplicações!$B$10:$J$67,9,0)</f>
        <v>184</v>
      </c>
      <c r="N124" s="40">
        <f>VLOOKUP(Reais6x6!H124,Aplicações!$B$10:$J$67,9,0)</f>
        <v>184</v>
      </c>
      <c r="O124" s="31">
        <v>94</v>
      </c>
      <c r="P124" s="31">
        <v>210</v>
      </c>
      <c r="Q124" s="31">
        <v>209</v>
      </c>
      <c r="R124" s="31">
        <v>207</v>
      </c>
      <c r="S124" s="31">
        <v>207</v>
      </c>
      <c r="T124" s="31">
        <v>207</v>
      </c>
      <c r="U124" s="41">
        <f t="shared" ref="U124:Z124" si="127">O124/I124-1</f>
        <v>0.19547246597990586</v>
      </c>
      <c r="V124" s="41">
        <f t="shared" si="127"/>
        <v>0.14130434782608692</v>
      </c>
      <c r="W124" s="41">
        <f t="shared" si="127"/>
        <v>0.13586956521739135</v>
      </c>
      <c r="X124" s="41">
        <f t="shared" si="127"/>
        <v>0.125</v>
      </c>
      <c r="Y124" s="41">
        <f t="shared" si="127"/>
        <v>0.125</v>
      </c>
      <c r="Z124" s="41">
        <f t="shared" si="127"/>
        <v>0.125</v>
      </c>
      <c r="AA124" s="41">
        <f t="shared" si="1"/>
        <v>0.14127439650389736</v>
      </c>
      <c r="AB124" s="40">
        <f>VLOOKUP(Reais6x6!C124,Aplicações!$B$10:$J$67,6,0)</f>
        <v>5.4434250764525995E-2</v>
      </c>
      <c r="AC124" s="40">
        <f>VLOOKUP(Reais6x6!D124,Aplicações!$B$10:$J$67,6,0)</f>
        <v>4.2813455657492354E-3</v>
      </c>
      <c r="AD124" s="40">
        <f>VLOOKUP(Reais6x6!E124,Aplicações!$B$10:$J$67,6,0)</f>
        <v>4.2813455657492354E-3</v>
      </c>
      <c r="AE124" s="40">
        <f>VLOOKUP(Reais6x6!F124,Aplicações!$B$10:$J$67,6,0)</f>
        <v>4.2813455657492354E-3</v>
      </c>
      <c r="AF124" s="40">
        <f>VLOOKUP(Reais6x6!G124,Aplicações!$B$10:$J$67,6,0)</f>
        <v>4.2813455657492354E-3</v>
      </c>
      <c r="AG124" s="40">
        <f>VLOOKUP(Reais6x6!H124,Aplicações!$B$10:$J$67,6,0)</f>
        <v>4.2813455657492354E-3</v>
      </c>
      <c r="AH124" s="40">
        <f>VLOOKUP(Reais6x6!C124,Aplicações!$B$10:$J$67,7,0)</f>
        <v>4.0540540540540543E-2</v>
      </c>
      <c r="AI124" s="40">
        <f>VLOOKUP(Reais6x6!D124,Aplicações!$B$10:$J$67,7,0)</f>
        <v>9.0090090090090089E-3</v>
      </c>
      <c r="AJ124" s="40">
        <f>VLOOKUP(Reais6x6!E124,Aplicações!$B$10:$J$67,7,0)</f>
        <v>9.0090090090090089E-3</v>
      </c>
      <c r="AK124" s="40">
        <f>VLOOKUP(Reais6x6!F124,Aplicações!$B$10:$J$67,7,0)</f>
        <v>9.0090090090090089E-3</v>
      </c>
      <c r="AL124" s="40">
        <f>VLOOKUP(Reais6x6!G124,Aplicações!$B$10:$J$67,7,0)</f>
        <v>9.0090090090090089E-3</v>
      </c>
      <c r="AM124" s="40">
        <f>VLOOKUP(Reais6x6!H124,Aplicações!$B$10:$J$67,7,0)</f>
        <v>9.0090090090090089E-3</v>
      </c>
      <c r="AN124" s="40">
        <f>VLOOKUP(Reais6x6!C124,Aplicações!$B$10:$J$67,8,0)</f>
        <v>0.18900343642611683</v>
      </c>
      <c r="AO124" s="40">
        <f>VLOOKUP(Reais6x6!D124,Aplicações!$B$10:$J$67,8,0)</f>
        <v>0</v>
      </c>
      <c r="AP124" s="40">
        <f>VLOOKUP(Reais6x6!E124,Aplicações!$B$10:$J$67,8,0)</f>
        <v>0</v>
      </c>
      <c r="AQ124" s="40">
        <f>VLOOKUP(Reais6x6!F124,Aplicações!$B$10:$J$67,8,0)</f>
        <v>0</v>
      </c>
      <c r="AR124" s="40">
        <f>VLOOKUP(Reais6x6!G124,Aplicações!$B$10:$J$67,8,0)</f>
        <v>0</v>
      </c>
      <c r="AS124" s="40">
        <f>VLOOKUP(Reais6x6!H124,Aplicações!$B$10:$J$67,8,0)</f>
        <v>0</v>
      </c>
      <c r="AT124" s="40">
        <f t="shared" si="2"/>
        <v>7.5840978593272157E-2</v>
      </c>
      <c r="AU124" s="40">
        <f t="shared" si="3"/>
        <v>8.55855855855856E-2</v>
      </c>
      <c r="AV124" s="40">
        <f t="shared" si="4"/>
        <v>0.18900343642611683</v>
      </c>
      <c r="AW124" s="66">
        <f t="shared" si="5"/>
        <v>0.9832823649337411</v>
      </c>
      <c r="AX124" s="40">
        <f t="shared" si="6"/>
        <v>0.98948948948948945</v>
      </c>
      <c r="AY124" s="40">
        <f t="shared" si="7"/>
        <v>0.93699885452462772</v>
      </c>
    </row>
    <row r="125" spans="2:51" ht="13.5" customHeight="1">
      <c r="B125" s="39">
        <v>122</v>
      </c>
      <c r="C125" s="31" t="s">
        <v>97</v>
      </c>
      <c r="D125" s="31" t="s">
        <v>100</v>
      </c>
      <c r="E125" s="31" t="s">
        <v>100</v>
      </c>
      <c r="F125" s="31" t="s">
        <v>100</v>
      </c>
      <c r="G125" s="31" t="s">
        <v>100</v>
      </c>
      <c r="H125" s="31" t="s">
        <v>101</v>
      </c>
      <c r="I125" s="40">
        <f>VLOOKUP(Reais6x6!C125,Aplicações!$B$10:$J$67,9,0)</f>
        <v>78.63</v>
      </c>
      <c r="J125" s="40">
        <f>VLOOKUP(Reais6x6!D125,Aplicações!$B$10:$J$67,9,0)</f>
        <v>184</v>
      </c>
      <c r="K125" s="40">
        <f>VLOOKUP(Reais6x6!E125,Aplicações!$B$10:$J$67,9,0)</f>
        <v>184</v>
      </c>
      <c r="L125" s="40">
        <f>VLOOKUP(Reais6x6!F125,Aplicações!$B$10:$J$67,9,0)</f>
        <v>184</v>
      </c>
      <c r="M125" s="40">
        <f>VLOOKUP(Reais6x6!G125,Aplicações!$B$10:$J$67,9,0)</f>
        <v>184</v>
      </c>
      <c r="N125" s="40">
        <f>VLOOKUP(Reais6x6!H125,Aplicações!$B$10:$J$67,9,0)</f>
        <v>224.76</v>
      </c>
      <c r="O125" s="31">
        <v>94</v>
      </c>
      <c r="P125" s="31">
        <v>207</v>
      </c>
      <c r="Q125" s="31">
        <v>206</v>
      </c>
      <c r="R125" s="31">
        <v>207</v>
      </c>
      <c r="S125" s="31">
        <v>207</v>
      </c>
      <c r="T125" s="31">
        <v>266</v>
      </c>
      <c r="U125" s="41">
        <f t="shared" ref="U125:Z125" si="128">O125/I125-1</f>
        <v>0.19547246597990586</v>
      </c>
      <c r="V125" s="41">
        <f t="shared" si="128"/>
        <v>0.125</v>
      </c>
      <c r="W125" s="41">
        <f t="shared" si="128"/>
        <v>0.11956521739130443</v>
      </c>
      <c r="X125" s="41">
        <f t="shared" si="128"/>
        <v>0.125</v>
      </c>
      <c r="Y125" s="41">
        <f t="shared" si="128"/>
        <v>0.125</v>
      </c>
      <c r="Z125" s="41">
        <f t="shared" si="128"/>
        <v>0.18348460580174408</v>
      </c>
      <c r="AA125" s="41">
        <f t="shared" si="1"/>
        <v>0.1455870481954924</v>
      </c>
      <c r="AB125" s="40">
        <f>VLOOKUP(Reais6x6!C125,Aplicações!$B$10:$J$67,6,0)</f>
        <v>5.4434250764525995E-2</v>
      </c>
      <c r="AC125" s="40">
        <f>VLOOKUP(Reais6x6!D125,Aplicações!$B$10:$J$67,6,0)</f>
        <v>4.2813455657492354E-3</v>
      </c>
      <c r="AD125" s="40">
        <f>VLOOKUP(Reais6x6!E125,Aplicações!$B$10:$J$67,6,0)</f>
        <v>4.2813455657492354E-3</v>
      </c>
      <c r="AE125" s="40">
        <f>VLOOKUP(Reais6x6!F125,Aplicações!$B$10:$J$67,6,0)</f>
        <v>4.2813455657492354E-3</v>
      </c>
      <c r="AF125" s="40">
        <f>VLOOKUP(Reais6x6!G125,Aplicações!$B$10:$J$67,6,0)</f>
        <v>4.2813455657492354E-3</v>
      </c>
      <c r="AG125" s="40">
        <f>VLOOKUP(Reais6x6!H125,Aplicações!$B$10:$J$67,6,0)</f>
        <v>1.5902140672782873E-2</v>
      </c>
      <c r="AH125" s="40">
        <f>VLOOKUP(Reais6x6!C125,Aplicações!$B$10:$J$67,7,0)</f>
        <v>4.0540540540540543E-2</v>
      </c>
      <c r="AI125" s="40">
        <f>VLOOKUP(Reais6x6!D125,Aplicações!$B$10:$J$67,7,0)</f>
        <v>9.0090090090090089E-3</v>
      </c>
      <c r="AJ125" s="40">
        <f>VLOOKUP(Reais6x6!E125,Aplicações!$B$10:$J$67,7,0)</f>
        <v>9.0090090090090089E-3</v>
      </c>
      <c r="AK125" s="40">
        <f>VLOOKUP(Reais6x6!F125,Aplicações!$B$10:$J$67,7,0)</f>
        <v>9.0090090090090089E-3</v>
      </c>
      <c r="AL125" s="40">
        <f>VLOOKUP(Reais6x6!G125,Aplicações!$B$10:$J$67,7,0)</f>
        <v>9.0090090090090089E-3</v>
      </c>
      <c r="AM125" s="40">
        <f>VLOOKUP(Reais6x6!H125,Aplicações!$B$10:$J$67,7,0)</f>
        <v>2.7027027027027029E-2</v>
      </c>
      <c r="AN125" s="40">
        <f>VLOOKUP(Reais6x6!C125,Aplicações!$B$10:$J$67,8,0)</f>
        <v>0.18900343642611683</v>
      </c>
      <c r="AO125" s="40">
        <f>VLOOKUP(Reais6x6!D125,Aplicações!$B$10:$J$67,8,0)</f>
        <v>0</v>
      </c>
      <c r="AP125" s="40">
        <f>VLOOKUP(Reais6x6!E125,Aplicações!$B$10:$J$67,8,0)</f>
        <v>0</v>
      </c>
      <c r="AQ125" s="40">
        <f>VLOOKUP(Reais6x6!F125,Aplicações!$B$10:$J$67,8,0)</f>
        <v>0</v>
      </c>
      <c r="AR125" s="40">
        <f>VLOOKUP(Reais6x6!G125,Aplicações!$B$10:$J$67,8,0)</f>
        <v>0</v>
      </c>
      <c r="AS125" s="40">
        <f>VLOOKUP(Reais6x6!H125,Aplicações!$B$10:$J$67,8,0)</f>
        <v>2.7147766323024059E-4</v>
      </c>
      <c r="AT125" s="40">
        <f t="shared" si="2"/>
        <v>8.7461773700305806E-2</v>
      </c>
      <c r="AU125" s="40">
        <f t="shared" si="3"/>
        <v>0.10360360360360361</v>
      </c>
      <c r="AV125" s="40">
        <f t="shared" si="4"/>
        <v>0.18927491408934707</v>
      </c>
      <c r="AW125" s="66">
        <f t="shared" si="5"/>
        <v>0.9809582059123344</v>
      </c>
      <c r="AX125" s="40">
        <f t="shared" si="6"/>
        <v>0.98588588588588566</v>
      </c>
      <c r="AY125" s="40">
        <f t="shared" si="7"/>
        <v>0.93694455899198181</v>
      </c>
    </row>
    <row r="126" spans="2:51" ht="13.5" customHeight="1">
      <c r="B126" s="39">
        <v>123</v>
      </c>
      <c r="C126" s="31" t="s">
        <v>97</v>
      </c>
      <c r="D126" s="31" t="s">
        <v>100</v>
      </c>
      <c r="E126" s="31" t="s">
        <v>100</v>
      </c>
      <c r="F126" s="31" t="s">
        <v>100</v>
      </c>
      <c r="G126" s="31" t="s">
        <v>101</v>
      </c>
      <c r="H126" s="31" t="s">
        <v>101</v>
      </c>
      <c r="I126" s="40">
        <f>VLOOKUP(Reais6x6!C126,Aplicações!$B$10:$J$67,9,0)</f>
        <v>78.63</v>
      </c>
      <c r="J126" s="40">
        <f>VLOOKUP(Reais6x6!D126,Aplicações!$B$10:$J$67,9,0)</f>
        <v>184</v>
      </c>
      <c r="K126" s="40">
        <f>VLOOKUP(Reais6x6!E126,Aplicações!$B$10:$J$67,9,0)</f>
        <v>184</v>
      </c>
      <c r="L126" s="40">
        <f>VLOOKUP(Reais6x6!F126,Aplicações!$B$10:$J$67,9,0)</f>
        <v>184</v>
      </c>
      <c r="M126" s="40">
        <f>VLOOKUP(Reais6x6!G126,Aplicações!$B$10:$J$67,9,0)</f>
        <v>224.76</v>
      </c>
      <c r="N126" s="40">
        <f>VLOOKUP(Reais6x6!H126,Aplicações!$B$10:$J$67,9,0)</f>
        <v>224.76</v>
      </c>
      <c r="O126" s="31">
        <v>95</v>
      </c>
      <c r="P126" s="31">
        <v>205</v>
      </c>
      <c r="Q126" s="31">
        <v>205</v>
      </c>
      <c r="R126" s="31">
        <v>204</v>
      </c>
      <c r="S126" s="31">
        <v>267</v>
      </c>
      <c r="T126" s="31">
        <v>269</v>
      </c>
      <c r="U126" s="41">
        <f t="shared" ref="U126:Z126" si="129">O126/I126-1</f>
        <v>0.20819025817118164</v>
      </c>
      <c r="V126" s="41">
        <f t="shared" si="129"/>
        <v>0.11413043478260865</v>
      </c>
      <c r="W126" s="41">
        <f t="shared" si="129"/>
        <v>0.11413043478260865</v>
      </c>
      <c r="X126" s="41">
        <f t="shared" si="129"/>
        <v>0.10869565217391308</v>
      </c>
      <c r="Y126" s="41">
        <f t="shared" si="129"/>
        <v>0.1879337960491192</v>
      </c>
      <c r="Z126" s="41">
        <f t="shared" si="129"/>
        <v>0.19683217654386898</v>
      </c>
      <c r="AA126" s="41">
        <f t="shared" si="1"/>
        <v>0.15498545875055003</v>
      </c>
      <c r="AB126" s="40">
        <f>VLOOKUP(Reais6x6!C126,Aplicações!$B$10:$J$67,6,0)</f>
        <v>5.4434250764525995E-2</v>
      </c>
      <c r="AC126" s="40">
        <f>VLOOKUP(Reais6x6!D126,Aplicações!$B$10:$J$67,6,0)</f>
        <v>4.2813455657492354E-3</v>
      </c>
      <c r="AD126" s="40">
        <f>VLOOKUP(Reais6x6!E126,Aplicações!$B$10:$J$67,6,0)</f>
        <v>4.2813455657492354E-3</v>
      </c>
      <c r="AE126" s="40">
        <f>VLOOKUP(Reais6x6!F126,Aplicações!$B$10:$J$67,6,0)</f>
        <v>4.2813455657492354E-3</v>
      </c>
      <c r="AF126" s="40">
        <f>VLOOKUP(Reais6x6!G126,Aplicações!$B$10:$J$67,6,0)</f>
        <v>1.5902140672782873E-2</v>
      </c>
      <c r="AG126" s="40">
        <f>VLOOKUP(Reais6x6!H126,Aplicações!$B$10:$J$67,6,0)</f>
        <v>1.5902140672782873E-2</v>
      </c>
      <c r="AH126" s="40">
        <f>VLOOKUP(Reais6x6!C126,Aplicações!$B$10:$J$67,7,0)</f>
        <v>4.0540540540540543E-2</v>
      </c>
      <c r="AI126" s="40">
        <f>VLOOKUP(Reais6x6!D126,Aplicações!$B$10:$J$67,7,0)</f>
        <v>9.0090090090090089E-3</v>
      </c>
      <c r="AJ126" s="40">
        <f>VLOOKUP(Reais6x6!E126,Aplicações!$B$10:$J$67,7,0)</f>
        <v>9.0090090090090089E-3</v>
      </c>
      <c r="AK126" s="40">
        <f>VLOOKUP(Reais6x6!F126,Aplicações!$B$10:$J$67,7,0)</f>
        <v>9.0090090090090089E-3</v>
      </c>
      <c r="AL126" s="40">
        <f>VLOOKUP(Reais6x6!G126,Aplicações!$B$10:$J$67,7,0)</f>
        <v>2.7027027027027029E-2</v>
      </c>
      <c r="AM126" s="40">
        <f>VLOOKUP(Reais6x6!H126,Aplicações!$B$10:$J$67,7,0)</f>
        <v>2.7027027027027029E-2</v>
      </c>
      <c r="AN126" s="40">
        <f>VLOOKUP(Reais6x6!C126,Aplicações!$B$10:$J$67,8,0)</f>
        <v>0.18900343642611683</v>
      </c>
      <c r="AO126" s="40">
        <f>VLOOKUP(Reais6x6!D126,Aplicações!$B$10:$J$67,8,0)</f>
        <v>0</v>
      </c>
      <c r="AP126" s="40">
        <f>VLOOKUP(Reais6x6!E126,Aplicações!$B$10:$J$67,8,0)</f>
        <v>0</v>
      </c>
      <c r="AQ126" s="40">
        <f>VLOOKUP(Reais6x6!F126,Aplicações!$B$10:$J$67,8,0)</f>
        <v>0</v>
      </c>
      <c r="AR126" s="40">
        <f>VLOOKUP(Reais6x6!G126,Aplicações!$B$10:$J$67,8,0)</f>
        <v>2.7147766323024059E-4</v>
      </c>
      <c r="AS126" s="40">
        <f>VLOOKUP(Reais6x6!H126,Aplicações!$B$10:$J$67,8,0)</f>
        <v>2.7147766323024059E-4</v>
      </c>
      <c r="AT126" s="40">
        <f t="shared" si="2"/>
        <v>9.9082568807339427E-2</v>
      </c>
      <c r="AU126" s="40">
        <f t="shared" si="3"/>
        <v>0.12162162162162163</v>
      </c>
      <c r="AV126" s="40">
        <f t="shared" si="4"/>
        <v>0.18954639175257731</v>
      </c>
      <c r="AW126" s="66">
        <f t="shared" si="5"/>
        <v>0.98018348623853224</v>
      </c>
      <c r="AX126" s="40">
        <f t="shared" si="6"/>
        <v>0.9846846846846844</v>
      </c>
      <c r="AY126" s="40">
        <f t="shared" si="7"/>
        <v>0.93692646048109984</v>
      </c>
    </row>
    <row r="127" spans="2:51" ht="13.5" customHeight="1">
      <c r="B127" s="39">
        <v>124</v>
      </c>
      <c r="C127" s="31" t="s">
        <v>97</v>
      </c>
      <c r="D127" s="31" t="s">
        <v>100</v>
      </c>
      <c r="E127" s="31" t="s">
        <v>100</v>
      </c>
      <c r="F127" s="31" t="s">
        <v>101</v>
      </c>
      <c r="G127" s="31" t="s">
        <v>101</v>
      </c>
      <c r="H127" s="31" t="s">
        <v>101</v>
      </c>
      <c r="I127" s="40">
        <f>VLOOKUP(Reais6x6!C127,Aplicações!$B$10:$J$67,9,0)</f>
        <v>78.63</v>
      </c>
      <c r="J127" s="40">
        <f>VLOOKUP(Reais6x6!D127,Aplicações!$B$10:$J$67,9,0)</f>
        <v>184</v>
      </c>
      <c r="K127" s="40">
        <f>VLOOKUP(Reais6x6!E127,Aplicações!$B$10:$J$67,9,0)</f>
        <v>184</v>
      </c>
      <c r="L127" s="40">
        <f>VLOOKUP(Reais6x6!F127,Aplicações!$B$10:$J$67,9,0)</f>
        <v>224.76</v>
      </c>
      <c r="M127" s="40">
        <f>VLOOKUP(Reais6x6!G127,Aplicações!$B$10:$J$67,9,0)</f>
        <v>224.76</v>
      </c>
      <c r="N127" s="40">
        <f>VLOOKUP(Reais6x6!H127,Aplicações!$B$10:$J$67,9,0)</f>
        <v>224.76</v>
      </c>
      <c r="O127" s="31">
        <v>95</v>
      </c>
      <c r="P127" s="31">
        <v>202</v>
      </c>
      <c r="Q127" s="31">
        <v>204</v>
      </c>
      <c r="R127" s="31">
        <v>272</v>
      </c>
      <c r="S127" s="31">
        <v>272</v>
      </c>
      <c r="T127" s="31">
        <v>270</v>
      </c>
      <c r="U127" s="41">
        <f t="shared" ref="U127:Z127" si="130">O127/I127-1</f>
        <v>0.20819025817118164</v>
      </c>
      <c r="V127" s="41">
        <f t="shared" si="130"/>
        <v>9.7826086956521729E-2</v>
      </c>
      <c r="W127" s="41">
        <f t="shared" si="130"/>
        <v>0.10869565217391308</v>
      </c>
      <c r="X127" s="41">
        <f t="shared" si="130"/>
        <v>0.21017974728599409</v>
      </c>
      <c r="Y127" s="41">
        <f t="shared" si="130"/>
        <v>0.21017974728599409</v>
      </c>
      <c r="Z127" s="41">
        <f t="shared" si="130"/>
        <v>0.20128136679124409</v>
      </c>
      <c r="AA127" s="41">
        <f t="shared" si="1"/>
        <v>0.17272547644414146</v>
      </c>
      <c r="AB127" s="40">
        <f>VLOOKUP(Reais6x6!C127,Aplicações!$B$10:$J$67,6,0)</f>
        <v>5.4434250764525995E-2</v>
      </c>
      <c r="AC127" s="40">
        <f>VLOOKUP(Reais6x6!D127,Aplicações!$B$10:$J$67,6,0)</f>
        <v>4.2813455657492354E-3</v>
      </c>
      <c r="AD127" s="40">
        <f>VLOOKUP(Reais6x6!E127,Aplicações!$B$10:$J$67,6,0)</f>
        <v>4.2813455657492354E-3</v>
      </c>
      <c r="AE127" s="40">
        <f>VLOOKUP(Reais6x6!F127,Aplicações!$B$10:$J$67,6,0)</f>
        <v>1.5902140672782873E-2</v>
      </c>
      <c r="AF127" s="40">
        <f>VLOOKUP(Reais6x6!G127,Aplicações!$B$10:$J$67,6,0)</f>
        <v>1.5902140672782873E-2</v>
      </c>
      <c r="AG127" s="40">
        <f>VLOOKUP(Reais6x6!H127,Aplicações!$B$10:$J$67,6,0)</f>
        <v>1.5902140672782873E-2</v>
      </c>
      <c r="AH127" s="40">
        <f>VLOOKUP(Reais6x6!C127,Aplicações!$B$10:$J$67,7,0)</f>
        <v>4.0540540540540543E-2</v>
      </c>
      <c r="AI127" s="40">
        <f>VLOOKUP(Reais6x6!D127,Aplicações!$B$10:$J$67,7,0)</f>
        <v>9.0090090090090089E-3</v>
      </c>
      <c r="AJ127" s="40">
        <f>VLOOKUP(Reais6x6!E127,Aplicações!$B$10:$J$67,7,0)</f>
        <v>9.0090090090090089E-3</v>
      </c>
      <c r="AK127" s="40">
        <f>VLOOKUP(Reais6x6!F127,Aplicações!$B$10:$J$67,7,0)</f>
        <v>2.7027027027027029E-2</v>
      </c>
      <c r="AL127" s="40">
        <f>VLOOKUP(Reais6x6!G127,Aplicações!$B$10:$J$67,7,0)</f>
        <v>2.7027027027027029E-2</v>
      </c>
      <c r="AM127" s="40">
        <f>VLOOKUP(Reais6x6!H127,Aplicações!$B$10:$J$67,7,0)</f>
        <v>2.7027027027027029E-2</v>
      </c>
      <c r="AN127" s="40">
        <f>VLOOKUP(Reais6x6!C127,Aplicações!$B$10:$J$67,8,0)</f>
        <v>0.18900343642611683</v>
      </c>
      <c r="AO127" s="40">
        <f>VLOOKUP(Reais6x6!D127,Aplicações!$B$10:$J$67,8,0)</f>
        <v>0</v>
      </c>
      <c r="AP127" s="40">
        <f>VLOOKUP(Reais6x6!E127,Aplicações!$B$10:$J$67,8,0)</f>
        <v>0</v>
      </c>
      <c r="AQ127" s="40">
        <f>VLOOKUP(Reais6x6!F127,Aplicações!$B$10:$J$67,8,0)</f>
        <v>2.7147766323024059E-4</v>
      </c>
      <c r="AR127" s="40">
        <f>VLOOKUP(Reais6x6!G127,Aplicações!$B$10:$J$67,8,0)</f>
        <v>2.7147766323024059E-4</v>
      </c>
      <c r="AS127" s="40">
        <f>VLOOKUP(Reais6x6!H127,Aplicações!$B$10:$J$67,8,0)</f>
        <v>2.7147766323024059E-4</v>
      </c>
      <c r="AT127" s="40">
        <f t="shared" si="2"/>
        <v>0.11070336391437308</v>
      </c>
      <c r="AU127" s="40">
        <f t="shared" si="3"/>
        <v>0.13963963963963966</v>
      </c>
      <c r="AV127" s="40">
        <f t="shared" si="4"/>
        <v>0.18981786941580756</v>
      </c>
      <c r="AW127" s="66">
        <f t="shared" si="5"/>
        <v>0.9809582059123344</v>
      </c>
      <c r="AX127" s="40">
        <f t="shared" si="6"/>
        <v>0.98588588588588577</v>
      </c>
      <c r="AY127" s="40">
        <f t="shared" si="7"/>
        <v>0.93694455899198181</v>
      </c>
    </row>
    <row r="128" spans="2:51" ht="13.5" customHeight="1">
      <c r="B128" s="39">
        <v>125</v>
      </c>
      <c r="C128" s="31" t="s">
        <v>97</v>
      </c>
      <c r="D128" s="31" t="s">
        <v>100</v>
      </c>
      <c r="E128" s="31" t="s">
        <v>101</v>
      </c>
      <c r="F128" s="31" t="s">
        <v>101</v>
      </c>
      <c r="G128" s="31" t="s">
        <v>101</v>
      </c>
      <c r="H128" s="31" t="s">
        <v>101</v>
      </c>
      <c r="I128" s="40">
        <f>VLOOKUP(Reais6x6!C128,Aplicações!$B$10:$J$67,9,0)</f>
        <v>78.63</v>
      </c>
      <c r="J128" s="40">
        <f>VLOOKUP(Reais6x6!D128,Aplicações!$B$10:$J$67,9,0)</f>
        <v>184</v>
      </c>
      <c r="K128" s="40">
        <f>VLOOKUP(Reais6x6!E128,Aplicações!$B$10:$J$67,9,0)</f>
        <v>224.76</v>
      </c>
      <c r="L128" s="40">
        <f>VLOOKUP(Reais6x6!F128,Aplicações!$B$10:$J$67,9,0)</f>
        <v>224.76</v>
      </c>
      <c r="M128" s="40">
        <f>VLOOKUP(Reais6x6!G128,Aplicações!$B$10:$J$67,9,0)</f>
        <v>224.76</v>
      </c>
      <c r="N128" s="40">
        <f>VLOOKUP(Reais6x6!H128,Aplicações!$B$10:$J$67,9,0)</f>
        <v>224.76</v>
      </c>
      <c r="O128" s="31">
        <v>97</v>
      </c>
      <c r="P128" s="31">
        <v>200</v>
      </c>
      <c r="Q128" s="31">
        <v>276</v>
      </c>
      <c r="R128" s="31">
        <v>275</v>
      </c>
      <c r="S128" s="31">
        <v>274</v>
      </c>
      <c r="T128" s="31">
        <v>273</v>
      </c>
      <c r="U128" s="41">
        <f t="shared" ref="U128:Z128" si="131">O128/I128-1</f>
        <v>0.23362584255373275</v>
      </c>
      <c r="V128" s="41">
        <f t="shared" si="131"/>
        <v>8.6956521739130377E-2</v>
      </c>
      <c r="W128" s="41">
        <f t="shared" si="131"/>
        <v>0.22797650827549387</v>
      </c>
      <c r="X128" s="41">
        <f t="shared" si="131"/>
        <v>0.22352731802811898</v>
      </c>
      <c r="Y128" s="41">
        <f t="shared" si="131"/>
        <v>0.21907812778074387</v>
      </c>
      <c r="Z128" s="41">
        <f t="shared" si="131"/>
        <v>0.21462893753336898</v>
      </c>
      <c r="AA128" s="41">
        <f t="shared" si="1"/>
        <v>0.20096554265176481</v>
      </c>
      <c r="AB128" s="40">
        <f>VLOOKUP(Reais6x6!C128,Aplicações!$B$10:$J$67,6,0)</f>
        <v>5.4434250764525995E-2</v>
      </c>
      <c r="AC128" s="40">
        <f>VLOOKUP(Reais6x6!D128,Aplicações!$B$10:$J$67,6,0)</f>
        <v>4.2813455657492354E-3</v>
      </c>
      <c r="AD128" s="40">
        <f>VLOOKUP(Reais6x6!E128,Aplicações!$B$10:$J$67,6,0)</f>
        <v>1.5902140672782873E-2</v>
      </c>
      <c r="AE128" s="40">
        <f>VLOOKUP(Reais6x6!F128,Aplicações!$B$10:$J$67,6,0)</f>
        <v>1.5902140672782873E-2</v>
      </c>
      <c r="AF128" s="40">
        <f>VLOOKUP(Reais6x6!G128,Aplicações!$B$10:$J$67,6,0)</f>
        <v>1.5902140672782873E-2</v>
      </c>
      <c r="AG128" s="40">
        <f>VLOOKUP(Reais6x6!H128,Aplicações!$B$10:$J$67,6,0)</f>
        <v>1.5902140672782873E-2</v>
      </c>
      <c r="AH128" s="40">
        <f>VLOOKUP(Reais6x6!C128,Aplicações!$B$10:$J$67,7,0)</f>
        <v>4.0540540540540543E-2</v>
      </c>
      <c r="AI128" s="40">
        <f>VLOOKUP(Reais6x6!D128,Aplicações!$B$10:$J$67,7,0)</f>
        <v>9.0090090090090089E-3</v>
      </c>
      <c r="AJ128" s="40">
        <f>VLOOKUP(Reais6x6!E128,Aplicações!$B$10:$J$67,7,0)</f>
        <v>2.7027027027027029E-2</v>
      </c>
      <c r="AK128" s="40">
        <f>VLOOKUP(Reais6x6!F128,Aplicações!$B$10:$J$67,7,0)</f>
        <v>2.7027027027027029E-2</v>
      </c>
      <c r="AL128" s="40">
        <f>VLOOKUP(Reais6x6!G128,Aplicações!$B$10:$J$67,7,0)</f>
        <v>2.7027027027027029E-2</v>
      </c>
      <c r="AM128" s="40">
        <f>VLOOKUP(Reais6x6!H128,Aplicações!$B$10:$J$67,7,0)</f>
        <v>2.7027027027027029E-2</v>
      </c>
      <c r="AN128" s="40">
        <f>VLOOKUP(Reais6x6!C128,Aplicações!$B$10:$J$67,8,0)</f>
        <v>0.18900343642611683</v>
      </c>
      <c r="AO128" s="40">
        <f>VLOOKUP(Reais6x6!D128,Aplicações!$B$10:$J$67,8,0)</f>
        <v>0</v>
      </c>
      <c r="AP128" s="40">
        <f>VLOOKUP(Reais6x6!E128,Aplicações!$B$10:$J$67,8,0)</f>
        <v>2.7147766323024059E-4</v>
      </c>
      <c r="AQ128" s="40">
        <f>VLOOKUP(Reais6x6!F128,Aplicações!$B$10:$J$67,8,0)</f>
        <v>2.7147766323024059E-4</v>
      </c>
      <c r="AR128" s="40">
        <f>VLOOKUP(Reais6x6!G128,Aplicações!$B$10:$J$67,8,0)</f>
        <v>2.7147766323024059E-4</v>
      </c>
      <c r="AS128" s="40">
        <f>VLOOKUP(Reais6x6!H128,Aplicações!$B$10:$J$67,8,0)</f>
        <v>2.7147766323024059E-4</v>
      </c>
      <c r="AT128" s="40">
        <f t="shared" si="2"/>
        <v>0.1223241590214067</v>
      </c>
      <c r="AU128" s="40">
        <f t="shared" si="3"/>
        <v>0.15765765765765766</v>
      </c>
      <c r="AV128" s="40">
        <f t="shared" si="4"/>
        <v>0.1900893470790378</v>
      </c>
      <c r="AW128" s="66">
        <f t="shared" si="5"/>
        <v>0.98328236493374122</v>
      </c>
      <c r="AX128" s="40">
        <f t="shared" si="6"/>
        <v>0.98948948948948956</v>
      </c>
      <c r="AY128" s="40">
        <f t="shared" si="7"/>
        <v>0.93699885452462772</v>
      </c>
    </row>
    <row r="129" spans="2:51" ht="13.5" customHeight="1">
      <c r="B129" s="39">
        <v>126</v>
      </c>
      <c r="C129" s="31" t="s">
        <v>97</v>
      </c>
      <c r="D129" s="31" t="s">
        <v>101</v>
      </c>
      <c r="E129" s="31" t="s">
        <v>101</v>
      </c>
      <c r="F129" s="31" t="s">
        <v>101</v>
      </c>
      <c r="G129" s="31" t="s">
        <v>101</v>
      </c>
      <c r="H129" s="31" t="s">
        <v>101</v>
      </c>
      <c r="I129" s="40">
        <f>VLOOKUP(Reais6x6!C129,Aplicações!$B$10:$J$67,9,0)</f>
        <v>78.63</v>
      </c>
      <c r="J129" s="40">
        <f>VLOOKUP(Reais6x6!D129,Aplicações!$B$10:$J$67,9,0)</f>
        <v>224.76</v>
      </c>
      <c r="K129" s="40">
        <f>VLOOKUP(Reais6x6!E129,Aplicações!$B$10:$J$67,9,0)</f>
        <v>224.76</v>
      </c>
      <c r="L129" s="40">
        <f>VLOOKUP(Reais6x6!F129,Aplicações!$B$10:$J$67,9,0)</f>
        <v>224.76</v>
      </c>
      <c r="M129" s="40">
        <f>VLOOKUP(Reais6x6!G129,Aplicações!$B$10:$J$67,9,0)</f>
        <v>224.76</v>
      </c>
      <c r="N129" s="40">
        <f>VLOOKUP(Reais6x6!H129,Aplicações!$B$10:$J$67,9,0)</f>
        <v>224.76</v>
      </c>
      <c r="O129" s="31">
        <v>101</v>
      </c>
      <c r="P129" s="31">
        <v>300</v>
      </c>
      <c r="Q129" s="31">
        <v>277</v>
      </c>
      <c r="R129" s="31">
        <v>276</v>
      </c>
      <c r="S129" s="31">
        <v>273</v>
      </c>
      <c r="T129" s="31">
        <v>275</v>
      </c>
      <c r="U129" s="41">
        <f t="shared" ref="U129:Z129" si="132">O129/I129-1</f>
        <v>0.2844970113188352</v>
      </c>
      <c r="V129" s="41">
        <f t="shared" si="132"/>
        <v>0.33475707421249346</v>
      </c>
      <c r="W129" s="41">
        <f t="shared" si="132"/>
        <v>0.23242569852286898</v>
      </c>
      <c r="X129" s="41">
        <f t="shared" si="132"/>
        <v>0.22797650827549387</v>
      </c>
      <c r="Y129" s="41">
        <f t="shared" si="132"/>
        <v>0.21462893753336898</v>
      </c>
      <c r="Z129" s="41">
        <f t="shared" si="132"/>
        <v>0.22352731802811898</v>
      </c>
      <c r="AA129" s="41">
        <f t="shared" si="1"/>
        <v>0.25296875798186325</v>
      </c>
      <c r="AB129" s="40">
        <f>VLOOKUP(Reais6x6!C129,Aplicações!$B$10:$J$67,6,0)</f>
        <v>5.4434250764525995E-2</v>
      </c>
      <c r="AC129" s="40">
        <f>VLOOKUP(Reais6x6!D129,Aplicações!$B$10:$J$67,6,0)</f>
        <v>1.5902140672782873E-2</v>
      </c>
      <c r="AD129" s="40">
        <f>VLOOKUP(Reais6x6!E129,Aplicações!$B$10:$J$67,6,0)</f>
        <v>1.5902140672782873E-2</v>
      </c>
      <c r="AE129" s="40">
        <f>VLOOKUP(Reais6x6!F129,Aplicações!$B$10:$J$67,6,0)</f>
        <v>1.5902140672782873E-2</v>
      </c>
      <c r="AF129" s="40">
        <f>VLOOKUP(Reais6x6!G129,Aplicações!$B$10:$J$67,6,0)</f>
        <v>1.5902140672782873E-2</v>
      </c>
      <c r="AG129" s="40">
        <f>VLOOKUP(Reais6x6!H129,Aplicações!$B$10:$J$67,6,0)</f>
        <v>1.5902140672782873E-2</v>
      </c>
      <c r="AH129" s="40">
        <f>VLOOKUP(Reais6x6!C129,Aplicações!$B$10:$J$67,7,0)</f>
        <v>4.0540540540540543E-2</v>
      </c>
      <c r="AI129" s="40">
        <f>VLOOKUP(Reais6x6!D129,Aplicações!$B$10:$J$67,7,0)</f>
        <v>2.7027027027027029E-2</v>
      </c>
      <c r="AJ129" s="40">
        <f>VLOOKUP(Reais6x6!E129,Aplicações!$B$10:$J$67,7,0)</f>
        <v>2.7027027027027029E-2</v>
      </c>
      <c r="AK129" s="40">
        <f>VLOOKUP(Reais6x6!F129,Aplicações!$B$10:$J$67,7,0)</f>
        <v>2.7027027027027029E-2</v>
      </c>
      <c r="AL129" s="40">
        <f>VLOOKUP(Reais6x6!G129,Aplicações!$B$10:$J$67,7,0)</f>
        <v>2.7027027027027029E-2</v>
      </c>
      <c r="AM129" s="40">
        <f>VLOOKUP(Reais6x6!H129,Aplicações!$B$10:$J$67,7,0)</f>
        <v>2.7027027027027029E-2</v>
      </c>
      <c r="AN129" s="40">
        <f>VLOOKUP(Reais6x6!C129,Aplicações!$B$10:$J$67,8,0)</f>
        <v>0.18900343642611683</v>
      </c>
      <c r="AO129" s="40">
        <f>VLOOKUP(Reais6x6!D129,Aplicações!$B$10:$J$67,8,0)</f>
        <v>2.7147766323024059E-4</v>
      </c>
      <c r="AP129" s="40">
        <f>VLOOKUP(Reais6x6!E129,Aplicações!$B$10:$J$67,8,0)</f>
        <v>2.7147766323024059E-4</v>
      </c>
      <c r="AQ129" s="40">
        <f>VLOOKUP(Reais6x6!F129,Aplicações!$B$10:$J$67,8,0)</f>
        <v>2.7147766323024059E-4</v>
      </c>
      <c r="AR129" s="40">
        <f>VLOOKUP(Reais6x6!G129,Aplicações!$B$10:$J$67,8,0)</f>
        <v>2.7147766323024059E-4</v>
      </c>
      <c r="AS129" s="40">
        <f>VLOOKUP(Reais6x6!H129,Aplicações!$B$10:$J$67,8,0)</f>
        <v>2.7147766323024059E-4</v>
      </c>
      <c r="AT129" s="40">
        <f t="shared" si="2"/>
        <v>0.13394495412844035</v>
      </c>
      <c r="AU129" s="40">
        <f t="shared" si="3"/>
        <v>0.17567567567567569</v>
      </c>
      <c r="AV129" s="40">
        <f t="shared" si="4"/>
        <v>0.19036082474226804</v>
      </c>
      <c r="AW129" s="66">
        <f t="shared" si="5"/>
        <v>0.98715596330275235</v>
      </c>
      <c r="AX129" s="40">
        <f t="shared" si="6"/>
        <v>0.99549549549549543</v>
      </c>
      <c r="AY129" s="40">
        <f t="shared" si="7"/>
        <v>0.93708934707903779</v>
      </c>
    </row>
    <row r="130" spans="2:51" ht="13.5" customHeight="1">
      <c r="B130" s="39">
        <v>127</v>
      </c>
      <c r="C130" s="31" t="s">
        <v>98</v>
      </c>
      <c r="D130" s="31" t="s">
        <v>98</v>
      </c>
      <c r="E130" s="31" t="s">
        <v>98</v>
      </c>
      <c r="F130" s="31" t="s">
        <v>98</v>
      </c>
      <c r="G130" s="31" t="s">
        <v>98</v>
      </c>
      <c r="H130" s="31" t="s">
        <v>98</v>
      </c>
      <c r="I130" s="40">
        <f>VLOOKUP(Reais6x6!C130,Aplicações!$B$10:$J$67,9,0)</f>
        <v>210</v>
      </c>
      <c r="J130" s="40">
        <f>VLOOKUP(Reais6x6!D130,Aplicações!$B$10:$J$67,9,0)</f>
        <v>210</v>
      </c>
      <c r="K130" s="40">
        <f>VLOOKUP(Reais6x6!E130,Aplicações!$B$10:$J$67,9,0)</f>
        <v>210</v>
      </c>
      <c r="L130" s="40">
        <f>VLOOKUP(Reais6x6!F130,Aplicações!$B$10:$J$67,9,0)</f>
        <v>210</v>
      </c>
      <c r="M130" s="40">
        <f>VLOOKUP(Reais6x6!G130,Aplicações!$B$10:$J$67,9,0)</f>
        <v>210</v>
      </c>
      <c r="N130" s="40">
        <f>VLOOKUP(Reais6x6!H130,Aplicações!$B$10:$J$67,9,0)</f>
        <v>210</v>
      </c>
      <c r="O130" s="31">
        <v>247</v>
      </c>
      <c r="P130" s="31">
        <v>248</v>
      </c>
      <c r="Q130" s="31">
        <v>246</v>
      </c>
      <c r="R130" s="31">
        <v>247</v>
      </c>
      <c r="S130" s="31">
        <v>246</v>
      </c>
      <c r="T130" s="31">
        <v>249</v>
      </c>
      <c r="U130" s="41">
        <f t="shared" ref="U130:Z130" si="133">O130/I130-1</f>
        <v>0.17619047619047623</v>
      </c>
      <c r="V130" s="41">
        <f t="shared" si="133"/>
        <v>0.18095238095238098</v>
      </c>
      <c r="W130" s="41">
        <f t="shared" si="133"/>
        <v>0.17142857142857149</v>
      </c>
      <c r="X130" s="41">
        <f t="shared" si="133"/>
        <v>0.17619047619047623</v>
      </c>
      <c r="Y130" s="41">
        <f t="shared" si="133"/>
        <v>0.17142857142857149</v>
      </c>
      <c r="Z130" s="41">
        <f t="shared" si="133"/>
        <v>0.18571428571428572</v>
      </c>
      <c r="AA130" s="41">
        <f t="shared" si="1"/>
        <v>0.17698412698412702</v>
      </c>
      <c r="AB130" s="40">
        <f>VLOOKUP(Reais6x6!C130,Aplicações!$B$10:$J$67,6,0)</f>
        <v>7.9510703363914366E-3</v>
      </c>
      <c r="AC130" s="40">
        <f>VLOOKUP(Reais6x6!D130,Aplicações!$B$10:$J$67,6,0)</f>
        <v>7.9510703363914366E-3</v>
      </c>
      <c r="AD130" s="40">
        <f>VLOOKUP(Reais6x6!E130,Aplicações!$B$10:$J$67,6,0)</f>
        <v>7.9510703363914366E-3</v>
      </c>
      <c r="AE130" s="40">
        <f>VLOOKUP(Reais6x6!F130,Aplicações!$B$10:$J$67,6,0)</f>
        <v>7.9510703363914366E-3</v>
      </c>
      <c r="AF130" s="40">
        <f>VLOOKUP(Reais6x6!G130,Aplicações!$B$10:$J$67,6,0)</f>
        <v>7.9510703363914366E-3</v>
      </c>
      <c r="AG130" s="40">
        <f>VLOOKUP(Reais6x6!H130,Aplicações!$B$10:$J$67,6,0)</f>
        <v>7.9510703363914366E-3</v>
      </c>
      <c r="AH130" s="40">
        <f>VLOOKUP(Reais6x6!C130,Aplicações!$B$10:$J$67,7,0)</f>
        <v>1.1261261261261261E-2</v>
      </c>
      <c r="AI130" s="40">
        <f>VLOOKUP(Reais6x6!D130,Aplicações!$B$10:$J$67,7,0)</f>
        <v>1.1261261261261261E-2</v>
      </c>
      <c r="AJ130" s="40">
        <f>VLOOKUP(Reais6x6!E130,Aplicações!$B$10:$J$67,7,0)</f>
        <v>1.1261261261261261E-2</v>
      </c>
      <c r="AK130" s="40">
        <f>VLOOKUP(Reais6x6!F130,Aplicações!$B$10:$J$67,7,0)</f>
        <v>1.1261261261261261E-2</v>
      </c>
      <c r="AL130" s="40">
        <f>VLOOKUP(Reais6x6!G130,Aplicações!$B$10:$J$67,7,0)</f>
        <v>1.1261261261261261E-2</v>
      </c>
      <c r="AM130" s="40">
        <f>VLOOKUP(Reais6x6!H130,Aplicações!$B$10:$J$67,7,0)</f>
        <v>1.1261261261261261E-2</v>
      </c>
      <c r="AN130" s="40">
        <f>VLOOKUP(Reais6x6!C130,Aplicações!$B$10:$J$67,8,0)</f>
        <v>5.4982817869415812E-3</v>
      </c>
      <c r="AO130" s="40">
        <f>VLOOKUP(Reais6x6!D130,Aplicações!$B$10:$J$67,8,0)</f>
        <v>5.4982817869415812E-3</v>
      </c>
      <c r="AP130" s="40">
        <f>VLOOKUP(Reais6x6!E130,Aplicações!$B$10:$J$67,8,0)</f>
        <v>5.4982817869415812E-3</v>
      </c>
      <c r="AQ130" s="40">
        <f>VLOOKUP(Reais6x6!F130,Aplicações!$B$10:$J$67,8,0)</f>
        <v>5.4982817869415812E-3</v>
      </c>
      <c r="AR130" s="40">
        <f>VLOOKUP(Reais6x6!G130,Aplicações!$B$10:$J$67,8,0)</f>
        <v>5.4982817869415812E-3</v>
      </c>
      <c r="AS130" s="40">
        <f>VLOOKUP(Reais6x6!H130,Aplicações!$B$10:$J$67,8,0)</f>
        <v>5.4982817869415812E-3</v>
      </c>
      <c r="AT130" s="40">
        <f t="shared" si="2"/>
        <v>4.7706422018348613E-2</v>
      </c>
      <c r="AU130" s="40">
        <f t="shared" si="3"/>
        <v>6.7567567567567557E-2</v>
      </c>
      <c r="AV130" s="40">
        <f t="shared" si="4"/>
        <v>3.2989690721649485E-2</v>
      </c>
      <c r="AW130" s="66">
        <f t="shared" si="5"/>
        <v>1</v>
      </c>
      <c r="AX130" s="40">
        <f t="shared" si="6"/>
        <v>1</v>
      </c>
      <c r="AY130" s="40">
        <f t="shared" si="7"/>
        <v>1</v>
      </c>
    </row>
    <row r="131" spans="2:51" ht="13.5" customHeight="1">
      <c r="B131" s="39">
        <v>128</v>
      </c>
      <c r="C131" s="31" t="s">
        <v>98</v>
      </c>
      <c r="D131" s="31" t="s">
        <v>98</v>
      </c>
      <c r="E131" s="31" t="s">
        <v>98</v>
      </c>
      <c r="F131" s="31" t="s">
        <v>98</v>
      </c>
      <c r="G131" s="31" t="s">
        <v>98</v>
      </c>
      <c r="H131" s="31" t="s">
        <v>99</v>
      </c>
      <c r="I131" s="40">
        <f>VLOOKUP(Reais6x6!C131,Aplicações!$B$10:$J$67,9,0)</f>
        <v>210</v>
      </c>
      <c r="J131" s="40">
        <f>VLOOKUP(Reais6x6!D131,Aplicações!$B$10:$J$67,9,0)</f>
        <v>210</v>
      </c>
      <c r="K131" s="40">
        <f>VLOOKUP(Reais6x6!E131,Aplicações!$B$10:$J$67,9,0)</f>
        <v>210</v>
      </c>
      <c r="L131" s="40">
        <f>VLOOKUP(Reais6x6!F131,Aplicações!$B$10:$J$67,9,0)</f>
        <v>210</v>
      </c>
      <c r="M131" s="40">
        <f>VLOOKUP(Reais6x6!G131,Aplicações!$B$10:$J$67,9,0)</f>
        <v>210</v>
      </c>
      <c r="N131" s="40">
        <f>VLOOKUP(Reais6x6!H131,Aplicações!$B$10:$J$67,9,0)</f>
        <v>30.8</v>
      </c>
      <c r="O131" s="31">
        <v>245</v>
      </c>
      <c r="P131" s="31">
        <v>245</v>
      </c>
      <c r="Q131" s="31">
        <v>244</v>
      </c>
      <c r="R131" s="31">
        <v>244</v>
      </c>
      <c r="S131" s="31">
        <v>245</v>
      </c>
      <c r="T131" s="31">
        <v>41</v>
      </c>
      <c r="U131" s="41">
        <f t="shared" ref="U131:Z131" si="134">O131/I131-1</f>
        <v>0.16666666666666674</v>
      </c>
      <c r="V131" s="41">
        <f t="shared" si="134"/>
        <v>0.16666666666666674</v>
      </c>
      <c r="W131" s="41">
        <f t="shared" si="134"/>
        <v>0.161904761904762</v>
      </c>
      <c r="X131" s="41">
        <f t="shared" si="134"/>
        <v>0.161904761904762</v>
      </c>
      <c r="Y131" s="41">
        <f t="shared" si="134"/>
        <v>0.16666666666666674</v>
      </c>
      <c r="Z131" s="41">
        <f t="shared" si="134"/>
        <v>0.33116883116883122</v>
      </c>
      <c r="AA131" s="41">
        <f t="shared" si="1"/>
        <v>0.19249639249639258</v>
      </c>
      <c r="AB131" s="40">
        <f>VLOOKUP(Reais6x6!C131,Aplicações!$B$10:$J$67,6,0)</f>
        <v>7.9510703363914366E-3</v>
      </c>
      <c r="AC131" s="40">
        <f>VLOOKUP(Reais6x6!D131,Aplicações!$B$10:$J$67,6,0)</f>
        <v>7.9510703363914366E-3</v>
      </c>
      <c r="AD131" s="40">
        <f>VLOOKUP(Reais6x6!E131,Aplicações!$B$10:$J$67,6,0)</f>
        <v>7.9510703363914366E-3</v>
      </c>
      <c r="AE131" s="40">
        <f>VLOOKUP(Reais6x6!F131,Aplicações!$B$10:$J$67,6,0)</f>
        <v>7.9510703363914366E-3</v>
      </c>
      <c r="AF131" s="40">
        <f>VLOOKUP(Reais6x6!G131,Aplicações!$B$10:$J$67,6,0)</f>
        <v>7.9510703363914366E-3</v>
      </c>
      <c r="AG131" s="40">
        <f>VLOOKUP(Reais6x6!H131,Aplicações!$B$10:$J$67,6,0)</f>
        <v>4.0978593272171251E-2</v>
      </c>
      <c r="AH131" s="40">
        <f>VLOOKUP(Reais6x6!C131,Aplicações!$B$10:$J$67,7,0)</f>
        <v>1.1261261261261261E-2</v>
      </c>
      <c r="AI131" s="40">
        <f>VLOOKUP(Reais6x6!D131,Aplicações!$B$10:$J$67,7,0)</f>
        <v>1.1261261261261261E-2</v>
      </c>
      <c r="AJ131" s="40">
        <f>VLOOKUP(Reais6x6!E131,Aplicações!$B$10:$J$67,7,0)</f>
        <v>1.1261261261261261E-2</v>
      </c>
      <c r="AK131" s="40">
        <f>VLOOKUP(Reais6x6!F131,Aplicações!$B$10:$J$67,7,0)</f>
        <v>1.1261261261261261E-2</v>
      </c>
      <c r="AL131" s="40">
        <f>VLOOKUP(Reais6x6!G131,Aplicações!$B$10:$J$67,7,0)</f>
        <v>1.1261261261261261E-2</v>
      </c>
      <c r="AM131" s="40">
        <f>VLOOKUP(Reais6x6!H131,Aplicações!$B$10:$J$67,7,0)</f>
        <v>8.5585585585585586E-2</v>
      </c>
      <c r="AN131" s="40">
        <f>VLOOKUP(Reais6x6!C131,Aplicações!$B$10:$J$67,8,0)</f>
        <v>5.4982817869415812E-3</v>
      </c>
      <c r="AO131" s="40">
        <f>VLOOKUP(Reais6x6!D131,Aplicações!$B$10:$J$67,8,0)</f>
        <v>5.4982817869415812E-3</v>
      </c>
      <c r="AP131" s="40">
        <f>VLOOKUP(Reais6x6!E131,Aplicações!$B$10:$J$67,8,0)</f>
        <v>5.4982817869415812E-3</v>
      </c>
      <c r="AQ131" s="40">
        <f>VLOOKUP(Reais6x6!F131,Aplicações!$B$10:$J$67,8,0)</f>
        <v>5.4982817869415812E-3</v>
      </c>
      <c r="AR131" s="40">
        <f>VLOOKUP(Reais6x6!G131,Aplicações!$B$10:$J$67,8,0)</f>
        <v>5.4982817869415812E-3</v>
      </c>
      <c r="AS131" s="40">
        <f>VLOOKUP(Reais6x6!H131,Aplicações!$B$10:$J$67,8,0)</f>
        <v>0.30584192439862545</v>
      </c>
      <c r="AT131" s="40">
        <f t="shared" si="2"/>
        <v>8.0733944954128431E-2</v>
      </c>
      <c r="AU131" s="40">
        <f t="shared" si="3"/>
        <v>0.14189189189189189</v>
      </c>
      <c r="AV131" s="40">
        <f t="shared" si="4"/>
        <v>0.33333333333333337</v>
      </c>
      <c r="AW131" s="66">
        <f t="shared" si="5"/>
        <v>0.98899082568807328</v>
      </c>
      <c r="AX131" s="40">
        <f t="shared" si="6"/>
        <v>0.97522522522522515</v>
      </c>
      <c r="AY131" s="40">
        <f t="shared" si="7"/>
        <v>0.89988545246277196</v>
      </c>
    </row>
    <row r="132" spans="2:51" ht="13.5" customHeight="1">
      <c r="B132" s="39">
        <v>129</v>
      </c>
      <c r="C132" s="31" t="s">
        <v>98</v>
      </c>
      <c r="D132" s="31" t="s">
        <v>98</v>
      </c>
      <c r="E132" s="31" t="s">
        <v>98</v>
      </c>
      <c r="F132" s="31" t="s">
        <v>98</v>
      </c>
      <c r="G132" s="31" t="s">
        <v>98</v>
      </c>
      <c r="H132" s="31" t="s">
        <v>100</v>
      </c>
      <c r="I132" s="40">
        <f>VLOOKUP(Reais6x6!C132,Aplicações!$B$10:$J$67,9,0)</f>
        <v>210</v>
      </c>
      <c r="J132" s="40">
        <f>VLOOKUP(Reais6x6!D132,Aplicações!$B$10:$J$67,9,0)</f>
        <v>210</v>
      </c>
      <c r="K132" s="40">
        <f>VLOOKUP(Reais6x6!E132,Aplicações!$B$10:$J$67,9,0)</f>
        <v>210</v>
      </c>
      <c r="L132" s="40">
        <f>VLOOKUP(Reais6x6!F132,Aplicações!$B$10:$J$67,9,0)</f>
        <v>210</v>
      </c>
      <c r="M132" s="40">
        <f>VLOOKUP(Reais6x6!G132,Aplicações!$B$10:$J$67,9,0)</f>
        <v>210</v>
      </c>
      <c r="N132" s="40">
        <f>VLOOKUP(Reais6x6!H132,Aplicações!$B$10:$J$67,9,0)</f>
        <v>184</v>
      </c>
      <c r="O132" s="31">
        <v>246</v>
      </c>
      <c r="P132" s="31">
        <v>245</v>
      </c>
      <c r="Q132" s="31">
        <v>244</v>
      </c>
      <c r="R132" s="31">
        <v>245</v>
      </c>
      <c r="S132" s="31">
        <v>244</v>
      </c>
      <c r="T132" s="31">
        <v>206</v>
      </c>
      <c r="U132" s="41">
        <f t="shared" ref="U132:Z132" si="135">O132/I132-1</f>
        <v>0.17142857142857149</v>
      </c>
      <c r="V132" s="41">
        <f t="shared" si="135"/>
        <v>0.16666666666666674</v>
      </c>
      <c r="W132" s="41">
        <f t="shared" si="135"/>
        <v>0.161904761904762</v>
      </c>
      <c r="X132" s="41">
        <f t="shared" si="135"/>
        <v>0.16666666666666674</v>
      </c>
      <c r="Y132" s="41">
        <f t="shared" si="135"/>
        <v>0.161904761904762</v>
      </c>
      <c r="Z132" s="41">
        <f t="shared" si="135"/>
        <v>0.11956521739130443</v>
      </c>
      <c r="AA132" s="41">
        <f t="shared" si="1"/>
        <v>0.15802277432712222</v>
      </c>
      <c r="AB132" s="40">
        <f>VLOOKUP(Reais6x6!C132,Aplicações!$B$10:$J$67,6,0)</f>
        <v>7.9510703363914366E-3</v>
      </c>
      <c r="AC132" s="40">
        <f>VLOOKUP(Reais6x6!D132,Aplicações!$B$10:$J$67,6,0)</f>
        <v>7.9510703363914366E-3</v>
      </c>
      <c r="AD132" s="40">
        <f>VLOOKUP(Reais6x6!E132,Aplicações!$B$10:$J$67,6,0)</f>
        <v>7.9510703363914366E-3</v>
      </c>
      <c r="AE132" s="40">
        <f>VLOOKUP(Reais6x6!F132,Aplicações!$B$10:$J$67,6,0)</f>
        <v>7.9510703363914366E-3</v>
      </c>
      <c r="AF132" s="40">
        <f>VLOOKUP(Reais6x6!G132,Aplicações!$B$10:$J$67,6,0)</f>
        <v>7.9510703363914366E-3</v>
      </c>
      <c r="AG132" s="40">
        <f>VLOOKUP(Reais6x6!H132,Aplicações!$B$10:$J$67,6,0)</f>
        <v>4.2813455657492354E-3</v>
      </c>
      <c r="AH132" s="40">
        <f>VLOOKUP(Reais6x6!C132,Aplicações!$B$10:$J$67,7,0)</f>
        <v>1.1261261261261261E-2</v>
      </c>
      <c r="AI132" s="40">
        <f>VLOOKUP(Reais6x6!D132,Aplicações!$B$10:$J$67,7,0)</f>
        <v>1.1261261261261261E-2</v>
      </c>
      <c r="AJ132" s="40">
        <f>VLOOKUP(Reais6x6!E132,Aplicações!$B$10:$J$67,7,0)</f>
        <v>1.1261261261261261E-2</v>
      </c>
      <c r="AK132" s="40">
        <f>VLOOKUP(Reais6x6!F132,Aplicações!$B$10:$J$67,7,0)</f>
        <v>1.1261261261261261E-2</v>
      </c>
      <c r="AL132" s="40">
        <f>VLOOKUP(Reais6x6!G132,Aplicações!$B$10:$J$67,7,0)</f>
        <v>1.1261261261261261E-2</v>
      </c>
      <c r="AM132" s="40">
        <f>VLOOKUP(Reais6x6!H132,Aplicações!$B$10:$J$67,7,0)</f>
        <v>9.0090090090090089E-3</v>
      </c>
      <c r="AN132" s="40">
        <f>VLOOKUP(Reais6x6!C132,Aplicações!$B$10:$J$67,8,0)</f>
        <v>5.4982817869415812E-3</v>
      </c>
      <c r="AO132" s="40">
        <f>VLOOKUP(Reais6x6!D132,Aplicações!$B$10:$J$67,8,0)</f>
        <v>5.4982817869415812E-3</v>
      </c>
      <c r="AP132" s="40">
        <f>VLOOKUP(Reais6x6!E132,Aplicações!$B$10:$J$67,8,0)</f>
        <v>5.4982817869415812E-3</v>
      </c>
      <c r="AQ132" s="40">
        <f>VLOOKUP(Reais6x6!F132,Aplicações!$B$10:$J$67,8,0)</f>
        <v>5.4982817869415812E-3</v>
      </c>
      <c r="AR132" s="40">
        <f>VLOOKUP(Reais6x6!G132,Aplicações!$B$10:$J$67,8,0)</f>
        <v>5.4982817869415812E-3</v>
      </c>
      <c r="AS132" s="40">
        <f>VLOOKUP(Reais6x6!H132,Aplicações!$B$10:$J$67,8,0)</f>
        <v>0</v>
      </c>
      <c r="AT132" s="40">
        <f t="shared" si="2"/>
        <v>4.4036697247706418E-2</v>
      </c>
      <c r="AU132" s="40">
        <f t="shared" si="3"/>
        <v>6.5315315315315314E-2</v>
      </c>
      <c r="AV132" s="40">
        <f t="shared" si="4"/>
        <v>2.7491408934707907E-2</v>
      </c>
      <c r="AW132" s="66">
        <f t="shared" si="5"/>
        <v>0.99877675840978597</v>
      </c>
      <c r="AX132" s="40">
        <f t="shared" si="6"/>
        <v>0.9992492492492494</v>
      </c>
      <c r="AY132" s="40">
        <f t="shared" si="7"/>
        <v>0.99816723940435281</v>
      </c>
    </row>
    <row r="133" spans="2:51" ht="13.5" customHeight="1">
      <c r="B133" s="39">
        <v>130</v>
      </c>
      <c r="C133" s="31" t="s">
        <v>98</v>
      </c>
      <c r="D133" s="31" t="s">
        <v>98</v>
      </c>
      <c r="E133" s="31" t="s">
        <v>98</v>
      </c>
      <c r="F133" s="31" t="s">
        <v>98</v>
      </c>
      <c r="G133" s="31" t="s">
        <v>98</v>
      </c>
      <c r="H133" s="31" t="s">
        <v>101</v>
      </c>
      <c r="I133" s="40">
        <f>VLOOKUP(Reais6x6!C133,Aplicações!$B$10:$J$67,9,0)</f>
        <v>210</v>
      </c>
      <c r="J133" s="40">
        <f>VLOOKUP(Reais6x6!D133,Aplicações!$B$10:$J$67,9,0)</f>
        <v>210</v>
      </c>
      <c r="K133" s="40">
        <f>VLOOKUP(Reais6x6!E133,Aplicações!$B$10:$J$67,9,0)</f>
        <v>210</v>
      </c>
      <c r="L133" s="40">
        <f>VLOOKUP(Reais6x6!F133,Aplicações!$B$10:$J$67,9,0)</f>
        <v>210</v>
      </c>
      <c r="M133" s="40">
        <f>VLOOKUP(Reais6x6!G133,Aplicações!$B$10:$J$67,9,0)</f>
        <v>210</v>
      </c>
      <c r="N133" s="40">
        <f>VLOOKUP(Reais6x6!H133,Aplicações!$B$10:$J$67,9,0)</f>
        <v>224.76</v>
      </c>
      <c r="O133" s="31">
        <v>246</v>
      </c>
      <c r="P133" s="31">
        <v>247</v>
      </c>
      <c r="Q133" s="31">
        <v>246</v>
      </c>
      <c r="R133" s="31">
        <v>245</v>
      </c>
      <c r="S133" s="31">
        <v>245</v>
      </c>
      <c r="T133" s="31">
        <v>271</v>
      </c>
      <c r="U133" s="41">
        <f t="shared" ref="U133:Z133" si="136">O133/I133-1</f>
        <v>0.17142857142857149</v>
      </c>
      <c r="V133" s="41">
        <f t="shared" si="136"/>
        <v>0.17619047619047623</v>
      </c>
      <c r="W133" s="41">
        <f t="shared" si="136"/>
        <v>0.17142857142857149</v>
      </c>
      <c r="X133" s="41">
        <f t="shared" si="136"/>
        <v>0.16666666666666674</v>
      </c>
      <c r="Y133" s="41">
        <f t="shared" si="136"/>
        <v>0.16666666666666674</v>
      </c>
      <c r="Z133" s="41">
        <f t="shared" si="136"/>
        <v>0.20573055703861898</v>
      </c>
      <c r="AA133" s="41">
        <f t="shared" si="1"/>
        <v>0.17635191823659527</v>
      </c>
      <c r="AB133" s="40">
        <f>VLOOKUP(Reais6x6!C133,Aplicações!$B$10:$J$67,6,0)</f>
        <v>7.9510703363914366E-3</v>
      </c>
      <c r="AC133" s="40">
        <f>VLOOKUP(Reais6x6!D133,Aplicações!$B$10:$J$67,6,0)</f>
        <v>7.9510703363914366E-3</v>
      </c>
      <c r="AD133" s="40">
        <f>VLOOKUP(Reais6x6!E133,Aplicações!$B$10:$J$67,6,0)</f>
        <v>7.9510703363914366E-3</v>
      </c>
      <c r="AE133" s="40">
        <f>VLOOKUP(Reais6x6!F133,Aplicações!$B$10:$J$67,6,0)</f>
        <v>7.9510703363914366E-3</v>
      </c>
      <c r="AF133" s="40">
        <f>VLOOKUP(Reais6x6!G133,Aplicações!$B$10:$J$67,6,0)</f>
        <v>7.9510703363914366E-3</v>
      </c>
      <c r="AG133" s="40">
        <f>VLOOKUP(Reais6x6!H133,Aplicações!$B$10:$J$67,6,0)</f>
        <v>1.5902140672782873E-2</v>
      </c>
      <c r="AH133" s="40">
        <f>VLOOKUP(Reais6x6!C133,Aplicações!$B$10:$J$67,7,0)</f>
        <v>1.1261261261261261E-2</v>
      </c>
      <c r="AI133" s="40">
        <f>VLOOKUP(Reais6x6!D133,Aplicações!$B$10:$J$67,7,0)</f>
        <v>1.1261261261261261E-2</v>
      </c>
      <c r="AJ133" s="40">
        <f>VLOOKUP(Reais6x6!E133,Aplicações!$B$10:$J$67,7,0)</f>
        <v>1.1261261261261261E-2</v>
      </c>
      <c r="AK133" s="40">
        <f>VLOOKUP(Reais6x6!F133,Aplicações!$B$10:$J$67,7,0)</f>
        <v>1.1261261261261261E-2</v>
      </c>
      <c r="AL133" s="40">
        <f>VLOOKUP(Reais6x6!G133,Aplicações!$B$10:$J$67,7,0)</f>
        <v>1.1261261261261261E-2</v>
      </c>
      <c r="AM133" s="40">
        <f>VLOOKUP(Reais6x6!H133,Aplicações!$B$10:$J$67,7,0)</f>
        <v>2.7027027027027029E-2</v>
      </c>
      <c r="AN133" s="40">
        <f>VLOOKUP(Reais6x6!C133,Aplicações!$B$10:$J$67,8,0)</f>
        <v>5.4982817869415812E-3</v>
      </c>
      <c r="AO133" s="40">
        <f>VLOOKUP(Reais6x6!D133,Aplicações!$B$10:$J$67,8,0)</f>
        <v>5.4982817869415812E-3</v>
      </c>
      <c r="AP133" s="40">
        <f>VLOOKUP(Reais6x6!E133,Aplicações!$B$10:$J$67,8,0)</f>
        <v>5.4982817869415812E-3</v>
      </c>
      <c r="AQ133" s="40">
        <f>VLOOKUP(Reais6x6!F133,Aplicações!$B$10:$J$67,8,0)</f>
        <v>5.4982817869415812E-3</v>
      </c>
      <c r="AR133" s="40">
        <f>VLOOKUP(Reais6x6!G133,Aplicações!$B$10:$J$67,8,0)</f>
        <v>5.4982817869415812E-3</v>
      </c>
      <c r="AS133" s="40">
        <f>VLOOKUP(Reais6x6!H133,Aplicações!$B$10:$J$67,8,0)</f>
        <v>2.7147766323024059E-4</v>
      </c>
      <c r="AT133" s="40">
        <f t="shared" si="2"/>
        <v>5.5657492354740053E-2</v>
      </c>
      <c r="AU133" s="40">
        <f t="shared" si="3"/>
        <v>8.3333333333333329E-2</v>
      </c>
      <c r="AV133" s="40">
        <f t="shared" si="4"/>
        <v>2.7762886597938147E-2</v>
      </c>
      <c r="AW133" s="66">
        <f t="shared" si="5"/>
        <v>0.9973496432212029</v>
      </c>
      <c r="AX133" s="40">
        <f t="shared" si="6"/>
        <v>0.99474474474474484</v>
      </c>
      <c r="AY133" s="40">
        <f t="shared" si="7"/>
        <v>0.99825773195876277</v>
      </c>
    </row>
    <row r="134" spans="2:51" ht="13.5" customHeight="1">
      <c r="B134" s="39">
        <v>131</v>
      </c>
      <c r="C134" s="31" t="s">
        <v>98</v>
      </c>
      <c r="D134" s="31" t="s">
        <v>98</v>
      </c>
      <c r="E134" s="31" t="s">
        <v>98</v>
      </c>
      <c r="F134" s="31" t="s">
        <v>98</v>
      </c>
      <c r="G134" s="31" t="s">
        <v>99</v>
      </c>
      <c r="H134" s="31" t="s">
        <v>99</v>
      </c>
      <c r="I134" s="40">
        <f>VLOOKUP(Reais6x6!C134,Aplicações!$B$10:$J$67,9,0)</f>
        <v>210</v>
      </c>
      <c r="J134" s="40">
        <f>VLOOKUP(Reais6x6!D134,Aplicações!$B$10:$J$67,9,0)</f>
        <v>210</v>
      </c>
      <c r="K134" s="40">
        <f>VLOOKUP(Reais6x6!E134,Aplicações!$B$10:$J$67,9,0)</f>
        <v>210</v>
      </c>
      <c r="L134" s="40">
        <f>VLOOKUP(Reais6x6!F134,Aplicações!$B$10:$J$67,9,0)</f>
        <v>210</v>
      </c>
      <c r="M134" s="40">
        <f>VLOOKUP(Reais6x6!G134,Aplicações!$B$10:$J$67,9,0)</f>
        <v>30.8</v>
      </c>
      <c r="N134" s="40">
        <f>VLOOKUP(Reais6x6!H134,Aplicações!$B$10:$J$67,9,0)</f>
        <v>30.8</v>
      </c>
      <c r="O134" s="31">
        <v>247</v>
      </c>
      <c r="P134" s="31">
        <v>247</v>
      </c>
      <c r="Q134" s="31">
        <v>247</v>
      </c>
      <c r="R134" s="31">
        <v>247</v>
      </c>
      <c r="S134" s="31">
        <v>41</v>
      </c>
      <c r="T134" s="31">
        <v>41</v>
      </c>
      <c r="U134" s="41">
        <f t="shared" ref="U134:Z134" si="137">O134/I134-1</f>
        <v>0.17619047619047623</v>
      </c>
      <c r="V134" s="41">
        <f t="shared" si="137"/>
        <v>0.17619047619047623</v>
      </c>
      <c r="W134" s="41">
        <f t="shared" si="137"/>
        <v>0.17619047619047623</v>
      </c>
      <c r="X134" s="41">
        <f t="shared" si="137"/>
        <v>0.17619047619047623</v>
      </c>
      <c r="Y134" s="41">
        <f t="shared" si="137"/>
        <v>0.33116883116883122</v>
      </c>
      <c r="Z134" s="41">
        <f t="shared" si="137"/>
        <v>0.33116883116883122</v>
      </c>
      <c r="AA134" s="41">
        <f t="shared" si="1"/>
        <v>0.22784992784992789</v>
      </c>
      <c r="AB134" s="40">
        <f>VLOOKUP(Reais6x6!C134,Aplicações!$B$10:$J$67,6,0)</f>
        <v>7.9510703363914366E-3</v>
      </c>
      <c r="AC134" s="40">
        <f>VLOOKUP(Reais6x6!D134,Aplicações!$B$10:$J$67,6,0)</f>
        <v>7.9510703363914366E-3</v>
      </c>
      <c r="AD134" s="40">
        <f>VLOOKUP(Reais6x6!E134,Aplicações!$B$10:$J$67,6,0)</f>
        <v>7.9510703363914366E-3</v>
      </c>
      <c r="AE134" s="40">
        <f>VLOOKUP(Reais6x6!F134,Aplicações!$B$10:$J$67,6,0)</f>
        <v>7.9510703363914366E-3</v>
      </c>
      <c r="AF134" s="40">
        <f>VLOOKUP(Reais6x6!G134,Aplicações!$B$10:$J$67,6,0)</f>
        <v>4.0978593272171251E-2</v>
      </c>
      <c r="AG134" s="40">
        <f>VLOOKUP(Reais6x6!H134,Aplicações!$B$10:$J$67,6,0)</f>
        <v>4.0978593272171251E-2</v>
      </c>
      <c r="AH134" s="40">
        <f>VLOOKUP(Reais6x6!C134,Aplicações!$B$10:$J$67,7,0)</f>
        <v>1.1261261261261261E-2</v>
      </c>
      <c r="AI134" s="40">
        <f>VLOOKUP(Reais6x6!D134,Aplicações!$B$10:$J$67,7,0)</f>
        <v>1.1261261261261261E-2</v>
      </c>
      <c r="AJ134" s="40">
        <f>VLOOKUP(Reais6x6!E134,Aplicações!$B$10:$J$67,7,0)</f>
        <v>1.1261261261261261E-2</v>
      </c>
      <c r="AK134" s="40">
        <f>VLOOKUP(Reais6x6!F134,Aplicações!$B$10:$J$67,7,0)</f>
        <v>1.1261261261261261E-2</v>
      </c>
      <c r="AL134" s="40">
        <f>VLOOKUP(Reais6x6!G134,Aplicações!$B$10:$J$67,7,0)</f>
        <v>8.5585585585585586E-2</v>
      </c>
      <c r="AM134" s="40">
        <f>VLOOKUP(Reais6x6!H134,Aplicações!$B$10:$J$67,7,0)</f>
        <v>8.5585585585585586E-2</v>
      </c>
      <c r="AN134" s="40">
        <f>VLOOKUP(Reais6x6!C134,Aplicações!$B$10:$J$67,8,0)</f>
        <v>5.4982817869415812E-3</v>
      </c>
      <c r="AO134" s="40">
        <f>VLOOKUP(Reais6x6!D134,Aplicações!$B$10:$J$67,8,0)</f>
        <v>5.4982817869415812E-3</v>
      </c>
      <c r="AP134" s="40">
        <f>VLOOKUP(Reais6x6!E134,Aplicações!$B$10:$J$67,8,0)</f>
        <v>5.4982817869415812E-3</v>
      </c>
      <c r="AQ134" s="40">
        <f>VLOOKUP(Reais6x6!F134,Aplicações!$B$10:$J$67,8,0)</f>
        <v>5.4982817869415812E-3</v>
      </c>
      <c r="AR134" s="40">
        <f>VLOOKUP(Reais6x6!G134,Aplicações!$B$10:$J$67,8,0)</f>
        <v>0.30584192439862545</v>
      </c>
      <c r="AS134" s="40">
        <f>VLOOKUP(Reais6x6!H134,Aplicações!$B$10:$J$67,8,0)</f>
        <v>0.30584192439862545</v>
      </c>
      <c r="AT134" s="40">
        <f t="shared" si="2"/>
        <v>0.11376146788990825</v>
      </c>
      <c r="AU134" s="40">
        <f t="shared" si="3"/>
        <v>0.21621621621621623</v>
      </c>
      <c r="AV134" s="40">
        <f t="shared" si="4"/>
        <v>0.63367697594501715</v>
      </c>
      <c r="AW134" s="66">
        <f t="shared" si="5"/>
        <v>0.98238532110091725</v>
      </c>
      <c r="AX134" s="40">
        <f t="shared" si="6"/>
        <v>0.96036036036036021</v>
      </c>
      <c r="AY134" s="40">
        <f t="shared" si="7"/>
        <v>0.83981672394043516</v>
      </c>
    </row>
    <row r="135" spans="2:51" ht="13.5" customHeight="1">
      <c r="B135" s="39">
        <v>132</v>
      </c>
      <c r="C135" s="31" t="s">
        <v>98</v>
      </c>
      <c r="D135" s="31" t="s">
        <v>98</v>
      </c>
      <c r="E135" s="31" t="s">
        <v>98</v>
      </c>
      <c r="F135" s="31" t="s">
        <v>98</v>
      </c>
      <c r="G135" s="31" t="s">
        <v>99</v>
      </c>
      <c r="H135" s="31" t="s">
        <v>100</v>
      </c>
      <c r="I135" s="40">
        <f>VLOOKUP(Reais6x6!C135,Aplicações!$B$10:$J$67,9,0)</f>
        <v>210</v>
      </c>
      <c r="J135" s="40">
        <f>VLOOKUP(Reais6x6!D135,Aplicações!$B$10:$J$67,9,0)</f>
        <v>210</v>
      </c>
      <c r="K135" s="40">
        <f>VLOOKUP(Reais6x6!E135,Aplicações!$B$10:$J$67,9,0)</f>
        <v>210</v>
      </c>
      <c r="L135" s="40">
        <f>VLOOKUP(Reais6x6!F135,Aplicações!$B$10:$J$67,9,0)</f>
        <v>210</v>
      </c>
      <c r="M135" s="40">
        <f>VLOOKUP(Reais6x6!G135,Aplicações!$B$10:$J$67,9,0)</f>
        <v>30.8</v>
      </c>
      <c r="N135" s="40">
        <f>VLOOKUP(Reais6x6!H135,Aplicações!$B$10:$J$67,9,0)</f>
        <v>184</v>
      </c>
      <c r="O135" s="31">
        <v>248</v>
      </c>
      <c r="P135" s="31">
        <v>248</v>
      </c>
      <c r="Q135" s="31">
        <v>246</v>
      </c>
      <c r="R135" s="31">
        <v>249</v>
      </c>
      <c r="S135" s="31">
        <v>40</v>
      </c>
      <c r="T135" s="31">
        <v>208</v>
      </c>
      <c r="U135" s="41">
        <f t="shared" ref="U135:Z135" si="138">O135/I135-1</f>
        <v>0.18095238095238098</v>
      </c>
      <c r="V135" s="41">
        <f t="shared" si="138"/>
        <v>0.18095238095238098</v>
      </c>
      <c r="W135" s="41">
        <f t="shared" si="138"/>
        <v>0.17142857142857149</v>
      </c>
      <c r="X135" s="41">
        <f t="shared" si="138"/>
        <v>0.18571428571428572</v>
      </c>
      <c r="Y135" s="41">
        <f t="shared" si="138"/>
        <v>0.29870129870129869</v>
      </c>
      <c r="Z135" s="41">
        <f t="shared" si="138"/>
        <v>0.13043478260869557</v>
      </c>
      <c r="AA135" s="41">
        <f t="shared" si="1"/>
        <v>0.19136395005960224</v>
      </c>
      <c r="AB135" s="40">
        <f>VLOOKUP(Reais6x6!C135,Aplicações!$B$10:$J$67,6,0)</f>
        <v>7.9510703363914366E-3</v>
      </c>
      <c r="AC135" s="40">
        <f>VLOOKUP(Reais6x6!D135,Aplicações!$B$10:$J$67,6,0)</f>
        <v>7.9510703363914366E-3</v>
      </c>
      <c r="AD135" s="40">
        <f>VLOOKUP(Reais6x6!E135,Aplicações!$B$10:$J$67,6,0)</f>
        <v>7.9510703363914366E-3</v>
      </c>
      <c r="AE135" s="40">
        <f>VLOOKUP(Reais6x6!F135,Aplicações!$B$10:$J$67,6,0)</f>
        <v>7.9510703363914366E-3</v>
      </c>
      <c r="AF135" s="40">
        <f>VLOOKUP(Reais6x6!G135,Aplicações!$B$10:$J$67,6,0)</f>
        <v>4.0978593272171251E-2</v>
      </c>
      <c r="AG135" s="40">
        <f>VLOOKUP(Reais6x6!H135,Aplicações!$B$10:$J$67,6,0)</f>
        <v>4.2813455657492354E-3</v>
      </c>
      <c r="AH135" s="40">
        <f>VLOOKUP(Reais6x6!C135,Aplicações!$B$10:$J$67,7,0)</f>
        <v>1.1261261261261261E-2</v>
      </c>
      <c r="AI135" s="40">
        <f>VLOOKUP(Reais6x6!D135,Aplicações!$B$10:$J$67,7,0)</f>
        <v>1.1261261261261261E-2</v>
      </c>
      <c r="AJ135" s="40">
        <f>VLOOKUP(Reais6x6!E135,Aplicações!$B$10:$J$67,7,0)</f>
        <v>1.1261261261261261E-2</v>
      </c>
      <c r="AK135" s="40">
        <f>VLOOKUP(Reais6x6!F135,Aplicações!$B$10:$J$67,7,0)</f>
        <v>1.1261261261261261E-2</v>
      </c>
      <c r="AL135" s="40">
        <f>VLOOKUP(Reais6x6!G135,Aplicações!$B$10:$J$67,7,0)</f>
        <v>8.5585585585585586E-2</v>
      </c>
      <c r="AM135" s="40">
        <f>VLOOKUP(Reais6x6!H135,Aplicações!$B$10:$J$67,7,0)</f>
        <v>9.0090090090090089E-3</v>
      </c>
      <c r="AN135" s="40">
        <f>VLOOKUP(Reais6x6!C135,Aplicações!$B$10:$J$67,8,0)</f>
        <v>5.4982817869415812E-3</v>
      </c>
      <c r="AO135" s="40">
        <f>VLOOKUP(Reais6x6!D135,Aplicações!$B$10:$J$67,8,0)</f>
        <v>5.4982817869415812E-3</v>
      </c>
      <c r="AP135" s="40">
        <f>VLOOKUP(Reais6x6!E135,Aplicações!$B$10:$J$67,8,0)</f>
        <v>5.4982817869415812E-3</v>
      </c>
      <c r="AQ135" s="40">
        <f>VLOOKUP(Reais6x6!F135,Aplicações!$B$10:$J$67,8,0)</f>
        <v>5.4982817869415812E-3</v>
      </c>
      <c r="AR135" s="40">
        <f>VLOOKUP(Reais6x6!G135,Aplicações!$B$10:$J$67,8,0)</f>
        <v>0.30584192439862545</v>
      </c>
      <c r="AS135" s="40">
        <f>VLOOKUP(Reais6x6!H135,Aplicações!$B$10:$J$67,8,0)</f>
        <v>0</v>
      </c>
      <c r="AT135" s="40">
        <f t="shared" si="2"/>
        <v>7.7064220183486229E-2</v>
      </c>
      <c r="AU135" s="40">
        <f t="shared" si="3"/>
        <v>0.13963963963963963</v>
      </c>
      <c r="AV135" s="40">
        <f t="shared" si="4"/>
        <v>0.32783505154639175</v>
      </c>
      <c r="AW135" s="66">
        <f t="shared" si="5"/>
        <v>0.98776758409785925</v>
      </c>
      <c r="AX135" s="40">
        <f t="shared" si="6"/>
        <v>0.97447447447447455</v>
      </c>
      <c r="AY135" s="40">
        <f t="shared" si="7"/>
        <v>0.89805269186712477</v>
      </c>
    </row>
    <row r="136" spans="2:51" ht="13.5" customHeight="1">
      <c r="B136" s="39">
        <v>133</v>
      </c>
      <c r="C136" s="31" t="s">
        <v>98</v>
      </c>
      <c r="D136" s="31" t="s">
        <v>98</v>
      </c>
      <c r="E136" s="31" t="s">
        <v>98</v>
      </c>
      <c r="F136" s="31" t="s">
        <v>98</v>
      </c>
      <c r="G136" s="31" t="s">
        <v>99</v>
      </c>
      <c r="H136" s="31" t="s">
        <v>101</v>
      </c>
      <c r="I136" s="40">
        <f>VLOOKUP(Reais6x6!C136,Aplicações!$B$10:$J$67,9,0)</f>
        <v>210</v>
      </c>
      <c r="J136" s="40">
        <f>VLOOKUP(Reais6x6!D136,Aplicações!$B$10:$J$67,9,0)</f>
        <v>210</v>
      </c>
      <c r="K136" s="40">
        <f>VLOOKUP(Reais6x6!E136,Aplicações!$B$10:$J$67,9,0)</f>
        <v>210</v>
      </c>
      <c r="L136" s="40">
        <f>VLOOKUP(Reais6x6!F136,Aplicações!$B$10:$J$67,9,0)</f>
        <v>210</v>
      </c>
      <c r="M136" s="40">
        <f>VLOOKUP(Reais6x6!G136,Aplicações!$B$10:$J$67,9,0)</f>
        <v>30.8</v>
      </c>
      <c r="N136" s="40">
        <f>VLOOKUP(Reais6x6!H136,Aplicações!$B$10:$J$67,9,0)</f>
        <v>224.76</v>
      </c>
      <c r="O136" s="31">
        <v>245</v>
      </c>
      <c r="P136" s="31">
        <v>246</v>
      </c>
      <c r="Q136" s="31">
        <v>248</v>
      </c>
      <c r="R136" s="31">
        <v>245</v>
      </c>
      <c r="S136" s="31">
        <v>41</v>
      </c>
      <c r="T136" s="31">
        <v>275</v>
      </c>
      <c r="U136" s="41">
        <f t="shared" ref="U136:Z136" si="139">O136/I136-1</f>
        <v>0.16666666666666674</v>
      </c>
      <c r="V136" s="41">
        <f t="shared" si="139"/>
        <v>0.17142857142857149</v>
      </c>
      <c r="W136" s="41">
        <f t="shared" si="139"/>
        <v>0.18095238095238098</v>
      </c>
      <c r="X136" s="41">
        <f t="shared" si="139"/>
        <v>0.16666666666666674</v>
      </c>
      <c r="Y136" s="41">
        <f t="shared" si="139"/>
        <v>0.33116883116883122</v>
      </c>
      <c r="Z136" s="41">
        <f t="shared" si="139"/>
        <v>0.22352731802811898</v>
      </c>
      <c r="AA136" s="41">
        <f t="shared" si="1"/>
        <v>0.20673507248520603</v>
      </c>
      <c r="AB136" s="40">
        <f>VLOOKUP(Reais6x6!C136,Aplicações!$B$10:$J$67,6,0)</f>
        <v>7.9510703363914366E-3</v>
      </c>
      <c r="AC136" s="40">
        <f>VLOOKUP(Reais6x6!D136,Aplicações!$B$10:$J$67,6,0)</f>
        <v>7.9510703363914366E-3</v>
      </c>
      <c r="AD136" s="40">
        <f>VLOOKUP(Reais6x6!E136,Aplicações!$B$10:$J$67,6,0)</f>
        <v>7.9510703363914366E-3</v>
      </c>
      <c r="AE136" s="40">
        <f>VLOOKUP(Reais6x6!F136,Aplicações!$B$10:$J$67,6,0)</f>
        <v>7.9510703363914366E-3</v>
      </c>
      <c r="AF136" s="40">
        <f>VLOOKUP(Reais6x6!G136,Aplicações!$B$10:$J$67,6,0)</f>
        <v>4.0978593272171251E-2</v>
      </c>
      <c r="AG136" s="40">
        <f>VLOOKUP(Reais6x6!H136,Aplicações!$B$10:$J$67,6,0)</f>
        <v>1.5902140672782873E-2</v>
      </c>
      <c r="AH136" s="40">
        <f>VLOOKUP(Reais6x6!C136,Aplicações!$B$10:$J$67,7,0)</f>
        <v>1.1261261261261261E-2</v>
      </c>
      <c r="AI136" s="40">
        <f>VLOOKUP(Reais6x6!D136,Aplicações!$B$10:$J$67,7,0)</f>
        <v>1.1261261261261261E-2</v>
      </c>
      <c r="AJ136" s="40">
        <f>VLOOKUP(Reais6x6!E136,Aplicações!$B$10:$J$67,7,0)</f>
        <v>1.1261261261261261E-2</v>
      </c>
      <c r="AK136" s="40">
        <f>VLOOKUP(Reais6x6!F136,Aplicações!$B$10:$J$67,7,0)</f>
        <v>1.1261261261261261E-2</v>
      </c>
      <c r="AL136" s="40">
        <f>VLOOKUP(Reais6x6!G136,Aplicações!$B$10:$J$67,7,0)</f>
        <v>8.5585585585585586E-2</v>
      </c>
      <c r="AM136" s="40">
        <f>VLOOKUP(Reais6x6!H136,Aplicações!$B$10:$J$67,7,0)</f>
        <v>2.7027027027027029E-2</v>
      </c>
      <c r="AN136" s="40">
        <f>VLOOKUP(Reais6x6!C136,Aplicações!$B$10:$J$67,8,0)</f>
        <v>5.4982817869415812E-3</v>
      </c>
      <c r="AO136" s="40">
        <f>VLOOKUP(Reais6x6!D136,Aplicações!$B$10:$J$67,8,0)</f>
        <v>5.4982817869415812E-3</v>
      </c>
      <c r="AP136" s="40">
        <f>VLOOKUP(Reais6x6!E136,Aplicações!$B$10:$J$67,8,0)</f>
        <v>5.4982817869415812E-3</v>
      </c>
      <c r="AQ136" s="40">
        <f>VLOOKUP(Reais6x6!F136,Aplicações!$B$10:$J$67,8,0)</f>
        <v>5.4982817869415812E-3</v>
      </c>
      <c r="AR136" s="40">
        <f>VLOOKUP(Reais6x6!G136,Aplicações!$B$10:$J$67,8,0)</f>
        <v>0.30584192439862545</v>
      </c>
      <c r="AS136" s="40">
        <f>VLOOKUP(Reais6x6!H136,Aplicações!$B$10:$J$67,8,0)</f>
        <v>2.7147766323024059E-4</v>
      </c>
      <c r="AT136" s="40">
        <f t="shared" si="2"/>
        <v>8.8685015290519864E-2</v>
      </c>
      <c r="AU136" s="40">
        <f t="shared" si="3"/>
        <v>0.15765765765765766</v>
      </c>
      <c r="AV136" s="40">
        <f t="shared" si="4"/>
        <v>0.32810652920962197</v>
      </c>
      <c r="AW136" s="66">
        <f t="shared" si="5"/>
        <v>0.98740061162079518</v>
      </c>
      <c r="AX136" s="40">
        <f t="shared" si="6"/>
        <v>0.97207207207207202</v>
      </c>
      <c r="AY136" s="40">
        <f t="shared" si="7"/>
        <v>0.89814318442153485</v>
      </c>
    </row>
    <row r="137" spans="2:51" ht="13.5" customHeight="1">
      <c r="B137" s="39">
        <v>134</v>
      </c>
      <c r="C137" s="31" t="s">
        <v>98</v>
      </c>
      <c r="D137" s="31" t="s">
        <v>98</v>
      </c>
      <c r="E137" s="31" t="s">
        <v>98</v>
      </c>
      <c r="F137" s="31" t="s">
        <v>98</v>
      </c>
      <c r="G137" s="31" t="s">
        <v>100</v>
      </c>
      <c r="H137" s="31" t="s">
        <v>100</v>
      </c>
      <c r="I137" s="40">
        <f>VLOOKUP(Reais6x6!C137,Aplicações!$B$10:$J$67,9,0)</f>
        <v>210</v>
      </c>
      <c r="J137" s="40">
        <f>VLOOKUP(Reais6x6!D137,Aplicações!$B$10:$J$67,9,0)</f>
        <v>210</v>
      </c>
      <c r="K137" s="40">
        <f>VLOOKUP(Reais6x6!E137,Aplicações!$B$10:$J$67,9,0)</f>
        <v>210</v>
      </c>
      <c r="L137" s="40">
        <f>VLOOKUP(Reais6x6!F137,Aplicações!$B$10:$J$67,9,0)</f>
        <v>210</v>
      </c>
      <c r="M137" s="40">
        <f>VLOOKUP(Reais6x6!G137,Aplicações!$B$10:$J$67,9,0)</f>
        <v>184</v>
      </c>
      <c r="N137" s="40">
        <f>VLOOKUP(Reais6x6!H137,Aplicações!$B$10:$J$67,9,0)</f>
        <v>184</v>
      </c>
      <c r="O137" s="31">
        <v>247</v>
      </c>
      <c r="P137" s="31">
        <v>247</v>
      </c>
      <c r="Q137" s="31">
        <v>249</v>
      </c>
      <c r="R137" s="31">
        <v>246</v>
      </c>
      <c r="S137" s="31">
        <v>210</v>
      </c>
      <c r="T137" s="31">
        <v>209</v>
      </c>
      <c r="U137" s="41">
        <f t="shared" ref="U137:Z137" si="140">O137/I137-1</f>
        <v>0.17619047619047623</v>
      </c>
      <c r="V137" s="41">
        <f t="shared" si="140"/>
        <v>0.17619047619047623</v>
      </c>
      <c r="W137" s="41">
        <f t="shared" si="140"/>
        <v>0.18571428571428572</v>
      </c>
      <c r="X137" s="41">
        <f t="shared" si="140"/>
        <v>0.17142857142857149</v>
      </c>
      <c r="Y137" s="41">
        <f t="shared" si="140"/>
        <v>0.14130434782608692</v>
      </c>
      <c r="Z137" s="41">
        <f t="shared" si="140"/>
        <v>0.13586956521739135</v>
      </c>
      <c r="AA137" s="41">
        <f t="shared" si="1"/>
        <v>0.16444962042788133</v>
      </c>
      <c r="AB137" s="40">
        <f>VLOOKUP(Reais6x6!C137,Aplicações!$B$10:$J$67,6,0)</f>
        <v>7.9510703363914366E-3</v>
      </c>
      <c r="AC137" s="40">
        <f>VLOOKUP(Reais6x6!D137,Aplicações!$B$10:$J$67,6,0)</f>
        <v>7.9510703363914366E-3</v>
      </c>
      <c r="AD137" s="40">
        <f>VLOOKUP(Reais6x6!E137,Aplicações!$B$10:$J$67,6,0)</f>
        <v>7.9510703363914366E-3</v>
      </c>
      <c r="AE137" s="40">
        <f>VLOOKUP(Reais6x6!F137,Aplicações!$B$10:$J$67,6,0)</f>
        <v>7.9510703363914366E-3</v>
      </c>
      <c r="AF137" s="40">
        <f>VLOOKUP(Reais6x6!G137,Aplicações!$B$10:$J$67,6,0)</f>
        <v>4.2813455657492354E-3</v>
      </c>
      <c r="AG137" s="40">
        <f>VLOOKUP(Reais6x6!H137,Aplicações!$B$10:$J$67,6,0)</f>
        <v>4.2813455657492354E-3</v>
      </c>
      <c r="AH137" s="40">
        <f>VLOOKUP(Reais6x6!C137,Aplicações!$B$10:$J$67,7,0)</f>
        <v>1.1261261261261261E-2</v>
      </c>
      <c r="AI137" s="40">
        <f>VLOOKUP(Reais6x6!D137,Aplicações!$B$10:$J$67,7,0)</f>
        <v>1.1261261261261261E-2</v>
      </c>
      <c r="AJ137" s="40">
        <f>VLOOKUP(Reais6x6!E137,Aplicações!$B$10:$J$67,7,0)</f>
        <v>1.1261261261261261E-2</v>
      </c>
      <c r="AK137" s="40">
        <f>VLOOKUP(Reais6x6!F137,Aplicações!$B$10:$J$67,7,0)</f>
        <v>1.1261261261261261E-2</v>
      </c>
      <c r="AL137" s="40">
        <f>VLOOKUP(Reais6x6!G137,Aplicações!$B$10:$J$67,7,0)</f>
        <v>9.0090090090090089E-3</v>
      </c>
      <c r="AM137" s="40">
        <f>VLOOKUP(Reais6x6!H137,Aplicações!$B$10:$J$67,7,0)</f>
        <v>9.0090090090090089E-3</v>
      </c>
      <c r="AN137" s="40">
        <f>VLOOKUP(Reais6x6!C137,Aplicações!$B$10:$J$67,8,0)</f>
        <v>5.4982817869415812E-3</v>
      </c>
      <c r="AO137" s="40">
        <f>VLOOKUP(Reais6x6!D137,Aplicações!$B$10:$J$67,8,0)</f>
        <v>5.4982817869415812E-3</v>
      </c>
      <c r="AP137" s="40">
        <f>VLOOKUP(Reais6x6!E137,Aplicações!$B$10:$J$67,8,0)</f>
        <v>5.4982817869415812E-3</v>
      </c>
      <c r="AQ137" s="40">
        <f>VLOOKUP(Reais6x6!F137,Aplicações!$B$10:$J$67,8,0)</f>
        <v>5.4982817869415812E-3</v>
      </c>
      <c r="AR137" s="40">
        <f>VLOOKUP(Reais6x6!G137,Aplicações!$B$10:$J$67,8,0)</f>
        <v>0</v>
      </c>
      <c r="AS137" s="40">
        <f>VLOOKUP(Reais6x6!H137,Aplicações!$B$10:$J$67,8,0)</f>
        <v>0</v>
      </c>
      <c r="AT137" s="40">
        <f t="shared" si="2"/>
        <v>4.0366972477064222E-2</v>
      </c>
      <c r="AU137" s="40">
        <f t="shared" si="3"/>
        <v>6.3063063063063057E-2</v>
      </c>
      <c r="AV137" s="40">
        <f t="shared" si="4"/>
        <v>2.1993127147766325E-2</v>
      </c>
      <c r="AW137" s="66">
        <f t="shared" si="5"/>
        <v>0.9980428134556576</v>
      </c>
      <c r="AX137" s="40">
        <f t="shared" si="6"/>
        <v>0.99879879879879896</v>
      </c>
      <c r="AY137" s="40">
        <f t="shared" si="7"/>
        <v>0.99706758304696452</v>
      </c>
    </row>
    <row r="138" spans="2:51" ht="13.5" customHeight="1">
      <c r="B138" s="39">
        <v>135</v>
      </c>
      <c r="C138" s="31" t="s">
        <v>98</v>
      </c>
      <c r="D138" s="31" t="s">
        <v>98</v>
      </c>
      <c r="E138" s="31" t="s">
        <v>98</v>
      </c>
      <c r="F138" s="31" t="s">
        <v>98</v>
      </c>
      <c r="G138" s="31" t="s">
        <v>100</v>
      </c>
      <c r="H138" s="31" t="s">
        <v>101</v>
      </c>
      <c r="I138" s="40">
        <f>VLOOKUP(Reais6x6!C138,Aplicações!$B$10:$J$67,9,0)</f>
        <v>210</v>
      </c>
      <c r="J138" s="40">
        <f>VLOOKUP(Reais6x6!D138,Aplicações!$B$10:$J$67,9,0)</f>
        <v>210</v>
      </c>
      <c r="K138" s="40">
        <f>VLOOKUP(Reais6x6!E138,Aplicações!$B$10:$J$67,9,0)</f>
        <v>210</v>
      </c>
      <c r="L138" s="40">
        <f>VLOOKUP(Reais6x6!F138,Aplicações!$B$10:$J$67,9,0)</f>
        <v>210</v>
      </c>
      <c r="M138" s="40">
        <f>VLOOKUP(Reais6x6!G138,Aplicações!$B$10:$J$67,9,0)</f>
        <v>184</v>
      </c>
      <c r="N138" s="40">
        <f>VLOOKUP(Reais6x6!H138,Aplicações!$B$10:$J$67,9,0)</f>
        <v>224.76</v>
      </c>
      <c r="O138" s="31">
        <v>245</v>
      </c>
      <c r="P138" s="31">
        <v>247</v>
      </c>
      <c r="Q138" s="31">
        <v>246</v>
      </c>
      <c r="R138" s="31">
        <v>245</v>
      </c>
      <c r="S138" s="31">
        <v>207</v>
      </c>
      <c r="T138" s="31">
        <v>266</v>
      </c>
      <c r="U138" s="41">
        <f t="shared" ref="U138:Z138" si="141">O138/I138-1</f>
        <v>0.16666666666666674</v>
      </c>
      <c r="V138" s="41">
        <f t="shared" si="141"/>
        <v>0.17619047619047623</v>
      </c>
      <c r="W138" s="41">
        <f t="shared" si="141"/>
        <v>0.17142857142857149</v>
      </c>
      <c r="X138" s="41">
        <f t="shared" si="141"/>
        <v>0.16666666666666674</v>
      </c>
      <c r="Y138" s="41">
        <f t="shared" si="141"/>
        <v>0.125</v>
      </c>
      <c r="Z138" s="41">
        <f t="shared" si="141"/>
        <v>0.18348460580174408</v>
      </c>
      <c r="AA138" s="41">
        <f t="shared" si="1"/>
        <v>0.16490616445902087</v>
      </c>
      <c r="AB138" s="40">
        <f>VLOOKUP(Reais6x6!C138,Aplicações!$B$10:$J$67,6,0)</f>
        <v>7.9510703363914366E-3</v>
      </c>
      <c r="AC138" s="40">
        <f>VLOOKUP(Reais6x6!D138,Aplicações!$B$10:$J$67,6,0)</f>
        <v>7.9510703363914366E-3</v>
      </c>
      <c r="AD138" s="40">
        <f>VLOOKUP(Reais6x6!E138,Aplicações!$B$10:$J$67,6,0)</f>
        <v>7.9510703363914366E-3</v>
      </c>
      <c r="AE138" s="40">
        <f>VLOOKUP(Reais6x6!F138,Aplicações!$B$10:$J$67,6,0)</f>
        <v>7.9510703363914366E-3</v>
      </c>
      <c r="AF138" s="40">
        <f>VLOOKUP(Reais6x6!G138,Aplicações!$B$10:$J$67,6,0)</f>
        <v>4.2813455657492354E-3</v>
      </c>
      <c r="AG138" s="40">
        <f>VLOOKUP(Reais6x6!H138,Aplicações!$B$10:$J$67,6,0)</f>
        <v>1.5902140672782873E-2</v>
      </c>
      <c r="AH138" s="40">
        <f>VLOOKUP(Reais6x6!C138,Aplicações!$B$10:$J$67,7,0)</f>
        <v>1.1261261261261261E-2</v>
      </c>
      <c r="AI138" s="40">
        <f>VLOOKUP(Reais6x6!D138,Aplicações!$B$10:$J$67,7,0)</f>
        <v>1.1261261261261261E-2</v>
      </c>
      <c r="AJ138" s="40">
        <f>VLOOKUP(Reais6x6!E138,Aplicações!$B$10:$J$67,7,0)</f>
        <v>1.1261261261261261E-2</v>
      </c>
      <c r="AK138" s="40">
        <f>VLOOKUP(Reais6x6!F138,Aplicações!$B$10:$J$67,7,0)</f>
        <v>1.1261261261261261E-2</v>
      </c>
      <c r="AL138" s="40">
        <f>VLOOKUP(Reais6x6!G138,Aplicações!$B$10:$J$67,7,0)</f>
        <v>9.0090090090090089E-3</v>
      </c>
      <c r="AM138" s="40">
        <f>VLOOKUP(Reais6x6!H138,Aplicações!$B$10:$J$67,7,0)</f>
        <v>2.7027027027027029E-2</v>
      </c>
      <c r="AN138" s="40">
        <f>VLOOKUP(Reais6x6!C138,Aplicações!$B$10:$J$67,8,0)</f>
        <v>5.4982817869415812E-3</v>
      </c>
      <c r="AO138" s="40">
        <f>VLOOKUP(Reais6x6!D138,Aplicações!$B$10:$J$67,8,0)</f>
        <v>5.4982817869415812E-3</v>
      </c>
      <c r="AP138" s="40">
        <f>VLOOKUP(Reais6x6!E138,Aplicações!$B$10:$J$67,8,0)</f>
        <v>5.4982817869415812E-3</v>
      </c>
      <c r="AQ138" s="40">
        <f>VLOOKUP(Reais6x6!F138,Aplicações!$B$10:$J$67,8,0)</f>
        <v>5.4982817869415812E-3</v>
      </c>
      <c r="AR138" s="40">
        <f>VLOOKUP(Reais6x6!G138,Aplicações!$B$10:$J$67,8,0)</f>
        <v>0</v>
      </c>
      <c r="AS138" s="40">
        <f>VLOOKUP(Reais6x6!H138,Aplicações!$B$10:$J$67,8,0)</f>
        <v>2.7147766323024059E-4</v>
      </c>
      <c r="AT138" s="40">
        <f t="shared" si="2"/>
        <v>5.1987767584097858E-2</v>
      </c>
      <c r="AU138" s="40">
        <f t="shared" si="3"/>
        <v>8.1081081081081086E-2</v>
      </c>
      <c r="AV138" s="40">
        <f t="shared" si="4"/>
        <v>2.2264604810996565E-2</v>
      </c>
      <c r="AW138" s="66">
        <f t="shared" si="5"/>
        <v>0.99612640163098887</v>
      </c>
      <c r="AX138" s="40">
        <f t="shared" si="6"/>
        <v>0.99399399399399413</v>
      </c>
      <c r="AY138" s="40">
        <f t="shared" si="7"/>
        <v>0.99712187857961054</v>
      </c>
    </row>
    <row r="139" spans="2:51" ht="13.5" customHeight="1">
      <c r="B139" s="39">
        <v>136</v>
      </c>
      <c r="C139" s="31" t="s">
        <v>98</v>
      </c>
      <c r="D139" s="31" t="s">
        <v>98</v>
      </c>
      <c r="E139" s="31" t="s">
        <v>98</v>
      </c>
      <c r="F139" s="31" t="s">
        <v>98</v>
      </c>
      <c r="G139" s="31" t="s">
        <v>101</v>
      </c>
      <c r="H139" s="31" t="s">
        <v>101</v>
      </c>
      <c r="I139" s="40">
        <f>VLOOKUP(Reais6x6!C139,Aplicações!$B$10:$J$67,9,0)</f>
        <v>210</v>
      </c>
      <c r="J139" s="40">
        <f>VLOOKUP(Reais6x6!D139,Aplicações!$B$10:$J$67,9,0)</f>
        <v>210</v>
      </c>
      <c r="K139" s="40">
        <f>VLOOKUP(Reais6x6!E139,Aplicações!$B$10:$J$67,9,0)</f>
        <v>210</v>
      </c>
      <c r="L139" s="40">
        <f>VLOOKUP(Reais6x6!F139,Aplicações!$B$10:$J$67,9,0)</f>
        <v>210</v>
      </c>
      <c r="M139" s="40">
        <f>VLOOKUP(Reais6x6!G139,Aplicações!$B$10:$J$67,9,0)</f>
        <v>224.76</v>
      </c>
      <c r="N139" s="40">
        <f>VLOOKUP(Reais6x6!H139,Aplicações!$B$10:$J$67,9,0)</f>
        <v>224.76</v>
      </c>
      <c r="O139" s="31">
        <v>243</v>
      </c>
      <c r="P139" s="31">
        <v>245</v>
      </c>
      <c r="Q139" s="31">
        <v>246</v>
      </c>
      <c r="R139" s="31">
        <v>244</v>
      </c>
      <c r="S139" s="31">
        <v>271</v>
      </c>
      <c r="T139" s="31">
        <v>270</v>
      </c>
      <c r="U139" s="41">
        <f t="shared" ref="U139:Z139" si="142">O139/I139-1</f>
        <v>0.15714285714285725</v>
      </c>
      <c r="V139" s="41">
        <f t="shared" si="142"/>
        <v>0.16666666666666674</v>
      </c>
      <c r="W139" s="41">
        <f t="shared" si="142"/>
        <v>0.17142857142857149</v>
      </c>
      <c r="X139" s="41">
        <f t="shared" si="142"/>
        <v>0.161904761904762</v>
      </c>
      <c r="Y139" s="41">
        <f t="shared" si="142"/>
        <v>0.20573055703861898</v>
      </c>
      <c r="Z139" s="41">
        <f t="shared" si="142"/>
        <v>0.20128136679124409</v>
      </c>
      <c r="AA139" s="41">
        <f t="shared" si="1"/>
        <v>0.1773591301621201</v>
      </c>
      <c r="AB139" s="40">
        <f>VLOOKUP(Reais6x6!C139,Aplicações!$B$10:$J$67,6,0)</f>
        <v>7.9510703363914366E-3</v>
      </c>
      <c r="AC139" s="40">
        <f>VLOOKUP(Reais6x6!D139,Aplicações!$B$10:$J$67,6,0)</f>
        <v>7.9510703363914366E-3</v>
      </c>
      <c r="AD139" s="40">
        <f>VLOOKUP(Reais6x6!E139,Aplicações!$B$10:$J$67,6,0)</f>
        <v>7.9510703363914366E-3</v>
      </c>
      <c r="AE139" s="40">
        <f>VLOOKUP(Reais6x6!F139,Aplicações!$B$10:$J$67,6,0)</f>
        <v>7.9510703363914366E-3</v>
      </c>
      <c r="AF139" s="40">
        <f>VLOOKUP(Reais6x6!G139,Aplicações!$B$10:$J$67,6,0)</f>
        <v>1.5902140672782873E-2</v>
      </c>
      <c r="AG139" s="40">
        <f>VLOOKUP(Reais6x6!H139,Aplicações!$B$10:$J$67,6,0)</f>
        <v>1.5902140672782873E-2</v>
      </c>
      <c r="AH139" s="40">
        <f>VLOOKUP(Reais6x6!C139,Aplicações!$B$10:$J$67,7,0)</f>
        <v>1.1261261261261261E-2</v>
      </c>
      <c r="AI139" s="40">
        <f>VLOOKUP(Reais6x6!D139,Aplicações!$B$10:$J$67,7,0)</f>
        <v>1.1261261261261261E-2</v>
      </c>
      <c r="AJ139" s="40">
        <f>VLOOKUP(Reais6x6!E139,Aplicações!$B$10:$J$67,7,0)</f>
        <v>1.1261261261261261E-2</v>
      </c>
      <c r="AK139" s="40">
        <f>VLOOKUP(Reais6x6!F139,Aplicações!$B$10:$J$67,7,0)</f>
        <v>1.1261261261261261E-2</v>
      </c>
      <c r="AL139" s="40">
        <f>VLOOKUP(Reais6x6!G139,Aplicações!$B$10:$J$67,7,0)</f>
        <v>2.7027027027027029E-2</v>
      </c>
      <c r="AM139" s="40">
        <f>VLOOKUP(Reais6x6!H139,Aplicações!$B$10:$J$67,7,0)</f>
        <v>2.7027027027027029E-2</v>
      </c>
      <c r="AN139" s="40">
        <f>VLOOKUP(Reais6x6!C139,Aplicações!$B$10:$J$67,8,0)</f>
        <v>5.4982817869415812E-3</v>
      </c>
      <c r="AO139" s="40">
        <f>VLOOKUP(Reais6x6!D139,Aplicações!$B$10:$J$67,8,0)</f>
        <v>5.4982817869415812E-3</v>
      </c>
      <c r="AP139" s="40">
        <f>VLOOKUP(Reais6x6!E139,Aplicações!$B$10:$J$67,8,0)</f>
        <v>5.4982817869415812E-3</v>
      </c>
      <c r="AQ139" s="40">
        <f>VLOOKUP(Reais6x6!F139,Aplicações!$B$10:$J$67,8,0)</f>
        <v>5.4982817869415812E-3</v>
      </c>
      <c r="AR139" s="40">
        <f>VLOOKUP(Reais6x6!G139,Aplicações!$B$10:$J$67,8,0)</f>
        <v>2.7147766323024059E-4</v>
      </c>
      <c r="AS139" s="40">
        <f>VLOOKUP(Reais6x6!H139,Aplicações!$B$10:$J$67,8,0)</f>
        <v>2.7147766323024059E-4</v>
      </c>
      <c r="AT139" s="40">
        <f t="shared" si="2"/>
        <v>6.3608562691131493E-2</v>
      </c>
      <c r="AU139" s="40">
        <f t="shared" si="3"/>
        <v>9.90990990990991E-2</v>
      </c>
      <c r="AV139" s="40">
        <f t="shared" si="4"/>
        <v>2.2536082474226806E-2</v>
      </c>
      <c r="AW139" s="66">
        <f t="shared" si="5"/>
        <v>0.99575942915392468</v>
      </c>
      <c r="AX139" s="40">
        <f t="shared" si="6"/>
        <v>0.99159159159159171</v>
      </c>
      <c r="AY139" s="40">
        <f t="shared" si="7"/>
        <v>0.9972123711340205</v>
      </c>
    </row>
    <row r="140" spans="2:51" ht="13.5" customHeight="1">
      <c r="B140" s="39">
        <v>137</v>
      </c>
      <c r="C140" s="31" t="s">
        <v>98</v>
      </c>
      <c r="D140" s="31" t="s">
        <v>98</v>
      </c>
      <c r="E140" s="31" t="s">
        <v>98</v>
      </c>
      <c r="F140" s="31" t="s">
        <v>99</v>
      </c>
      <c r="G140" s="31" t="s">
        <v>99</v>
      </c>
      <c r="H140" s="31" t="s">
        <v>99</v>
      </c>
      <c r="I140" s="40">
        <f>VLOOKUP(Reais6x6!C140,Aplicações!$B$10:$J$67,9,0)</f>
        <v>210</v>
      </c>
      <c r="J140" s="40">
        <f>VLOOKUP(Reais6x6!D140,Aplicações!$B$10:$J$67,9,0)</f>
        <v>210</v>
      </c>
      <c r="K140" s="40">
        <f>VLOOKUP(Reais6x6!E140,Aplicações!$B$10:$J$67,9,0)</f>
        <v>210</v>
      </c>
      <c r="L140" s="40">
        <f>VLOOKUP(Reais6x6!F140,Aplicações!$B$10:$J$67,9,0)</f>
        <v>30.8</v>
      </c>
      <c r="M140" s="40">
        <f>VLOOKUP(Reais6x6!G140,Aplicações!$B$10:$J$67,9,0)</f>
        <v>30.8</v>
      </c>
      <c r="N140" s="40">
        <f>VLOOKUP(Reais6x6!H140,Aplicações!$B$10:$J$67,9,0)</f>
        <v>30.8</v>
      </c>
      <c r="O140" s="31">
        <v>245</v>
      </c>
      <c r="P140" s="31">
        <v>246</v>
      </c>
      <c r="Q140" s="31">
        <v>248</v>
      </c>
      <c r="R140" s="31">
        <v>42</v>
      </c>
      <c r="S140" s="31">
        <v>40</v>
      </c>
      <c r="T140" s="31">
        <v>45</v>
      </c>
      <c r="U140" s="41">
        <f t="shared" ref="U140:Z140" si="143">O140/I140-1</f>
        <v>0.16666666666666674</v>
      </c>
      <c r="V140" s="41">
        <f t="shared" si="143"/>
        <v>0.17142857142857149</v>
      </c>
      <c r="W140" s="41">
        <f t="shared" si="143"/>
        <v>0.18095238095238098</v>
      </c>
      <c r="X140" s="41">
        <f t="shared" si="143"/>
        <v>0.36363636363636354</v>
      </c>
      <c r="Y140" s="41">
        <f t="shared" si="143"/>
        <v>0.29870129870129869</v>
      </c>
      <c r="Z140" s="41">
        <f t="shared" si="143"/>
        <v>0.46103896103896091</v>
      </c>
      <c r="AA140" s="41">
        <f t="shared" si="1"/>
        <v>0.27373737373737372</v>
      </c>
      <c r="AB140" s="40">
        <f>VLOOKUP(Reais6x6!C140,Aplicações!$B$10:$J$67,6,0)</f>
        <v>7.9510703363914366E-3</v>
      </c>
      <c r="AC140" s="40">
        <f>VLOOKUP(Reais6x6!D140,Aplicações!$B$10:$J$67,6,0)</f>
        <v>7.9510703363914366E-3</v>
      </c>
      <c r="AD140" s="40">
        <f>VLOOKUP(Reais6x6!E140,Aplicações!$B$10:$J$67,6,0)</f>
        <v>7.9510703363914366E-3</v>
      </c>
      <c r="AE140" s="40">
        <f>VLOOKUP(Reais6x6!F140,Aplicações!$B$10:$J$67,6,0)</f>
        <v>4.0978593272171251E-2</v>
      </c>
      <c r="AF140" s="40">
        <f>VLOOKUP(Reais6x6!G140,Aplicações!$B$10:$J$67,6,0)</f>
        <v>4.0978593272171251E-2</v>
      </c>
      <c r="AG140" s="40">
        <f>VLOOKUP(Reais6x6!H140,Aplicações!$B$10:$J$67,6,0)</f>
        <v>4.0978593272171251E-2</v>
      </c>
      <c r="AH140" s="40">
        <f>VLOOKUP(Reais6x6!C140,Aplicações!$B$10:$J$67,7,0)</f>
        <v>1.1261261261261261E-2</v>
      </c>
      <c r="AI140" s="40">
        <f>VLOOKUP(Reais6x6!D140,Aplicações!$B$10:$J$67,7,0)</f>
        <v>1.1261261261261261E-2</v>
      </c>
      <c r="AJ140" s="40">
        <f>VLOOKUP(Reais6x6!E140,Aplicações!$B$10:$J$67,7,0)</f>
        <v>1.1261261261261261E-2</v>
      </c>
      <c r="AK140" s="40">
        <f>VLOOKUP(Reais6x6!F140,Aplicações!$B$10:$J$67,7,0)</f>
        <v>8.5585585585585586E-2</v>
      </c>
      <c r="AL140" s="40">
        <f>VLOOKUP(Reais6x6!G140,Aplicações!$B$10:$J$67,7,0)</f>
        <v>8.5585585585585586E-2</v>
      </c>
      <c r="AM140" s="40">
        <f>VLOOKUP(Reais6x6!H140,Aplicações!$B$10:$J$67,7,0)</f>
        <v>8.5585585585585586E-2</v>
      </c>
      <c r="AN140" s="40">
        <f>VLOOKUP(Reais6x6!C140,Aplicações!$B$10:$J$67,8,0)</f>
        <v>5.4982817869415812E-3</v>
      </c>
      <c r="AO140" s="40">
        <f>VLOOKUP(Reais6x6!D140,Aplicações!$B$10:$J$67,8,0)</f>
        <v>5.4982817869415812E-3</v>
      </c>
      <c r="AP140" s="40">
        <f>VLOOKUP(Reais6x6!E140,Aplicações!$B$10:$J$67,8,0)</f>
        <v>5.4982817869415812E-3</v>
      </c>
      <c r="AQ140" s="40">
        <f>VLOOKUP(Reais6x6!F140,Aplicações!$B$10:$J$67,8,0)</f>
        <v>0.30584192439862545</v>
      </c>
      <c r="AR140" s="40">
        <f>VLOOKUP(Reais6x6!G140,Aplicações!$B$10:$J$67,8,0)</f>
        <v>0.30584192439862545</v>
      </c>
      <c r="AS140" s="40">
        <f>VLOOKUP(Reais6x6!H140,Aplicações!$B$10:$J$67,8,0)</f>
        <v>0.30584192439862545</v>
      </c>
      <c r="AT140" s="40">
        <f t="shared" si="2"/>
        <v>0.14678899082568808</v>
      </c>
      <c r="AU140" s="40">
        <f t="shared" si="3"/>
        <v>0.29054054054054057</v>
      </c>
      <c r="AV140" s="40">
        <f t="shared" si="4"/>
        <v>0.93402061855670104</v>
      </c>
      <c r="AW140" s="66">
        <f t="shared" si="5"/>
        <v>0.98018348623853202</v>
      </c>
      <c r="AX140" s="40">
        <f t="shared" si="6"/>
        <v>0.95540540540540531</v>
      </c>
      <c r="AY140" s="40">
        <f t="shared" si="7"/>
        <v>0.81979381443298971</v>
      </c>
    </row>
    <row r="141" spans="2:51" ht="13.5" customHeight="1">
      <c r="B141" s="39">
        <v>138</v>
      </c>
      <c r="C141" s="31" t="s">
        <v>98</v>
      </c>
      <c r="D141" s="31" t="s">
        <v>98</v>
      </c>
      <c r="E141" s="31" t="s">
        <v>98</v>
      </c>
      <c r="F141" s="31" t="s">
        <v>99</v>
      </c>
      <c r="G141" s="31" t="s">
        <v>99</v>
      </c>
      <c r="H141" s="31" t="s">
        <v>100</v>
      </c>
      <c r="I141" s="40">
        <f>VLOOKUP(Reais6x6!C141,Aplicações!$B$10:$J$67,9,0)</f>
        <v>210</v>
      </c>
      <c r="J141" s="40">
        <f>VLOOKUP(Reais6x6!D141,Aplicações!$B$10:$J$67,9,0)</f>
        <v>210</v>
      </c>
      <c r="K141" s="40">
        <f>VLOOKUP(Reais6x6!E141,Aplicações!$B$10:$J$67,9,0)</f>
        <v>210</v>
      </c>
      <c r="L141" s="40">
        <f>VLOOKUP(Reais6x6!F141,Aplicações!$B$10:$J$67,9,0)</f>
        <v>30.8</v>
      </c>
      <c r="M141" s="40">
        <f>VLOOKUP(Reais6x6!G141,Aplicações!$B$10:$J$67,9,0)</f>
        <v>30.8</v>
      </c>
      <c r="N141" s="40">
        <f>VLOOKUP(Reais6x6!H141,Aplicações!$B$10:$J$67,9,0)</f>
        <v>184</v>
      </c>
      <c r="O141" s="31">
        <v>248</v>
      </c>
      <c r="P141" s="31">
        <v>249</v>
      </c>
      <c r="Q141" s="31">
        <v>248</v>
      </c>
      <c r="R141" s="31">
        <v>41</v>
      </c>
      <c r="S141" s="31">
        <v>40</v>
      </c>
      <c r="T141" s="31">
        <v>205</v>
      </c>
      <c r="U141" s="41">
        <f t="shared" ref="U141:Z141" si="144">O141/I141-1</f>
        <v>0.18095238095238098</v>
      </c>
      <c r="V141" s="41">
        <f t="shared" si="144"/>
        <v>0.18571428571428572</v>
      </c>
      <c r="W141" s="41">
        <f t="shared" si="144"/>
        <v>0.18095238095238098</v>
      </c>
      <c r="X141" s="41">
        <f t="shared" si="144"/>
        <v>0.33116883116883122</v>
      </c>
      <c r="Y141" s="41">
        <f t="shared" si="144"/>
        <v>0.29870129870129869</v>
      </c>
      <c r="Z141" s="41">
        <f t="shared" si="144"/>
        <v>0.11413043478260865</v>
      </c>
      <c r="AA141" s="41">
        <f t="shared" si="1"/>
        <v>0.21526993537863104</v>
      </c>
      <c r="AB141" s="40">
        <f>VLOOKUP(Reais6x6!C141,Aplicações!$B$10:$J$67,6,0)</f>
        <v>7.9510703363914366E-3</v>
      </c>
      <c r="AC141" s="40">
        <f>VLOOKUP(Reais6x6!D141,Aplicações!$B$10:$J$67,6,0)</f>
        <v>7.9510703363914366E-3</v>
      </c>
      <c r="AD141" s="40">
        <f>VLOOKUP(Reais6x6!E141,Aplicações!$B$10:$J$67,6,0)</f>
        <v>7.9510703363914366E-3</v>
      </c>
      <c r="AE141" s="40">
        <f>VLOOKUP(Reais6x6!F141,Aplicações!$B$10:$J$67,6,0)</f>
        <v>4.0978593272171251E-2</v>
      </c>
      <c r="AF141" s="40">
        <f>VLOOKUP(Reais6x6!G141,Aplicações!$B$10:$J$67,6,0)</f>
        <v>4.0978593272171251E-2</v>
      </c>
      <c r="AG141" s="40">
        <f>VLOOKUP(Reais6x6!H141,Aplicações!$B$10:$J$67,6,0)</f>
        <v>4.2813455657492354E-3</v>
      </c>
      <c r="AH141" s="40">
        <f>VLOOKUP(Reais6x6!C141,Aplicações!$B$10:$J$67,7,0)</f>
        <v>1.1261261261261261E-2</v>
      </c>
      <c r="AI141" s="40">
        <f>VLOOKUP(Reais6x6!D141,Aplicações!$B$10:$J$67,7,0)</f>
        <v>1.1261261261261261E-2</v>
      </c>
      <c r="AJ141" s="40">
        <f>VLOOKUP(Reais6x6!E141,Aplicações!$B$10:$J$67,7,0)</f>
        <v>1.1261261261261261E-2</v>
      </c>
      <c r="AK141" s="40">
        <f>VLOOKUP(Reais6x6!F141,Aplicações!$B$10:$J$67,7,0)</f>
        <v>8.5585585585585586E-2</v>
      </c>
      <c r="AL141" s="40">
        <f>VLOOKUP(Reais6x6!G141,Aplicações!$B$10:$J$67,7,0)</f>
        <v>8.5585585585585586E-2</v>
      </c>
      <c r="AM141" s="40">
        <f>VLOOKUP(Reais6x6!H141,Aplicações!$B$10:$J$67,7,0)</f>
        <v>9.0090090090090089E-3</v>
      </c>
      <c r="AN141" s="40">
        <f>VLOOKUP(Reais6x6!C141,Aplicações!$B$10:$J$67,8,0)</f>
        <v>5.4982817869415812E-3</v>
      </c>
      <c r="AO141" s="40">
        <f>VLOOKUP(Reais6x6!D141,Aplicações!$B$10:$J$67,8,0)</f>
        <v>5.4982817869415812E-3</v>
      </c>
      <c r="AP141" s="40">
        <f>VLOOKUP(Reais6x6!E141,Aplicações!$B$10:$J$67,8,0)</f>
        <v>5.4982817869415812E-3</v>
      </c>
      <c r="AQ141" s="40">
        <f>VLOOKUP(Reais6x6!F141,Aplicações!$B$10:$J$67,8,0)</f>
        <v>0.30584192439862545</v>
      </c>
      <c r="AR141" s="40">
        <f>VLOOKUP(Reais6x6!G141,Aplicações!$B$10:$J$67,8,0)</f>
        <v>0.30584192439862545</v>
      </c>
      <c r="AS141" s="40">
        <f>VLOOKUP(Reais6x6!H141,Aplicações!$B$10:$J$67,8,0)</f>
        <v>0</v>
      </c>
      <c r="AT141" s="40">
        <f t="shared" si="2"/>
        <v>0.11009174311926605</v>
      </c>
      <c r="AU141" s="40">
        <f t="shared" si="3"/>
        <v>0.21396396396396397</v>
      </c>
      <c r="AV141" s="40">
        <f t="shared" si="4"/>
        <v>0.62817869415807559</v>
      </c>
      <c r="AW141" s="66">
        <f t="shared" si="5"/>
        <v>0.98116207951070322</v>
      </c>
      <c r="AX141" s="40">
        <f t="shared" si="6"/>
        <v>0.95960960960960962</v>
      </c>
      <c r="AY141" s="40">
        <f t="shared" si="7"/>
        <v>0.83798396334478797</v>
      </c>
    </row>
    <row r="142" spans="2:51" ht="13.5" customHeight="1">
      <c r="B142" s="39">
        <v>139</v>
      </c>
      <c r="C142" s="31" t="s">
        <v>98</v>
      </c>
      <c r="D142" s="31" t="s">
        <v>98</v>
      </c>
      <c r="E142" s="31" t="s">
        <v>98</v>
      </c>
      <c r="F142" s="31" t="s">
        <v>99</v>
      </c>
      <c r="G142" s="31" t="s">
        <v>99</v>
      </c>
      <c r="H142" s="31" t="s">
        <v>101</v>
      </c>
      <c r="I142" s="40">
        <f>VLOOKUP(Reais6x6!C142,Aplicações!$B$10:$J$67,9,0)</f>
        <v>210</v>
      </c>
      <c r="J142" s="40">
        <f>VLOOKUP(Reais6x6!D142,Aplicações!$B$10:$J$67,9,0)</f>
        <v>210</v>
      </c>
      <c r="K142" s="40">
        <f>VLOOKUP(Reais6x6!E142,Aplicações!$B$10:$J$67,9,0)</f>
        <v>210</v>
      </c>
      <c r="L142" s="40">
        <f>VLOOKUP(Reais6x6!F142,Aplicações!$B$10:$J$67,9,0)</f>
        <v>30.8</v>
      </c>
      <c r="M142" s="40">
        <f>VLOOKUP(Reais6x6!G142,Aplicações!$B$10:$J$67,9,0)</f>
        <v>30.8</v>
      </c>
      <c r="N142" s="40">
        <f>VLOOKUP(Reais6x6!H142,Aplicações!$B$10:$J$67,9,0)</f>
        <v>224.76</v>
      </c>
      <c r="O142" s="31">
        <v>246</v>
      </c>
      <c r="P142" s="31">
        <v>246</v>
      </c>
      <c r="Q142" s="31">
        <v>247</v>
      </c>
      <c r="R142" s="31">
        <v>41</v>
      </c>
      <c r="S142" s="31">
        <v>41</v>
      </c>
      <c r="T142" s="31">
        <v>278</v>
      </c>
      <c r="U142" s="41">
        <f t="shared" ref="U142:Z142" si="145">O142/I142-1</f>
        <v>0.17142857142857149</v>
      </c>
      <c r="V142" s="41">
        <f t="shared" si="145"/>
        <v>0.17142857142857149</v>
      </c>
      <c r="W142" s="41">
        <f t="shared" si="145"/>
        <v>0.17619047619047623</v>
      </c>
      <c r="X142" s="41">
        <f t="shared" si="145"/>
        <v>0.33116883116883122</v>
      </c>
      <c r="Y142" s="41">
        <f t="shared" si="145"/>
        <v>0.33116883116883122</v>
      </c>
      <c r="Z142" s="41">
        <f t="shared" si="145"/>
        <v>0.23687488877024387</v>
      </c>
      <c r="AA142" s="41">
        <f t="shared" si="1"/>
        <v>0.23637669502592093</v>
      </c>
      <c r="AB142" s="40">
        <f>VLOOKUP(Reais6x6!C142,Aplicações!$B$10:$J$67,6,0)</f>
        <v>7.9510703363914366E-3</v>
      </c>
      <c r="AC142" s="40">
        <f>VLOOKUP(Reais6x6!D142,Aplicações!$B$10:$J$67,6,0)</f>
        <v>7.9510703363914366E-3</v>
      </c>
      <c r="AD142" s="40">
        <f>VLOOKUP(Reais6x6!E142,Aplicações!$B$10:$J$67,6,0)</f>
        <v>7.9510703363914366E-3</v>
      </c>
      <c r="AE142" s="40">
        <f>VLOOKUP(Reais6x6!F142,Aplicações!$B$10:$J$67,6,0)</f>
        <v>4.0978593272171251E-2</v>
      </c>
      <c r="AF142" s="40">
        <f>VLOOKUP(Reais6x6!G142,Aplicações!$B$10:$J$67,6,0)</f>
        <v>4.0978593272171251E-2</v>
      </c>
      <c r="AG142" s="40">
        <f>VLOOKUP(Reais6x6!H142,Aplicações!$B$10:$J$67,6,0)</f>
        <v>1.5902140672782873E-2</v>
      </c>
      <c r="AH142" s="40">
        <f>VLOOKUP(Reais6x6!C142,Aplicações!$B$10:$J$67,7,0)</f>
        <v>1.1261261261261261E-2</v>
      </c>
      <c r="AI142" s="40">
        <f>VLOOKUP(Reais6x6!D142,Aplicações!$B$10:$J$67,7,0)</f>
        <v>1.1261261261261261E-2</v>
      </c>
      <c r="AJ142" s="40">
        <f>VLOOKUP(Reais6x6!E142,Aplicações!$B$10:$J$67,7,0)</f>
        <v>1.1261261261261261E-2</v>
      </c>
      <c r="AK142" s="40">
        <f>VLOOKUP(Reais6x6!F142,Aplicações!$B$10:$J$67,7,0)</f>
        <v>8.5585585585585586E-2</v>
      </c>
      <c r="AL142" s="40">
        <f>VLOOKUP(Reais6x6!G142,Aplicações!$B$10:$J$67,7,0)</f>
        <v>8.5585585585585586E-2</v>
      </c>
      <c r="AM142" s="40">
        <f>VLOOKUP(Reais6x6!H142,Aplicações!$B$10:$J$67,7,0)</f>
        <v>2.7027027027027029E-2</v>
      </c>
      <c r="AN142" s="40">
        <f>VLOOKUP(Reais6x6!C142,Aplicações!$B$10:$J$67,8,0)</f>
        <v>5.4982817869415812E-3</v>
      </c>
      <c r="AO142" s="40">
        <f>VLOOKUP(Reais6x6!D142,Aplicações!$B$10:$J$67,8,0)</f>
        <v>5.4982817869415812E-3</v>
      </c>
      <c r="AP142" s="40">
        <f>VLOOKUP(Reais6x6!E142,Aplicações!$B$10:$J$67,8,0)</f>
        <v>5.4982817869415812E-3</v>
      </c>
      <c r="AQ142" s="40">
        <f>VLOOKUP(Reais6x6!F142,Aplicações!$B$10:$J$67,8,0)</f>
        <v>0.30584192439862545</v>
      </c>
      <c r="AR142" s="40">
        <f>VLOOKUP(Reais6x6!G142,Aplicações!$B$10:$J$67,8,0)</f>
        <v>0.30584192439862545</v>
      </c>
      <c r="AS142" s="40">
        <f>VLOOKUP(Reais6x6!H142,Aplicações!$B$10:$J$67,8,0)</f>
        <v>2.7147766323024059E-4</v>
      </c>
      <c r="AT142" s="40">
        <f t="shared" si="2"/>
        <v>0.12171253822629968</v>
      </c>
      <c r="AU142" s="40">
        <f t="shared" si="3"/>
        <v>0.231981981981982</v>
      </c>
      <c r="AV142" s="40">
        <f t="shared" si="4"/>
        <v>0.6284501718213058</v>
      </c>
      <c r="AW142" s="66">
        <f t="shared" si="5"/>
        <v>0.98185524974515803</v>
      </c>
      <c r="AX142" s="40">
        <f t="shared" si="6"/>
        <v>0.95930930930930924</v>
      </c>
      <c r="AY142" s="40">
        <f t="shared" si="7"/>
        <v>0.83807445589919816</v>
      </c>
    </row>
    <row r="143" spans="2:51" ht="13.5" customHeight="1">
      <c r="B143" s="39">
        <v>140</v>
      </c>
      <c r="C143" s="31" t="s">
        <v>98</v>
      </c>
      <c r="D143" s="31" t="s">
        <v>98</v>
      </c>
      <c r="E143" s="31" t="s">
        <v>98</v>
      </c>
      <c r="F143" s="31" t="s">
        <v>99</v>
      </c>
      <c r="G143" s="31" t="s">
        <v>100</v>
      </c>
      <c r="H143" s="31" t="s">
        <v>100</v>
      </c>
      <c r="I143" s="40">
        <f>VLOOKUP(Reais6x6!C143,Aplicações!$B$10:$J$67,9,0)</f>
        <v>210</v>
      </c>
      <c r="J143" s="40">
        <f>VLOOKUP(Reais6x6!D143,Aplicações!$B$10:$J$67,9,0)</f>
        <v>210</v>
      </c>
      <c r="K143" s="40">
        <f>VLOOKUP(Reais6x6!E143,Aplicações!$B$10:$J$67,9,0)</f>
        <v>210</v>
      </c>
      <c r="L143" s="40">
        <f>VLOOKUP(Reais6x6!F143,Aplicações!$B$10:$J$67,9,0)</f>
        <v>30.8</v>
      </c>
      <c r="M143" s="40">
        <f>VLOOKUP(Reais6x6!G143,Aplicações!$B$10:$J$67,9,0)</f>
        <v>184</v>
      </c>
      <c r="N143" s="40">
        <f>VLOOKUP(Reais6x6!H143,Aplicações!$B$10:$J$67,9,0)</f>
        <v>184</v>
      </c>
      <c r="O143" s="31">
        <v>247</v>
      </c>
      <c r="P143" s="31">
        <v>248</v>
      </c>
      <c r="Q143" s="31">
        <v>248</v>
      </c>
      <c r="R143" s="31">
        <v>39</v>
      </c>
      <c r="S143" s="31">
        <v>208</v>
      </c>
      <c r="T143" s="31">
        <v>208</v>
      </c>
      <c r="U143" s="41">
        <f t="shared" ref="U143:Z143" si="146">O143/I143-1</f>
        <v>0.17619047619047623</v>
      </c>
      <c r="V143" s="41">
        <f t="shared" si="146"/>
        <v>0.18095238095238098</v>
      </c>
      <c r="W143" s="41">
        <f t="shared" si="146"/>
        <v>0.18095238095238098</v>
      </c>
      <c r="X143" s="41">
        <f t="shared" si="146"/>
        <v>0.26623376623376616</v>
      </c>
      <c r="Y143" s="41">
        <f t="shared" si="146"/>
        <v>0.13043478260869557</v>
      </c>
      <c r="Z143" s="41">
        <f t="shared" si="146"/>
        <v>0.13043478260869557</v>
      </c>
      <c r="AA143" s="41">
        <f t="shared" si="1"/>
        <v>0.17753309492439925</v>
      </c>
      <c r="AB143" s="40">
        <f>VLOOKUP(Reais6x6!C143,Aplicações!$B$10:$J$67,6,0)</f>
        <v>7.9510703363914366E-3</v>
      </c>
      <c r="AC143" s="40">
        <f>VLOOKUP(Reais6x6!D143,Aplicações!$B$10:$J$67,6,0)</f>
        <v>7.9510703363914366E-3</v>
      </c>
      <c r="AD143" s="40">
        <f>VLOOKUP(Reais6x6!E143,Aplicações!$B$10:$J$67,6,0)</f>
        <v>7.9510703363914366E-3</v>
      </c>
      <c r="AE143" s="40">
        <f>VLOOKUP(Reais6x6!F143,Aplicações!$B$10:$J$67,6,0)</f>
        <v>4.0978593272171251E-2</v>
      </c>
      <c r="AF143" s="40">
        <f>VLOOKUP(Reais6x6!G143,Aplicações!$B$10:$J$67,6,0)</f>
        <v>4.2813455657492354E-3</v>
      </c>
      <c r="AG143" s="40">
        <f>VLOOKUP(Reais6x6!H143,Aplicações!$B$10:$J$67,6,0)</f>
        <v>4.2813455657492354E-3</v>
      </c>
      <c r="AH143" s="40">
        <f>VLOOKUP(Reais6x6!C143,Aplicações!$B$10:$J$67,7,0)</f>
        <v>1.1261261261261261E-2</v>
      </c>
      <c r="AI143" s="40">
        <f>VLOOKUP(Reais6x6!D143,Aplicações!$B$10:$J$67,7,0)</f>
        <v>1.1261261261261261E-2</v>
      </c>
      <c r="AJ143" s="40">
        <f>VLOOKUP(Reais6x6!E143,Aplicações!$B$10:$J$67,7,0)</f>
        <v>1.1261261261261261E-2</v>
      </c>
      <c r="AK143" s="40">
        <f>VLOOKUP(Reais6x6!F143,Aplicações!$B$10:$J$67,7,0)</f>
        <v>8.5585585585585586E-2</v>
      </c>
      <c r="AL143" s="40">
        <f>VLOOKUP(Reais6x6!G143,Aplicações!$B$10:$J$67,7,0)</f>
        <v>9.0090090090090089E-3</v>
      </c>
      <c r="AM143" s="40">
        <f>VLOOKUP(Reais6x6!H143,Aplicações!$B$10:$J$67,7,0)</f>
        <v>9.0090090090090089E-3</v>
      </c>
      <c r="AN143" s="40">
        <f>VLOOKUP(Reais6x6!C143,Aplicações!$B$10:$J$67,8,0)</f>
        <v>5.4982817869415812E-3</v>
      </c>
      <c r="AO143" s="40">
        <f>VLOOKUP(Reais6x6!D143,Aplicações!$B$10:$J$67,8,0)</f>
        <v>5.4982817869415812E-3</v>
      </c>
      <c r="AP143" s="40">
        <f>VLOOKUP(Reais6x6!E143,Aplicações!$B$10:$J$67,8,0)</f>
        <v>5.4982817869415812E-3</v>
      </c>
      <c r="AQ143" s="40">
        <f>VLOOKUP(Reais6x6!F143,Aplicações!$B$10:$J$67,8,0)</f>
        <v>0.30584192439862545</v>
      </c>
      <c r="AR143" s="40">
        <f>VLOOKUP(Reais6x6!G143,Aplicações!$B$10:$J$67,8,0)</f>
        <v>0</v>
      </c>
      <c r="AS143" s="40">
        <f>VLOOKUP(Reais6x6!H143,Aplicações!$B$10:$J$67,8,0)</f>
        <v>0</v>
      </c>
      <c r="AT143" s="40">
        <f t="shared" si="2"/>
        <v>7.3394495412844027E-2</v>
      </c>
      <c r="AU143" s="40">
        <f t="shared" si="3"/>
        <v>0.13738738738738737</v>
      </c>
      <c r="AV143" s="40">
        <f t="shared" si="4"/>
        <v>0.32233676975945019</v>
      </c>
      <c r="AW143" s="66">
        <f t="shared" si="5"/>
        <v>0.98703363914373077</v>
      </c>
      <c r="AX143" s="40">
        <f t="shared" si="6"/>
        <v>0.9740240240240241</v>
      </c>
      <c r="AY143" s="40">
        <f t="shared" si="7"/>
        <v>0.89695303550973648</v>
      </c>
    </row>
    <row r="144" spans="2:51" ht="13.5" customHeight="1">
      <c r="B144" s="39">
        <v>141</v>
      </c>
      <c r="C144" s="31" t="s">
        <v>98</v>
      </c>
      <c r="D144" s="31" t="s">
        <v>98</v>
      </c>
      <c r="E144" s="31" t="s">
        <v>98</v>
      </c>
      <c r="F144" s="31" t="s">
        <v>99</v>
      </c>
      <c r="G144" s="31" t="s">
        <v>100</v>
      </c>
      <c r="H144" s="31" t="s">
        <v>101</v>
      </c>
      <c r="I144" s="40">
        <f>VLOOKUP(Reais6x6!C144,Aplicações!$B$10:$J$67,9,0)</f>
        <v>210</v>
      </c>
      <c r="J144" s="40">
        <f>VLOOKUP(Reais6x6!D144,Aplicações!$B$10:$J$67,9,0)</f>
        <v>210</v>
      </c>
      <c r="K144" s="40">
        <f>VLOOKUP(Reais6x6!E144,Aplicações!$B$10:$J$67,9,0)</f>
        <v>210</v>
      </c>
      <c r="L144" s="40">
        <f>VLOOKUP(Reais6x6!F144,Aplicações!$B$10:$J$67,9,0)</f>
        <v>30.8</v>
      </c>
      <c r="M144" s="40">
        <f>VLOOKUP(Reais6x6!G144,Aplicações!$B$10:$J$67,9,0)</f>
        <v>184</v>
      </c>
      <c r="N144" s="40">
        <f>VLOOKUP(Reais6x6!H144,Aplicações!$B$10:$J$67,9,0)</f>
        <v>224.76</v>
      </c>
      <c r="O144" s="31">
        <v>245</v>
      </c>
      <c r="P144" s="31">
        <v>247</v>
      </c>
      <c r="Q144" s="31">
        <v>246</v>
      </c>
      <c r="R144" s="31">
        <v>39</v>
      </c>
      <c r="S144" s="31">
        <v>205</v>
      </c>
      <c r="T144" s="31">
        <v>270</v>
      </c>
      <c r="U144" s="41">
        <f t="shared" ref="U144:Z144" si="147">O144/I144-1</f>
        <v>0.16666666666666674</v>
      </c>
      <c r="V144" s="41">
        <f t="shared" si="147"/>
        <v>0.17619047619047623</v>
      </c>
      <c r="W144" s="41">
        <f t="shared" si="147"/>
        <v>0.17142857142857149</v>
      </c>
      <c r="X144" s="41">
        <f t="shared" si="147"/>
        <v>0.26623376623376616</v>
      </c>
      <c r="Y144" s="41">
        <f t="shared" si="147"/>
        <v>0.11413043478260865</v>
      </c>
      <c r="Z144" s="41">
        <f t="shared" si="147"/>
        <v>0.20128136679124409</v>
      </c>
      <c r="AA144" s="41">
        <f t="shared" si="1"/>
        <v>0.18265521368222223</v>
      </c>
      <c r="AB144" s="40">
        <f>VLOOKUP(Reais6x6!C144,Aplicações!$B$10:$J$67,6,0)</f>
        <v>7.9510703363914366E-3</v>
      </c>
      <c r="AC144" s="40">
        <f>VLOOKUP(Reais6x6!D144,Aplicações!$B$10:$J$67,6,0)</f>
        <v>7.9510703363914366E-3</v>
      </c>
      <c r="AD144" s="40">
        <f>VLOOKUP(Reais6x6!E144,Aplicações!$B$10:$J$67,6,0)</f>
        <v>7.9510703363914366E-3</v>
      </c>
      <c r="AE144" s="40">
        <f>VLOOKUP(Reais6x6!F144,Aplicações!$B$10:$J$67,6,0)</f>
        <v>4.0978593272171251E-2</v>
      </c>
      <c r="AF144" s="40">
        <f>VLOOKUP(Reais6x6!G144,Aplicações!$B$10:$J$67,6,0)</f>
        <v>4.2813455657492354E-3</v>
      </c>
      <c r="AG144" s="40">
        <f>VLOOKUP(Reais6x6!H144,Aplicações!$B$10:$J$67,6,0)</f>
        <v>1.5902140672782873E-2</v>
      </c>
      <c r="AH144" s="40">
        <f>VLOOKUP(Reais6x6!C144,Aplicações!$B$10:$J$67,7,0)</f>
        <v>1.1261261261261261E-2</v>
      </c>
      <c r="AI144" s="40">
        <f>VLOOKUP(Reais6x6!D144,Aplicações!$B$10:$J$67,7,0)</f>
        <v>1.1261261261261261E-2</v>
      </c>
      <c r="AJ144" s="40">
        <f>VLOOKUP(Reais6x6!E144,Aplicações!$B$10:$J$67,7,0)</f>
        <v>1.1261261261261261E-2</v>
      </c>
      <c r="AK144" s="40">
        <f>VLOOKUP(Reais6x6!F144,Aplicações!$B$10:$J$67,7,0)</f>
        <v>8.5585585585585586E-2</v>
      </c>
      <c r="AL144" s="40">
        <f>VLOOKUP(Reais6x6!G144,Aplicações!$B$10:$J$67,7,0)</f>
        <v>9.0090090090090089E-3</v>
      </c>
      <c r="AM144" s="40">
        <f>VLOOKUP(Reais6x6!H144,Aplicações!$B$10:$J$67,7,0)</f>
        <v>2.7027027027027029E-2</v>
      </c>
      <c r="AN144" s="40">
        <f>VLOOKUP(Reais6x6!C144,Aplicações!$B$10:$J$67,8,0)</f>
        <v>5.4982817869415812E-3</v>
      </c>
      <c r="AO144" s="40">
        <f>VLOOKUP(Reais6x6!D144,Aplicações!$B$10:$J$67,8,0)</f>
        <v>5.4982817869415812E-3</v>
      </c>
      <c r="AP144" s="40">
        <f>VLOOKUP(Reais6x6!E144,Aplicações!$B$10:$J$67,8,0)</f>
        <v>5.4982817869415812E-3</v>
      </c>
      <c r="AQ144" s="40">
        <f>VLOOKUP(Reais6x6!F144,Aplicações!$B$10:$J$67,8,0)</f>
        <v>0.30584192439862545</v>
      </c>
      <c r="AR144" s="40">
        <f>VLOOKUP(Reais6x6!G144,Aplicações!$B$10:$J$67,8,0)</f>
        <v>0</v>
      </c>
      <c r="AS144" s="40">
        <f>VLOOKUP(Reais6x6!H144,Aplicações!$B$10:$J$67,8,0)</f>
        <v>2.7147766323024059E-4</v>
      </c>
      <c r="AT144" s="40">
        <f t="shared" si="2"/>
        <v>8.5015290519877662E-2</v>
      </c>
      <c r="AU144" s="40">
        <f t="shared" si="3"/>
        <v>0.1554054054054054</v>
      </c>
      <c r="AV144" s="40">
        <f t="shared" si="4"/>
        <v>0.32260824742268041</v>
      </c>
      <c r="AW144" s="66">
        <f t="shared" si="5"/>
        <v>0.98617737003058115</v>
      </c>
      <c r="AX144" s="40">
        <f t="shared" si="6"/>
        <v>0.97132132132132132</v>
      </c>
      <c r="AY144" s="40">
        <f t="shared" si="7"/>
        <v>0.89700733104238262</v>
      </c>
    </row>
    <row r="145" spans="2:51" ht="13.5" customHeight="1">
      <c r="B145" s="39">
        <v>142</v>
      </c>
      <c r="C145" s="31" t="s">
        <v>98</v>
      </c>
      <c r="D145" s="31" t="s">
        <v>98</v>
      </c>
      <c r="E145" s="31" t="s">
        <v>98</v>
      </c>
      <c r="F145" s="31" t="s">
        <v>99</v>
      </c>
      <c r="G145" s="31" t="s">
        <v>101</v>
      </c>
      <c r="H145" s="31" t="s">
        <v>101</v>
      </c>
      <c r="I145" s="40">
        <f>VLOOKUP(Reais6x6!C145,Aplicações!$B$10:$J$67,9,0)</f>
        <v>210</v>
      </c>
      <c r="J145" s="40">
        <f>VLOOKUP(Reais6x6!D145,Aplicações!$B$10:$J$67,9,0)</f>
        <v>210</v>
      </c>
      <c r="K145" s="40">
        <f>VLOOKUP(Reais6x6!E145,Aplicações!$B$10:$J$67,9,0)</f>
        <v>210</v>
      </c>
      <c r="L145" s="40">
        <f>VLOOKUP(Reais6x6!F145,Aplicações!$B$10:$J$67,9,0)</f>
        <v>30.8</v>
      </c>
      <c r="M145" s="40">
        <f>VLOOKUP(Reais6x6!G145,Aplicações!$B$10:$J$67,9,0)</f>
        <v>224.76</v>
      </c>
      <c r="N145" s="40">
        <f>VLOOKUP(Reais6x6!H145,Aplicações!$B$10:$J$67,9,0)</f>
        <v>224.76</v>
      </c>
      <c r="O145" s="31">
        <v>244</v>
      </c>
      <c r="P145" s="31">
        <v>245</v>
      </c>
      <c r="Q145" s="31">
        <v>246</v>
      </c>
      <c r="R145" s="31">
        <v>40</v>
      </c>
      <c r="S145" s="31">
        <v>281</v>
      </c>
      <c r="T145" s="31">
        <v>280</v>
      </c>
      <c r="U145" s="41">
        <f t="shared" ref="U145:Z145" si="148">O145/I145-1</f>
        <v>0.161904761904762</v>
      </c>
      <c r="V145" s="41">
        <f t="shared" si="148"/>
        <v>0.16666666666666674</v>
      </c>
      <c r="W145" s="41">
        <f t="shared" si="148"/>
        <v>0.17142857142857149</v>
      </c>
      <c r="X145" s="41">
        <f t="shared" si="148"/>
        <v>0.29870129870129869</v>
      </c>
      <c r="Y145" s="41">
        <f t="shared" si="148"/>
        <v>0.25022245951236877</v>
      </c>
      <c r="Z145" s="41">
        <f t="shared" si="148"/>
        <v>0.24577326926499388</v>
      </c>
      <c r="AA145" s="41">
        <f t="shared" si="1"/>
        <v>0.21578283791311026</v>
      </c>
      <c r="AB145" s="40">
        <f>VLOOKUP(Reais6x6!C145,Aplicações!$B$10:$J$67,6,0)</f>
        <v>7.9510703363914366E-3</v>
      </c>
      <c r="AC145" s="40">
        <f>VLOOKUP(Reais6x6!D145,Aplicações!$B$10:$J$67,6,0)</f>
        <v>7.9510703363914366E-3</v>
      </c>
      <c r="AD145" s="40">
        <f>VLOOKUP(Reais6x6!E145,Aplicações!$B$10:$J$67,6,0)</f>
        <v>7.9510703363914366E-3</v>
      </c>
      <c r="AE145" s="40">
        <f>VLOOKUP(Reais6x6!F145,Aplicações!$B$10:$J$67,6,0)</f>
        <v>4.0978593272171251E-2</v>
      </c>
      <c r="AF145" s="40">
        <f>VLOOKUP(Reais6x6!G145,Aplicações!$B$10:$J$67,6,0)</f>
        <v>1.5902140672782873E-2</v>
      </c>
      <c r="AG145" s="40">
        <f>VLOOKUP(Reais6x6!H145,Aplicações!$B$10:$J$67,6,0)</f>
        <v>1.5902140672782873E-2</v>
      </c>
      <c r="AH145" s="40">
        <f>VLOOKUP(Reais6x6!C145,Aplicações!$B$10:$J$67,7,0)</f>
        <v>1.1261261261261261E-2</v>
      </c>
      <c r="AI145" s="40">
        <f>VLOOKUP(Reais6x6!D145,Aplicações!$B$10:$J$67,7,0)</f>
        <v>1.1261261261261261E-2</v>
      </c>
      <c r="AJ145" s="40">
        <f>VLOOKUP(Reais6x6!E145,Aplicações!$B$10:$J$67,7,0)</f>
        <v>1.1261261261261261E-2</v>
      </c>
      <c r="AK145" s="40">
        <f>VLOOKUP(Reais6x6!F145,Aplicações!$B$10:$J$67,7,0)</f>
        <v>8.5585585585585586E-2</v>
      </c>
      <c r="AL145" s="40">
        <f>VLOOKUP(Reais6x6!G145,Aplicações!$B$10:$J$67,7,0)</f>
        <v>2.7027027027027029E-2</v>
      </c>
      <c r="AM145" s="40">
        <f>VLOOKUP(Reais6x6!H145,Aplicações!$B$10:$J$67,7,0)</f>
        <v>2.7027027027027029E-2</v>
      </c>
      <c r="AN145" s="40">
        <f>VLOOKUP(Reais6x6!C145,Aplicações!$B$10:$J$67,8,0)</f>
        <v>5.4982817869415812E-3</v>
      </c>
      <c r="AO145" s="40">
        <f>VLOOKUP(Reais6x6!D145,Aplicações!$B$10:$J$67,8,0)</f>
        <v>5.4982817869415812E-3</v>
      </c>
      <c r="AP145" s="40">
        <f>VLOOKUP(Reais6x6!E145,Aplicações!$B$10:$J$67,8,0)</f>
        <v>5.4982817869415812E-3</v>
      </c>
      <c r="AQ145" s="40">
        <f>VLOOKUP(Reais6x6!F145,Aplicações!$B$10:$J$67,8,0)</f>
        <v>0.30584192439862545</v>
      </c>
      <c r="AR145" s="40">
        <f>VLOOKUP(Reais6x6!G145,Aplicações!$B$10:$J$67,8,0)</f>
        <v>2.7147766323024059E-4</v>
      </c>
      <c r="AS145" s="40">
        <f>VLOOKUP(Reais6x6!H145,Aplicações!$B$10:$J$67,8,0)</f>
        <v>2.7147766323024059E-4</v>
      </c>
      <c r="AT145" s="40">
        <f t="shared" si="2"/>
        <v>9.6636085626911311E-2</v>
      </c>
      <c r="AU145" s="40">
        <f t="shared" si="3"/>
        <v>0.17342342342342343</v>
      </c>
      <c r="AV145" s="40">
        <f t="shared" si="4"/>
        <v>0.32287972508591062</v>
      </c>
      <c r="AW145" s="66">
        <f t="shared" si="5"/>
        <v>0.98687054026503584</v>
      </c>
      <c r="AX145" s="40">
        <f t="shared" si="6"/>
        <v>0.97102102102102106</v>
      </c>
      <c r="AY145" s="40">
        <f t="shared" si="7"/>
        <v>0.89709782359679269</v>
      </c>
    </row>
    <row r="146" spans="2:51" ht="13.5" customHeight="1">
      <c r="B146" s="39">
        <v>143</v>
      </c>
      <c r="C146" s="31" t="s">
        <v>98</v>
      </c>
      <c r="D146" s="31" t="s">
        <v>98</v>
      </c>
      <c r="E146" s="31" t="s">
        <v>98</v>
      </c>
      <c r="F146" s="31" t="s">
        <v>100</v>
      </c>
      <c r="G146" s="31" t="s">
        <v>100</v>
      </c>
      <c r="H146" s="31" t="s">
        <v>100</v>
      </c>
      <c r="I146" s="40">
        <f>VLOOKUP(Reais6x6!C146,Aplicações!$B$10:$J$67,9,0)</f>
        <v>210</v>
      </c>
      <c r="J146" s="40">
        <f>VLOOKUP(Reais6x6!D146,Aplicações!$B$10:$J$67,9,0)</f>
        <v>210</v>
      </c>
      <c r="K146" s="40">
        <f>VLOOKUP(Reais6x6!E146,Aplicações!$B$10:$J$67,9,0)</f>
        <v>210</v>
      </c>
      <c r="L146" s="40">
        <f>VLOOKUP(Reais6x6!F146,Aplicações!$B$10:$J$67,9,0)</f>
        <v>184</v>
      </c>
      <c r="M146" s="40">
        <f>VLOOKUP(Reais6x6!G146,Aplicações!$B$10:$J$67,9,0)</f>
        <v>184</v>
      </c>
      <c r="N146" s="40">
        <f>VLOOKUP(Reais6x6!H146,Aplicações!$B$10:$J$67,9,0)</f>
        <v>184</v>
      </c>
      <c r="O146" s="31">
        <v>246</v>
      </c>
      <c r="P146" s="31">
        <v>247</v>
      </c>
      <c r="Q146" s="31">
        <v>248</v>
      </c>
      <c r="R146" s="31">
        <v>209</v>
      </c>
      <c r="S146" s="31">
        <v>210</v>
      </c>
      <c r="T146" s="31">
        <v>211</v>
      </c>
      <c r="U146" s="41">
        <f t="shared" ref="U146:Z146" si="149">O146/I146-1</f>
        <v>0.17142857142857149</v>
      </c>
      <c r="V146" s="41">
        <f t="shared" si="149"/>
        <v>0.17619047619047623</v>
      </c>
      <c r="W146" s="41">
        <f t="shared" si="149"/>
        <v>0.18095238095238098</v>
      </c>
      <c r="X146" s="41">
        <f t="shared" si="149"/>
        <v>0.13586956521739135</v>
      </c>
      <c r="Y146" s="41">
        <f t="shared" si="149"/>
        <v>0.14130434782608692</v>
      </c>
      <c r="Z146" s="41">
        <f t="shared" si="149"/>
        <v>0.14673913043478271</v>
      </c>
      <c r="AA146" s="41">
        <f t="shared" si="1"/>
        <v>0.1587474120082816</v>
      </c>
      <c r="AB146" s="40">
        <f>VLOOKUP(Reais6x6!C146,Aplicações!$B$10:$J$67,6,0)</f>
        <v>7.9510703363914366E-3</v>
      </c>
      <c r="AC146" s="40">
        <f>VLOOKUP(Reais6x6!D146,Aplicações!$B$10:$J$67,6,0)</f>
        <v>7.9510703363914366E-3</v>
      </c>
      <c r="AD146" s="40">
        <f>VLOOKUP(Reais6x6!E146,Aplicações!$B$10:$J$67,6,0)</f>
        <v>7.9510703363914366E-3</v>
      </c>
      <c r="AE146" s="40">
        <f>VLOOKUP(Reais6x6!F146,Aplicações!$B$10:$J$67,6,0)</f>
        <v>4.2813455657492354E-3</v>
      </c>
      <c r="AF146" s="40">
        <f>VLOOKUP(Reais6x6!G146,Aplicações!$B$10:$J$67,6,0)</f>
        <v>4.2813455657492354E-3</v>
      </c>
      <c r="AG146" s="40">
        <f>VLOOKUP(Reais6x6!H146,Aplicações!$B$10:$J$67,6,0)</f>
        <v>4.2813455657492354E-3</v>
      </c>
      <c r="AH146" s="40">
        <f>VLOOKUP(Reais6x6!C146,Aplicações!$B$10:$J$67,7,0)</f>
        <v>1.1261261261261261E-2</v>
      </c>
      <c r="AI146" s="40">
        <f>VLOOKUP(Reais6x6!D146,Aplicações!$B$10:$J$67,7,0)</f>
        <v>1.1261261261261261E-2</v>
      </c>
      <c r="AJ146" s="40">
        <f>VLOOKUP(Reais6x6!E146,Aplicações!$B$10:$J$67,7,0)</f>
        <v>1.1261261261261261E-2</v>
      </c>
      <c r="AK146" s="40">
        <f>VLOOKUP(Reais6x6!F146,Aplicações!$B$10:$J$67,7,0)</f>
        <v>9.0090090090090089E-3</v>
      </c>
      <c r="AL146" s="40">
        <f>VLOOKUP(Reais6x6!G146,Aplicações!$B$10:$J$67,7,0)</f>
        <v>9.0090090090090089E-3</v>
      </c>
      <c r="AM146" s="40">
        <f>VLOOKUP(Reais6x6!H146,Aplicações!$B$10:$J$67,7,0)</f>
        <v>9.0090090090090089E-3</v>
      </c>
      <c r="AN146" s="40">
        <f>VLOOKUP(Reais6x6!C146,Aplicações!$B$10:$J$67,8,0)</f>
        <v>5.4982817869415812E-3</v>
      </c>
      <c r="AO146" s="40">
        <f>VLOOKUP(Reais6x6!D146,Aplicações!$B$10:$J$67,8,0)</f>
        <v>5.4982817869415812E-3</v>
      </c>
      <c r="AP146" s="40">
        <f>VLOOKUP(Reais6x6!E146,Aplicações!$B$10:$J$67,8,0)</f>
        <v>5.4982817869415812E-3</v>
      </c>
      <c r="AQ146" s="40">
        <f>VLOOKUP(Reais6x6!F146,Aplicações!$B$10:$J$67,8,0)</f>
        <v>0</v>
      </c>
      <c r="AR146" s="40">
        <f>VLOOKUP(Reais6x6!G146,Aplicações!$B$10:$J$67,8,0)</f>
        <v>0</v>
      </c>
      <c r="AS146" s="40">
        <f>VLOOKUP(Reais6x6!H146,Aplicações!$B$10:$J$67,8,0)</f>
        <v>0</v>
      </c>
      <c r="AT146" s="40">
        <f t="shared" si="2"/>
        <v>3.669724770642202E-2</v>
      </c>
      <c r="AU146" s="40">
        <f t="shared" si="3"/>
        <v>6.0810810810810807E-2</v>
      </c>
      <c r="AV146" s="40">
        <f t="shared" si="4"/>
        <v>1.6494845360824743E-2</v>
      </c>
      <c r="AW146" s="66">
        <f t="shared" si="5"/>
        <v>0.99779816513761477</v>
      </c>
      <c r="AX146" s="40">
        <f t="shared" si="6"/>
        <v>0.99864864864864877</v>
      </c>
      <c r="AY146" s="40">
        <f t="shared" si="7"/>
        <v>0.99670103092783502</v>
      </c>
    </row>
    <row r="147" spans="2:51" ht="13.5" customHeight="1">
      <c r="B147" s="39">
        <v>144</v>
      </c>
      <c r="C147" s="31" t="s">
        <v>98</v>
      </c>
      <c r="D147" s="31" t="s">
        <v>98</v>
      </c>
      <c r="E147" s="31" t="s">
        <v>98</v>
      </c>
      <c r="F147" s="31" t="s">
        <v>100</v>
      </c>
      <c r="G147" s="31" t="s">
        <v>100</v>
      </c>
      <c r="H147" s="31" t="s">
        <v>101</v>
      </c>
      <c r="I147" s="40">
        <f>VLOOKUP(Reais6x6!C147,Aplicações!$B$10:$J$67,9,0)</f>
        <v>210</v>
      </c>
      <c r="J147" s="40">
        <f>VLOOKUP(Reais6x6!D147,Aplicações!$B$10:$J$67,9,0)</f>
        <v>210</v>
      </c>
      <c r="K147" s="40">
        <f>VLOOKUP(Reais6x6!E147,Aplicações!$B$10:$J$67,9,0)</f>
        <v>210</v>
      </c>
      <c r="L147" s="40">
        <f>VLOOKUP(Reais6x6!F147,Aplicações!$B$10:$J$67,9,0)</f>
        <v>184</v>
      </c>
      <c r="M147" s="40">
        <f>VLOOKUP(Reais6x6!G147,Aplicações!$B$10:$J$67,9,0)</f>
        <v>184</v>
      </c>
      <c r="N147" s="40">
        <f>VLOOKUP(Reais6x6!H147,Aplicações!$B$10:$J$67,9,0)</f>
        <v>224.76</v>
      </c>
      <c r="O147" s="31">
        <v>244</v>
      </c>
      <c r="P147" s="31">
        <v>245</v>
      </c>
      <c r="Q147" s="31">
        <v>246</v>
      </c>
      <c r="R147" s="31">
        <v>210</v>
      </c>
      <c r="S147" s="31">
        <v>208</v>
      </c>
      <c r="T147" s="31">
        <v>266</v>
      </c>
      <c r="U147" s="41">
        <f t="shared" ref="U147:Z147" si="150">O147/I147-1</f>
        <v>0.161904761904762</v>
      </c>
      <c r="V147" s="41">
        <f t="shared" si="150"/>
        <v>0.16666666666666674</v>
      </c>
      <c r="W147" s="41">
        <f t="shared" si="150"/>
        <v>0.17142857142857149</v>
      </c>
      <c r="X147" s="41">
        <f t="shared" si="150"/>
        <v>0.14130434782608692</v>
      </c>
      <c r="Y147" s="41">
        <f t="shared" si="150"/>
        <v>0.13043478260869557</v>
      </c>
      <c r="Z147" s="41">
        <f t="shared" si="150"/>
        <v>0.18348460580174408</v>
      </c>
      <c r="AA147" s="41">
        <f t="shared" si="1"/>
        <v>0.15920395603942114</v>
      </c>
      <c r="AB147" s="40">
        <f>VLOOKUP(Reais6x6!C147,Aplicações!$B$10:$J$67,6,0)</f>
        <v>7.9510703363914366E-3</v>
      </c>
      <c r="AC147" s="40">
        <f>VLOOKUP(Reais6x6!D147,Aplicações!$B$10:$J$67,6,0)</f>
        <v>7.9510703363914366E-3</v>
      </c>
      <c r="AD147" s="40">
        <f>VLOOKUP(Reais6x6!E147,Aplicações!$B$10:$J$67,6,0)</f>
        <v>7.9510703363914366E-3</v>
      </c>
      <c r="AE147" s="40">
        <f>VLOOKUP(Reais6x6!F147,Aplicações!$B$10:$J$67,6,0)</f>
        <v>4.2813455657492354E-3</v>
      </c>
      <c r="AF147" s="40">
        <f>VLOOKUP(Reais6x6!G147,Aplicações!$B$10:$J$67,6,0)</f>
        <v>4.2813455657492354E-3</v>
      </c>
      <c r="AG147" s="40">
        <f>VLOOKUP(Reais6x6!H147,Aplicações!$B$10:$J$67,6,0)</f>
        <v>1.5902140672782873E-2</v>
      </c>
      <c r="AH147" s="40">
        <f>VLOOKUP(Reais6x6!C147,Aplicações!$B$10:$J$67,7,0)</f>
        <v>1.1261261261261261E-2</v>
      </c>
      <c r="AI147" s="40">
        <f>VLOOKUP(Reais6x6!D147,Aplicações!$B$10:$J$67,7,0)</f>
        <v>1.1261261261261261E-2</v>
      </c>
      <c r="AJ147" s="40">
        <f>VLOOKUP(Reais6x6!E147,Aplicações!$B$10:$J$67,7,0)</f>
        <v>1.1261261261261261E-2</v>
      </c>
      <c r="AK147" s="40">
        <f>VLOOKUP(Reais6x6!F147,Aplicações!$B$10:$J$67,7,0)</f>
        <v>9.0090090090090089E-3</v>
      </c>
      <c r="AL147" s="40">
        <f>VLOOKUP(Reais6x6!G147,Aplicações!$B$10:$J$67,7,0)</f>
        <v>9.0090090090090089E-3</v>
      </c>
      <c r="AM147" s="40">
        <f>VLOOKUP(Reais6x6!H147,Aplicações!$B$10:$J$67,7,0)</f>
        <v>2.7027027027027029E-2</v>
      </c>
      <c r="AN147" s="40">
        <f>VLOOKUP(Reais6x6!C147,Aplicações!$B$10:$J$67,8,0)</f>
        <v>5.4982817869415812E-3</v>
      </c>
      <c r="AO147" s="40">
        <f>VLOOKUP(Reais6x6!D147,Aplicações!$B$10:$J$67,8,0)</f>
        <v>5.4982817869415812E-3</v>
      </c>
      <c r="AP147" s="40">
        <f>VLOOKUP(Reais6x6!E147,Aplicações!$B$10:$J$67,8,0)</f>
        <v>5.4982817869415812E-3</v>
      </c>
      <c r="AQ147" s="40">
        <f>VLOOKUP(Reais6x6!F147,Aplicações!$B$10:$J$67,8,0)</f>
        <v>0</v>
      </c>
      <c r="AR147" s="40">
        <f>VLOOKUP(Reais6x6!G147,Aplicações!$B$10:$J$67,8,0)</f>
        <v>0</v>
      </c>
      <c r="AS147" s="40">
        <f>VLOOKUP(Reais6x6!H147,Aplicações!$B$10:$J$67,8,0)</f>
        <v>2.7147766323024059E-4</v>
      </c>
      <c r="AT147" s="40">
        <f t="shared" si="2"/>
        <v>4.8318042813455656E-2</v>
      </c>
      <c r="AU147" s="40">
        <f t="shared" si="3"/>
        <v>7.8828828828828829E-2</v>
      </c>
      <c r="AV147" s="40">
        <f t="shared" si="4"/>
        <v>1.6766323024054983E-2</v>
      </c>
      <c r="AW147" s="66">
        <f t="shared" si="5"/>
        <v>0.99539245667686049</v>
      </c>
      <c r="AX147" s="40">
        <f t="shared" si="6"/>
        <v>0.99354354354354357</v>
      </c>
      <c r="AY147" s="40">
        <f t="shared" si="7"/>
        <v>0.9967191294387171</v>
      </c>
    </row>
    <row r="148" spans="2:51" ht="13.5" customHeight="1">
      <c r="B148" s="39">
        <v>145</v>
      </c>
      <c r="C148" s="31" t="s">
        <v>98</v>
      </c>
      <c r="D148" s="31" t="s">
        <v>98</v>
      </c>
      <c r="E148" s="31" t="s">
        <v>98</v>
      </c>
      <c r="F148" s="31" t="s">
        <v>100</v>
      </c>
      <c r="G148" s="31" t="s">
        <v>101</v>
      </c>
      <c r="H148" s="31" t="s">
        <v>101</v>
      </c>
      <c r="I148" s="40">
        <f>VLOOKUP(Reais6x6!C148,Aplicações!$B$10:$J$67,9,0)</f>
        <v>210</v>
      </c>
      <c r="J148" s="40">
        <f>VLOOKUP(Reais6x6!D148,Aplicações!$B$10:$J$67,9,0)</f>
        <v>210</v>
      </c>
      <c r="K148" s="40">
        <f>VLOOKUP(Reais6x6!E148,Aplicações!$B$10:$J$67,9,0)</f>
        <v>210</v>
      </c>
      <c r="L148" s="40">
        <f>VLOOKUP(Reais6x6!F148,Aplicações!$B$10:$J$67,9,0)</f>
        <v>184</v>
      </c>
      <c r="M148" s="40">
        <f>VLOOKUP(Reais6x6!G148,Aplicações!$B$10:$J$67,9,0)</f>
        <v>224.76</v>
      </c>
      <c r="N148" s="40">
        <f>VLOOKUP(Reais6x6!H148,Aplicações!$B$10:$J$67,9,0)</f>
        <v>224.76</v>
      </c>
      <c r="O148" s="31">
        <v>245</v>
      </c>
      <c r="P148" s="31">
        <v>244</v>
      </c>
      <c r="Q148" s="31">
        <v>245</v>
      </c>
      <c r="R148" s="31">
        <v>207</v>
      </c>
      <c r="S148" s="31">
        <v>277</v>
      </c>
      <c r="T148" s="31">
        <v>277</v>
      </c>
      <c r="U148" s="41">
        <f t="shared" ref="U148:Z148" si="151">O148/I148-1</f>
        <v>0.16666666666666674</v>
      </c>
      <c r="V148" s="41">
        <f t="shared" si="151"/>
        <v>0.161904761904762</v>
      </c>
      <c r="W148" s="41">
        <f t="shared" si="151"/>
        <v>0.16666666666666674</v>
      </c>
      <c r="X148" s="41">
        <f t="shared" si="151"/>
        <v>0.125</v>
      </c>
      <c r="Y148" s="41">
        <f t="shared" si="151"/>
        <v>0.23242569852286898</v>
      </c>
      <c r="Z148" s="41">
        <f t="shared" si="151"/>
        <v>0.23242569852286898</v>
      </c>
      <c r="AA148" s="41">
        <f t="shared" si="1"/>
        <v>0.18084824871397223</v>
      </c>
      <c r="AB148" s="40">
        <f>VLOOKUP(Reais6x6!C148,Aplicações!$B$10:$J$67,6,0)</f>
        <v>7.9510703363914366E-3</v>
      </c>
      <c r="AC148" s="40">
        <f>VLOOKUP(Reais6x6!D148,Aplicações!$B$10:$J$67,6,0)</f>
        <v>7.9510703363914366E-3</v>
      </c>
      <c r="AD148" s="40">
        <f>VLOOKUP(Reais6x6!E148,Aplicações!$B$10:$J$67,6,0)</f>
        <v>7.9510703363914366E-3</v>
      </c>
      <c r="AE148" s="40">
        <f>VLOOKUP(Reais6x6!F148,Aplicações!$B$10:$J$67,6,0)</f>
        <v>4.2813455657492354E-3</v>
      </c>
      <c r="AF148" s="40">
        <f>VLOOKUP(Reais6x6!G148,Aplicações!$B$10:$J$67,6,0)</f>
        <v>1.5902140672782873E-2</v>
      </c>
      <c r="AG148" s="40">
        <f>VLOOKUP(Reais6x6!H148,Aplicações!$B$10:$J$67,6,0)</f>
        <v>1.5902140672782873E-2</v>
      </c>
      <c r="AH148" s="40">
        <f>VLOOKUP(Reais6x6!C148,Aplicações!$B$10:$J$67,7,0)</f>
        <v>1.1261261261261261E-2</v>
      </c>
      <c r="AI148" s="40">
        <f>VLOOKUP(Reais6x6!D148,Aplicações!$B$10:$J$67,7,0)</f>
        <v>1.1261261261261261E-2</v>
      </c>
      <c r="AJ148" s="40">
        <f>VLOOKUP(Reais6x6!E148,Aplicações!$B$10:$J$67,7,0)</f>
        <v>1.1261261261261261E-2</v>
      </c>
      <c r="AK148" s="40">
        <f>VLOOKUP(Reais6x6!F148,Aplicações!$B$10:$J$67,7,0)</f>
        <v>9.0090090090090089E-3</v>
      </c>
      <c r="AL148" s="40">
        <f>VLOOKUP(Reais6x6!G148,Aplicações!$B$10:$J$67,7,0)</f>
        <v>2.7027027027027029E-2</v>
      </c>
      <c r="AM148" s="40">
        <f>VLOOKUP(Reais6x6!H148,Aplicações!$B$10:$J$67,7,0)</f>
        <v>2.7027027027027029E-2</v>
      </c>
      <c r="AN148" s="40">
        <f>VLOOKUP(Reais6x6!C148,Aplicações!$B$10:$J$67,8,0)</f>
        <v>5.4982817869415812E-3</v>
      </c>
      <c r="AO148" s="40">
        <f>VLOOKUP(Reais6x6!D148,Aplicações!$B$10:$J$67,8,0)</f>
        <v>5.4982817869415812E-3</v>
      </c>
      <c r="AP148" s="40">
        <f>VLOOKUP(Reais6x6!E148,Aplicações!$B$10:$J$67,8,0)</f>
        <v>5.4982817869415812E-3</v>
      </c>
      <c r="AQ148" s="40">
        <f>VLOOKUP(Reais6x6!F148,Aplicações!$B$10:$J$67,8,0)</f>
        <v>0</v>
      </c>
      <c r="AR148" s="40">
        <f>VLOOKUP(Reais6x6!G148,Aplicações!$B$10:$J$67,8,0)</f>
        <v>2.7147766323024059E-4</v>
      </c>
      <c r="AS148" s="40">
        <f>VLOOKUP(Reais6x6!H148,Aplicações!$B$10:$J$67,8,0)</f>
        <v>2.7147766323024059E-4</v>
      </c>
      <c r="AT148" s="40">
        <f t="shared" si="2"/>
        <v>5.9938837920489291E-2</v>
      </c>
      <c r="AU148" s="40">
        <f t="shared" si="3"/>
        <v>9.6846846846846857E-2</v>
      </c>
      <c r="AV148" s="40">
        <f t="shared" si="4"/>
        <v>1.7037800687285224E-2</v>
      </c>
      <c r="AW148" s="66">
        <f t="shared" si="5"/>
        <v>0.99453618756371065</v>
      </c>
      <c r="AX148" s="40">
        <f t="shared" si="6"/>
        <v>0.9908408408408409</v>
      </c>
      <c r="AY148" s="40">
        <f t="shared" si="7"/>
        <v>0.99677342497136323</v>
      </c>
    </row>
    <row r="149" spans="2:51" ht="13.5" customHeight="1">
      <c r="B149" s="39">
        <v>146</v>
      </c>
      <c r="C149" s="31" t="s">
        <v>98</v>
      </c>
      <c r="D149" s="31" t="s">
        <v>98</v>
      </c>
      <c r="E149" s="31" t="s">
        <v>98</v>
      </c>
      <c r="F149" s="31" t="s">
        <v>101</v>
      </c>
      <c r="G149" s="31" t="s">
        <v>101</v>
      </c>
      <c r="H149" s="31" t="s">
        <v>101</v>
      </c>
      <c r="I149" s="40">
        <f>VLOOKUP(Reais6x6!C149,Aplicações!$B$10:$J$67,9,0)</f>
        <v>210</v>
      </c>
      <c r="J149" s="40">
        <f>VLOOKUP(Reais6x6!D149,Aplicações!$B$10:$J$67,9,0)</f>
        <v>210</v>
      </c>
      <c r="K149" s="40">
        <f>VLOOKUP(Reais6x6!E149,Aplicações!$B$10:$J$67,9,0)</f>
        <v>210</v>
      </c>
      <c r="L149" s="40">
        <f>VLOOKUP(Reais6x6!F149,Aplicações!$B$10:$J$67,9,0)</f>
        <v>224.76</v>
      </c>
      <c r="M149" s="40">
        <f>VLOOKUP(Reais6x6!G149,Aplicações!$B$10:$J$67,9,0)</f>
        <v>224.76</v>
      </c>
      <c r="N149" s="40">
        <f>VLOOKUP(Reais6x6!H149,Aplicações!$B$10:$J$67,9,0)</f>
        <v>224.76</v>
      </c>
      <c r="O149" s="31">
        <v>242</v>
      </c>
      <c r="P149" s="31">
        <v>242</v>
      </c>
      <c r="Q149" s="31">
        <v>243</v>
      </c>
      <c r="R149" s="31">
        <v>276</v>
      </c>
      <c r="S149" s="31">
        <v>275</v>
      </c>
      <c r="T149" s="31">
        <v>274</v>
      </c>
      <c r="U149" s="41">
        <f t="shared" ref="U149:Z149" si="152">O149/I149-1</f>
        <v>0.15238095238095228</v>
      </c>
      <c r="V149" s="41">
        <f t="shared" si="152"/>
        <v>0.15238095238095228</v>
      </c>
      <c r="W149" s="41">
        <f t="shared" si="152"/>
        <v>0.15714285714285725</v>
      </c>
      <c r="X149" s="41">
        <f t="shared" si="152"/>
        <v>0.22797650827549387</v>
      </c>
      <c r="Y149" s="41">
        <f t="shared" si="152"/>
        <v>0.22352731802811898</v>
      </c>
      <c r="Z149" s="41">
        <f t="shared" si="152"/>
        <v>0.21907812778074387</v>
      </c>
      <c r="AA149" s="41">
        <f t="shared" si="1"/>
        <v>0.18874778599818642</v>
      </c>
      <c r="AB149" s="40">
        <f>VLOOKUP(Reais6x6!C149,Aplicações!$B$10:$J$67,6,0)</f>
        <v>7.9510703363914366E-3</v>
      </c>
      <c r="AC149" s="40">
        <f>VLOOKUP(Reais6x6!D149,Aplicações!$B$10:$J$67,6,0)</f>
        <v>7.9510703363914366E-3</v>
      </c>
      <c r="AD149" s="40">
        <f>VLOOKUP(Reais6x6!E149,Aplicações!$B$10:$J$67,6,0)</f>
        <v>7.9510703363914366E-3</v>
      </c>
      <c r="AE149" s="40">
        <f>VLOOKUP(Reais6x6!F149,Aplicações!$B$10:$J$67,6,0)</f>
        <v>1.5902140672782873E-2</v>
      </c>
      <c r="AF149" s="40">
        <f>VLOOKUP(Reais6x6!G149,Aplicações!$B$10:$J$67,6,0)</f>
        <v>1.5902140672782873E-2</v>
      </c>
      <c r="AG149" s="40">
        <f>VLOOKUP(Reais6x6!H149,Aplicações!$B$10:$J$67,6,0)</f>
        <v>1.5902140672782873E-2</v>
      </c>
      <c r="AH149" s="40">
        <f>VLOOKUP(Reais6x6!C149,Aplicações!$B$10:$J$67,7,0)</f>
        <v>1.1261261261261261E-2</v>
      </c>
      <c r="AI149" s="40">
        <f>VLOOKUP(Reais6x6!D149,Aplicações!$B$10:$J$67,7,0)</f>
        <v>1.1261261261261261E-2</v>
      </c>
      <c r="AJ149" s="40">
        <f>VLOOKUP(Reais6x6!E149,Aplicações!$B$10:$J$67,7,0)</f>
        <v>1.1261261261261261E-2</v>
      </c>
      <c r="AK149" s="40">
        <f>VLOOKUP(Reais6x6!F149,Aplicações!$B$10:$J$67,7,0)</f>
        <v>2.7027027027027029E-2</v>
      </c>
      <c r="AL149" s="40">
        <f>VLOOKUP(Reais6x6!G149,Aplicações!$B$10:$J$67,7,0)</f>
        <v>2.7027027027027029E-2</v>
      </c>
      <c r="AM149" s="40">
        <f>VLOOKUP(Reais6x6!H149,Aplicações!$B$10:$J$67,7,0)</f>
        <v>2.7027027027027029E-2</v>
      </c>
      <c r="AN149" s="40">
        <f>VLOOKUP(Reais6x6!C149,Aplicações!$B$10:$J$67,8,0)</f>
        <v>5.4982817869415812E-3</v>
      </c>
      <c r="AO149" s="40">
        <f>VLOOKUP(Reais6x6!D149,Aplicações!$B$10:$J$67,8,0)</f>
        <v>5.4982817869415812E-3</v>
      </c>
      <c r="AP149" s="40">
        <f>VLOOKUP(Reais6x6!E149,Aplicações!$B$10:$J$67,8,0)</f>
        <v>5.4982817869415812E-3</v>
      </c>
      <c r="AQ149" s="40">
        <f>VLOOKUP(Reais6x6!F149,Aplicações!$B$10:$J$67,8,0)</f>
        <v>2.7147766323024059E-4</v>
      </c>
      <c r="AR149" s="40">
        <f>VLOOKUP(Reais6x6!G149,Aplicações!$B$10:$J$67,8,0)</f>
        <v>2.7147766323024059E-4</v>
      </c>
      <c r="AS149" s="40">
        <f>VLOOKUP(Reais6x6!H149,Aplicações!$B$10:$J$67,8,0)</f>
        <v>2.7147766323024059E-4</v>
      </c>
      <c r="AT149" s="40">
        <f t="shared" si="2"/>
        <v>7.1559633027522926E-2</v>
      </c>
      <c r="AU149" s="40">
        <f t="shared" si="3"/>
        <v>0.11486486486486487</v>
      </c>
      <c r="AV149" s="40">
        <f t="shared" si="4"/>
        <v>1.7309278350515465E-2</v>
      </c>
      <c r="AW149" s="66">
        <f t="shared" si="5"/>
        <v>0.99522935779816524</v>
      </c>
      <c r="AX149" s="40">
        <f t="shared" si="6"/>
        <v>0.99054054054054075</v>
      </c>
      <c r="AY149" s="40">
        <f t="shared" si="7"/>
        <v>0.99686391752577319</v>
      </c>
    </row>
    <row r="150" spans="2:51" ht="13.5" customHeight="1">
      <c r="B150" s="39">
        <v>147</v>
      </c>
      <c r="C150" s="31" t="s">
        <v>98</v>
      </c>
      <c r="D150" s="31" t="s">
        <v>98</v>
      </c>
      <c r="E150" s="31" t="s">
        <v>99</v>
      </c>
      <c r="F150" s="31" t="s">
        <v>99</v>
      </c>
      <c r="G150" s="31" t="s">
        <v>99</v>
      </c>
      <c r="H150" s="31" t="s">
        <v>99</v>
      </c>
      <c r="I150" s="40">
        <f>VLOOKUP(Reais6x6!C150,Aplicações!$B$10:$J$67,9,0)</f>
        <v>210</v>
      </c>
      <c r="J150" s="40">
        <f>VLOOKUP(Reais6x6!D150,Aplicações!$B$10:$J$67,9,0)</f>
        <v>210</v>
      </c>
      <c r="K150" s="40">
        <f>VLOOKUP(Reais6x6!E150,Aplicações!$B$10:$J$67,9,0)</f>
        <v>30.8</v>
      </c>
      <c r="L150" s="40">
        <f>VLOOKUP(Reais6x6!F150,Aplicações!$B$10:$J$67,9,0)</f>
        <v>30.8</v>
      </c>
      <c r="M150" s="40">
        <f>VLOOKUP(Reais6x6!G150,Aplicações!$B$10:$J$67,9,0)</f>
        <v>30.8</v>
      </c>
      <c r="N150" s="40">
        <f>VLOOKUP(Reais6x6!H150,Aplicações!$B$10:$J$67,9,0)</f>
        <v>30.8</v>
      </c>
      <c r="O150" s="31">
        <v>246</v>
      </c>
      <c r="P150" s="31">
        <v>247</v>
      </c>
      <c r="Q150" s="31">
        <v>43</v>
      </c>
      <c r="R150" s="31">
        <v>43</v>
      </c>
      <c r="S150" s="31">
        <v>43</v>
      </c>
      <c r="T150" s="31">
        <v>49</v>
      </c>
      <c r="U150" s="41">
        <f t="shared" ref="U150:Z150" si="153">O150/I150-1</f>
        <v>0.17142857142857149</v>
      </c>
      <c r="V150" s="41">
        <f t="shared" si="153"/>
        <v>0.17619047619047623</v>
      </c>
      <c r="W150" s="41">
        <f t="shared" si="153"/>
        <v>0.39610389610389607</v>
      </c>
      <c r="X150" s="41">
        <f t="shared" si="153"/>
        <v>0.39610389610389607</v>
      </c>
      <c r="Y150" s="41">
        <f t="shared" si="153"/>
        <v>0.39610389610389607</v>
      </c>
      <c r="Z150" s="41">
        <f t="shared" si="153"/>
        <v>0.59090909090909083</v>
      </c>
      <c r="AA150" s="41">
        <f t="shared" si="1"/>
        <v>0.35447330447330444</v>
      </c>
      <c r="AB150" s="40">
        <f>VLOOKUP(Reais6x6!C150,Aplicações!$B$10:$J$67,6,0)</f>
        <v>7.9510703363914366E-3</v>
      </c>
      <c r="AC150" s="40">
        <f>VLOOKUP(Reais6x6!D150,Aplicações!$B$10:$J$67,6,0)</f>
        <v>7.9510703363914366E-3</v>
      </c>
      <c r="AD150" s="40">
        <f>VLOOKUP(Reais6x6!E150,Aplicações!$B$10:$J$67,6,0)</f>
        <v>4.0978593272171251E-2</v>
      </c>
      <c r="AE150" s="40">
        <f>VLOOKUP(Reais6x6!F150,Aplicações!$B$10:$J$67,6,0)</f>
        <v>4.0978593272171251E-2</v>
      </c>
      <c r="AF150" s="40">
        <f>VLOOKUP(Reais6x6!G150,Aplicações!$B$10:$J$67,6,0)</f>
        <v>4.0978593272171251E-2</v>
      </c>
      <c r="AG150" s="40">
        <f>VLOOKUP(Reais6x6!H150,Aplicações!$B$10:$J$67,6,0)</f>
        <v>4.0978593272171251E-2</v>
      </c>
      <c r="AH150" s="40">
        <f>VLOOKUP(Reais6x6!C150,Aplicações!$B$10:$J$67,7,0)</f>
        <v>1.1261261261261261E-2</v>
      </c>
      <c r="AI150" s="40">
        <f>VLOOKUP(Reais6x6!D150,Aplicações!$B$10:$J$67,7,0)</f>
        <v>1.1261261261261261E-2</v>
      </c>
      <c r="AJ150" s="40">
        <f>VLOOKUP(Reais6x6!E150,Aplicações!$B$10:$J$67,7,0)</f>
        <v>8.5585585585585586E-2</v>
      </c>
      <c r="AK150" s="40">
        <f>VLOOKUP(Reais6x6!F150,Aplicações!$B$10:$J$67,7,0)</f>
        <v>8.5585585585585586E-2</v>
      </c>
      <c r="AL150" s="40">
        <f>VLOOKUP(Reais6x6!G150,Aplicações!$B$10:$J$67,7,0)</f>
        <v>8.5585585585585586E-2</v>
      </c>
      <c r="AM150" s="40">
        <f>VLOOKUP(Reais6x6!H150,Aplicações!$B$10:$J$67,7,0)</f>
        <v>8.5585585585585586E-2</v>
      </c>
      <c r="AN150" s="40">
        <f>VLOOKUP(Reais6x6!C150,Aplicações!$B$10:$J$67,8,0)</f>
        <v>5.4982817869415812E-3</v>
      </c>
      <c r="AO150" s="40">
        <f>VLOOKUP(Reais6x6!D150,Aplicações!$B$10:$J$67,8,0)</f>
        <v>5.4982817869415812E-3</v>
      </c>
      <c r="AP150" s="40">
        <f>VLOOKUP(Reais6x6!E150,Aplicações!$B$10:$J$67,8,0)</f>
        <v>0.30584192439862545</v>
      </c>
      <c r="AQ150" s="40">
        <f>VLOOKUP(Reais6x6!F150,Aplicações!$B$10:$J$67,8,0)</f>
        <v>0.30584192439862545</v>
      </c>
      <c r="AR150" s="40">
        <f>VLOOKUP(Reais6x6!G150,Aplicações!$B$10:$J$67,8,0)</f>
        <v>0.30584192439862545</v>
      </c>
      <c r="AS150" s="40">
        <f>VLOOKUP(Reais6x6!H150,Aplicações!$B$10:$J$67,8,0)</f>
        <v>0.30584192439862545</v>
      </c>
      <c r="AT150" s="40">
        <f t="shared" si="2"/>
        <v>0.17981651376146784</v>
      </c>
      <c r="AU150" s="40">
        <f t="shared" si="3"/>
        <v>0.36486486486486491</v>
      </c>
      <c r="AV150" s="40">
        <f t="shared" si="4"/>
        <v>1.2343642611683849</v>
      </c>
      <c r="AW150" s="66">
        <f t="shared" si="5"/>
        <v>0.98238532110091747</v>
      </c>
      <c r="AX150" s="40">
        <f t="shared" si="6"/>
        <v>0.96036036036036032</v>
      </c>
      <c r="AY150" s="40">
        <f t="shared" si="7"/>
        <v>0.83981672394043538</v>
      </c>
    </row>
    <row r="151" spans="2:51" ht="13.5" customHeight="1">
      <c r="B151" s="39">
        <v>148</v>
      </c>
      <c r="C151" s="31" t="s">
        <v>98</v>
      </c>
      <c r="D151" s="31" t="s">
        <v>98</v>
      </c>
      <c r="E151" s="31" t="s">
        <v>99</v>
      </c>
      <c r="F151" s="31" t="s">
        <v>99</v>
      </c>
      <c r="G151" s="31" t="s">
        <v>99</v>
      </c>
      <c r="H151" s="31" t="s">
        <v>100</v>
      </c>
      <c r="I151" s="40">
        <f>VLOOKUP(Reais6x6!C151,Aplicações!$B$10:$J$67,9,0)</f>
        <v>210</v>
      </c>
      <c r="J151" s="40">
        <f>VLOOKUP(Reais6x6!D151,Aplicações!$B$10:$J$67,9,0)</f>
        <v>210</v>
      </c>
      <c r="K151" s="40">
        <f>VLOOKUP(Reais6x6!E151,Aplicações!$B$10:$J$67,9,0)</f>
        <v>30.8</v>
      </c>
      <c r="L151" s="40">
        <f>VLOOKUP(Reais6x6!F151,Aplicações!$B$10:$J$67,9,0)</f>
        <v>30.8</v>
      </c>
      <c r="M151" s="40">
        <f>VLOOKUP(Reais6x6!G151,Aplicações!$B$10:$J$67,9,0)</f>
        <v>30.8</v>
      </c>
      <c r="N151" s="40">
        <f>VLOOKUP(Reais6x6!H151,Aplicações!$B$10:$J$67,9,0)</f>
        <v>184</v>
      </c>
      <c r="O151" s="31">
        <v>246</v>
      </c>
      <c r="P151" s="31">
        <v>248</v>
      </c>
      <c r="Q151" s="31">
        <v>44</v>
      </c>
      <c r="R151" s="31">
        <v>42</v>
      </c>
      <c r="S151" s="31">
        <v>41</v>
      </c>
      <c r="T151" s="31">
        <v>204</v>
      </c>
      <c r="U151" s="41">
        <f t="shared" ref="U151:Z151" si="154">O151/I151-1</f>
        <v>0.17142857142857149</v>
      </c>
      <c r="V151" s="41">
        <f t="shared" si="154"/>
        <v>0.18095238095238098</v>
      </c>
      <c r="W151" s="41">
        <f t="shared" si="154"/>
        <v>0.4285714285714286</v>
      </c>
      <c r="X151" s="41">
        <f t="shared" si="154"/>
        <v>0.36363636363636354</v>
      </c>
      <c r="Y151" s="41">
        <f t="shared" si="154"/>
        <v>0.33116883116883122</v>
      </c>
      <c r="Z151" s="41">
        <f t="shared" si="154"/>
        <v>0.10869565217391308</v>
      </c>
      <c r="AA151" s="41">
        <f t="shared" si="1"/>
        <v>0.26407553798858147</v>
      </c>
      <c r="AB151" s="40">
        <f>VLOOKUP(Reais6x6!C151,Aplicações!$B$10:$J$67,6,0)</f>
        <v>7.9510703363914366E-3</v>
      </c>
      <c r="AC151" s="40">
        <f>VLOOKUP(Reais6x6!D151,Aplicações!$B$10:$J$67,6,0)</f>
        <v>7.9510703363914366E-3</v>
      </c>
      <c r="AD151" s="40">
        <f>VLOOKUP(Reais6x6!E151,Aplicações!$B$10:$J$67,6,0)</f>
        <v>4.0978593272171251E-2</v>
      </c>
      <c r="AE151" s="40">
        <f>VLOOKUP(Reais6x6!F151,Aplicações!$B$10:$J$67,6,0)</f>
        <v>4.0978593272171251E-2</v>
      </c>
      <c r="AF151" s="40">
        <f>VLOOKUP(Reais6x6!G151,Aplicações!$B$10:$J$67,6,0)</f>
        <v>4.0978593272171251E-2</v>
      </c>
      <c r="AG151" s="40">
        <f>VLOOKUP(Reais6x6!H151,Aplicações!$B$10:$J$67,6,0)</f>
        <v>4.2813455657492354E-3</v>
      </c>
      <c r="AH151" s="40">
        <f>VLOOKUP(Reais6x6!C151,Aplicações!$B$10:$J$67,7,0)</f>
        <v>1.1261261261261261E-2</v>
      </c>
      <c r="AI151" s="40">
        <f>VLOOKUP(Reais6x6!D151,Aplicações!$B$10:$J$67,7,0)</f>
        <v>1.1261261261261261E-2</v>
      </c>
      <c r="AJ151" s="40">
        <f>VLOOKUP(Reais6x6!E151,Aplicações!$B$10:$J$67,7,0)</f>
        <v>8.5585585585585586E-2</v>
      </c>
      <c r="AK151" s="40">
        <f>VLOOKUP(Reais6x6!F151,Aplicações!$B$10:$J$67,7,0)</f>
        <v>8.5585585585585586E-2</v>
      </c>
      <c r="AL151" s="40">
        <f>VLOOKUP(Reais6x6!G151,Aplicações!$B$10:$J$67,7,0)</f>
        <v>8.5585585585585586E-2</v>
      </c>
      <c r="AM151" s="40">
        <f>VLOOKUP(Reais6x6!H151,Aplicações!$B$10:$J$67,7,0)</f>
        <v>9.0090090090090089E-3</v>
      </c>
      <c r="AN151" s="40">
        <f>VLOOKUP(Reais6x6!C151,Aplicações!$B$10:$J$67,8,0)</f>
        <v>5.4982817869415812E-3</v>
      </c>
      <c r="AO151" s="40">
        <f>VLOOKUP(Reais6x6!D151,Aplicações!$B$10:$J$67,8,0)</f>
        <v>5.4982817869415812E-3</v>
      </c>
      <c r="AP151" s="40">
        <f>VLOOKUP(Reais6x6!E151,Aplicações!$B$10:$J$67,8,0)</f>
        <v>0.30584192439862545</v>
      </c>
      <c r="AQ151" s="40">
        <f>VLOOKUP(Reais6x6!F151,Aplicações!$B$10:$J$67,8,0)</f>
        <v>0.30584192439862545</v>
      </c>
      <c r="AR151" s="40">
        <f>VLOOKUP(Reais6x6!G151,Aplicações!$B$10:$J$67,8,0)</f>
        <v>0.30584192439862545</v>
      </c>
      <c r="AS151" s="40">
        <f>VLOOKUP(Reais6x6!H151,Aplicações!$B$10:$J$67,8,0)</f>
        <v>0</v>
      </c>
      <c r="AT151" s="40">
        <f t="shared" si="2"/>
        <v>0.14311926605504585</v>
      </c>
      <c r="AU151" s="40">
        <f t="shared" si="3"/>
        <v>0.28828828828828834</v>
      </c>
      <c r="AV151" s="40">
        <f t="shared" si="4"/>
        <v>0.92852233676975948</v>
      </c>
      <c r="AW151" s="66">
        <f t="shared" si="5"/>
        <v>0.97896024464831799</v>
      </c>
      <c r="AX151" s="40">
        <f t="shared" si="6"/>
        <v>0.95465465465465482</v>
      </c>
      <c r="AY151" s="40">
        <f t="shared" si="7"/>
        <v>0.8179610538373423</v>
      </c>
    </row>
    <row r="152" spans="2:51" ht="13.5" customHeight="1">
      <c r="B152" s="39">
        <v>149</v>
      </c>
      <c r="C152" s="31" t="s">
        <v>98</v>
      </c>
      <c r="D152" s="31" t="s">
        <v>98</v>
      </c>
      <c r="E152" s="31" t="s">
        <v>99</v>
      </c>
      <c r="F152" s="31" t="s">
        <v>99</v>
      </c>
      <c r="G152" s="31" t="s">
        <v>99</v>
      </c>
      <c r="H152" s="31" t="s">
        <v>101</v>
      </c>
      <c r="I152" s="40">
        <f>VLOOKUP(Reais6x6!C152,Aplicações!$B$10:$J$67,9,0)</f>
        <v>210</v>
      </c>
      <c r="J152" s="40">
        <f>VLOOKUP(Reais6x6!D152,Aplicações!$B$10:$J$67,9,0)</f>
        <v>210</v>
      </c>
      <c r="K152" s="40">
        <f>VLOOKUP(Reais6x6!E152,Aplicações!$B$10:$J$67,9,0)</f>
        <v>30.8</v>
      </c>
      <c r="L152" s="40">
        <f>VLOOKUP(Reais6x6!F152,Aplicações!$B$10:$J$67,9,0)</f>
        <v>30.8</v>
      </c>
      <c r="M152" s="40">
        <f>VLOOKUP(Reais6x6!G152,Aplicações!$B$10:$J$67,9,0)</f>
        <v>30.8</v>
      </c>
      <c r="N152" s="40">
        <f>VLOOKUP(Reais6x6!H152,Aplicações!$B$10:$J$67,9,0)</f>
        <v>224.76</v>
      </c>
      <c r="O152" s="31">
        <v>244</v>
      </c>
      <c r="P152" s="31">
        <v>245</v>
      </c>
      <c r="Q152" s="31">
        <v>47</v>
      </c>
      <c r="R152" s="31">
        <v>41</v>
      </c>
      <c r="S152" s="31">
        <v>40</v>
      </c>
      <c r="T152" s="31">
        <v>283</v>
      </c>
      <c r="U152" s="41">
        <f t="shared" ref="U152:Z152" si="155">O152/I152-1</f>
        <v>0.161904761904762</v>
      </c>
      <c r="V152" s="41">
        <f t="shared" si="155"/>
        <v>0.16666666666666674</v>
      </c>
      <c r="W152" s="41">
        <f t="shared" si="155"/>
        <v>0.52597402597402598</v>
      </c>
      <c r="X152" s="41">
        <f t="shared" si="155"/>
        <v>0.33116883116883122</v>
      </c>
      <c r="Y152" s="41">
        <f t="shared" si="155"/>
        <v>0.29870129870129869</v>
      </c>
      <c r="Z152" s="41">
        <f t="shared" si="155"/>
        <v>0.25912084000711877</v>
      </c>
      <c r="AA152" s="41">
        <f t="shared" si="1"/>
        <v>0.29058940407045059</v>
      </c>
      <c r="AB152" s="40">
        <f>VLOOKUP(Reais6x6!C152,Aplicações!$B$10:$J$67,6,0)</f>
        <v>7.9510703363914366E-3</v>
      </c>
      <c r="AC152" s="40">
        <f>VLOOKUP(Reais6x6!D152,Aplicações!$B$10:$J$67,6,0)</f>
        <v>7.9510703363914366E-3</v>
      </c>
      <c r="AD152" s="40">
        <f>VLOOKUP(Reais6x6!E152,Aplicações!$B$10:$J$67,6,0)</f>
        <v>4.0978593272171251E-2</v>
      </c>
      <c r="AE152" s="40">
        <f>VLOOKUP(Reais6x6!F152,Aplicações!$B$10:$J$67,6,0)</f>
        <v>4.0978593272171251E-2</v>
      </c>
      <c r="AF152" s="40">
        <f>VLOOKUP(Reais6x6!G152,Aplicações!$B$10:$J$67,6,0)</f>
        <v>4.0978593272171251E-2</v>
      </c>
      <c r="AG152" s="40">
        <f>VLOOKUP(Reais6x6!H152,Aplicações!$B$10:$J$67,6,0)</f>
        <v>1.5902140672782873E-2</v>
      </c>
      <c r="AH152" s="40">
        <f>VLOOKUP(Reais6x6!C152,Aplicações!$B$10:$J$67,7,0)</f>
        <v>1.1261261261261261E-2</v>
      </c>
      <c r="AI152" s="40">
        <f>VLOOKUP(Reais6x6!D152,Aplicações!$B$10:$J$67,7,0)</f>
        <v>1.1261261261261261E-2</v>
      </c>
      <c r="AJ152" s="40">
        <f>VLOOKUP(Reais6x6!E152,Aplicações!$B$10:$J$67,7,0)</f>
        <v>8.5585585585585586E-2</v>
      </c>
      <c r="AK152" s="40">
        <f>VLOOKUP(Reais6x6!F152,Aplicações!$B$10:$J$67,7,0)</f>
        <v>8.5585585585585586E-2</v>
      </c>
      <c r="AL152" s="40">
        <f>VLOOKUP(Reais6x6!G152,Aplicações!$B$10:$J$67,7,0)</f>
        <v>8.5585585585585586E-2</v>
      </c>
      <c r="AM152" s="40">
        <f>VLOOKUP(Reais6x6!H152,Aplicações!$B$10:$J$67,7,0)</f>
        <v>2.7027027027027029E-2</v>
      </c>
      <c r="AN152" s="40">
        <f>VLOOKUP(Reais6x6!C152,Aplicações!$B$10:$J$67,8,0)</f>
        <v>5.4982817869415812E-3</v>
      </c>
      <c r="AO152" s="40">
        <f>VLOOKUP(Reais6x6!D152,Aplicações!$B$10:$J$67,8,0)</f>
        <v>5.4982817869415812E-3</v>
      </c>
      <c r="AP152" s="40">
        <f>VLOOKUP(Reais6x6!E152,Aplicações!$B$10:$J$67,8,0)</f>
        <v>0.30584192439862545</v>
      </c>
      <c r="AQ152" s="40">
        <f>VLOOKUP(Reais6x6!F152,Aplicações!$B$10:$J$67,8,0)</f>
        <v>0.30584192439862545</v>
      </c>
      <c r="AR152" s="40">
        <f>VLOOKUP(Reais6x6!G152,Aplicações!$B$10:$J$67,8,0)</f>
        <v>0.30584192439862545</v>
      </c>
      <c r="AS152" s="40">
        <f>VLOOKUP(Reais6x6!H152,Aplicações!$B$10:$J$67,8,0)</f>
        <v>2.7147766323024059E-4</v>
      </c>
      <c r="AT152" s="40">
        <f t="shared" si="2"/>
        <v>0.15474006116207947</v>
      </c>
      <c r="AU152" s="40">
        <f t="shared" si="3"/>
        <v>0.30630630630630634</v>
      </c>
      <c r="AV152" s="40">
        <f t="shared" si="4"/>
        <v>0.9287938144329897</v>
      </c>
      <c r="AW152" s="66">
        <f t="shared" si="5"/>
        <v>0.9807135575942918</v>
      </c>
      <c r="AX152" s="40">
        <f t="shared" si="6"/>
        <v>0.95645645645645627</v>
      </c>
      <c r="AY152" s="40">
        <f t="shared" si="7"/>
        <v>0.8180515463917527</v>
      </c>
    </row>
    <row r="153" spans="2:51" ht="13.5" customHeight="1">
      <c r="B153" s="39">
        <v>150</v>
      </c>
      <c r="C153" s="31" t="s">
        <v>98</v>
      </c>
      <c r="D153" s="31" t="s">
        <v>98</v>
      </c>
      <c r="E153" s="31" t="s">
        <v>99</v>
      </c>
      <c r="F153" s="31" t="s">
        <v>99</v>
      </c>
      <c r="G153" s="31" t="s">
        <v>100</v>
      </c>
      <c r="H153" s="31" t="s">
        <v>100</v>
      </c>
      <c r="I153" s="40">
        <f>VLOOKUP(Reais6x6!C153,Aplicações!$B$10:$J$67,9,0)</f>
        <v>210</v>
      </c>
      <c r="J153" s="40">
        <f>VLOOKUP(Reais6x6!D153,Aplicações!$B$10:$J$67,9,0)</f>
        <v>210</v>
      </c>
      <c r="K153" s="40">
        <f>VLOOKUP(Reais6x6!E153,Aplicações!$B$10:$J$67,9,0)</f>
        <v>30.8</v>
      </c>
      <c r="L153" s="40">
        <f>VLOOKUP(Reais6x6!F153,Aplicações!$B$10:$J$67,9,0)</f>
        <v>30.8</v>
      </c>
      <c r="M153" s="40">
        <f>VLOOKUP(Reais6x6!G153,Aplicações!$B$10:$J$67,9,0)</f>
        <v>184</v>
      </c>
      <c r="N153" s="40">
        <f>VLOOKUP(Reais6x6!H153,Aplicações!$B$10:$J$67,9,0)</f>
        <v>184</v>
      </c>
      <c r="O153" s="31">
        <v>246</v>
      </c>
      <c r="P153" s="31">
        <v>248</v>
      </c>
      <c r="Q153" s="31">
        <v>42</v>
      </c>
      <c r="R153" s="31">
        <v>39</v>
      </c>
      <c r="S153" s="31">
        <v>206</v>
      </c>
      <c r="T153" s="31">
        <v>205</v>
      </c>
      <c r="U153" s="41">
        <f t="shared" ref="U153:Z153" si="156">O153/I153-1</f>
        <v>0.17142857142857149</v>
      </c>
      <c r="V153" s="41">
        <f t="shared" si="156"/>
        <v>0.18095238095238098</v>
      </c>
      <c r="W153" s="41">
        <f t="shared" si="156"/>
        <v>0.36363636363636354</v>
      </c>
      <c r="X153" s="41">
        <f t="shared" si="156"/>
        <v>0.26623376623376616</v>
      </c>
      <c r="Y153" s="41">
        <f t="shared" si="156"/>
        <v>0.11956521739130443</v>
      </c>
      <c r="Z153" s="41">
        <f t="shared" si="156"/>
        <v>0.11413043478260865</v>
      </c>
      <c r="AA153" s="41">
        <f t="shared" si="1"/>
        <v>0.20265778907083254</v>
      </c>
      <c r="AB153" s="40">
        <f>VLOOKUP(Reais6x6!C153,Aplicações!$B$10:$J$67,6,0)</f>
        <v>7.9510703363914366E-3</v>
      </c>
      <c r="AC153" s="40">
        <f>VLOOKUP(Reais6x6!D153,Aplicações!$B$10:$J$67,6,0)</f>
        <v>7.9510703363914366E-3</v>
      </c>
      <c r="AD153" s="40">
        <f>VLOOKUP(Reais6x6!E153,Aplicações!$B$10:$J$67,6,0)</f>
        <v>4.0978593272171251E-2</v>
      </c>
      <c r="AE153" s="40">
        <f>VLOOKUP(Reais6x6!F153,Aplicações!$B$10:$J$67,6,0)</f>
        <v>4.0978593272171251E-2</v>
      </c>
      <c r="AF153" s="40">
        <f>VLOOKUP(Reais6x6!G153,Aplicações!$B$10:$J$67,6,0)</f>
        <v>4.2813455657492354E-3</v>
      </c>
      <c r="AG153" s="40">
        <f>VLOOKUP(Reais6x6!H153,Aplicações!$B$10:$J$67,6,0)</f>
        <v>4.2813455657492354E-3</v>
      </c>
      <c r="AH153" s="40">
        <f>VLOOKUP(Reais6x6!C153,Aplicações!$B$10:$J$67,7,0)</f>
        <v>1.1261261261261261E-2</v>
      </c>
      <c r="AI153" s="40">
        <f>VLOOKUP(Reais6x6!D153,Aplicações!$B$10:$J$67,7,0)</f>
        <v>1.1261261261261261E-2</v>
      </c>
      <c r="AJ153" s="40">
        <f>VLOOKUP(Reais6x6!E153,Aplicações!$B$10:$J$67,7,0)</f>
        <v>8.5585585585585586E-2</v>
      </c>
      <c r="AK153" s="40">
        <f>VLOOKUP(Reais6x6!F153,Aplicações!$B$10:$J$67,7,0)</f>
        <v>8.5585585585585586E-2</v>
      </c>
      <c r="AL153" s="40">
        <f>VLOOKUP(Reais6x6!G153,Aplicações!$B$10:$J$67,7,0)</f>
        <v>9.0090090090090089E-3</v>
      </c>
      <c r="AM153" s="40">
        <f>VLOOKUP(Reais6x6!H153,Aplicações!$B$10:$J$67,7,0)</f>
        <v>9.0090090090090089E-3</v>
      </c>
      <c r="AN153" s="40">
        <f>VLOOKUP(Reais6x6!C153,Aplicações!$B$10:$J$67,8,0)</f>
        <v>5.4982817869415812E-3</v>
      </c>
      <c r="AO153" s="40">
        <f>VLOOKUP(Reais6x6!D153,Aplicações!$B$10:$J$67,8,0)</f>
        <v>5.4982817869415812E-3</v>
      </c>
      <c r="AP153" s="40">
        <f>VLOOKUP(Reais6x6!E153,Aplicações!$B$10:$J$67,8,0)</f>
        <v>0.30584192439862545</v>
      </c>
      <c r="AQ153" s="40">
        <f>VLOOKUP(Reais6x6!F153,Aplicações!$B$10:$J$67,8,0)</f>
        <v>0.30584192439862545</v>
      </c>
      <c r="AR153" s="40">
        <f>VLOOKUP(Reais6x6!G153,Aplicações!$B$10:$J$67,8,0)</f>
        <v>0</v>
      </c>
      <c r="AS153" s="40">
        <f>VLOOKUP(Reais6x6!H153,Aplicações!$B$10:$J$67,8,0)</f>
        <v>0</v>
      </c>
      <c r="AT153" s="40">
        <f t="shared" si="2"/>
        <v>0.10642201834862383</v>
      </c>
      <c r="AU153" s="40">
        <f t="shared" si="3"/>
        <v>0.21171171171171171</v>
      </c>
      <c r="AV153" s="40">
        <f t="shared" si="4"/>
        <v>0.62268041237113403</v>
      </c>
      <c r="AW153" s="66">
        <f t="shared" si="5"/>
        <v>0.98042813455657485</v>
      </c>
      <c r="AX153" s="40">
        <f t="shared" si="6"/>
        <v>0.95915915915915939</v>
      </c>
      <c r="AY153" s="40">
        <f t="shared" si="7"/>
        <v>0.83688430698739968</v>
      </c>
    </row>
    <row r="154" spans="2:51" ht="13.5" customHeight="1">
      <c r="B154" s="39">
        <v>151</v>
      </c>
      <c r="C154" s="31" t="s">
        <v>98</v>
      </c>
      <c r="D154" s="31" t="s">
        <v>98</v>
      </c>
      <c r="E154" s="31" t="s">
        <v>99</v>
      </c>
      <c r="F154" s="31" t="s">
        <v>99</v>
      </c>
      <c r="G154" s="31" t="s">
        <v>100</v>
      </c>
      <c r="H154" s="31" t="s">
        <v>101</v>
      </c>
      <c r="I154" s="40">
        <f>VLOOKUP(Reais6x6!C154,Aplicações!$B$10:$J$67,9,0)</f>
        <v>210</v>
      </c>
      <c r="J154" s="40">
        <f>VLOOKUP(Reais6x6!D154,Aplicações!$B$10:$J$67,9,0)</f>
        <v>210</v>
      </c>
      <c r="K154" s="40">
        <f>VLOOKUP(Reais6x6!E154,Aplicações!$B$10:$J$67,9,0)</f>
        <v>30.8</v>
      </c>
      <c r="L154" s="40">
        <f>VLOOKUP(Reais6x6!F154,Aplicações!$B$10:$J$67,9,0)</f>
        <v>30.8</v>
      </c>
      <c r="M154" s="40">
        <f>VLOOKUP(Reais6x6!G154,Aplicações!$B$10:$J$67,9,0)</f>
        <v>184</v>
      </c>
      <c r="N154" s="40">
        <f>VLOOKUP(Reais6x6!H154,Aplicações!$B$10:$J$67,9,0)</f>
        <v>224.76</v>
      </c>
      <c r="O154" s="31">
        <v>243</v>
      </c>
      <c r="P154" s="31">
        <v>245</v>
      </c>
      <c r="Q154" s="31">
        <v>43</v>
      </c>
      <c r="R154" s="31">
        <v>39</v>
      </c>
      <c r="S154" s="31">
        <v>204</v>
      </c>
      <c r="T154" s="31">
        <v>276</v>
      </c>
      <c r="U154" s="41">
        <f t="shared" ref="U154:Z154" si="157">O154/I154-1</f>
        <v>0.15714285714285725</v>
      </c>
      <c r="V154" s="41">
        <f t="shared" si="157"/>
        <v>0.16666666666666674</v>
      </c>
      <c r="W154" s="41">
        <f t="shared" si="157"/>
        <v>0.39610389610389607</v>
      </c>
      <c r="X154" s="41">
        <f t="shared" si="157"/>
        <v>0.26623376623376616</v>
      </c>
      <c r="Y154" s="41">
        <f t="shared" si="157"/>
        <v>0.10869565217391308</v>
      </c>
      <c r="Z154" s="41">
        <f t="shared" si="157"/>
        <v>0.22797650827549387</v>
      </c>
      <c r="AA154" s="41">
        <f t="shared" si="1"/>
        <v>0.22046989109943219</v>
      </c>
      <c r="AB154" s="40">
        <f>VLOOKUP(Reais6x6!C154,Aplicações!$B$10:$J$67,6,0)</f>
        <v>7.9510703363914366E-3</v>
      </c>
      <c r="AC154" s="40">
        <f>VLOOKUP(Reais6x6!D154,Aplicações!$B$10:$J$67,6,0)</f>
        <v>7.9510703363914366E-3</v>
      </c>
      <c r="AD154" s="40">
        <f>VLOOKUP(Reais6x6!E154,Aplicações!$B$10:$J$67,6,0)</f>
        <v>4.0978593272171251E-2</v>
      </c>
      <c r="AE154" s="40">
        <f>VLOOKUP(Reais6x6!F154,Aplicações!$B$10:$J$67,6,0)</f>
        <v>4.0978593272171251E-2</v>
      </c>
      <c r="AF154" s="40">
        <f>VLOOKUP(Reais6x6!G154,Aplicações!$B$10:$J$67,6,0)</f>
        <v>4.2813455657492354E-3</v>
      </c>
      <c r="AG154" s="40">
        <f>VLOOKUP(Reais6x6!H154,Aplicações!$B$10:$J$67,6,0)</f>
        <v>1.5902140672782873E-2</v>
      </c>
      <c r="AH154" s="40">
        <f>VLOOKUP(Reais6x6!C154,Aplicações!$B$10:$J$67,7,0)</f>
        <v>1.1261261261261261E-2</v>
      </c>
      <c r="AI154" s="40">
        <f>VLOOKUP(Reais6x6!D154,Aplicações!$B$10:$J$67,7,0)</f>
        <v>1.1261261261261261E-2</v>
      </c>
      <c r="AJ154" s="40">
        <f>VLOOKUP(Reais6x6!E154,Aplicações!$B$10:$J$67,7,0)</f>
        <v>8.5585585585585586E-2</v>
      </c>
      <c r="AK154" s="40">
        <f>VLOOKUP(Reais6x6!F154,Aplicações!$B$10:$J$67,7,0)</f>
        <v>8.5585585585585586E-2</v>
      </c>
      <c r="AL154" s="40">
        <f>VLOOKUP(Reais6x6!G154,Aplicações!$B$10:$J$67,7,0)</f>
        <v>9.0090090090090089E-3</v>
      </c>
      <c r="AM154" s="40">
        <f>VLOOKUP(Reais6x6!H154,Aplicações!$B$10:$J$67,7,0)</f>
        <v>2.7027027027027029E-2</v>
      </c>
      <c r="AN154" s="40">
        <f>VLOOKUP(Reais6x6!C154,Aplicações!$B$10:$J$67,8,0)</f>
        <v>5.4982817869415812E-3</v>
      </c>
      <c r="AO154" s="40">
        <f>VLOOKUP(Reais6x6!D154,Aplicações!$B$10:$J$67,8,0)</f>
        <v>5.4982817869415812E-3</v>
      </c>
      <c r="AP154" s="40">
        <f>VLOOKUP(Reais6x6!E154,Aplicações!$B$10:$J$67,8,0)</f>
        <v>0.30584192439862545</v>
      </c>
      <c r="AQ154" s="40">
        <f>VLOOKUP(Reais6x6!F154,Aplicações!$B$10:$J$67,8,0)</f>
        <v>0.30584192439862545</v>
      </c>
      <c r="AR154" s="40">
        <f>VLOOKUP(Reais6x6!G154,Aplicações!$B$10:$J$67,8,0)</f>
        <v>0</v>
      </c>
      <c r="AS154" s="40">
        <f>VLOOKUP(Reais6x6!H154,Aplicações!$B$10:$J$67,8,0)</f>
        <v>2.7147766323024059E-4</v>
      </c>
      <c r="AT154" s="40">
        <f t="shared" si="2"/>
        <v>0.11804281345565748</v>
      </c>
      <c r="AU154" s="40">
        <f t="shared" si="3"/>
        <v>0.22972972972972974</v>
      </c>
      <c r="AV154" s="40">
        <f t="shared" si="4"/>
        <v>0.62295189003436424</v>
      </c>
      <c r="AW154" s="66">
        <f t="shared" si="5"/>
        <v>0.980632008154944</v>
      </c>
      <c r="AX154" s="40">
        <f t="shared" si="6"/>
        <v>0.95855855855855843</v>
      </c>
      <c r="AY154" s="40">
        <f t="shared" si="7"/>
        <v>0.83693860252004582</v>
      </c>
    </row>
    <row r="155" spans="2:51" ht="13.5" customHeight="1">
      <c r="B155" s="39">
        <v>152</v>
      </c>
      <c r="C155" s="31" t="s">
        <v>98</v>
      </c>
      <c r="D155" s="31" t="s">
        <v>98</v>
      </c>
      <c r="E155" s="31" t="s">
        <v>99</v>
      </c>
      <c r="F155" s="31" t="s">
        <v>99</v>
      </c>
      <c r="G155" s="31" t="s">
        <v>101</v>
      </c>
      <c r="H155" s="31" t="s">
        <v>101</v>
      </c>
      <c r="I155" s="40">
        <f>VLOOKUP(Reais6x6!C155,Aplicações!$B$10:$J$67,9,0)</f>
        <v>210</v>
      </c>
      <c r="J155" s="40">
        <f>VLOOKUP(Reais6x6!D155,Aplicações!$B$10:$J$67,9,0)</f>
        <v>210</v>
      </c>
      <c r="K155" s="40">
        <f>VLOOKUP(Reais6x6!E155,Aplicações!$B$10:$J$67,9,0)</f>
        <v>30.8</v>
      </c>
      <c r="L155" s="40">
        <f>VLOOKUP(Reais6x6!F155,Aplicações!$B$10:$J$67,9,0)</f>
        <v>30.8</v>
      </c>
      <c r="M155" s="40">
        <f>VLOOKUP(Reais6x6!G155,Aplicações!$B$10:$J$67,9,0)</f>
        <v>224.76</v>
      </c>
      <c r="N155" s="40">
        <f>VLOOKUP(Reais6x6!H155,Aplicações!$B$10:$J$67,9,0)</f>
        <v>224.76</v>
      </c>
      <c r="O155" s="31">
        <v>242</v>
      </c>
      <c r="P155" s="31">
        <v>245</v>
      </c>
      <c r="Q155" s="31">
        <v>46</v>
      </c>
      <c r="R155" s="31">
        <v>41</v>
      </c>
      <c r="S155" s="31">
        <v>283</v>
      </c>
      <c r="T155" s="31">
        <v>282</v>
      </c>
      <c r="U155" s="41">
        <f t="shared" ref="U155:Z155" si="158">O155/I155-1</f>
        <v>0.15238095238095228</v>
      </c>
      <c r="V155" s="41">
        <f t="shared" si="158"/>
        <v>0.16666666666666674</v>
      </c>
      <c r="W155" s="41">
        <f t="shared" si="158"/>
        <v>0.49350649350649345</v>
      </c>
      <c r="X155" s="41">
        <f t="shared" si="158"/>
        <v>0.33116883116883122</v>
      </c>
      <c r="Y155" s="41">
        <f t="shared" si="158"/>
        <v>0.25912084000711877</v>
      </c>
      <c r="Z155" s="41">
        <f t="shared" si="158"/>
        <v>0.25467164975974388</v>
      </c>
      <c r="AA155" s="41">
        <f t="shared" si="1"/>
        <v>0.27625257224830108</v>
      </c>
      <c r="AB155" s="40">
        <f>VLOOKUP(Reais6x6!C155,Aplicações!$B$10:$J$67,6,0)</f>
        <v>7.9510703363914366E-3</v>
      </c>
      <c r="AC155" s="40">
        <f>VLOOKUP(Reais6x6!D155,Aplicações!$B$10:$J$67,6,0)</f>
        <v>7.9510703363914366E-3</v>
      </c>
      <c r="AD155" s="40">
        <f>VLOOKUP(Reais6x6!E155,Aplicações!$B$10:$J$67,6,0)</f>
        <v>4.0978593272171251E-2</v>
      </c>
      <c r="AE155" s="40">
        <f>VLOOKUP(Reais6x6!F155,Aplicações!$B$10:$J$67,6,0)</f>
        <v>4.0978593272171251E-2</v>
      </c>
      <c r="AF155" s="40">
        <f>VLOOKUP(Reais6x6!G155,Aplicações!$B$10:$J$67,6,0)</f>
        <v>1.5902140672782873E-2</v>
      </c>
      <c r="AG155" s="40">
        <f>VLOOKUP(Reais6x6!H155,Aplicações!$B$10:$J$67,6,0)</f>
        <v>1.5902140672782873E-2</v>
      </c>
      <c r="AH155" s="40">
        <f>VLOOKUP(Reais6x6!C155,Aplicações!$B$10:$J$67,7,0)</f>
        <v>1.1261261261261261E-2</v>
      </c>
      <c r="AI155" s="40">
        <f>VLOOKUP(Reais6x6!D155,Aplicações!$B$10:$J$67,7,0)</f>
        <v>1.1261261261261261E-2</v>
      </c>
      <c r="AJ155" s="40">
        <f>VLOOKUP(Reais6x6!E155,Aplicações!$B$10:$J$67,7,0)</f>
        <v>8.5585585585585586E-2</v>
      </c>
      <c r="AK155" s="40">
        <f>VLOOKUP(Reais6x6!F155,Aplicações!$B$10:$J$67,7,0)</f>
        <v>8.5585585585585586E-2</v>
      </c>
      <c r="AL155" s="40">
        <f>VLOOKUP(Reais6x6!G155,Aplicações!$B$10:$J$67,7,0)</f>
        <v>2.7027027027027029E-2</v>
      </c>
      <c r="AM155" s="40">
        <f>VLOOKUP(Reais6x6!H155,Aplicações!$B$10:$J$67,7,0)</f>
        <v>2.7027027027027029E-2</v>
      </c>
      <c r="AN155" s="40">
        <f>VLOOKUP(Reais6x6!C155,Aplicações!$B$10:$J$67,8,0)</f>
        <v>5.4982817869415812E-3</v>
      </c>
      <c r="AO155" s="40">
        <f>VLOOKUP(Reais6x6!D155,Aplicações!$B$10:$J$67,8,0)</f>
        <v>5.4982817869415812E-3</v>
      </c>
      <c r="AP155" s="40">
        <f>VLOOKUP(Reais6x6!E155,Aplicações!$B$10:$J$67,8,0)</f>
        <v>0.30584192439862545</v>
      </c>
      <c r="AQ155" s="40">
        <f>VLOOKUP(Reais6x6!F155,Aplicações!$B$10:$J$67,8,0)</f>
        <v>0.30584192439862545</v>
      </c>
      <c r="AR155" s="40">
        <f>VLOOKUP(Reais6x6!G155,Aplicações!$B$10:$J$67,8,0)</f>
        <v>2.7147766323024059E-4</v>
      </c>
      <c r="AS155" s="40">
        <f>VLOOKUP(Reais6x6!H155,Aplicações!$B$10:$J$67,8,0)</f>
        <v>2.7147766323024059E-4</v>
      </c>
      <c r="AT155" s="40">
        <f t="shared" si="2"/>
        <v>0.1296636085626911</v>
      </c>
      <c r="AU155" s="40">
        <f t="shared" si="3"/>
        <v>0.24774774774774777</v>
      </c>
      <c r="AV155" s="40">
        <f t="shared" si="4"/>
        <v>0.62322336769759445</v>
      </c>
      <c r="AW155" s="66">
        <f t="shared" si="5"/>
        <v>0.9823853211009177</v>
      </c>
      <c r="AX155" s="40">
        <f t="shared" si="6"/>
        <v>0.96036036036036021</v>
      </c>
      <c r="AY155" s="40">
        <f t="shared" si="7"/>
        <v>0.83702909507445611</v>
      </c>
    </row>
    <row r="156" spans="2:51" ht="13.5" customHeight="1">
      <c r="B156" s="39">
        <v>153</v>
      </c>
      <c r="C156" s="31" t="s">
        <v>98</v>
      </c>
      <c r="D156" s="31" t="s">
        <v>98</v>
      </c>
      <c r="E156" s="31" t="s">
        <v>99</v>
      </c>
      <c r="F156" s="31" t="s">
        <v>100</v>
      </c>
      <c r="G156" s="31" t="s">
        <v>100</v>
      </c>
      <c r="H156" s="31" t="s">
        <v>100</v>
      </c>
      <c r="I156" s="40">
        <f>VLOOKUP(Reais6x6!C156,Aplicações!$B$10:$J$67,9,0)</f>
        <v>210</v>
      </c>
      <c r="J156" s="40">
        <f>VLOOKUP(Reais6x6!D156,Aplicações!$B$10:$J$67,9,0)</f>
        <v>210</v>
      </c>
      <c r="K156" s="40">
        <f>VLOOKUP(Reais6x6!E156,Aplicações!$B$10:$J$67,9,0)</f>
        <v>30.8</v>
      </c>
      <c r="L156" s="40">
        <f>VLOOKUP(Reais6x6!F156,Aplicações!$B$10:$J$67,9,0)</f>
        <v>184</v>
      </c>
      <c r="M156" s="40">
        <f>VLOOKUP(Reais6x6!G156,Aplicações!$B$10:$J$67,9,0)</f>
        <v>184</v>
      </c>
      <c r="N156" s="40">
        <f>VLOOKUP(Reais6x6!H156,Aplicações!$B$10:$J$67,9,0)</f>
        <v>184</v>
      </c>
      <c r="O156" s="31">
        <v>245</v>
      </c>
      <c r="P156" s="31">
        <v>246</v>
      </c>
      <c r="Q156" s="31">
        <v>44</v>
      </c>
      <c r="R156" s="31">
        <v>209</v>
      </c>
      <c r="S156" s="31">
        <v>209</v>
      </c>
      <c r="T156" s="31">
        <v>207</v>
      </c>
      <c r="U156" s="41">
        <f t="shared" ref="U156:Z156" si="159">O156/I156-1</f>
        <v>0.16666666666666674</v>
      </c>
      <c r="V156" s="41">
        <f t="shared" si="159"/>
        <v>0.17142857142857149</v>
      </c>
      <c r="W156" s="41">
        <f t="shared" si="159"/>
        <v>0.4285714285714286</v>
      </c>
      <c r="X156" s="41">
        <f t="shared" si="159"/>
        <v>0.13586956521739135</v>
      </c>
      <c r="Y156" s="41">
        <f t="shared" si="159"/>
        <v>0.13586956521739135</v>
      </c>
      <c r="Z156" s="41">
        <f t="shared" si="159"/>
        <v>0.125</v>
      </c>
      <c r="AA156" s="41">
        <f t="shared" si="1"/>
        <v>0.19390096618357491</v>
      </c>
      <c r="AB156" s="40">
        <f>VLOOKUP(Reais6x6!C156,Aplicações!$B$10:$J$67,6,0)</f>
        <v>7.9510703363914366E-3</v>
      </c>
      <c r="AC156" s="40">
        <f>VLOOKUP(Reais6x6!D156,Aplicações!$B$10:$J$67,6,0)</f>
        <v>7.9510703363914366E-3</v>
      </c>
      <c r="AD156" s="40">
        <f>VLOOKUP(Reais6x6!E156,Aplicações!$B$10:$J$67,6,0)</f>
        <v>4.0978593272171251E-2</v>
      </c>
      <c r="AE156" s="40">
        <f>VLOOKUP(Reais6x6!F156,Aplicações!$B$10:$J$67,6,0)</f>
        <v>4.2813455657492354E-3</v>
      </c>
      <c r="AF156" s="40">
        <f>VLOOKUP(Reais6x6!G156,Aplicações!$B$10:$J$67,6,0)</f>
        <v>4.2813455657492354E-3</v>
      </c>
      <c r="AG156" s="40">
        <f>VLOOKUP(Reais6x6!H156,Aplicações!$B$10:$J$67,6,0)</f>
        <v>4.2813455657492354E-3</v>
      </c>
      <c r="AH156" s="40">
        <f>VLOOKUP(Reais6x6!C156,Aplicações!$B$10:$J$67,7,0)</f>
        <v>1.1261261261261261E-2</v>
      </c>
      <c r="AI156" s="40">
        <f>VLOOKUP(Reais6x6!D156,Aplicações!$B$10:$J$67,7,0)</f>
        <v>1.1261261261261261E-2</v>
      </c>
      <c r="AJ156" s="40">
        <f>VLOOKUP(Reais6x6!E156,Aplicações!$B$10:$J$67,7,0)</f>
        <v>8.5585585585585586E-2</v>
      </c>
      <c r="AK156" s="40">
        <f>VLOOKUP(Reais6x6!F156,Aplicações!$B$10:$J$67,7,0)</f>
        <v>9.0090090090090089E-3</v>
      </c>
      <c r="AL156" s="40">
        <f>VLOOKUP(Reais6x6!G156,Aplicações!$B$10:$J$67,7,0)</f>
        <v>9.0090090090090089E-3</v>
      </c>
      <c r="AM156" s="40">
        <f>VLOOKUP(Reais6x6!H156,Aplicações!$B$10:$J$67,7,0)</f>
        <v>9.0090090090090089E-3</v>
      </c>
      <c r="AN156" s="40">
        <f>VLOOKUP(Reais6x6!C156,Aplicações!$B$10:$J$67,8,0)</f>
        <v>5.4982817869415812E-3</v>
      </c>
      <c r="AO156" s="40">
        <f>VLOOKUP(Reais6x6!D156,Aplicações!$B$10:$J$67,8,0)</f>
        <v>5.4982817869415812E-3</v>
      </c>
      <c r="AP156" s="40">
        <f>VLOOKUP(Reais6x6!E156,Aplicações!$B$10:$J$67,8,0)</f>
        <v>0.30584192439862545</v>
      </c>
      <c r="AQ156" s="40">
        <f>VLOOKUP(Reais6x6!F156,Aplicações!$B$10:$J$67,8,0)</f>
        <v>0</v>
      </c>
      <c r="AR156" s="40">
        <f>VLOOKUP(Reais6x6!G156,Aplicações!$B$10:$J$67,8,0)</f>
        <v>0</v>
      </c>
      <c r="AS156" s="40">
        <f>VLOOKUP(Reais6x6!H156,Aplicações!$B$10:$J$67,8,0)</f>
        <v>0</v>
      </c>
      <c r="AT156" s="40">
        <f t="shared" si="2"/>
        <v>6.9724770642201825E-2</v>
      </c>
      <c r="AU156" s="40">
        <f t="shared" si="3"/>
        <v>0.13513513513513514</v>
      </c>
      <c r="AV156" s="40">
        <f t="shared" si="4"/>
        <v>0.31683848797250863</v>
      </c>
      <c r="AW156" s="66">
        <f t="shared" si="5"/>
        <v>0.98678899082568805</v>
      </c>
      <c r="AX156" s="40">
        <f t="shared" si="6"/>
        <v>0.97387387387387403</v>
      </c>
      <c r="AY156" s="40">
        <f t="shared" si="7"/>
        <v>0.89658648339060698</v>
      </c>
    </row>
    <row r="157" spans="2:51" ht="13.5" customHeight="1">
      <c r="B157" s="39">
        <v>154</v>
      </c>
      <c r="C157" s="31" t="s">
        <v>98</v>
      </c>
      <c r="D157" s="31" t="s">
        <v>98</v>
      </c>
      <c r="E157" s="31" t="s">
        <v>99</v>
      </c>
      <c r="F157" s="31" t="s">
        <v>100</v>
      </c>
      <c r="G157" s="31" t="s">
        <v>100</v>
      </c>
      <c r="H157" s="31" t="s">
        <v>101</v>
      </c>
      <c r="I157" s="40">
        <f>VLOOKUP(Reais6x6!C157,Aplicações!$B$10:$J$67,9,0)</f>
        <v>210</v>
      </c>
      <c r="J157" s="40">
        <f>VLOOKUP(Reais6x6!D157,Aplicações!$B$10:$J$67,9,0)</f>
        <v>210</v>
      </c>
      <c r="K157" s="40">
        <f>VLOOKUP(Reais6x6!E157,Aplicações!$B$10:$J$67,9,0)</f>
        <v>30.8</v>
      </c>
      <c r="L157" s="40">
        <f>VLOOKUP(Reais6x6!F157,Aplicações!$B$10:$J$67,9,0)</f>
        <v>184</v>
      </c>
      <c r="M157" s="40">
        <f>VLOOKUP(Reais6x6!G157,Aplicações!$B$10:$J$67,9,0)</f>
        <v>184</v>
      </c>
      <c r="N157" s="40">
        <f>VLOOKUP(Reais6x6!H157,Aplicações!$B$10:$J$67,9,0)</f>
        <v>224.76</v>
      </c>
      <c r="O157" s="31">
        <v>247</v>
      </c>
      <c r="P157" s="31">
        <v>247</v>
      </c>
      <c r="Q157" s="31">
        <v>43</v>
      </c>
      <c r="R157" s="31">
        <v>207</v>
      </c>
      <c r="S157" s="31">
        <v>207</v>
      </c>
      <c r="T157" s="31">
        <v>273</v>
      </c>
      <c r="U157" s="41">
        <f t="shared" ref="U157:Z157" si="160">O157/I157-1</f>
        <v>0.17619047619047623</v>
      </c>
      <c r="V157" s="41">
        <f t="shared" si="160"/>
        <v>0.17619047619047623</v>
      </c>
      <c r="W157" s="41">
        <f t="shared" si="160"/>
        <v>0.39610389610389607</v>
      </c>
      <c r="X157" s="41">
        <f t="shared" si="160"/>
        <v>0.125</v>
      </c>
      <c r="Y157" s="41">
        <f t="shared" si="160"/>
        <v>0.125</v>
      </c>
      <c r="Z157" s="41">
        <f t="shared" si="160"/>
        <v>0.21462893753336898</v>
      </c>
      <c r="AA157" s="41">
        <f t="shared" si="1"/>
        <v>0.20218563100303624</v>
      </c>
      <c r="AB157" s="40">
        <f>VLOOKUP(Reais6x6!C157,Aplicações!$B$10:$J$67,6,0)</f>
        <v>7.9510703363914366E-3</v>
      </c>
      <c r="AC157" s="40">
        <f>VLOOKUP(Reais6x6!D157,Aplicações!$B$10:$J$67,6,0)</f>
        <v>7.9510703363914366E-3</v>
      </c>
      <c r="AD157" s="40">
        <f>VLOOKUP(Reais6x6!E157,Aplicações!$B$10:$J$67,6,0)</f>
        <v>4.0978593272171251E-2</v>
      </c>
      <c r="AE157" s="40">
        <f>VLOOKUP(Reais6x6!F157,Aplicações!$B$10:$J$67,6,0)</f>
        <v>4.2813455657492354E-3</v>
      </c>
      <c r="AF157" s="40">
        <f>VLOOKUP(Reais6x6!G157,Aplicações!$B$10:$J$67,6,0)</f>
        <v>4.2813455657492354E-3</v>
      </c>
      <c r="AG157" s="40">
        <f>VLOOKUP(Reais6x6!H157,Aplicações!$B$10:$J$67,6,0)</f>
        <v>1.5902140672782873E-2</v>
      </c>
      <c r="AH157" s="40">
        <f>VLOOKUP(Reais6x6!C157,Aplicações!$B$10:$J$67,7,0)</f>
        <v>1.1261261261261261E-2</v>
      </c>
      <c r="AI157" s="40">
        <f>VLOOKUP(Reais6x6!D157,Aplicações!$B$10:$J$67,7,0)</f>
        <v>1.1261261261261261E-2</v>
      </c>
      <c r="AJ157" s="40">
        <f>VLOOKUP(Reais6x6!E157,Aplicações!$B$10:$J$67,7,0)</f>
        <v>8.5585585585585586E-2</v>
      </c>
      <c r="AK157" s="40">
        <f>VLOOKUP(Reais6x6!F157,Aplicações!$B$10:$J$67,7,0)</f>
        <v>9.0090090090090089E-3</v>
      </c>
      <c r="AL157" s="40">
        <f>VLOOKUP(Reais6x6!G157,Aplicações!$B$10:$J$67,7,0)</f>
        <v>9.0090090090090089E-3</v>
      </c>
      <c r="AM157" s="40">
        <f>VLOOKUP(Reais6x6!H157,Aplicações!$B$10:$J$67,7,0)</f>
        <v>2.7027027027027029E-2</v>
      </c>
      <c r="AN157" s="40">
        <f>VLOOKUP(Reais6x6!C157,Aplicações!$B$10:$J$67,8,0)</f>
        <v>5.4982817869415812E-3</v>
      </c>
      <c r="AO157" s="40">
        <f>VLOOKUP(Reais6x6!D157,Aplicações!$B$10:$J$67,8,0)</f>
        <v>5.4982817869415812E-3</v>
      </c>
      <c r="AP157" s="40">
        <f>VLOOKUP(Reais6x6!E157,Aplicações!$B$10:$J$67,8,0)</f>
        <v>0.30584192439862545</v>
      </c>
      <c r="AQ157" s="40">
        <f>VLOOKUP(Reais6x6!F157,Aplicações!$B$10:$J$67,8,0)</f>
        <v>0</v>
      </c>
      <c r="AR157" s="40">
        <f>VLOOKUP(Reais6x6!G157,Aplicações!$B$10:$J$67,8,0)</f>
        <v>0</v>
      </c>
      <c r="AS157" s="40">
        <f>VLOOKUP(Reais6x6!H157,Aplicações!$B$10:$J$67,8,0)</f>
        <v>2.7147766323024059E-4</v>
      </c>
      <c r="AT157" s="40">
        <f t="shared" si="2"/>
        <v>8.134556574923546E-2</v>
      </c>
      <c r="AU157" s="40">
        <f t="shared" si="3"/>
        <v>0.15315315315315317</v>
      </c>
      <c r="AV157" s="40">
        <f t="shared" si="4"/>
        <v>0.31710996563573884</v>
      </c>
      <c r="AW157" s="66">
        <f t="shared" si="5"/>
        <v>0.98544342507645266</v>
      </c>
      <c r="AX157" s="40">
        <f t="shared" si="6"/>
        <v>0.97087087087087076</v>
      </c>
      <c r="AY157" s="40">
        <f t="shared" si="7"/>
        <v>0.89660458190148917</v>
      </c>
    </row>
    <row r="158" spans="2:51" ht="13.5" customHeight="1">
      <c r="B158" s="39">
        <v>155</v>
      </c>
      <c r="C158" s="31" t="s">
        <v>98</v>
      </c>
      <c r="D158" s="31" t="s">
        <v>98</v>
      </c>
      <c r="E158" s="31" t="s">
        <v>99</v>
      </c>
      <c r="F158" s="31" t="s">
        <v>100</v>
      </c>
      <c r="G158" s="31" t="s">
        <v>101</v>
      </c>
      <c r="H158" s="31" t="s">
        <v>101</v>
      </c>
      <c r="I158" s="40">
        <f>VLOOKUP(Reais6x6!C158,Aplicações!$B$10:$J$67,9,0)</f>
        <v>210</v>
      </c>
      <c r="J158" s="40">
        <f>VLOOKUP(Reais6x6!D158,Aplicações!$B$10:$J$67,9,0)</f>
        <v>210</v>
      </c>
      <c r="K158" s="40">
        <f>VLOOKUP(Reais6x6!E158,Aplicações!$B$10:$J$67,9,0)</f>
        <v>30.8</v>
      </c>
      <c r="L158" s="40">
        <f>VLOOKUP(Reais6x6!F158,Aplicações!$B$10:$J$67,9,0)</f>
        <v>184</v>
      </c>
      <c r="M158" s="40">
        <f>VLOOKUP(Reais6x6!G158,Aplicações!$B$10:$J$67,9,0)</f>
        <v>224.76</v>
      </c>
      <c r="N158" s="40">
        <f>VLOOKUP(Reais6x6!H158,Aplicações!$B$10:$J$67,9,0)</f>
        <v>224.76</v>
      </c>
      <c r="O158" s="31">
        <v>243</v>
      </c>
      <c r="P158" s="31">
        <v>244</v>
      </c>
      <c r="Q158" s="31">
        <v>44</v>
      </c>
      <c r="R158" s="31">
        <v>203</v>
      </c>
      <c r="S158" s="31">
        <v>274</v>
      </c>
      <c r="T158" s="31">
        <v>275</v>
      </c>
      <c r="U158" s="41">
        <f t="shared" ref="U158:Z158" si="161">O158/I158-1</f>
        <v>0.15714285714285725</v>
      </c>
      <c r="V158" s="41">
        <f t="shared" si="161"/>
        <v>0.161904761904762</v>
      </c>
      <c r="W158" s="41">
        <f t="shared" si="161"/>
        <v>0.4285714285714286</v>
      </c>
      <c r="X158" s="41">
        <f t="shared" si="161"/>
        <v>0.10326086956521729</v>
      </c>
      <c r="Y158" s="41">
        <f t="shared" si="161"/>
        <v>0.21907812778074387</v>
      </c>
      <c r="Z158" s="41">
        <f t="shared" si="161"/>
        <v>0.22352731802811898</v>
      </c>
      <c r="AA158" s="41">
        <f t="shared" si="1"/>
        <v>0.21558089383218801</v>
      </c>
      <c r="AB158" s="40">
        <f>VLOOKUP(Reais6x6!C158,Aplicações!$B$10:$J$67,6,0)</f>
        <v>7.9510703363914366E-3</v>
      </c>
      <c r="AC158" s="40">
        <f>VLOOKUP(Reais6x6!D158,Aplicações!$B$10:$J$67,6,0)</f>
        <v>7.9510703363914366E-3</v>
      </c>
      <c r="AD158" s="40">
        <f>VLOOKUP(Reais6x6!E158,Aplicações!$B$10:$J$67,6,0)</f>
        <v>4.0978593272171251E-2</v>
      </c>
      <c r="AE158" s="40">
        <f>VLOOKUP(Reais6x6!F158,Aplicações!$B$10:$J$67,6,0)</f>
        <v>4.2813455657492354E-3</v>
      </c>
      <c r="AF158" s="40">
        <f>VLOOKUP(Reais6x6!G158,Aplicações!$B$10:$J$67,6,0)</f>
        <v>1.5902140672782873E-2</v>
      </c>
      <c r="AG158" s="40">
        <f>VLOOKUP(Reais6x6!H158,Aplicações!$B$10:$J$67,6,0)</f>
        <v>1.5902140672782873E-2</v>
      </c>
      <c r="AH158" s="40">
        <f>VLOOKUP(Reais6x6!C158,Aplicações!$B$10:$J$67,7,0)</f>
        <v>1.1261261261261261E-2</v>
      </c>
      <c r="AI158" s="40">
        <f>VLOOKUP(Reais6x6!D158,Aplicações!$B$10:$J$67,7,0)</f>
        <v>1.1261261261261261E-2</v>
      </c>
      <c r="AJ158" s="40">
        <f>VLOOKUP(Reais6x6!E158,Aplicações!$B$10:$J$67,7,0)</f>
        <v>8.5585585585585586E-2</v>
      </c>
      <c r="AK158" s="40">
        <f>VLOOKUP(Reais6x6!F158,Aplicações!$B$10:$J$67,7,0)</f>
        <v>9.0090090090090089E-3</v>
      </c>
      <c r="AL158" s="40">
        <f>VLOOKUP(Reais6x6!G158,Aplicações!$B$10:$J$67,7,0)</f>
        <v>2.7027027027027029E-2</v>
      </c>
      <c r="AM158" s="40">
        <f>VLOOKUP(Reais6x6!H158,Aplicações!$B$10:$J$67,7,0)</f>
        <v>2.7027027027027029E-2</v>
      </c>
      <c r="AN158" s="40">
        <f>VLOOKUP(Reais6x6!C158,Aplicações!$B$10:$J$67,8,0)</f>
        <v>5.4982817869415812E-3</v>
      </c>
      <c r="AO158" s="40">
        <f>VLOOKUP(Reais6x6!D158,Aplicações!$B$10:$J$67,8,0)</f>
        <v>5.4982817869415812E-3</v>
      </c>
      <c r="AP158" s="40">
        <f>VLOOKUP(Reais6x6!E158,Aplicações!$B$10:$J$67,8,0)</f>
        <v>0.30584192439862545</v>
      </c>
      <c r="AQ158" s="40">
        <f>VLOOKUP(Reais6x6!F158,Aplicações!$B$10:$J$67,8,0)</f>
        <v>0</v>
      </c>
      <c r="AR158" s="40">
        <f>VLOOKUP(Reais6x6!G158,Aplicações!$B$10:$J$67,8,0)</f>
        <v>2.7147766323024059E-4</v>
      </c>
      <c r="AS158" s="40">
        <f>VLOOKUP(Reais6x6!H158,Aplicações!$B$10:$J$67,8,0)</f>
        <v>2.7147766323024059E-4</v>
      </c>
      <c r="AT158" s="40">
        <f t="shared" si="2"/>
        <v>9.2966360856269109E-2</v>
      </c>
      <c r="AU158" s="40">
        <f t="shared" si="3"/>
        <v>0.1711711711711712</v>
      </c>
      <c r="AV158" s="40">
        <f t="shared" si="4"/>
        <v>0.31738144329896906</v>
      </c>
      <c r="AW158" s="66">
        <f t="shared" si="5"/>
        <v>0.98564729867482181</v>
      </c>
      <c r="AX158" s="40">
        <f t="shared" si="6"/>
        <v>0.97027027027027013</v>
      </c>
      <c r="AY158" s="40">
        <f t="shared" si="7"/>
        <v>0.8966588774341353</v>
      </c>
    </row>
    <row r="159" spans="2:51" ht="13.5" customHeight="1">
      <c r="B159" s="39">
        <v>156</v>
      </c>
      <c r="C159" s="31" t="s">
        <v>98</v>
      </c>
      <c r="D159" s="31" t="s">
        <v>98</v>
      </c>
      <c r="E159" s="31" t="s">
        <v>99</v>
      </c>
      <c r="F159" s="31" t="s">
        <v>101</v>
      </c>
      <c r="G159" s="31" t="s">
        <v>101</v>
      </c>
      <c r="H159" s="31" t="s">
        <v>101</v>
      </c>
      <c r="I159" s="40">
        <f>VLOOKUP(Reais6x6!C159,Aplicações!$B$10:$J$67,9,0)</f>
        <v>210</v>
      </c>
      <c r="J159" s="40">
        <f>VLOOKUP(Reais6x6!D159,Aplicações!$B$10:$J$67,9,0)</f>
        <v>210</v>
      </c>
      <c r="K159" s="40">
        <f>VLOOKUP(Reais6x6!E159,Aplicações!$B$10:$J$67,9,0)</f>
        <v>30.8</v>
      </c>
      <c r="L159" s="40">
        <f>VLOOKUP(Reais6x6!F159,Aplicações!$B$10:$J$67,9,0)</f>
        <v>224.76</v>
      </c>
      <c r="M159" s="40">
        <f>VLOOKUP(Reais6x6!G159,Aplicações!$B$10:$J$67,9,0)</f>
        <v>224.76</v>
      </c>
      <c r="N159" s="40">
        <f>VLOOKUP(Reais6x6!H159,Aplicações!$B$10:$J$67,9,0)</f>
        <v>224.76</v>
      </c>
      <c r="O159" s="31">
        <v>242</v>
      </c>
      <c r="P159" s="31">
        <v>242</v>
      </c>
      <c r="Q159" s="31">
        <v>46</v>
      </c>
      <c r="R159" s="31">
        <v>281</v>
      </c>
      <c r="S159" s="31">
        <v>274</v>
      </c>
      <c r="T159" s="31">
        <v>277</v>
      </c>
      <c r="U159" s="41">
        <f t="shared" ref="U159:Z159" si="162">O159/I159-1</f>
        <v>0.15238095238095228</v>
      </c>
      <c r="V159" s="41">
        <f t="shared" si="162"/>
        <v>0.15238095238095228</v>
      </c>
      <c r="W159" s="41">
        <f t="shared" si="162"/>
        <v>0.49350649350649345</v>
      </c>
      <c r="X159" s="41">
        <f t="shared" si="162"/>
        <v>0.25022245951236877</v>
      </c>
      <c r="Y159" s="41">
        <f t="shared" si="162"/>
        <v>0.21907812778074387</v>
      </c>
      <c r="Z159" s="41">
        <f t="shared" si="162"/>
        <v>0.23242569852286898</v>
      </c>
      <c r="AA159" s="41">
        <f t="shared" si="1"/>
        <v>0.24999911401406327</v>
      </c>
      <c r="AB159" s="40">
        <f>VLOOKUP(Reais6x6!C159,Aplicações!$B$10:$J$67,6,0)</f>
        <v>7.9510703363914366E-3</v>
      </c>
      <c r="AC159" s="40">
        <f>VLOOKUP(Reais6x6!D159,Aplicações!$B$10:$J$67,6,0)</f>
        <v>7.9510703363914366E-3</v>
      </c>
      <c r="AD159" s="40">
        <f>VLOOKUP(Reais6x6!E159,Aplicações!$B$10:$J$67,6,0)</f>
        <v>4.0978593272171251E-2</v>
      </c>
      <c r="AE159" s="40">
        <f>VLOOKUP(Reais6x6!F159,Aplicações!$B$10:$J$67,6,0)</f>
        <v>1.5902140672782873E-2</v>
      </c>
      <c r="AF159" s="40">
        <f>VLOOKUP(Reais6x6!G159,Aplicações!$B$10:$J$67,6,0)</f>
        <v>1.5902140672782873E-2</v>
      </c>
      <c r="AG159" s="40">
        <f>VLOOKUP(Reais6x6!H159,Aplicações!$B$10:$J$67,6,0)</f>
        <v>1.5902140672782873E-2</v>
      </c>
      <c r="AH159" s="40">
        <f>VLOOKUP(Reais6x6!C159,Aplicações!$B$10:$J$67,7,0)</f>
        <v>1.1261261261261261E-2</v>
      </c>
      <c r="AI159" s="40">
        <f>VLOOKUP(Reais6x6!D159,Aplicações!$B$10:$J$67,7,0)</f>
        <v>1.1261261261261261E-2</v>
      </c>
      <c r="AJ159" s="40">
        <f>VLOOKUP(Reais6x6!E159,Aplicações!$B$10:$J$67,7,0)</f>
        <v>8.5585585585585586E-2</v>
      </c>
      <c r="AK159" s="40">
        <f>VLOOKUP(Reais6x6!F159,Aplicações!$B$10:$J$67,7,0)</f>
        <v>2.7027027027027029E-2</v>
      </c>
      <c r="AL159" s="40">
        <f>VLOOKUP(Reais6x6!G159,Aplicações!$B$10:$J$67,7,0)</f>
        <v>2.7027027027027029E-2</v>
      </c>
      <c r="AM159" s="40">
        <f>VLOOKUP(Reais6x6!H159,Aplicações!$B$10:$J$67,7,0)</f>
        <v>2.7027027027027029E-2</v>
      </c>
      <c r="AN159" s="40">
        <f>VLOOKUP(Reais6x6!C159,Aplicações!$B$10:$J$67,8,0)</f>
        <v>5.4982817869415812E-3</v>
      </c>
      <c r="AO159" s="40">
        <f>VLOOKUP(Reais6x6!D159,Aplicações!$B$10:$J$67,8,0)</f>
        <v>5.4982817869415812E-3</v>
      </c>
      <c r="AP159" s="40">
        <f>VLOOKUP(Reais6x6!E159,Aplicações!$B$10:$J$67,8,0)</f>
        <v>0.30584192439862545</v>
      </c>
      <c r="AQ159" s="40">
        <f>VLOOKUP(Reais6x6!F159,Aplicações!$B$10:$J$67,8,0)</f>
        <v>2.7147766323024059E-4</v>
      </c>
      <c r="AR159" s="40">
        <f>VLOOKUP(Reais6x6!G159,Aplicações!$B$10:$J$67,8,0)</f>
        <v>2.7147766323024059E-4</v>
      </c>
      <c r="AS159" s="40">
        <f>VLOOKUP(Reais6x6!H159,Aplicações!$B$10:$J$67,8,0)</f>
        <v>2.7147766323024059E-4</v>
      </c>
      <c r="AT159" s="40">
        <f t="shared" si="2"/>
        <v>0.10458715596330273</v>
      </c>
      <c r="AU159" s="40">
        <f t="shared" si="3"/>
        <v>0.1891891891891892</v>
      </c>
      <c r="AV159" s="40">
        <f t="shared" si="4"/>
        <v>0.31765292096219927</v>
      </c>
      <c r="AW159" s="66">
        <f t="shared" si="5"/>
        <v>0.9874006116207954</v>
      </c>
      <c r="AX159" s="40">
        <f t="shared" si="6"/>
        <v>0.97207207207207202</v>
      </c>
      <c r="AY159" s="40">
        <f t="shared" si="7"/>
        <v>0.89674936998854526</v>
      </c>
    </row>
    <row r="160" spans="2:51" ht="13.5" customHeight="1">
      <c r="B160" s="39">
        <v>157</v>
      </c>
      <c r="C160" s="31" t="s">
        <v>98</v>
      </c>
      <c r="D160" s="31" t="s">
        <v>98</v>
      </c>
      <c r="E160" s="31" t="s">
        <v>100</v>
      </c>
      <c r="F160" s="31" t="s">
        <v>100</v>
      </c>
      <c r="G160" s="31" t="s">
        <v>100</v>
      </c>
      <c r="H160" s="31" t="s">
        <v>100</v>
      </c>
      <c r="I160" s="40">
        <f>VLOOKUP(Reais6x6!C160,Aplicações!$B$10:$J$67,9,0)</f>
        <v>210</v>
      </c>
      <c r="J160" s="40">
        <f>VLOOKUP(Reais6x6!D160,Aplicações!$B$10:$J$67,9,0)</f>
        <v>210</v>
      </c>
      <c r="K160" s="40">
        <f>VLOOKUP(Reais6x6!E160,Aplicações!$B$10:$J$67,9,0)</f>
        <v>184</v>
      </c>
      <c r="L160" s="40">
        <f>VLOOKUP(Reais6x6!F160,Aplicações!$B$10:$J$67,9,0)</f>
        <v>184</v>
      </c>
      <c r="M160" s="40">
        <f>VLOOKUP(Reais6x6!G160,Aplicações!$B$10:$J$67,9,0)</f>
        <v>184</v>
      </c>
      <c r="N160" s="40">
        <f>VLOOKUP(Reais6x6!H160,Aplicações!$B$10:$J$67,9,0)</f>
        <v>184</v>
      </c>
      <c r="O160" s="31">
        <v>246</v>
      </c>
      <c r="P160" s="31">
        <v>247</v>
      </c>
      <c r="Q160" s="31">
        <v>211</v>
      </c>
      <c r="R160" s="31">
        <v>209</v>
      </c>
      <c r="S160" s="31">
        <v>210</v>
      </c>
      <c r="T160" s="31">
        <v>209</v>
      </c>
      <c r="U160" s="41">
        <f t="shared" ref="U160:Z160" si="163">O160/I160-1</f>
        <v>0.17142857142857149</v>
      </c>
      <c r="V160" s="41">
        <f t="shared" si="163"/>
        <v>0.17619047619047623</v>
      </c>
      <c r="W160" s="41">
        <f t="shared" si="163"/>
        <v>0.14673913043478271</v>
      </c>
      <c r="X160" s="41">
        <f t="shared" si="163"/>
        <v>0.13586956521739135</v>
      </c>
      <c r="Y160" s="41">
        <f t="shared" si="163"/>
        <v>0.14130434782608692</v>
      </c>
      <c r="Z160" s="41">
        <f t="shared" si="163"/>
        <v>0.13586956521739135</v>
      </c>
      <c r="AA160" s="41">
        <f t="shared" si="1"/>
        <v>0.15123360938578334</v>
      </c>
      <c r="AB160" s="40">
        <f>VLOOKUP(Reais6x6!C160,Aplicações!$B$10:$J$67,6,0)</f>
        <v>7.9510703363914366E-3</v>
      </c>
      <c r="AC160" s="40">
        <f>VLOOKUP(Reais6x6!D160,Aplicações!$B$10:$J$67,6,0)</f>
        <v>7.9510703363914366E-3</v>
      </c>
      <c r="AD160" s="40">
        <f>VLOOKUP(Reais6x6!E160,Aplicações!$B$10:$J$67,6,0)</f>
        <v>4.2813455657492354E-3</v>
      </c>
      <c r="AE160" s="40">
        <f>VLOOKUP(Reais6x6!F160,Aplicações!$B$10:$J$67,6,0)</f>
        <v>4.2813455657492354E-3</v>
      </c>
      <c r="AF160" s="40">
        <f>VLOOKUP(Reais6x6!G160,Aplicações!$B$10:$J$67,6,0)</f>
        <v>4.2813455657492354E-3</v>
      </c>
      <c r="AG160" s="40">
        <f>VLOOKUP(Reais6x6!H160,Aplicações!$B$10:$J$67,6,0)</f>
        <v>4.2813455657492354E-3</v>
      </c>
      <c r="AH160" s="40">
        <f>VLOOKUP(Reais6x6!C160,Aplicações!$B$10:$J$67,7,0)</f>
        <v>1.1261261261261261E-2</v>
      </c>
      <c r="AI160" s="40">
        <f>VLOOKUP(Reais6x6!D160,Aplicações!$B$10:$J$67,7,0)</f>
        <v>1.1261261261261261E-2</v>
      </c>
      <c r="AJ160" s="40">
        <f>VLOOKUP(Reais6x6!E160,Aplicações!$B$10:$J$67,7,0)</f>
        <v>9.0090090090090089E-3</v>
      </c>
      <c r="AK160" s="40">
        <f>VLOOKUP(Reais6x6!F160,Aplicações!$B$10:$J$67,7,0)</f>
        <v>9.0090090090090089E-3</v>
      </c>
      <c r="AL160" s="40">
        <f>VLOOKUP(Reais6x6!G160,Aplicações!$B$10:$J$67,7,0)</f>
        <v>9.0090090090090089E-3</v>
      </c>
      <c r="AM160" s="40">
        <f>VLOOKUP(Reais6x6!H160,Aplicações!$B$10:$J$67,7,0)</f>
        <v>9.0090090090090089E-3</v>
      </c>
      <c r="AN160" s="40">
        <f>VLOOKUP(Reais6x6!C160,Aplicações!$B$10:$J$67,8,0)</f>
        <v>5.4982817869415812E-3</v>
      </c>
      <c r="AO160" s="40">
        <f>VLOOKUP(Reais6x6!D160,Aplicações!$B$10:$J$67,8,0)</f>
        <v>5.4982817869415812E-3</v>
      </c>
      <c r="AP160" s="40">
        <f>VLOOKUP(Reais6x6!E160,Aplicações!$B$10:$J$67,8,0)</f>
        <v>0</v>
      </c>
      <c r="AQ160" s="40">
        <f>VLOOKUP(Reais6x6!F160,Aplicações!$B$10:$J$67,8,0)</f>
        <v>0</v>
      </c>
      <c r="AR160" s="40">
        <f>VLOOKUP(Reais6x6!G160,Aplicações!$B$10:$J$67,8,0)</f>
        <v>0</v>
      </c>
      <c r="AS160" s="40">
        <f>VLOOKUP(Reais6x6!H160,Aplicações!$B$10:$J$67,8,0)</f>
        <v>0</v>
      </c>
      <c r="AT160" s="40">
        <f t="shared" si="2"/>
        <v>3.3027522935779811E-2</v>
      </c>
      <c r="AU160" s="40">
        <f t="shared" si="3"/>
        <v>5.855855855855855E-2</v>
      </c>
      <c r="AV160" s="40">
        <f t="shared" si="4"/>
        <v>1.0996563573883162E-2</v>
      </c>
      <c r="AW160" s="66">
        <f t="shared" si="5"/>
        <v>0.9980428134556576</v>
      </c>
      <c r="AX160" s="40">
        <f t="shared" si="6"/>
        <v>0.99879879879879874</v>
      </c>
      <c r="AY160" s="40">
        <f t="shared" si="7"/>
        <v>0.99706758304696452</v>
      </c>
    </row>
    <row r="161" spans="2:51" ht="13.5" customHeight="1">
      <c r="B161" s="39">
        <v>158</v>
      </c>
      <c r="C161" s="31" t="s">
        <v>98</v>
      </c>
      <c r="D161" s="31" t="s">
        <v>98</v>
      </c>
      <c r="E161" s="31" t="s">
        <v>100</v>
      </c>
      <c r="F161" s="31" t="s">
        <v>100</v>
      </c>
      <c r="G161" s="31" t="s">
        <v>100</v>
      </c>
      <c r="H161" s="31" t="s">
        <v>101</v>
      </c>
      <c r="I161" s="40">
        <f>VLOOKUP(Reais6x6!C161,Aplicações!$B$10:$J$67,9,0)</f>
        <v>210</v>
      </c>
      <c r="J161" s="40">
        <f>VLOOKUP(Reais6x6!D161,Aplicações!$B$10:$J$67,9,0)</f>
        <v>210</v>
      </c>
      <c r="K161" s="40">
        <f>VLOOKUP(Reais6x6!E161,Aplicações!$B$10:$J$67,9,0)</f>
        <v>184</v>
      </c>
      <c r="L161" s="40">
        <f>VLOOKUP(Reais6x6!F161,Aplicações!$B$10:$J$67,9,0)</f>
        <v>184</v>
      </c>
      <c r="M161" s="40">
        <f>VLOOKUP(Reais6x6!G161,Aplicações!$B$10:$J$67,9,0)</f>
        <v>184</v>
      </c>
      <c r="N161" s="40">
        <f>VLOOKUP(Reais6x6!H161,Aplicações!$B$10:$J$67,9,0)</f>
        <v>224.76</v>
      </c>
      <c r="O161" s="31">
        <v>245</v>
      </c>
      <c r="P161" s="31">
        <v>246</v>
      </c>
      <c r="Q161" s="31">
        <v>208</v>
      </c>
      <c r="R161" s="31">
        <v>207</v>
      </c>
      <c r="S161" s="31">
        <v>209</v>
      </c>
      <c r="T161" s="31">
        <v>264</v>
      </c>
      <c r="U161" s="41">
        <f t="shared" ref="U161:Z161" si="164">O161/I161-1</f>
        <v>0.16666666666666674</v>
      </c>
      <c r="V161" s="41">
        <f t="shared" si="164"/>
        <v>0.17142857142857149</v>
      </c>
      <c r="W161" s="41">
        <f t="shared" si="164"/>
        <v>0.13043478260869557</v>
      </c>
      <c r="X161" s="41">
        <f t="shared" si="164"/>
        <v>0.125</v>
      </c>
      <c r="Y161" s="41">
        <f t="shared" si="164"/>
        <v>0.13586956521739135</v>
      </c>
      <c r="Z161" s="41">
        <f t="shared" si="164"/>
        <v>0.17458622530699408</v>
      </c>
      <c r="AA161" s="41">
        <f t="shared" si="1"/>
        <v>0.15066430187138655</v>
      </c>
      <c r="AB161" s="40">
        <f>VLOOKUP(Reais6x6!C161,Aplicações!$B$10:$J$67,6,0)</f>
        <v>7.9510703363914366E-3</v>
      </c>
      <c r="AC161" s="40">
        <f>VLOOKUP(Reais6x6!D161,Aplicações!$B$10:$J$67,6,0)</f>
        <v>7.9510703363914366E-3</v>
      </c>
      <c r="AD161" s="40">
        <f>VLOOKUP(Reais6x6!E161,Aplicações!$B$10:$J$67,6,0)</f>
        <v>4.2813455657492354E-3</v>
      </c>
      <c r="AE161" s="40">
        <f>VLOOKUP(Reais6x6!F161,Aplicações!$B$10:$J$67,6,0)</f>
        <v>4.2813455657492354E-3</v>
      </c>
      <c r="AF161" s="40">
        <f>VLOOKUP(Reais6x6!G161,Aplicações!$B$10:$J$67,6,0)</f>
        <v>4.2813455657492354E-3</v>
      </c>
      <c r="AG161" s="40">
        <f>VLOOKUP(Reais6x6!H161,Aplicações!$B$10:$J$67,6,0)</f>
        <v>1.5902140672782873E-2</v>
      </c>
      <c r="AH161" s="40">
        <f>VLOOKUP(Reais6x6!C161,Aplicações!$B$10:$J$67,7,0)</f>
        <v>1.1261261261261261E-2</v>
      </c>
      <c r="AI161" s="40">
        <f>VLOOKUP(Reais6x6!D161,Aplicações!$B$10:$J$67,7,0)</f>
        <v>1.1261261261261261E-2</v>
      </c>
      <c r="AJ161" s="40">
        <f>VLOOKUP(Reais6x6!E161,Aplicações!$B$10:$J$67,7,0)</f>
        <v>9.0090090090090089E-3</v>
      </c>
      <c r="AK161" s="40">
        <f>VLOOKUP(Reais6x6!F161,Aplicações!$B$10:$J$67,7,0)</f>
        <v>9.0090090090090089E-3</v>
      </c>
      <c r="AL161" s="40">
        <f>VLOOKUP(Reais6x6!G161,Aplicações!$B$10:$J$67,7,0)</f>
        <v>9.0090090090090089E-3</v>
      </c>
      <c r="AM161" s="40">
        <f>VLOOKUP(Reais6x6!H161,Aplicações!$B$10:$J$67,7,0)</f>
        <v>2.7027027027027029E-2</v>
      </c>
      <c r="AN161" s="40">
        <f>VLOOKUP(Reais6x6!C161,Aplicações!$B$10:$J$67,8,0)</f>
        <v>5.4982817869415812E-3</v>
      </c>
      <c r="AO161" s="40">
        <f>VLOOKUP(Reais6x6!D161,Aplicações!$B$10:$J$67,8,0)</f>
        <v>5.4982817869415812E-3</v>
      </c>
      <c r="AP161" s="40">
        <f>VLOOKUP(Reais6x6!E161,Aplicações!$B$10:$J$67,8,0)</f>
        <v>0</v>
      </c>
      <c r="AQ161" s="40">
        <f>VLOOKUP(Reais6x6!F161,Aplicações!$B$10:$J$67,8,0)</f>
        <v>0</v>
      </c>
      <c r="AR161" s="40">
        <f>VLOOKUP(Reais6x6!G161,Aplicações!$B$10:$J$67,8,0)</f>
        <v>0</v>
      </c>
      <c r="AS161" s="40">
        <f>VLOOKUP(Reais6x6!H161,Aplicações!$B$10:$J$67,8,0)</f>
        <v>2.7147766323024059E-4</v>
      </c>
      <c r="AT161" s="40">
        <f t="shared" si="2"/>
        <v>4.4648318042813454E-2</v>
      </c>
      <c r="AU161" s="40">
        <f t="shared" si="3"/>
        <v>7.6576576576576572E-2</v>
      </c>
      <c r="AV161" s="40">
        <f t="shared" si="4"/>
        <v>1.1268041237113403E-2</v>
      </c>
      <c r="AW161" s="66">
        <f t="shared" si="5"/>
        <v>0.99514780835881766</v>
      </c>
      <c r="AX161" s="40">
        <f t="shared" si="6"/>
        <v>0.99339339339339328</v>
      </c>
      <c r="AY161" s="40">
        <f t="shared" si="7"/>
        <v>0.99704948453608266</v>
      </c>
    </row>
    <row r="162" spans="2:51" ht="13.5" customHeight="1">
      <c r="B162" s="39">
        <v>159</v>
      </c>
      <c r="C162" s="31" t="s">
        <v>98</v>
      </c>
      <c r="D162" s="31" t="s">
        <v>98</v>
      </c>
      <c r="E162" s="31" t="s">
        <v>100</v>
      </c>
      <c r="F162" s="31" t="s">
        <v>100</v>
      </c>
      <c r="G162" s="31" t="s">
        <v>101</v>
      </c>
      <c r="H162" s="31" t="s">
        <v>101</v>
      </c>
      <c r="I162" s="40">
        <f>VLOOKUP(Reais6x6!C162,Aplicações!$B$10:$J$67,9,0)</f>
        <v>210</v>
      </c>
      <c r="J162" s="40">
        <f>VLOOKUP(Reais6x6!D162,Aplicações!$B$10:$J$67,9,0)</f>
        <v>210</v>
      </c>
      <c r="K162" s="40">
        <f>VLOOKUP(Reais6x6!E162,Aplicações!$B$10:$J$67,9,0)</f>
        <v>184</v>
      </c>
      <c r="L162" s="40">
        <f>VLOOKUP(Reais6x6!F162,Aplicações!$B$10:$J$67,9,0)</f>
        <v>184</v>
      </c>
      <c r="M162" s="40">
        <f>VLOOKUP(Reais6x6!G162,Aplicações!$B$10:$J$67,9,0)</f>
        <v>224.76</v>
      </c>
      <c r="N162" s="40">
        <f>VLOOKUP(Reais6x6!H162,Aplicações!$B$10:$J$67,9,0)</f>
        <v>224.76</v>
      </c>
      <c r="O162" s="31">
        <v>243</v>
      </c>
      <c r="P162" s="31">
        <v>245</v>
      </c>
      <c r="Q162" s="31">
        <v>206</v>
      </c>
      <c r="R162" s="31">
        <v>206</v>
      </c>
      <c r="S162" s="31">
        <v>269</v>
      </c>
      <c r="T162" s="31">
        <v>270</v>
      </c>
      <c r="U162" s="41">
        <f t="shared" ref="U162:Z162" si="165">O162/I162-1</f>
        <v>0.15714285714285725</v>
      </c>
      <c r="V162" s="41">
        <f t="shared" si="165"/>
        <v>0.16666666666666674</v>
      </c>
      <c r="W162" s="41">
        <f t="shared" si="165"/>
        <v>0.11956521739130443</v>
      </c>
      <c r="X162" s="41">
        <f t="shared" si="165"/>
        <v>0.11956521739130443</v>
      </c>
      <c r="Y162" s="41">
        <f t="shared" si="165"/>
        <v>0.19683217654386898</v>
      </c>
      <c r="Z162" s="41">
        <f t="shared" si="165"/>
        <v>0.20128136679124409</v>
      </c>
      <c r="AA162" s="41">
        <f t="shared" si="1"/>
        <v>0.16017558365454099</v>
      </c>
      <c r="AB162" s="40">
        <f>VLOOKUP(Reais6x6!C162,Aplicações!$B$10:$J$67,6,0)</f>
        <v>7.9510703363914366E-3</v>
      </c>
      <c r="AC162" s="40">
        <f>VLOOKUP(Reais6x6!D162,Aplicações!$B$10:$J$67,6,0)</f>
        <v>7.9510703363914366E-3</v>
      </c>
      <c r="AD162" s="40">
        <f>VLOOKUP(Reais6x6!E162,Aplicações!$B$10:$J$67,6,0)</f>
        <v>4.2813455657492354E-3</v>
      </c>
      <c r="AE162" s="40">
        <f>VLOOKUP(Reais6x6!F162,Aplicações!$B$10:$J$67,6,0)</f>
        <v>4.2813455657492354E-3</v>
      </c>
      <c r="AF162" s="40">
        <f>VLOOKUP(Reais6x6!G162,Aplicações!$B$10:$J$67,6,0)</f>
        <v>1.5902140672782873E-2</v>
      </c>
      <c r="AG162" s="40">
        <f>VLOOKUP(Reais6x6!H162,Aplicações!$B$10:$J$67,6,0)</f>
        <v>1.5902140672782873E-2</v>
      </c>
      <c r="AH162" s="40">
        <f>VLOOKUP(Reais6x6!C162,Aplicações!$B$10:$J$67,7,0)</f>
        <v>1.1261261261261261E-2</v>
      </c>
      <c r="AI162" s="40">
        <f>VLOOKUP(Reais6x6!D162,Aplicações!$B$10:$J$67,7,0)</f>
        <v>1.1261261261261261E-2</v>
      </c>
      <c r="AJ162" s="40">
        <f>VLOOKUP(Reais6x6!E162,Aplicações!$B$10:$J$67,7,0)</f>
        <v>9.0090090090090089E-3</v>
      </c>
      <c r="AK162" s="40">
        <f>VLOOKUP(Reais6x6!F162,Aplicações!$B$10:$J$67,7,0)</f>
        <v>9.0090090090090089E-3</v>
      </c>
      <c r="AL162" s="40">
        <f>VLOOKUP(Reais6x6!G162,Aplicações!$B$10:$J$67,7,0)</f>
        <v>2.7027027027027029E-2</v>
      </c>
      <c r="AM162" s="40">
        <f>VLOOKUP(Reais6x6!H162,Aplicações!$B$10:$J$67,7,0)</f>
        <v>2.7027027027027029E-2</v>
      </c>
      <c r="AN162" s="40">
        <f>VLOOKUP(Reais6x6!C162,Aplicações!$B$10:$J$67,8,0)</f>
        <v>5.4982817869415812E-3</v>
      </c>
      <c r="AO162" s="40">
        <f>VLOOKUP(Reais6x6!D162,Aplicações!$B$10:$J$67,8,0)</f>
        <v>5.4982817869415812E-3</v>
      </c>
      <c r="AP162" s="40">
        <f>VLOOKUP(Reais6x6!E162,Aplicações!$B$10:$J$67,8,0)</f>
        <v>0</v>
      </c>
      <c r="AQ162" s="40">
        <f>VLOOKUP(Reais6x6!F162,Aplicações!$B$10:$J$67,8,0)</f>
        <v>0</v>
      </c>
      <c r="AR162" s="40">
        <f>VLOOKUP(Reais6x6!G162,Aplicações!$B$10:$J$67,8,0)</f>
        <v>2.7147766323024059E-4</v>
      </c>
      <c r="AS162" s="40">
        <f>VLOOKUP(Reais6x6!H162,Aplicações!$B$10:$J$67,8,0)</f>
        <v>2.7147766323024059E-4</v>
      </c>
      <c r="AT162" s="40">
        <f t="shared" si="2"/>
        <v>5.6269113149847089E-2</v>
      </c>
      <c r="AU162" s="40">
        <f t="shared" si="3"/>
        <v>9.45945945945946E-2</v>
      </c>
      <c r="AV162" s="40">
        <f t="shared" si="4"/>
        <v>1.1539518900343644E-2</v>
      </c>
      <c r="AW162" s="66">
        <f t="shared" si="5"/>
        <v>0.99380224260958228</v>
      </c>
      <c r="AX162" s="40">
        <f t="shared" si="6"/>
        <v>0.99039039039039023</v>
      </c>
      <c r="AY162" s="40">
        <f t="shared" si="7"/>
        <v>0.99706758304696474</v>
      </c>
    </row>
    <row r="163" spans="2:51" ht="13.5" customHeight="1">
      <c r="B163" s="39">
        <v>160</v>
      </c>
      <c r="C163" s="31" t="s">
        <v>98</v>
      </c>
      <c r="D163" s="31" t="s">
        <v>98</v>
      </c>
      <c r="E163" s="31" t="s">
        <v>100</v>
      </c>
      <c r="F163" s="31" t="s">
        <v>101</v>
      </c>
      <c r="G163" s="31" t="s">
        <v>101</v>
      </c>
      <c r="H163" s="31" t="s">
        <v>101</v>
      </c>
      <c r="I163" s="40">
        <f>VLOOKUP(Reais6x6!C163,Aplicações!$B$10:$J$67,9,0)</f>
        <v>210</v>
      </c>
      <c r="J163" s="40">
        <f>VLOOKUP(Reais6x6!D163,Aplicações!$B$10:$J$67,9,0)</f>
        <v>210</v>
      </c>
      <c r="K163" s="40">
        <f>VLOOKUP(Reais6x6!E163,Aplicações!$B$10:$J$67,9,0)</f>
        <v>184</v>
      </c>
      <c r="L163" s="40">
        <f>VLOOKUP(Reais6x6!F163,Aplicações!$B$10:$J$67,9,0)</f>
        <v>224.76</v>
      </c>
      <c r="M163" s="40">
        <f>VLOOKUP(Reais6x6!G163,Aplicações!$B$10:$J$67,9,0)</f>
        <v>224.76</v>
      </c>
      <c r="N163" s="40">
        <f>VLOOKUP(Reais6x6!H163,Aplicações!$B$10:$J$67,9,0)</f>
        <v>224.76</v>
      </c>
      <c r="O163" s="31">
        <v>242</v>
      </c>
      <c r="P163" s="31">
        <v>243</v>
      </c>
      <c r="Q163" s="31">
        <v>204</v>
      </c>
      <c r="R163" s="31">
        <v>276</v>
      </c>
      <c r="S163" s="31">
        <v>271</v>
      </c>
      <c r="T163" s="31">
        <v>274</v>
      </c>
      <c r="U163" s="41">
        <f t="shared" ref="U163:Z163" si="166">O163/I163-1</f>
        <v>0.15238095238095228</v>
      </c>
      <c r="V163" s="41">
        <f t="shared" si="166"/>
        <v>0.15714285714285725</v>
      </c>
      <c r="W163" s="41">
        <f t="shared" si="166"/>
        <v>0.10869565217391308</v>
      </c>
      <c r="X163" s="41">
        <f t="shared" si="166"/>
        <v>0.22797650827549387</v>
      </c>
      <c r="Y163" s="41">
        <f t="shared" si="166"/>
        <v>0.20573055703861898</v>
      </c>
      <c r="Z163" s="41">
        <f t="shared" si="166"/>
        <v>0.21907812778074387</v>
      </c>
      <c r="AA163" s="41">
        <f t="shared" si="1"/>
        <v>0.17850077579876322</v>
      </c>
      <c r="AB163" s="40">
        <f>VLOOKUP(Reais6x6!C163,Aplicações!$B$10:$J$67,6,0)</f>
        <v>7.9510703363914366E-3</v>
      </c>
      <c r="AC163" s="40">
        <f>VLOOKUP(Reais6x6!D163,Aplicações!$B$10:$J$67,6,0)</f>
        <v>7.9510703363914366E-3</v>
      </c>
      <c r="AD163" s="40">
        <f>VLOOKUP(Reais6x6!E163,Aplicações!$B$10:$J$67,6,0)</f>
        <v>4.2813455657492354E-3</v>
      </c>
      <c r="AE163" s="40">
        <f>VLOOKUP(Reais6x6!F163,Aplicações!$B$10:$J$67,6,0)</f>
        <v>1.5902140672782873E-2</v>
      </c>
      <c r="AF163" s="40">
        <f>VLOOKUP(Reais6x6!G163,Aplicações!$B$10:$J$67,6,0)</f>
        <v>1.5902140672782873E-2</v>
      </c>
      <c r="AG163" s="40">
        <f>VLOOKUP(Reais6x6!H163,Aplicações!$B$10:$J$67,6,0)</f>
        <v>1.5902140672782873E-2</v>
      </c>
      <c r="AH163" s="40">
        <f>VLOOKUP(Reais6x6!C163,Aplicações!$B$10:$J$67,7,0)</f>
        <v>1.1261261261261261E-2</v>
      </c>
      <c r="AI163" s="40">
        <f>VLOOKUP(Reais6x6!D163,Aplicações!$B$10:$J$67,7,0)</f>
        <v>1.1261261261261261E-2</v>
      </c>
      <c r="AJ163" s="40">
        <f>VLOOKUP(Reais6x6!E163,Aplicações!$B$10:$J$67,7,0)</f>
        <v>9.0090090090090089E-3</v>
      </c>
      <c r="AK163" s="40">
        <f>VLOOKUP(Reais6x6!F163,Aplicações!$B$10:$J$67,7,0)</f>
        <v>2.7027027027027029E-2</v>
      </c>
      <c r="AL163" s="40">
        <f>VLOOKUP(Reais6x6!G163,Aplicações!$B$10:$J$67,7,0)</f>
        <v>2.7027027027027029E-2</v>
      </c>
      <c r="AM163" s="40">
        <f>VLOOKUP(Reais6x6!H163,Aplicações!$B$10:$J$67,7,0)</f>
        <v>2.7027027027027029E-2</v>
      </c>
      <c r="AN163" s="40">
        <f>VLOOKUP(Reais6x6!C163,Aplicações!$B$10:$J$67,8,0)</f>
        <v>5.4982817869415812E-3</v>
      </c>
      <c r="AO163" s="40">
        <f>VLOOKUP(Reais6x6!D163,Aplicações!$B$10:$J$67,8,0)</f>
        <v>5.4982817869415812E-3</v>
      </c>
      <c r="AP163" s="40">
        <f>VLOOKUP(Reais6x6!E163,Aplicações!$B$10:$J$67,8,0)</f>
        <v>0</v>
      </c>
      <c r="AQ163" s="40">
        <f>VLOOKUP(Reais6x6!F163,Aplicações!$B$10:$J$67,8,0)</f>
        <v>2.7147766323024059E-4</v>
      </c>
      <c r="AR163" s="40">
        <f>VLOOKUP(Reais6x6!G163,Aplicações!$B$10:$J$67,8,0)</f>
        <v>2.7147766323024059E-4</v>
      </c>
      <c r="AS163" s="40">
        <f>VLOOKUP(Reais6x6!H163,Aplicações!$B$10:$J$67,8,0)</f>
        <v>2.7147766323024059E-4</v>
      </c>
      <c r="AT163" s="40">
        <f t="shared" si="2"/>
        <v>6.7889908256880724E-2</v>
      </c>
      <c r="AU163" s="40">
        <f t="shared" si="3"/>
        <v>0.11261261261261261</v>
      </c>
      <c r="AV163" s="40">
        <f t="shared" si="4"/>
        <v>1.1810996563573884E-2</v>
      </c>
      <c r="AW163" s="66">
        <f t="shared" si="5"/>
        <v>0.99400611620795121</v>
      </c>
      <c r="AX163" s="40">
        <f t="shared" si="6"/>
        <v>0.98978978978978971</v>
      </c>
      <c r="AY163" s="40">
        <f t="shared" si="7"/>
        <v>0.99712187857961077</v>
      </c>
    </row>
    <row r="164" spans="2:51" ht="13.5" customHeight="1">
      <c r="B164" s="39">
        <v>161</v>
      </c>
      <c r="C164" s="31" t="s">
        <v>98</v>
      </c>
      <c r="D164" s="31" t="s">
        <v>98</v>
      </c>
      <c r="E164" s="31" t="s">
        <v>101</v>
      </c>
      <c r="F164" s="31" t="s">
        <v>101</v>
      </c>
      <c r="G164" s="31" t="s">
        <v>101</v>
      </c>
      <c r="H164" s="31" t="s">
        <v>101</v>
      </c>
      <c r="I164" s="40">
        <f>VLOOKUP(Reais6x6!C164,Aplicações!$B$10:$J$67,9,0)</f>
        <v>210</v>
      </c>
      <c r="J164" s="40">
        <f>VLOOKUP(Reais6x6!D164,Aplicações!$B$10:$J$67,9,0)</f>
        <v>210</v>
      </c>
      <c r="K164" s="40">
        <f>VLOOKUP(Reais6x6!E164,Aplicações!$B$10:$J$67,9,0)</f>
        <v>224.76</v>
      </c>
      <c r="L164" s="40">
        <f>VLOOKUP(Reais6x6!F164,Aplicações!$B$10:$J$67,9,0)</f>
        <v>224.76</v>
      </c>
      <c r="M164" s="40">
        <f>VLOOKUP(Reais6x6!G164,Aplicações!$B$10:$J$67,9,0)</f>
        <v>224.76</v>
      </c>
      <c r="N164" s="40">
        <f>VLOOKUP(Reais6x6!H164,Aplicações!$B$10:$J$67,9,0)</f>
        <v>224.76</v>
      </c>
      <c r="O164" s="31">
        <v>240</v>
      </c>
      <c r="P164" s="31">
        <v>241</v>
      </c>
      <c r="Q164" s="31">
        <v>281</v>
      </c>
      <c r="R164" s="31">
        <v>272</v>
      </c>
      <c r="S164" s="31">
        <v>271</v>
      </c>
      <c r="T164" s="31">
        <v>280</v>
      </c>
      <c r="U164" s="41">
        <f t="shared" ref="U164:Z164" si="167">O164/I164-1</f>
        <v>0.14285714285714279</v>
      </c>
      <c r="V164" s="41">
        <f t="shared" si="167"/>
        <v>0.14761904761904754</v>
      </c>
      <c r="W164" s="41">
        <f t="shared" si="167"/>
        <v>0.25022245951236877</v>
      </c>
      <c r="X164" s="41">
        <f t="shared" si="167"/>
        <v>0.21017974728599409</v>
      </c>
      <c r="Y164" s="41">
        <f t="shared" si="167"/>
        <v>0.20573055703861898</v>
      </c>
      <c r="Z164" s="41">
        <f t="shared" si="167"/>
        <v>0.24577326926499388</v>
      </c>
      <c r="AA164" s="41">
        <f t="shared" si="1"/>
        <v>0.20039703726302768</v>
      </c>
      <c r="AB164" s="40">
        <f>VLOOKUP(Reais6x6!C164,Aplicações!$B$10:$J$67,6,0)</f>
        <v>7.9510703363914366E-3</v>
      </c>
      <c r="AC164" s="40">
        <f>VLOOKUP(Reais6x6!D164,Aplicações!$B$10:$J$67,6,0)</f>
        <v>7.9510703363914366E-3</v>
      </c>
      <c r="AD164" s="40">
        <f>VLOOKUP(Reais6x6!E164,Aplicações!$B$10:$J$67,6,0)</f>
        <v>1.5902140672782873E-2</v>
      </c>
      <c r="AE164" s="40">
        <f>VLOOKUP(Reais6x6!F164,Aplicações!$B$10:$J$67,6,0)</f>
        <v>1.5902140672782873E-2</v>
      </c>
      <c r="AF164" s="40">
        <f>VLOOKUP(Reais6x6!G164,Aplicações!$B$10:$J$67,6,0)</f>
        <v>1.5902140672782873E-2</v>
      </c>
      <c r="AG164" s="40">
        <f>VLOOKUP(Reais6x6!H164,Aplicações!$B$10:$J$67,6,0)</f>
        <v>1.5902140672782873E-2</v>
      </c>
      <c r="AH164" s="40">
        <f>VLOOKUP(Reais6x6!C164,Aplicações!$B$10:$J$67,7,0)</f>
        <v>1.1261261261261261E-2</v>
      </c>
      <c r="AI164" s="40">
        <f>VLOOKUP(Reais6x6!D164,Aplicações!$B$10:$J$67,7,0)</f>
        <v>1.1261261261261261E-2</v>
      </c>
      <c r="AJ164" s="40">
        <f>VLOOKUP(Reais6x6!E164,Aplicações!$B$10:$J$67,7,0)</f>
        <v>2.7027027027027029E-2</v>
      </c>
      <c r="AK164" s="40">
        <f>VLOOKUP(Reais6x6!F164,Aplicações!$B$10:$J$67,7,0)</f>
        <v>2.7027027027027029E-2</v>
      </c>
      <c r="AL164" s="40">
        <f>VLOOKUP(Reais6x6!G164,Aplicações!$B$10:$J$67,7,0)</f>
        <v>2.7027027027027029E-2</v>
      </c>
      <c r="AM164" s="40">
        <f>VLOOKUP(Reais6x6!H164,Aplicações!$B$10:$J$67,7,0)</f>
        <v>2.7027027027027029E-2</v>
      </c>
      <c r="AN164" s="40">
        <f>VLOOKUP(Reais6x6!C164,Aplicações!$B$10:$J$67,8,0)</f>
        <v>5.4982817869415812E-3</v>
      </c>
      <c r="AO164" s="40">
        <f>VLOOKUP(Reais6x6!D164,Aplicações!$B$10:$J$67,8,0)</f>
        <v>5.4982817869415812E-3</v>
      </c>
      <c r="AP164" s="40">
        <f>VLOOKUP(Reais6x6!E164,Aplicações!$B$10:$J$67,8,0)</f>
        <v>2.7147766323024059E-4</v>
      </c>
      <c r="AQ164" s="40">
        <f>VLOOKUP(Reais6x6!F164,Aplicações!$B$10:$J$67,8,0)</f>
        <v>2.7147766323024059E-4</v>
      </c>
      <c r="AR164" s="40">
        <f>VLOOKUP(Reais6x6!G164,Aplicações!$B$10:$J$67,8,0)</f>
        <v>2.7147766323024059E-4</v>
      </c>
      <c r="AS164" s="40">
        <f>VLOOKUP(Reais6x6!H164,Aplicações!$B$10:$J$67,8,0)</f>
        <v>2.7147766323024059E-4</v>
      </c>
      <c r="AT164" s="40">
        <f t="shared" si="2"/>
        <v>7.9510703363914359E-2</v>
      </c>
      <c r="AU164" s="40">
        <f t="shared" si="3"/>
        <v>0.13063063063063063</v>
      </c>
      <c r="AV164" s="40">
        <f t="shared" si="4"/>
        <v>1.2082474226804125E-2</v>
      </c>
      <c r="AW164" s="66">
        <f t="shared" si="5"/>
        <v>0.99575942915392457</v>
      </c>
      <c r="AX164" s="40">
        <f t="shared" si="6"/>
        <v>0.9915915915915916</v>
      </c>
      <c r="AY164" s="40">
        <f t="shared" si="7"/>
        <v>0.99721237113402061</v>
      </c>
    </row>
    <row r="165" spans="2:51" ht="13.5" customHeight="1">
      <c r="B165" s="39">
        <v>162</v>
      </c>
      <c r="C165" s="31" t="s">
        <v>98</v>
      </c>
      <c r="D165" s="31" t="s">
        <v>99</v>
      </c>
      <c r="E165" s="31" t="s">
        <v>99</v>
      </c>
      <c r="F165" s="31" t="s">
        <v>99</v>
      </c>
      <c r="G165" s="31" t="s">
        <v>99</v>
      </c>
      <c r="H165" s="31" t="s">
        <v>99</v>
      </c>
      <c r="I165" s="40">
        <f>VLOOKUP(Reais6x6!C165,Aplicações!$B$10:$J$67,9,0)</f>
        <v>210</v>
      </c>
      <c r="J165" s="40">
        <f>VLOOKUP(Reais6x6!D165,Aplicações!$B$10:$J$67,9,0)</f>
        <v>30.8</v>
      </c>
      <c r="K165" s="40">
        <f>VLOOKUP(Reais6x6!E165,Aplicações!$B$10:$J$67,9,0)</f>
        <v>30.8</v>
      </c>
      <c r="L165" s="40">
        <f>VLOOKUP(Reais6x6!F165,Aplicações!$B$10:$J$67,9,0)</f>
        <v>30.8</v>
      </c>
      <c r="M165" s="40">
        <f>VLOOKUP(Reais6x6!G165,Aplicações!$B$10:$J$67,9,0)</f>
        <v>30.8</v>
      </c>
      <c r="N165" s="40">
        <f>VLOOKUP(Reais6x6!H165,Aplicações!$B$10:$J$67,9,0)</f>
        <v>30.8</v>
      </c>
      <c r="O165" s="31">
        <v>247</v>
      </c>
      <c r="P165" s="31">
        <v>45</v>
      </c>
      <c r="Q165" s="31">
        <v>44</v>
      </c>
      <c r="R165" s="31">
        <v>44</v>
      </c>
      <c r="S165" s="31">
        <v>44</v>
      </c>
      <c r="T165" s="31">
        <v>51</v>
      </c>
      <c r="U165" s="41">
        <f t="shared" ref="U165:Z165" si="168">O165/I165-1</f>
        <v>0.17619047619047623</v>
      </c>
      <c r="V165" s="41">
        <f t="shared" si="168"/>
        <v>0.46103896103896091</v>
      </c>
      <c r="W165" s="41">
        <f t="shared" si="168"/>
        <v>0.4285714285714286</v>
      </c>
      <c r="X165" s="41">
        <f t="shared" si="168"/>
        <v>0.4285714285714286</v>
      </c>
      <c r="Y165" s="41">
        <f t="shared" si="168"/>
        <v>0.4285714285714286</v>
      </c>
      <c r="Z165" s="41">
        <f t="shared" si="168"/>
        <v>0.6558441558441559</v>
      </c>
      <c r="AA165" s="41">
        <f t="shared" si="1"/>
        <v>0.42979797979797985</v>
      </c>
      <c r="AB165" s="40">
        <f>VLOOKUP(Reais6x6!C165,Aplicações!$B$10:$J$67,6,0)</f>
        <v>7.9510703363914366E-3</v>
      </c>
      <c r="AC165" s="40">
        <f>VLOOKUP(Reais6x6!D165,Aplicações!$B$10:$J$67,6,0)</f>
        <v>4.0978593272171251E-2</v>
      </c>
      <c r="AD165" s="40">
        <f>VLOOKUP(Reais6x6!E165,Aplicações!$B$10:$J$67,6,0)</f>
        <v>4.0978593272171251E-2</v>
      </c>
      <c r="AE165" s="40">
        <f>VLOOKUP(Reais6x6!F165,Aplicações!$B$10:$J$67,6,0)</f>
        <v>4.0978593272171251E-2</v>
      </c>
      <c r="AF165" s="40">
        <f>VLOOKUP(Reais6x6!G165,Aplicações!$B$10:$J$67,6,0)</f>
        <v>4.0978593272171251E-2</v>
      </c>
      <c r="AG165" s="40">
        <f>VLOOKUP(Reais6x6!H165,Aplicações!$B$10:$J$67,6,0)</f>
        <v>4.0978593272171251E-2</v>
      </c>
      <c r="AH165" s="40">
        <f>VLOOKUP(Reais6x6!C165,Aplicações!$B$10:$J$67,7,0)</f>
        <v>1.1261261261261261E-2</v>
      </c>
      <c r="AI165" s="40">
        <f>VLOOKUP(Reais6x6!D165,Aplicações!$B$10:$J$67,7,0)</f>
        <v>8.5585585585585586E-2</v>
      </c>
      <c r="AJ165" s="40">
        <f>VLOOKUP(Reais6x6!E165,Aplicações!$B$10:$J$67,7,0)</f>
        <v>8.5585585585585586E-2</v>
      </c>
      <c r="AK165" s="40">
        <f>VLOOKUP(Reais6x6!F165,Aplicações!$B$10:$J$67,7,0)</f>
        <v>8.5585585585585586E-2</v>
      </c>
      <c r="AL165" s="40">
        <f>VLOOKUP(Reais6x6!G165,Aplicações!$B$10:$J$67,7,0)</f>
        <v>8.5585585585585586E-2</v>
      </c>
      <c r="AM165" s="40">
        <f>VLOOKUP(Reais6x6!H165,Aplicações!$B$10:$J$67,7,0)</f>
        <v>8.5585585585585586E-2</v>
      </c>
      <c r="AN165" s="40">
        <f>VLOOKUP(Reais6x6!C165,Aplicações!$B$10:$J$67,8,0)</f>
        <v>5.4982817869415812E-3</v>
      </c>
      <c r="AO165" s="40">
        <f>VLOOKUP(Reais6x6!D165,Aplicações!$B$10:$J$67,8,0)</f>
        <v>0.30584192439862545</v>
      </c>
      <c r="AP165" s="40">
        <f>VLOOKUP(Reais6x6!E165,Aplicações!$B$10:$J$67,8,0)</f>
        <v>0.30584192439862545</v>
      </c>
      <c r="AQ165" s="40">
        <f>VLOOKUP(Reais6x6!F165,Aplicações!$B$10:$J$67,8,0)</f>
        <v>0.30584192439862545</v>
      </c>
      <c r="AR165" s="40">
        <f>VLOOKUP(Reais6x6!G165,Aplicações!$B$10:$J$67,8,0)</f>
        <v>0.30584192439862545</v>
      </c>
      <c r="AS165" s="40">
        <f>VLOOKUP(Reais6x6!H165,Aplicações!$B$10:$J$67,8,0)</f>
        <v>0.30584192439862545</v>
      </c>
      <c r="AT165" s="40">
        <f t="shared" si="2"/>
        <v>0.21284403669724766</v>
      </c>
      <c r="AU165" s="40">
        <f t="shared" si="3"/>
        <v>0.4391891891891892</v>
      </c>
      <c r="AV165" s="40">
        <f t="shared" si="4"/>
        <v>1.5347079037800688</v>
      </c>
      <c r="AW165" s="66">
        <f t="shared" si="5"/>
        <v>0.98899082568807339</v>
      </c>
      <c r="AX165" s="40">
        <f t="shared" si="6"/>
        <v>0.97522522522522526</v>
      </c>
      <c r="AY165" s="40">
        <f t="shared" si="7"/>
        <v>0.89988545246277207</v>
      </c>
    </row>
    <row r="166" spans="2:51" ht="13.5" customHeight="1">
      <c r="B166" s="39">
        <v>163</v>
      </c>
      <c r="C166" s="31" t="s">
        <v>98</v>
      </c>
      <c r="D166" s="31" t="s">
        <v>99</v>
      </c>
      <c r="E166" s="31" t="s">
        <v>99</v>
      </c>
      <c r="F166" s="31" t="s">
        <v>99</v>
      </c>
      <c r="G166" s="31" t="s">
        <v>99</v>
      </c>
      <c r="H166" s="31" t="s">
        <v>100</v>
      </c>
      <c r="I166" s="40">
        <f>VLOOKUP(Reais6x6!C166,Aplicações!$B$10:$J$67,9,0)</f>
        <v>210</v>
      </c>
      <c r="J166" s="40">
        <f>VLOOKUP(Reais6x6!D166,Aplicações!$B$10:$J$67,9,0)</f>
        <v>30.8</v>
      </c>
      <c r="K166" s="40">
        <f>VLOOKUP(Reais6x6!E166,Aplicações!$B$10:$J$67,9,0)</f>
        <v>30.8</v>
      </c>
      <c r="L166" s="40">
        <f>VLOOKUP(Reais6x6!F166,Aplicações!$B$10:$J$67,9,0)</f>
        <v>30.8</v>
      </c>
      <c r="M166" s="40">
        <f>VLOOKUP(Reais6x6!G166,Aplicações!$B$10:$J$67,9,0)</f>
        <v>30.8</v>
      </c>
      <c r="N166" s="40">
        <f>VLOOKUP(Reais6x6!H166,Aplicações!$B$10:$J$67,9,0)</f>
        <v>184</v>
      </c>
      <c r="O166" s="31">
        <v>245</v>
      </c>
      <c r="P166" s="31">
        <v>44</v>
      </c>
      <c r="Q166" s="31">
        <v>44</v>
      </c>
      <c r="R166" s="31">
        <v>44</v>
      </c>
      <c r="S166" s="31">
        <v>42</v>
      </c>
      <c r="T166" s="31">
        <v>201</v>
      </c>
      <c r="U166" s="41">
        <f t="shared" ref="U166:Z166" si="169">O166/I166-1</f>
        <v>0.16666666666666674</v>
      </c>
      <c r="V166" s="41">
        <f t="shared" si="169"/>
        <v>0.4285714285714286</v>
      </c>
      <c r="W166" s="41">
        <f t="shared" si="169"/>
        <v>0.4285714285714286</v>
      </c>
      <c r="X166" s="41">
        <f t="shared" si="169"/>
        <v>0.4285714285714286</v>
      </c>
      <c r="Y166" s="41">
        <f t="shared" si="169"/>
        <v>0.36363636363636354</v>
      </c>
      <c r="Z166" s="41">
        <f t="shared" si="169"/>
        <v>9.2391304347826164E-2</v>
      </c>
      <c r="AA166" s="41">
        <f t="shared" si="1"/>
        <v>0.31806810339419039</v>
      </c>
      <c r="AB166" s="40">
        <f>VLOOKUP(Reais6x6!C166,Aplicações!$B$10:$J$67,6,0)</f>
        <v>7.9510703363914366E-3</v>
      </c>
      <c r="AC166" s="40">
        <f>VLOOKUP(Reais6x6!D166,Aplicações!$B$10:$J$67,6,0)</f>
        <v>4.0978593272171251E-2</v>
      </c>
      <c r="AD166" s="40">
        <f>VLOOKUP(Reais6x6!E166,Aplicações!$B$10:$J$67,6,0)</f>
        <v>4.0978593272171251E-2</v>
      </c>
      <c r="AE166" s="40">
        <f>VLOOKUP(Reais6x6!F166,Aplicações!$B$10:$J$67,6,0)</f>
        <v>4.0978593272171251E-2</v>
      </c>
      <c r="AF166" s="40">
        <f>VLOOKUP(Reais6x6!G166,Aplicações!$B$10:$J$67,6,0)</f>
        <v>4.0978593272171251E-2</v>
      </c>
      <c r="AG166" s="40">
        <f>VLOOKUP(Reais6x6!H166,Aplicações!$B$10:$J$67,6,0)</f>
        <v>4.2813455657492354E-3</v>
      </c>
      <c r="AH166" s="40">
        <f>VLOOKUP(Reais6x6!C166,Aplicações!$B$10:$J$67,7,0)</f>
        <v>1.1261261261261261E-2</v>
      </c>
      <c r="AI166" s="40">
        <f>VLOOKUP(Reais6x6!D166,Aplicações!$B$10:$J$67,7,0)</f>
        <v>8.5585585585585586E-2</v>
      </c>
      <c r="AJ166" s="40">
        <f>VLOOKUP(Reais6x6!E166,Aplicações!$B$10:$J$67,7,0)</f>
        <v>8.5585585585585586E-2</v>
      </c>
      <c r="AK166" s="40">
        <f>VLOOKUP(Reais6x6!F166,Aplicações!$B$10:$J$67,7,0)</f>
        <v>8.5585585585585586E-2</v>
      </c>
      <c r="AL166" s="40">
        <f>VLOOKUP(Reais6x6!G166,Aplicações!$B$10:$J$67,7,0)</f>
        <v>8.5585585585585586E-2</v>
      </c>
      <c r="AM166" s="40">
        <f>VLOOKUP(Reais6x6!H166,Aplicações!$B$10:$J$67,7,0)</f>
        <v>9.0090090090090089E-3</v>
      </c>
      <c r="AN166" s="40">
        <f>VLOOKUP(Reais6x6!C166,Aplicações!$B$10:$J$67,8,0)</f>
        <v>5.4982817869415812E-3</v>
      </c>
      <c r="AO166" s="40">
        <f>VLOOKUP(Reais6x6!D166,Aplicações!$B$10:$J$67,8,0)</f>
        <v>0.30584192439862545</v>
      </c>
      <c r="AP166" s="40">
        <f>VLOOKUP(Reais6x6!E166,Aplicações!$B$10:$J$67,8,0)</f>
        <v>0.30584192439862545</v>
      </c>
      <c r="AQ166" s="40">
        <f>VLOOKUP(Reais6x6!F166,Aplicações!$B$10:$J$67,8,0)</f>
        <v>0.30584192439862545</v>
      </c>
      <c r="AR166" s="40">
        <f>VLOOKUP(Reais6x6!G166,Aplicações!$B$10:$J$67,8,0)</f>
        <v>0.30584192439862545</v>
      </c>
      <c r="AS166" s="40">
        <f>VLOOKUP(Reais6x6!H166,Aplicações!$B$10:$J$67,8,0)</f>
        <v>0</v>
      </c>
      <c r="AT166" s="40">
        <f t="shared" si="2"/>
        <v>0.17614678899082567</v>
      </c>
      <c r="AU166" s="40">
        <f t="shared" si="3"/>
        <v>0.36261261261261263</v>
      </c>
      <c r="AV166" s="40">
        <f t="shared" si="4"/>
        <v>1.2288659793814434</v>
      </c>
      <c r="AW166" s="66">
        <f t="shared" si="5"/>
        <v>0.98116207951070322</v>
      </c>
      <c r="AX166" s="40">
        <f t="shared" si="6"/>
        <v>0.95960960960960973</v>
      </c>
      <c r="AY166" s="40">
        <f t="shared" si="7"/>
        <v>0.83798396334478797</v>
      </c>
    </row>
    <row r="167" spans="2:51" ht="13.5" customHeight="1">
      <c r="B167" s="39">
        <v>164</v>
      </c>
      <c r="C167" s="31" t="s">
        <v>98</v>
      </c>
      <c r="D167" s="31" t="s">
        <v>99</v>
      </c>
      <c r="E167" s="31" t="s">
        <v>99</v>
      </c>
      <c r="F167" s="31" t="s">
        <v>99</v>
      </c>
      <c r="G167" s="31" t="s">
        <v>99</v>
      </c>
      <c r="H167" s="31" t="s">
        <v>101</v>
      </c>
      <c r="I167" s="40">
        <f>VLOOKUP(Reais6x6!C167,Aplicações!$B$10:$J$67,9,0)</f>
        <v>210</v>
      </c>
      <c r="J167" s="40">
        <f>VLOOKUP(Reais6x6!D167,Aplicações!$B$10:$J$67,9,0)</f>
        <v>30.8</v>
      </c>
      <c r="K167" s="40">
        <f>VLOOKUP(Reais6x6!E167,Aplicações!$B$10:$J$67,9,0)</f>
        <v>30.8</v>
      </c>
      <c r="L167" s="40">
        <f>VLOOKUP(Reais6x6!F167,Aplicações!$B$10:$J$67,9,0)</f>
        <v>30.8</v>
      </c>
      <c r="M167" s="40">
        <f>VLOOKUP(Reais6x6!G167,Aplicações!$B$10:$J$67,9,0)</f>
        <v>30.8</v>
      </c>
      <c r="N167" s="40">
        <f>VLOOKUP(Reais6x6!H167,Aplicações!$B$10:$J$67,9,0)</f>
        <v>224.76</v>
      </c>
      <c r="O167" s="31">
        <v>245</v>
      </c>
      <c r="P167" s="31">
        <v>43</v>
      </c>
      <c r="Q167" s="31">
        <v>45</v>
      </c>
      <c r="R167" s="31">
        <v>42</v>
      </c>
      <c r="S167" s="31">
        <v>43</v>
      </c>
      <c r="T167" s="31">
        <v>294</v>
      </c>
      <c r="U167" s="41">
        <f t="shared" ref="U167:Z167" si="170">O167/I167-1</f>
        <v>0.16666666666666674</v>
      </c>
      <c r="V167" s="41">
        <f t="shared" si="170"/>
        <v>0.39610389610389607</v>
      </c>
      <c r="W167" s="41">
        <f t="shared" si="170"/>
        <v>0.46103896103896091</v>
      </c>
      <c r="X167" s="41">
        <f t="shared" si="170"/>
        <v>0.36363636363636354</v>
      </c>
      <c r="Y167" s="41">
        <f t="shared" si="170"/>
        <v>0.39610389610389607</v>
      </c>
      <c r="Z167" s="41">
        <f t="shared" si="170"/>
        <v>0.30806193272824345</v>
      </c>
      <c r="AA167" s="41">
        <f t="shared" si="1"/>
        <v>0.34860195271300443</v>
      </c>
      <c r="AB167" s="40">
        <f>VLOOKUP(Reais6x6!C167,Aplicações!$B$10:$J$67,6,0)</f>
        <v>7.9510703363914366E-3</v>
      </c>
      <c r="AC167" s="40">
        <f>VLOOKUP(Reais6x6!D167,Aplicações!$B$10:$J$67,6,0)</f>
        <v>4.0978593272171251E-2</v>
      </c>
      <c r="AD167" s="40">
        <f>VLOOKUP(Reais6x6!E167,Aplicações!$B$10:$J$67,6,0)</f>
        <v>4.0978593272171251E-2</v>
      </c>
      <c r="AE167" s="40">
        <f>VLOOKUP(Reais6x6!F167,Aplicações!$B$10:$J$67,6,0)</f>
        <v>4.0978593272171251E-2</v>
      </c>
      <c r="AF167" s="40">
        <f>VLOOKUP(Reais6x6!G167,Aplicações!$B$10:$J$67,6,0)</f>
        <v>4.0978593272171251E-2</v>
      </c>
      <c r="AG167" s="40">
        <f>VLOOKUP(Reais6x6!H167,Aplicações!$B$10:$J$67,6,0)</f>
        <v>1.5902140672782873E-2</v>
      </c>
      <c r="AH167" s="40">
        <f>VLOOKUP(Reais6x6!C167,Aplicações!$B$10:$J$67,7,0)</f>
        <v>1.1261261261261261E-2</v>
      </c>
      <c r="AI167" s="40">
        <f>VLOOKUP(Reais6x6!D167,Aplicações!$B$10:$J$67,7,0)</f>
        <v>8.5585585585585586E-2</v>
      </c>
      <c r="AJ167" s="40">
        <f>VLOOKUP(Reais6x6!E167,Aplicações!$B$10:$J$67,7,0)</f>
        <v>8.5585585585585586E-2</v>
      </c>
      <c r="AK167" s="40">
        <f>VLOOKUP(Reais6x6!F167,Aplicações!$B$10:$J$67,7,0)</f>
        <v>8.5585585585585586E-2</v>
      </c>
      <c r="AL167" s="40">
        <f>VLOOKUP(Reais6x6!G167,Aplicações!$B$10:$J$67,7,0)</f>
        <v>8.5585585585585586E-2</v>
      </c>
      <c r="AM167" s="40">
        <f>VLOOKUP(Reais6x6!H167,Aplicações!$B$10:$J$67,7,0)</f>
        <v>2.7027027027027029E-2</v>
      </c>
      <c r="AN167" s="40">
        <f>VLOOKUP(Reais6x6!C167,Aplicações!$B$10:$J$67,8,0)</f>
        <v>5.4982817869415812E-3</v>
      </c>
      <c r="AO167" s="40">
        <f>VLOOKUP(Reais6x6!D167,Aplicações!$B$10:$J$67,8,0)</f>
        <v>0.30584192439862545</v>
      </c>
      <c r="AP167" s="40">
        <f>VLOOKUP(Reais6x6!E167,Aplicações!$B$10:$J$67,8,0)</f>
        <v>0.30584192439862545</v>
      </c>
      <c r="AQ167" s="40">
        <f>VLOOKUP(Reais6x6!F167,Aplicações!$B$10:$J$67,8,0)</f>
        <v>0.30584192439862545</v>
      </c>
      <c r="AR167" s="40">
        <f>VLOOKUP(Reais6x6!G167,Aplicações!$B$10:$J$67,8,0)</f>
        <v>0.30584192439862545</v>
      </c>
      <c r="AS167" s="40">
        <f>VLOOKUP(Reais6x6!H167,Aplicações!$B$10:$J$67,8,0)</f>
        <v>2.7147766323024059E-4</v>
      </c>
      <c r="AT167" s="40">
        <f t="shared" si="2"/>
        <v>0.18776758409785929</v>
      </c>
      <c r="AU167" s="40">
        <f t="shared" si="3"/>
        <v>0.38063063063063063</v>
      </c>
      <c r="AV167" s="40">
        <f t="shared" si="4"/>
        <v>1.2291374570446736</v>
      </c>
      <c r="AW167" s="66">
        <f t="shared" si="5"/>
        <v>0.9839755351681958</v>
      </c>
      <c r="AX167" s="40">
        <f t="shared" si="6"/>
        <v>0.96351351351351344</v>
      </c>
      <c r="AY167" s="40">
        <f t="shared" si="7"/>
        <v>0.83807445589919827</v>
      </c>
    </row>
    <row r="168" spans="2:51" ht="13.5" customHeight="1">
      <c r="B168" s="39">
        <v>165</v>
      </c>
      <c r="C168" s="31" t="s">
        <v>98</v>
      </c>
      <c r="D168" s="31" t="s">
        <v>99</v>
      </c>
      <c r="E168" s="31" t="s">
        <v>99</v>
      </c>
      <c r="F168" s="31" t="s">
        <v>99</v>
      </c>
      <c r="G168" s="31" t="s">
        <v>100</v>
      </c>
      <c r="H168" s="31" t="s">
        <v>100</v>
      </c>
      <c r="I168" s="40">
        <f>VLOOKUP(Reais6x6!C168,Aplicações!$B$10:$J$67,9,0)</f>
        <v>210</v>
      </c>
      <c r="J168" s="40">
        <f>VLOOKUP(Reais6x6!D168,Aplicações!$B$10:$J$67,9,0)</f>
        <v>30.8</v>
      </c>
      <c r="K168" s="40">
        <f>VLOOKUP(Reais6x6!E168,Aplicações!$B$10:$J$67,9,0)</f>
        <v>30.8</v>
      </c>
      <c r="L168" s="40">
        <f>VLOOKUP(Reais6x6!F168,Aplicações!$B$10:$J$67,9,0)</f>
        <v>30.8</v>
      </c>
      <c r="M168" s="40">
        <f>VLOOKUP(Reais6x6!G168,Aplicações!$B$10:$J$67,9,0)</f>
        <v>184</v>
      </c>
      <c r="N168" s="40">
        <f>VLOOKUP(Reais6x6!H168,Aplicações!$B$10:$J$67,9,0)</f>
        <v>184</v>
      </c>
      <c r="O168" s="31">
        <v>245</v>
      </c>
      <c r="P168" s="31">
        <v>41</v>
      </c>
      <c r="Q168" s="31">
        <v>41</v>
      </c>
      <c r="R168" s="31">
        <v>39</v>
      </c>
      <c r="S168" s="31">
        <v>204</v>
      </c>
      <c r="T168" s="31">
        <v>205</v>
      </c>
      <c r="U168" s="41">
        <f t="shared" ref="U168:Z168" si="171">O168/I168-1</f>
        <v>0.16666666666666674</v>
      </c>
      <c r="V168" s="41">
        <f t="shared" si="171"/>
        <v>0.33116883116883122</v>
      </c>
      <c r="W168" s="41">
        <f t="shared" si="171"/>
        <v>0.33116883116883122</v>
      </c>
      <c r="X168" s="41">
        <f t="shared" si="171"/>
        <v>0.26623376623376616</v>
      </c>
      <c r="Y168" s="41">
        <f t="shared" si="171"/>
        <v>0.10869565217391308</v>
      </c>
      <c r="Z168" s="41">
        <f t="shared" si="171"/>
        <v>0.11413043478260865</v>
      </c>
      <c r="AA168" s="41">
        <f t="shared" si="1"/>
        <v>0.21967736369910285</v>
      </c>
      <c r="AB168" s="40">
        <f>VLOOKUP(Reais6x6!C168,Aplicações!$B$10:$J$67,6,0)</f>
        <v>7.9510703363914366E-3</v>
      </c>
      <c r="AC168" s="40">
        <f>VLOOKUP(Reais6x6!D168,Aplicações!$B$10:$J$67,6,0)</f>
        <v>4.0978593272171251E-2</v>
      </c>
      <c r="AD168" s="40">
        <f>VLOOKUP(Reais6x6!E168,Aplicações!$B$10:$J$67,6,0)</f>
        <v>4.0978593272171251E-2</v>
      </c>
      <c r="AE168" s="40">
        <f>VLOOKUP(Reais6x6!F168,Aplicações!$B$10:$J$67,6,0)</f>
        <v>4.0978593272171251E-2</v>
      </c>
      <c r="AF168" s="40">
        <f>VLOOKUP(Reais6x6!G168,Aplicações!$B$10:$J$67,6,0)</f>
        <v>4.2813455657492354E-3</v>
      </c>
      <c r="AG168" s="40">
        <f>VLOOKUP(Reais6x6!H168,Aplicações!$B$10:$J$67,6,0)</f>
        <v>4.2813455657492354E-3</v>
      </c>
      <c r="AH168" s="40">
        <f>VLOOKUP(Reais6x6!C168,Aplicações!$B$10:$J$67,7,0)</f>
        <v>1.1261261261261261E-2</v>
      </c>
      <c r="AI168" s="40">
        <f>VLOOKUP(Reais6x6!D168,Aplicações!$B$10:$J$67,7,0)</f>
        <v>8.5585585585585586E-2</v>
      </c>
      <c r="AJ168" s="40">
        <f>VLOOKUP(Reais6x6!E168,Aplicações!$B$10:$J$67,7,0)</f>
        <v>8.5585585585585586E-2</v>
      </c>
      <c r="AK168" s="40">
        <f>VLOOKUP(Reais6x6!F168,Aplicações!$B$10:$J$67,7,0)</f>
        <v>8.5585585585585586E-2</v>
      </c>
      <c r="AL168" s="40">
        <f>VLOOKUP(Reais6x6!G168,Aplicações!$B$10:$J$67,7,0)</f>
        <v>9.0090090090090089E-3</v>
      </c>
      <c r="AM168" s="40">
        <f>VLOOKUP(Reais6x6!H168,Aplicações!$B$10:$J$67,7,0)</f>
        <v>9.0090090090090089E-3</v>
      </c>
      <c r="AN168" s="40">
        <f>VLOOKUP(Reais6x6!C168,Aplicações!$B$10:$J$67,8,0)</f>
        <v>5.4982817869415812E-3</v>
      </c>
      <c r="AO168" s="40">
        <f>VLOOKUP(Reais6x6!D168,Aplicações!$B$10:$J$67,8,0)</f>
        <v>0.30584192439862545</v>
      </c>
      <c r="AP168" s="40">
        <f>VLOOKUP(Reais6x6!E168,Aplicações!$B$10:$J$67,8,0)</f>
        <v>0.30584192439862545</v>
      </c>
      <c r="AQ168" s="40">
        <f>VLOOKUP(Reais6x6!F168,Aplicações!$B$10:$J$67,8,0)</f>
        <v>0.30584192439862545</v>
      </c>
      <c r="AR168" s="40">
        <f>VLOOKUP(Reais6x6!G168,Aplicações!$B$10:$J$67,8,0)</f>
        <v>0</v>
      </c>
      <c r="AS168" s="40">
        <f>VLOOKUP(Reais6x6!H168,Aplicações!$B$10:$J$67,8,0)</f>
        <v>0</v>
      </c>
      <c r="AT168" s="40">
        <f t="shared" si="2"/>
        <v>0.13944954128440368</v>
      </c>
      <c r="AU168" s="40">
        <f t="shared" si="3"/>
        <v>0.28603603603603606</v>
      </c>
      <c r="AV168" s="40">
        <f t="shared" si="4"/>
        <v>0.92302405498281792</v>
      </c>
      <c r="AW168" s="66">
        <f t="shared" si="5"/>
        <v>0.97822629969418939</v>
      </c>
      <c r="AX168" s="40">
        <f t="shared" si="6"/>
        <v>0.95420420420420438</v>
      </c>
      <c r="AY168" s="40">
        <f t="shared" si="7"/>
        <v>0.81686139747995401</v>
      </c>
    </row>
    <row r="169" spans="2:51" ht="13.5" customHeight="1">
      <c r="B169" s="39">
        <v>166</v>
      </c>
      <c r="C169" s="31" t="s">
        <v>98</v>
      </c>
      <c r="D169" s="31" t="s">
        <v>99</v>
      </c>
      <c r="E169" s="31" t="s">
        <v>99</v>
      </c>
      <c r="F169" s="31" t="s">
        <v>99</v>
      </c>
      <c r="G169" s="31" t="s">
        <v>100</v>
      </c>
      <c r="H169" s="31" t="s">
        <v>101</v>
      </c>
      <c r="I169" s="40">
        <f>VLOOKUP(Reais6x6!C169,Aplicações!$B$10:$J$67,9,0)</f>
        <v>210</v>
      </c>
      <c r="J169" s="40">
        <f>VLOOKUP(Reais6x6!D169,Aplicações!$B$10:$J$67,9,0)</f>
        <v>30.8</v>
      </c>
      <c r="K169" s="40">
        <f>VLOOKUP(Reais6x6!E169,Aplicações!$B$10:$J$67,9,0)</f>
        <v>30.8</v>
      </c>
      <c r="L169" s="40">
        <f>VLOOKUP(Reais6x6!F169,Aplicações!$B$10:$J$67,9,0)</f>
        <v>30.8</v>
      </c>
      <c r="M169" s="40">
        <f>VLOOKUP(Reais6x6!G169,Aplicações!$B$10:$J$67,9,0)</f>
        <v>184</v>
      </c>
      <c r="N169" s="40">
        <f>VLOOKUP(Reais6x6!H169,Aplicações!$B$10:$J$67,9,0)</f>
        <v>224.76</v>
      </c>
      <c r="O169" s="31">
        <v>243</v>
      </c>
      <c r="P169" s="31">
        <v>42</v>
      </c>
      <c r="Q169" s="31">
        <v>43</v>
      </c>
      <c r="R169" s="31">
        <v>41</v>
      </c>
      <c r="S169" s="31">
        <v>202</v>
      </c>
      <c r="T169" s="31">
        <v>283</v>
      </c>
      <c r="U169" s="41">
        <f t="shared" ref="U169:Z169" si="172">O169/I169-1</f>
        <v>0.15714285714285725</v>
      </c>
      <c r="V169" s="41">
        <f t="shared" si="172"/>
        <v>0.36363636363636354</v>
      </c>
      <c r="W169" s="41">
        <f t="shared" si="172"/>
        <v>0.39610389610389607</v>
      </c>
      <c r="X169" s="41">
        <f t="shared" si="172"/>
        <v>0.33116883116883122</v>
      </c>
      <c r="Y169" s="41">
        <f t="shared" si="172"/>
        <v>9.7826086956521729E-2</v>
      </c>
      <c r="Z169" s="41">
        <f t="shared" si="172"/>
        <v>0.25912084000711877</v>
      </c>
      <c r="AA169" s="41">
        <f t="shared" si="1"/>
        <v>0.26749981250259808</v>
      </c>
      <c r="AB169" s="40">
        <f>VLOOKUP(Reais6x6!C169,Aplicações!$B$10:$J$67,6,0)</f>
        <v>7.9510703363914366E-3</v>
      </c>
      <c r="AC169" s="40">
        <f>VLOOKUP(Reais6x6!D169,Aplicações!$B$10:$J$67,6,0)</f>
        <v>4.0978593272171251E-2</v>
      </c>
      <c r="AD169" s="40">
        <f>VLOOKUP(Reais6x6!E169,Aplicações!$B$10:$J$67,6,0)</f>
        <v>4.0978593272171251E-2</v>
      </c>
      <c r="AE169" s="40">
        <f>VLOOKUP(Reais6x6!F169,Aplicações!$B$10:$J$67,6,0)</f>
        <v>4.0978593272171251E-2</v>
      </c>
      <c r="AF169" s="40">
        <f>VLOOKUP(Reais6x6!G169,Aplicações!$B$10:$J$67,6,0)</f>
        <v>4.2813455657492354E-3</v>
      </c>
      <c r="AG169" s="40">
        <f>VLOOKUP(Reais6x6!H169,Aplicações!$B$10:$J$67,6,0)</f>
        <v>1.5902140672782873E-2</v>
      </c>
      <c r="AH169" s="40">
        <f>VLOOKUP(Reais6x6!C169,Aplicações!$B$10:$J$67,7,0)</f>
        <v>1.1261261261261261E-2</v>
      </c>
      <c r="AI169" s="40">
        <f>VLOOKUP(Reais6x6!D169,Aplicações!$B$10:$J$67,7,0)</f>
        <v>8.5585585585585586E-2</v>
      </c>
      <c r="AJ169" s="40">
        <f>VLOOKUP(Reais6x6!E169,Aplicações!$B$10:$J$67,7,0)</f>
        <v>8.5585585585585586E-2</v>
      </c>
      <c r="AK169" s="40">
        <f>VLOOKUP(Reais6x6!F169,Aplicações!$B$10:$J$67,7,0)</f>
        <v>8.5585585585585586E-2</v>
      </c>
      <c r="AL169" s="40">
        <f>VLOOKUP(Reais6x6!G169,Aplicações!$B$10:$J$67,7,0)</f>
        <v>9.0090090090090089E-3</v>
      </c>
      <c r="AM169" s="40">
        <f>VLOOKUP(Reais6x6!H169,Aplicações!$B$10:$J$67,7,0)</f>
        <v>2.7027027027027029E-2</v>
      </c>
      <c r="AN169" s="40">
        <f>VLOOKUP(Reais6x6!C169,Aplicações!$B$10:$J$67,8,0)</f>
        <v>5.4982817869415812E-3</v>
      </c>
      <c r="AO169" s="40">
        <f>VLOOKUP(Reais6x6!D169,Aplicações!$B$10:$J$67,8,0)</f>
        <v>0.30584192439862545</v>
      </c>
      <c r="AP169" s="40">
        <f>VLOOKUP(Reais6x6!E169,Aplicações!$B$10:$J$67,8,0)</f>
        <v>0.30584192439862545</v>
      </c>
      <c r="AQ169" s="40">
        <f>VLOOKUP(Reais6x6!F169,Aplicações!$B$10:$J$67,8,0)</f>
        <v>0.30584192439862545</v>
      </c>
      <c r="AR169" s="40">
        <f>VLOOKUP(Reais6x6!G169,Aplicações!$B$10:$J$67,8,0)</f>
        <v>0</v>
      </c>
      <c r="AS169" s="40">
        <f>VLOOKUP(Reais6x6!H169,Aplicações!$B$10:$J$67,8,0)</f>
        <v>2.7147766323024059E-4</v>
      </c>
      <c r="AT169" s="40">
        <f t="shared" si="2"/>
        <v>0.1510703363914373</v>
      </c>
      <c r="AU169" s="40">
        <f t="shared" si="3"/>
        <v>0.30405405405405406</v>
      </c>
      <c r="AV169" s="40">
        <f t="shared" si="4"/>
        <v>0.92329553264604813</v>
      </c>
      <c r="AW169" s="66">
        <f t="shared" si="5"/>
        <v>0.97949031600407754</v>
      </c>
      <c r="AX169" s="40">
        <f t="shared" si="6"/>
        <v>0.95570570570570568</v>
      </c>
      <c r="AY169" s="40">
        <f t="shared" si="7"/>
        <v>0.81691569301260025</v>
      </c>
    </row>
    <row r="170" spans="2:51" ht="13.5" customHeight="1">
      <c r="B170" s="39">
        <v>167</v>
      </c>
      <c r="C170" s="31" t="s">
        <v>98</v>
      </c>
      <c r="D170" s="31" t="s">
        <v>99</v>
      </c>
      <c r="E170" s="31" t="s">
        <v>99</v>
      </c>
      <c r="F170" s="31" t="s">
        <v>99</v>
      </c>
      <c r="G170" s="31" t="s">
        <v>101</v>
      </c>
      <c r="H170" s="31" t="s">
        <v>101</v>
      </c>
      <c r="I170" s="40">
        <f>VLOOKUP(Reais6x6!C170,Aplicações!$B$10:$J$67,9,0)</f>
        <v>210</v>
      </c>
      <c r="J170" s="40">
        <f>VLOOKUP(Reais6x6!D170,Aplicações!$B$10:$J$67,9,0)</f>
        <v>30.8</v>
      </c>
      <c r="K170" s="40">
        <f>VLOOKUP(Reais6x6!E170,Aplicações!$B$10:$J$67,9,0)</f>
        <v>30.8</v>
      </c>
      <c r="L170" s="40">
        <f>VLOOKUP(Reais6x6!F170,Aplicações!$B$10:$J$67,9,0)</f>
        <v>30.8</v>
      </c>
      <c r="M170" s="40">
        <f>VLOOKUP(Reais6x6!G170,Aplicações!$B$10:$J$67,9,0)</f>
        <v>224.76</v>
      </c>
      <c r="N170" s="40">
        <f>VLOOKUP(Reais6x6!H170,Aplicações!$B$10:$J$67,9,0)</f>
        <v>224.76</v>
      </c>
      <c r="O170" s="31">
        <v>244</v>
      </c>
      <c r="P170" s="31">
        <v>44</v>
      </c>
      <c r="Q170" s="31">
        <v>44</v>
      </c>
      <c r="R170" s="31">
        <v>43</v>
      </c>
      <c r="S170" s="31">
        <v>290</v>
      </c>
      <c r="T170" s="31">
        <v>287</v>
      </c>
      <c r="U170" s="41">
        <f t="shared" ref="U170:Z170" si="173">O170/I170-1</f>
        <v>0.161904761904762</v>
      </c>
      <c r="V170" s="41">
        <f t="shared" si="173"/>
        <v>0.4285714285714286</v>
      </c>
      <c r="W170" s="41">
        <f t="shared" si="173"/>
        <v>0.4285714285714286</v>
      </c>
      <c r="X170" s="41">
        <f t="shared" si="173"/>
        <v>0.39610389610389607</v>
      </c>
      <c r="Y170" s="41">
        <f t="shared" si="173"/>
        <v>0.29026517173874367</v>
      </c>
      <c r="Z170" s="41">
        <f t="shared" si="173"/>
        <v>0.27691760099661877</v>
      </c>
      <c r="AA170" s="41">
        <f t="shared" si="1"/>
        <v>0.33038904798114627</v>
      </c>
      <c r="AB170" s="40">
        <f>VLOOKUP(Reais6x6!C170,Aplicações!$B$10:$J$67,6,0)</f>
        <v>7.9510703363914366E-3</v>
      </c>
      <c r="AC170" s="40">
        <f>VLOOKUP(Reais6x6!D170,Aplicações!$B$10:$J$67,6,0)</f>
        <v>4.0978593272171251E-2</v>
      </c>
      <c r="AD170" s="40">
        <f>VLOOKUP(Reais6x6!E170,Aplicações!$B$10:$J$67,6,0)</f>
        <v>4.0978593272171251E-2</v>
      </c>
      <c r="AE170" s="40">
        <f>VLOOKUP(Reais6x6!F170,Aplicações!$B$10:$J$67,6,0)</f>
        <v>4.0978593272171251E-2</v>
      </c>
      <c r="AF170" s="40">
        <f>VLOOKUP(Reais6x6!G170,Aplicações!$B$10:$J$67,6,0)</f>
        <v>1.5902140672782873E-2</v>
      </c>
      <c r="AG170" s="40">
        <f>VLOOKUP(Reais6x6!H170,Aplicações!$B$10:$J$67,6,0)</f>
        <v>1.5902140672782873E-2</v>
      </c>
      <c r="AH170" s="40">
        <f>VLOOKUP(Reais6x6!C170,Aplicações!$B$10:$J$67,7,0)</f>
        <v>1.1261261261261261E-2</v>
      </c>
      <c r="AI170" s="40">
        <f>VLOOKUP(Reais6x6!D170,Aplicações!$B$10:$J$67,7,0)</f>
        <v>8.5585585585585586E-2</v>
      </c>
      <c r="AJ170" s="40">
        <f>VLOOKUP(Reais6x6!E170,Aplicações!$B$10:$J$67,7,0)</f>
        <v>8.5585585585585586E-2</v>
      </c>
      <c r="AK170" s="40">
        <f>VLOOKUP(Reais6x6!F170,Aplicações!$B$10:$J$67,7,0)</f>
        <v>8.5585585585585586E-2</v>
      </c>
      <c r="AL170" s="40">
        <f>VLOOKUP(Reais6x6!G170,Aplicações!$B$10:$J$67,7,0)</f>
        <v>2.7027027027027029E-2</v>
      </c>
      <c r="AM170" s="40">
        <f>VLOOKUP(Reais6x6!H170,Aplicações!$B$10:$J$67,7,0)</f>
        <v>2.7027027027027029E-2</v>
      </c>
      <c r="AN170" s="40">
        <f>VLOOKUP(Reais6x6!C170,Aplicações!$B$10:$J$67,8,0)</f>
        <v>5.4982817869415812E-3</v>
      </c>
      <c r="AO170" s="40">
        <f>VLOOKUP(Reais6x6!D170,Aplicações!$B$10:$J$67,8,0)</f>
        <v>0.30584192439862545</v>
      </c>
      <c r="AP170" s="40">
        <f>VLOOKUP(Reais6x6!E170,Aplicações!$B$10:$J$67,8,0)</f>
        <v>0.30584192439862545</v>
      </c>
      <c r="AQ170" s="40">
        <f>VLOOKUP(Reais6x6!F170,Aplicações!$B$10:$J$67,8,0)</f>
        <v>0.30584192439862545</v>
      </c>
      <c r="AR170" s="40">
        <f>VLOOKUP(Reais6x6!G170,Aplicações!$B$10:$J$67,8,0)</f>
        <v>2.7147766323024059E-4</v>
      </c>
      <c r="AS170" s="40">
        <f>VLOOKUP(Reais6x6!H170,Aplicações!$B$10:$J$67,8,0)</f>
        <v>2.7147766323024059E-4</v>
      </c>
      <c r="AT170" s="40">
        <f t="shared" si="2"/>
        <v>0.16269113149847092</v>
      </c>
      <c r="AU170" s="40">
        <f t="shared" si="3"/>
        <v>0.32207207207207206</v>
      </c>
      <c r="AV170" s="40">
        <f t="shared" si="4"/>
        <v>0.92356701030927835</v>
      </c>
      <c r="AW170" s="66">
        <f t="shared" si="5"/>
        <v>0.98230377166157001</v>
      </c>
      <c r="AX170" s="40">
        <f t="shared" si="6"/>
        <v>0.9596096096096095</v>
      </c>
      <c r="AY170" s="40">
        <f t="shared" si="7"/>
        <v>0.81700618556701043</v>
      </c>
    </row>
    <row r="171" spans="2:51" ht="13.5" customHeight="1">
      <c r="B171" s="39">
        <v>168</v>
      </c>
      <c r="C171" s="31" t="s">
        <v>98</v>
      </c>
      <c r="D171" s="31" t="s">
        <v>99</v>
      </c>
      <c r="E171" s="31" t="s">
        <v>99</v>
      </c>
      <c r="F171" s="31" t="s">
        <v>100</v>
      </c>
      <c r="G171" s="31" t="s">
        <v>100</v>
      </c>
      <c r="H171" s="31" t="s">
        <v>100</v>
      </c>
      <c r="I171" s="40">
        <f>VLOOKUP(Reais6x6!C171,Aplicações!$B$10:$J$67,9,0)</f>
        <v>210</v>
      </c>
      <c r="J171" s="40">
        <f>VLOOKUP(Reais6x6!D171,Aplicações!$B$10:$J$67,9,0)</f>
        <v>30.8</v>
      </c>
      <c r="K171" s="40">
        <f>VLOOKUP(Reais6x6!E171,Aplicações!$B$10:$J$67,9,0)</f>
        <v>30.8</v>
      </c>
      <c r="L171" s="40">
        <f>VLOOKUP(Reais6x6!F171,Aplicações!$B$10:$J$67,9,0)</f>
        <v>184</v>
      </c>
      <c r="M171" s="40">
        <f>VLOOKUP(Reais6x6!G171,Aplicações!$B$10:$J$67,9,0)</f>
        <v>184</v>
      </c>
      <c r="N171" s="40">
        <f>VLOOKUP(Reais6x6!H171,Aplicações!$B$10:$J$67,9,0)</f>
        <v>184</v>
      </c>
      <c r="O171" s="31">
        <v>245</v>
      </c>
      <c r="P171" s="31">
        <v>40</v>
      </c>
      <c r="Q171" s="31">
        <v>40</v>
      </c>
      <c r="R171" s="31">
        <v>205</v>
      </c>
      <c r="S171" s="31">
        <v>207</v>
      </c>
      <c r="T171" s="31">
        <v>206</v>
      </c>
      <c r="U171" s="41">
        <f t="shared" ref="U171:Z171" si="174">O171/I171-1</f>
        <v>0.16666666666666674</v>
      </c>
      <c r="V171" s="41">
        <f t="shared" si="174"/>
        <v>0.29870129870129869</v>
      </c>
      <c r="W171" s="41">
        <f t="shared" si="174"/>
        <v>0.29870129870129869</v>
      </c>
      <c r="X171" s="41">
        <f t="shared" si="174"/>
        <v>0.11413043478260865</v>
      </c>
      <c r="Y171" s="41">
        <f t="shared" si="174"/>
        <v>0.125</v>
      </c>
      <c r="Z171" s="41">
        <f t="shared" si="174"/>
        <v>0.11956521739130443</v>
      </c>
      <c r="AA171" s="41">
        <f t="shared" si="1"/>
        <v>0.18712748604052953</v>
      </c>
      <c r="AB171" s="40">
        <f>VLOOKUP(Reais6x6!C171,Aplicações!$B$10:$J$67,6,0)</f>
        <v>7.9510703363914366E-3</v>
      </c>
      <c r="AC171" s="40">
        <f>VLOOKUP(Reais6x6!D171,Aplicações!$B$10:$J$67,6,0)</f>
        <v>4.0978593272171251E-2</v>
      </c>
      <c r="AD171" s="40">
        <f>VLOOKUP(Reais6x6!E171,Aplicações!$B$10:$J$67,6,0)</f>
        <v>4.0978593272171251E-2</v>
      </c>
      <c r="AE171" s="40">
        <f>VLOOKUP(Reais6x6!F171,Aplicações!$B$10:$J$67,6,0)</f>
        <v>4.2813455657492354E-3</v>
      </c>
      <c r="AF171" s="40">
        <f>VLOOKUP(Reais6x6!G171,Aplicações!$B$10:$J$67,6,0)</f>
        <v>4.2813455657492354E-3</v>
      </c>
      <c r="AG171" s="40">
        <f>VLOOKUP(Reais6x6!H171,Aplicações!$B$10:$J$67,6,0)</f>
        <v>4.2813455657492354E-3</v>
      </c>
      <c r="AH171" s="40">
        <f>VLOOKUP(Reais6x6!C171,Aplicações!$B$10:$J$67,7,0)</f>
        <v>1.1261261261261261E-2</v>
      </c>
      <c r="AI171" s="40">
        <f>VLOOKUP(Reais6x6!D171,Aplicações!$B$10:$J$67,7,0)</f>
        <v>8.5585585585585586E-2</v>
      </c>
      <c r="AJ171" s="40">
        <f>VLOOKUP(Reais6x6!E171,Aplicações!$B$10:$J$67,7,0)</f>
        <v>8.5585585585585586E-2</v>
      </c>
      <c r="AK171" s="40">
        <f>VLOOKUP(Reais6x6!F171,Aplicações!$B$10:$J$67,7,0)</f>
        <v>9.0090090090090089E-3</v>
      </c>
      <c r="AL171" s="40">
        <f>VLOOKUP(Reais6x6!G171,Aplicações!$B$10:$J$67,7,0)</f>
        <v>9.0090090090090089E-3</v>
      </c>
      <c r="AM171" s="40">
        <f>VLOOKUP(Reais6x6!H171,Aplicações!$B$10:$J$67,7,0)</f>
        <v>9.0090090090090089E-3</v>
      </c>
      <c r="AN171" s="40">
        <f>VLOOKUP(Reais6x6!C171,Aplicações!$B$10:$J$67,8,0)</f>
        <v>5.4982817869415812E-3</v>
      </c>
      <c r="AO171" s="40">
        <f>VLOOKUP(Reais6x6!D171,Aplicações!$B$10:$J$67,8,0)</f>
        <v>0.30584192439862545</v>
      </c>
      <c r="AP171" s="40">
        <f>VLOOKUP(Reais6x6!E171,Aplicações!$B$10:$J$67,8,0)</f>
        <v>0.30584192439862545</v>
      </c>
      <c r="AQ171" s="40">
        <f>VLOOKUP(Reais6x6!F171,Aplicações!$B$10:$J$67,8,0)</f>
        <v>0</v>
      </c>
      <c r="AR171" s="40">
        <f>VLOOKUP(Reais6x6!G171,Aplicações!$B$10:$J$67,8,0)</f>
        <v>0</v>
      </c>
      <c r="AS171" s="40">
        <f>VLOOKUP(Reais6x6!H171,Aplicações!$B$10:$J$67,8,0)</f>
        <v>0</v>
      </c>
      <c r="AT171" s="40">
        <f t="shared" si="2"/>
        <v>0.10275229357798163</v>
      </c>
      <c r="AU171" s="40">
        <f t="shared" si="3"/>
        <v>0.20945945945945943</v>
      </c>
      <c r="AV171" s="40">
        <f t="shared" si="4"/>
        <v>0.61718213058419247</v>
      </c>
      <c r="AW171" s="66">
        <f t="shared" si="5"/>
        <v>0.98018348623853202</v>
      </c>
      <c r="AX171" s="40">
        <f t="shared" si="6"/>
        <v>0.95900900900900909</v>
      </c>
      <c r="AY171" s="40">
        <f t="shared" si="7"/>
        <v>0.83651775486827029</v>
      </c>
    </row>
    <row r="172" spans="2:51" ht="13.5" customHeight="1">
      <c r="B172" s="39">
        <v>169</v>
      </c>
      <c r="C172" s="31" t="s">
        <v>98</v>
      </c>
      <c r="D172" s="31" t="s">
        <v>99</v>
      </c>
      <c r="E172" s="31" t="s">
        <v>99</v>
      </c>
      <c r="F172" s="31" t="s">
        <v>100</v>
      </c>
      <c r="G172" s="31" t="s">
        <v>100</v>
      </c>
      <c r="H172" s="31" t="s">
        <v>101</v>
      </c>
      <c r="I172" s="40">
        <f>VLOOKUP(Reais6x6!C172,Aplicações!$B$10:$J$67,9,0)</f>
        <v>210</v>
      </c>
      <c r="J172" s="40">
        <f>VLOOKUP(Reais6x6!D172,Aplicações!$B$10:$J$67,9,0)</f>
        <v>30.8</v>
      </c>
      <c r="K172" s="40">
        <f>VLOOKUP(Reais6x6!E172,Aplicações!$B$10:$J$67,9,0)</f>
        <v>30.8</v>
      </c>
      <c r="L172" s="40">
        <f>VLOOKUP(Reais6x6!F172,Aplicações!$B$10:$J$67,9,0)</f>
        <v>184</v>
      </c>
      <c r="M172" s="40">
        <f>VLOOKUP(Reais6x6!G172,Aplicações!$B$10:$J$67,9,0)</f>
        <v>184</v>
      </c>
      <c r="N172" s="40">
        <f>VLOOKUP(Reais6x6!H172,Aplicações!$B$10:$J$67,9,0)</f>
        <v>224.76</v>
      </c>
      <c r="O172" s="31">
        <v>244</v>
      </c>
      <c r="P172" s="31">
        <v>40</v>
      </c>
      <c r="Q172" s="31">
        <v>41</v>
      </c>
      <c r="R172" s="31">
        <v>204</v>
      </c>
      <c r="S172" s="31">
        <v>205</v>
      </c>
      <c r="T172" s="31">
        <v>276</v>
      </c>
      <c r="U172" s="41">
        <f t="shared" ref="U172:Z172" si="175">O172/I172-1</f>
        <v>0.161904761904762</v>
      </c>
      <c r="V172" s="41">
        <f t="shared" si="175"/>
        <v>0.29870129870129869</v>
      </c>
      <c r="W172" s="41">
        <f t="shared" si="175"/>
        <v>0.33116883116883122</v>
      </c>
      <c r="X172" s="41">
        <f t="shared" si="175"/>
        <v>0.10869565217391308</v>
      </c>
      <c r="Y172" s="41">
        <f t="shared" si="175"/>
        <v>0.11413043478260865</v>
      </c>
      <c r="Z172" s="41">
        <f t="shared" si="175"/>
        <v>0.22797650827549387</v>
      </c>
      <c r="AA172" s="41">
        <f t="shared" si="1"/>
        <v>0.20709624783448458</v>
      </c>
      <c r="AB172" s="40">
        <f>VLOOKUP(Reais6x6!C172,Aplicações!$B$10:$J$67,6,0)</f>
        <v>7.9510703363914366E-3</v>
      </c>
      <c r="AC172" s="40">
        <f>VLOOKUP(Reais6x6!D172,Aplicações!$B$10:$J$67,6,0)</f>
        <v>4.0978593272171251E-2</v>
      </c>
      <c r="AD172" s="40">
        <f>VLOOKUP(Reais6x6!E172,Aplicações!$B$10:$J$67,6,0)</f>
        <v>4.0978593272171251E-2</v>
      </c>
      <c r="AE172" s="40">
        <f>VLOOKUP(Reais6x6!F172,Aplicações!$B$10:$J$67,6,0)</f>
        <v>4.2813455657492354E-3</v>
      </c>
      <c r="AF172" s="40">
        <f>VLOOKUP(Reais6x6!G172,Aplicações!$B$10:$J$67,6,0)</f>
        <v>4.2813455657492354E-3</v>
      </c>
      <c r="AG172" s="40">
        <f>VLOOKUP(Reais6x6!H172,Aplicações!$B$10:$J$67,6,0)</f>
        <v>1.5902140672782873E-2</v>
      </c>
      <c r="AH172" s="40">
        <f>VLOOKUP(Reais6x6!C172,Aplicações!$B$10:$J$67,7,0)</f>
        <v>1.1261261261261261E-2</v>
      </c>
      <c r="AI172" s="40">
        <f>VLOOKUP(Reais6x6!D172,Aplicações!$B$10:$J$67,7,0)</f>
        <v>8.5585585585585586E-2</v>
      </c>
      <c r="AJ172" s="40">
        <f>VLOOKUP(Reais6x6!E172,Aplicações!$B$10:$J$67,7,0)</f>
        <v>8.5585585585585586E-2</v>
      </c>
      <c r="AK172" s="40">
        <f>VLOOKUP(Reais6x6!F172,Aplicações!$B$10:$J$67,7,0)</f>
        <v>9.0090090090090089E-3</v>
      </c>
      <c r="AL172" s="40">
        <f>VLOOKUP(Reais6x6!G172,Aplicações!$B$10:$J$67,7,0)</f>
        <v>9.0090090090090089E-3</v>
      </c>
      <c r="AM172" s="40">
        <f>VLOOKUP(Reais6x6!H172,Aplicações!$B$10:$J$67,7,0)</f>
        <v>2.7027027027027029E-2</v>
      </c>
      <c r="AN172" s="40">
        <f>VLOOKUP(Reais6x6!C172,Aplicações!$B$10:$J$67,8,0)</f>
        <v>5.4982817869415812E-3</v>
      </c>
      <c r="AO172" s="40">
        <f>VLOOKUP(Reais6x6!D172,Aplicações!$B$10:$J$67,8,0)</f>
        <v>0.30584192439862545</v>
      </c>
      <c r="AP172" s="40">
        <f>VLOOKUP(Reais6x6!E172,Aplicações!$B$10:$J$67,8,0)</f>
        <v>0.30584192439862545</v>
      </c>
      <c r="AQ172" s="40">
        <f>VLOOKUP(Reais6x6!F172,Aplicações!$B$10:$J$67,8,0)</f>
        <v>0</v>
      </c>
      <c r="AR172" s="40">
        <f>VLOOKUP(Reais6x6!G172,Aplicações!$B$10:$J$67,8,0)</f>
        <v>0</v>
      </c>
      <c r="AS172" s="40">
        <f>VLOOKUP(Reais6x6!H172,Aplicações!$B$10:$J$67,8,0)</f>
        <v>2.7147766323024059E-4</v>
      </c>
      <c r="AT172" s="40">
        <f t="shared" si="2"/>
        <v>0.11437308868501528</v>
      </c>
      <c r="AU172" s="40">
        <f t="shared" si="3"/>
        <v>0.22747747747747746</v>
      </c>
      <c r="AV172" s="40">
        <f t="shared" si="4"/>
        <v>0.61745360824742268</v>
      </c>
      <c r="AW172" s="66">
        <f t="shared" si="5"/>
        <v>0.97989806320081552</v>
      </c>
      <c r="AX172" s="40">
        <f t="shared" si="6"/>
        <v>0.95810810810810798</v>
      </c>
      <c r="AY172" s="40">
        <f t="shared" si="7"/>
        <v>0.83653585337915237</v>
      </c>
    </row>
    <row r="173" spans="2:51" ht="13.5" customHeight="1">
      <c r="B173" s="39">
        <v>170</v>
      </c>
      <c r="C173" s="31" t="s">
        <v>98</v>
      </c>
      <c r="D173" s="31" t="s">
        <v>99</v>
      </c>
      <c r="E173" s="31" t="s">
        <v>99</v>
      </c>
      <c r="F173" s="31" t="s">
        <v>100</v>
      </c>
      <c r="G173" s="31" t="s">
        <v>101</v>
      </c>
      <c r="H173" s="31" t="s">
        <v>101</v>
      </c>
      <c r="I173" s="40">
        <f>VLOOKUP(Reais6x6!C173,Aplicações!$B$10:$J$67,9,0)</f>
        <v>210</v>
      </c>
      <c r="J173" s="40">
        <f>VLOOKUP(Reais6x6!D173,Aplicações!$B$10:$J$67,9,0)</f>
        <v>30.8</v>
      </c>
      <c r="K173" s="40">
        <f>VLOOKUP(Reais6x6!E173,Aplicações!$B$10:$J$67,9,0)</f>
        <v>30.8</v>
      </c>
      <c r="L173" s="40">
        <f>VLOOKUP(Reais6x6!F173,Aplicações!$B$10:$J$67,9,0)</f>
        <v>184</v>
      </c>
      <c r="M173" s="40">
        <f>VLOOKUP(Reais6x6!G173,Aplicações!$B$10:$J$67,9,0)</f>
        <v>224.76</v>
      </c>
      <c r="N173" s="40">
        <f>VLOOKUP(Reais6x6!H173,Aplicações!$B$10:$J$67,9,0)</f>
        <v>224.76</v>
      </c>
      <c r="O173" s="31">
        <v>242</v>
      </c>
      <c r="P173" s="31">
        <v>40</v>
      </c>
      <c r="Q173" s="31">
        <v>41</v>
      </c>
      <c r="R173" s="31">
        <v>201</v>
      </c>
      <c r="S173" s="31">
        <v>279</v>
      </c>
      <c r="T173" s="31">
        <v>280</v>
      </c>
      <c r="U173" s="41">
        <f t="shared" ref="U173:Z173" si="176">O173/I173-1</f>
        <v>0.15238095238095228</v>
      </c>
      <c r="V173" s="41">
        <f t="shared" si="176"/>
        <v>0.29870129870129869</v>
      </c>
      <c r="W173" s="41">
        <f t="shared" si="176"/>
        <v>0.33116883116883122</v>
      </c>
      <c r="X173" s="41">
        <f t="shared" si="176"/>
        <v>9.2391304347826164E-2</v>
      </c>
      <c r="Y173" s="41">
        <f t="shared" si="176"/>
        <v>0.24132407901761876</v>
      </c>
      <c r="Z173" s="41">
        <f t="shared" si="176"/>
        <v>0.24577326926499388</v>
      </c>
      <c r="AA173" s="41">
        <f t="shared" si="1"/>
        <v>0.2269566224802535</v>
      </c>
      <c r="AB173" s="40">
        <f>VLOOKUP(Reais6x6!C173,Aplicações!$B$10:$J$67,6,0)</f>
        <v>7.9510703363914366E-3</v>
      </c>
      <c r="AC173" s="40">
        <f>VLOOKUP(Reais6x6!D173,Aplicações!$B$10:$J$67,6,0)</f>
        <v>4.0978593272171251E-2</v>
      </c>
      <c r="AD173" s="40">
        <f>VLOOKUP(Reais6x6!E173,Aplicações!$B$10:$J$67,6,0)</f>
        <v>4.0978593272171251E-2</v>
      </c>
      <c r="AE173" s="40">
        <f>VLOOKUP(Reais6x6!F173,Aplicações!$B$10:$J$67,6,0)</f>
        <v>4.2813455657492354E-3</v>
      </c>
      <c r="AF173" s="40">
        <f>VLOOKUP(Reais6x6!G173,Aplicações!$B$10:$J$67,6,0)</f>
        <v>1.5902140672782873E-2</v>
      </c>
      <c r="AG173" s="40">
        <f>VLOOKUP(Reais6x6!H173,Aplicações!$B$10:$J$67,6,0)</f>
        <v>1.5902140672782873E-2</v>
      </c>
      <c r="AH173" s="40">
        <f>VLOOKUP(Reais6x6!C173,Aplicações!$B$10:$J$67,7,0)</f>
        <v>1.1261261261261261E-2</v>
      </c>
      <c r="AI173" s="40">
        <f>VLOOKUP(Reais6x6!D173,Aplicações!$B$10:$J$67,7,0)</f>
        <v>8.5585585585585586E-2</v>
      </c>
      <c r="AJ173" s="40">
        <f>VLOOKUP(Reais6x6!E173,Aplicações!$B$10:$J$67,7,0)</f>
        <v>8.5585585585585586E-2</v>
      </c>
      <c r="AK173" s="40">
        <f>VLOOKUP(Reais6x6!F173,Aplicações!$B$10:$J$67,7,0)</f>
        <v>9.0090090090090089E-3</v>
      </c>
      <c r="AL173" s="40">
        <f>VLOOKUP(Reais6x6!G173,Aplicações!$B$10:$J$67,7,0)</f>
        <v>2.7027027027027029E-2</v>
      </c>
      <c r="AM173" s="40">
        <f>VLOOKUP(Reais6x6!H173,Aplicações!$B$10:$J$67,7,0)</f>
        <v>2.7027027027027029E-2</v>
      </c>
      <c r="AN173" s="40">
        <f>VLOOKUP(Reais6x6!C173,Aplicações!$B$10:$J$67,8,0)</f>
        <v>5.4982817869415812E-3</v>
      </c>
      <c r="AO173" s="40">
        <f>VLOOKUP(Reais6x6!D173,Aplicações!$B$10:$J$67,8,0)</f>
        <v>0.30584192439862545</v>
      </c>
      <c r="AP173" s="40">
        <f>VLOOKUP(Reais6x6!E173,Aplicações!$B$10:$J$67,8,0)</f>
        <v>0.30584192439862545</v>
      </c>
      <c r="AQ173" s="40">
        <f>VLOOKUP(Reais6x6!F173,Aplicações!$B$10:$J$67,8,0)</f>
        <v>0</v>
      </c>
      <c r="AR173" s="40">
        <f>VLOOKUP(Reais6x6!G173,Aplicações!$B$10:$J$67,8,0)</f>
        <v>2.7147766323024059E-4</v>
      </c>
      <c r="AS173" s="40">
        <f>VLOOKUP(Reais6x6!H173,Aplicações!$B$10:$J$67,8,0)</f>
        <v>2.7147766323024059E-4</v>
      </c>
      <c r="AT173" s="40">
        <f t="shared" si="2"/>
        <v>0.1259938837920489</v>
      </c>
      <c r="AU173" s="40">
        <f t="shared" si="3"/>
        <v>0.24549549549549549</v>
      </c>
      <c r="AV173" s="40">
        <f t="shared" si="4"/>
        <v>0.61772508591065289</v>
      </c>
      <c r="AW173" s="66">
        <f t="shared" si="5"/>
        <v>0.98116207951070344</v>
      </c>
      <c r="AX173" s="40">
        <f t="shared" si="6"/>
        <v>0.9596096096096095</v>
      </c>
      <c r="AY173" s="40">
        <f t="shared" si="7"/>
        <v>0.8365901489117985</v>
      </c>
    </row>
    <row r="174" spans="2:51" ht="13.5" customHeight="1">
      <c r="B174" s="39">
        <v>171</v>
      </c>
      <c r="C174" s="31" t="s">
        <v>98</v>
      </c>
      <c r="D174" s="31" t="s">
        <v>99</v>
      </c>
      <c r="E174" s="31" t="s">
        <v>99</v>
      </c>
      <c r="F174" s="31" t="s">
        <v>101</v>
      </c>
      <c r="G174" s="31" t="s">
        <v>101</v>
      </c>
      <c r="H174" s="31" t="s">
        <v>101</v>
      </c>
      <c r="I174" s="40">
        <f>VLOOKUP(Reais6x6!C174,Aplicações!$B$10:$J$67,9,0)</f>
        <v>210</v>
      </c>
      <c r="J174" s="40">
        <f>VLOOKUP(Reais6x6!D174,Aplicações!$B$10:$J$67,9,0)</f>
        <v>30.8</v>
      </c>
      <c r="K174" s="40">
        <f>VLOOKUP(Reais6x6!E174,Aplicações!$B$10:$J$67,9,0)</f>
        <v>30.8</v>
      </c>
      <c r="L174" s="40">
        <f>VLOOKUP(Reais6x6!F174,Aplicações!$B$10:$J$67,9,0)</f>
        <v>224.76</v>
      </c>
      <c r="M174" s="40">
        <f>VLOOKUP(Reais6x6!G174,Aplicações!$B$10:$J$67,9,0)</f>
        <v>224.76</v>
      </c>
      <c r="N174" s="40">
        <f>VLOOKUP(Reais6x6!H174,Aplicações!$B$10:$J$67,9,0)</f>
        <v>224.76</v>
      </c>
      <c r="O174" s="31">
        <v>241</v>
      </c>
      <c r="P174" s="31">
        <v>41</v>
      </c>
      <c r="Q174" s="31">
        <v>42</v>
      </c>
      <c r="R174" s="31">
        <v>281</v>
      </c>
      <c r="S174" s="31">
        <v>276</v>
      </c>
      <c r="T174" s="31">
        <v>283</v>
      </c>
      <c r="U174" s="41">
        <f t="shared" ref="U174:Z174" si="177">O174/I174-1</f>
        <v>0.14761904761904754</v>
      </c>
      <c r="V174" s="41">
        <f t="shared" si="177"/>
        <v>0.33116883116883122</v>
      </c>
      <c r="W174" s="41">
        <f t="shared" si="177"/>
        <v>0.36363636363636354</v>
      </c>
      <c r="X174" s="41">
        <f t="shared" si="177"/>
        <v>0.25022245951236877</v>
      </c>
      <c r="Y174" s="41">
        <f t="shared" si="177"/>
        <v>0.22797650827549387</v>
      </c>
      <c r="Z174" s="41">
        <f t="shared" si="177"/>
        <v>0.25912084000711877</v>
      </c>
      <c r="AA174" s="41">
        <f t="shared" si="1"/>
        <v>0.2632906750365373</v>
      </c>
      <c r="AB174" s="40">
        <f>VLOOKUP(Reais6x6!C174,Aplicações!$B$10:$J$67,6,0)</f>
        <v>7.9510703363914366E-3</v>
      </c>
      <c r="AC174" s="40">
        <f>VLOOKUP(Reais6x6!D174,Aplicações!$B$10:$J$67,6,0)</f>
        <v>4.0978593272171251E-2</v>
      </c>
      <c r="AD174" s="40">
        <f>VLOOKUP(Reais6x6!E174,Aplicações!$B$10:$J$67,6,0)</f>
        <v>4.0978593272171251E-2</v>
      </c>
      <c r="AE174" s="40">
        <f>VLOOKUP(Reais6x6!F174,Aplicações!$B$10:$J$67,6,0)</f>
        <v>1.5902140672782873E-2</v>
      </c>
      <c r="AF174" s="40">
        <f>VLOOKUP(Reais6x6!G174,Aplicações!$B$10:$J$67,6,0)</f>
        <v>1.5902140672782873E-2</v>
      </c>
      <c r="AG174" s="40">
        <f>VLOOKUP(Reais6x6!H174,Aplicações!$B$10:$J$67,6,0)</f>
        <v>1.5902140672782873E-2</v>
      </c>
      <c r="AH174" s="40">
        <f>VLOOKUP(Reais6x6!C174,Aplicações!$B$10:$J$67,7,0)</f>
        <v>1.1261261261261261E-2</v>
      </c>
      <c r="AI174" s="40">
        <f>VLOOKUP(Reais6x6!D174,Aplicações!$B$10:$J$67,7,0)</f>
        <v>8.5585585585585586E-2</v>
      </c>
      <c r="AJ174" s="40">
        <f>VLOOKUP(Reais6x6!E174,Aplicações!$B$10:$J$67,7,0)</f>
        <v>8.5585585585585586E-2</v>
      </c>
      <c r="AK174" s="40">
        <f>VLOOKUP(Reais6x6!F174,Aplicações!$B$10:$J$67,7,0)</f>
        <v>2.7027027027027029E-2</v>
      </c>
      <c r="AL174" s="40">
        <f>VLOOKUP(Reais6x6!G174,Aplicações!$B$10:$J$67,7,0)</f>
        <v>2.7027027027027029E-2</v>
      </c>
      <c r="AM174" s="40">
        <f>VLOOKUP(Reais6x6!H174,Aplicações!$B$10:$J$67,7,0)</f>
        <v>2.7027027027027029E-2</v>
      </c>
      <c r="AN174" s="40">
        <f>VLOOKUP(Reais6x6!C174,Aplicações!$B$10:$J$67,8,0)</f>
        <v>5.4982817869415812E-3</v>
      </c>
      <c r="AO174" s="40">
        <f>VLOOKUP(Reais6x6!D174,Aplicações!$B$10:$J$67,8,0)</f>
        <v>0.30584192439862545</v>
      </c>
      <c r="AP174" s="40">
        <f>VLOOKUP(Reais6x6!E174,Aplicações!$B$10:$J$67,8,0)</f>
        <v>0.30584192439862545</v>
      </c>
      <c r="AQ174" s="40">
        <f>VLOOKUP(Reais6x6!F174,Aplicações!$B$10:$J$67,8,0)</f>
        <v>2.7147766323024059E-4</v>
      </c>
      <c r="AR174" s="40">
        <f>VLOOKUP(Reais6x6!G174,Aplicações!$B$10:$J$67,8,0)</f>
        <v>2.7147766323024059E-4</v>
      </c>
      <c r="AS174" s="40">
        <f>VLOOKUP(Reais6x6!H174,Aplicações!$B$10:$J$67,8,0)</f>
        <v>2.7147766323024059E-4</v>
      </c>
      <c r="AT174" s="40">
        <f t="shared" si="2"/>
        <v>0.13761467889908255</v>
      </c>
      <c r="AU174" s="40">
        <f t="shared" si="3"/>
        <v>0.26351351351351349</v>
      </c>
      <c r="AV174" s="40">
        <f t="shared" si="4"/>
        <v>0.61799656357388311</v>
      </c>
      <c r="AW174" s="66">
        <f t="shared" si="5"/>
        <v>0.9839755351681958</v>
      </c>
      <c r="AX174" s="40">
        <f t="shared" si="6"/>
        <v>0.96351351351351344</v>
      </c>
      <c r="AY174" s="40">
        <f t="shared" si="7"/>
        <v>0.83668064146620869</v>
      </c>
    </row>
    <row r="175" spans="2:51" ht="13.5" customHeight="1">
      <c r="B175" s="39">
        <v>172</v>
      </c>
      <c r="C175" s="31" t="s">
        <v>98</v>
      </c>
      <c r="D175" s="31" t="s">
        <v>99</v>
      </c>
      <c r="E175" s="31" t="s">
        <v>100</v>
      </c>
      <c r="F175" s="31" t="s">
        <v>100</v>
      </c>
      <c r="G175" s="31" t="s">
        <v>100</v>
      </c>
      <c r="H175" s="31" t="s">
        <v>100</v>
      </c>
      <c r="I175" s="40">
        <f>VLOOKUP(Reais6x6!C175,Aplicações!$B$10:$J$67,9,0)</f>
        <v>210</v>
      </c>
      <c r="J175" s="40">
        <f>VLOOKUP(Reais6x6!D175,Aplicações!$B$10:$J$67,9,0)</f>
        <v>30.8</v>
      </c>
      <c r="K175" s="40">
        <f>VLOOKUP(Reais6x6!E175,Aplicações!$B$10:$J$67,9,0)</f>
        <v>184</v>
      </c>
      <c r="L175" s="40">
        <f>VLOOKUP(Reais6x6!F175,Aplicações!$B$10:$J$67,9,0)</f>
        <v>184</v>
      </c>
      <c r="M175" s="40">
        <f>VLOOKUP(Reais6x6!G175,Aplicações!$B$10:$J$67,9,0)</f>
        <v>184</v>
      </c>
      <c r="N175" s="40">
        <f>VLOOKUP(Reais6x6!H175,Aplicações!$B$10:$J$67,9,0)</f>
        <v>184</v>
      </c>
      <c r="O175" s="31">
        <v>245</v>
      </c>
      <c r="P175" s="31">
        <v>38</v>
      </c>
      <c r="Q175" s="31">
        <v>208</v>
      </c>
      <c r="R175" s="31">
        <v>208</v>
      </c>
      <c r="S175" s="31">
        <v>208</v>
      </c>
      <c r="T175" s="31">
        <v>209</v>
      </c>
      <c r="U175" s="41">
        <f t="shared" ref="U175:Z175" si="178">O175/I175-1</f>
        <v>0.16666666666666674</v>
      </c>
      <c r="V175" s="41">
        <f t="shared" si="178"/>
        <v>0.23376623376623384</v>
      </c>
      <c r="W175" s="41">
        <f t="shared" si="178"/>
        <v>0.13043478260869557</v>
      </c>
      <c r="X175" s="41">
        <f t="shared" si="178"/>
        <v>0.13043478260869557</v>
      </c>
      <c r="Y175" s="41">
        <f t="shared" si="178"/>
        <v>0.13043478260869557</v>
      </c>
      <c r="Z175" s="41">
        <f t="shared" si="178"/>
        <v>0.13586956521739135</v>
      </c>
      <c r="AA175" s="41">
        <f t="shared" si="1"/>
        <v>0.15460113557939645</v>
      </c>
      <c r="AB175" s="40">
        <f>VLOOKUP(Reais6x6!C175,Aplicações!$B$10:$J$67,6,0)</f>
        <v>7.9510703363914366E-3</v>
      </c>
      <c r="AC175" s="40">
        <f>VLOOKUP(Reais6x6!D175,Aplicações!$B$10:$J$67,6,0)</f>
        <v>4.0978593272171251E-2</v>
      </c>
      <c r="AD175" s="40">
        <f>VLOOKUP(Reais6x6!E175,Aplicações!$B$10:$J$67,6,0)</f>
        <v>4.2813455657492354E-3</v>
      </c>
      <c r="AE175" s="40">
        <f>VLOOKUP(Reais6x6!F175,Aplicações!$B$10:$J$67,6,0)</f>
        <v>4.2813455657492354E-3</v>
      </c>
      <c r="AF175" s="40">
        <f>VLOOKUP(Reais6x6!G175,Aplicações!$B$10:$J$67,6,0)</f>
        <v>4.2813455657492354E-3</v>
      </c>
      <c r="AG175" s="40">
        <f>VLOOKUP(Reais6x6!H175,Aplicações!$B$10:$J$67,6,0)</f>
        <v>4.2813455657492354E-3</v>
      </c>
      <c r="AH175" s="40">
        <f>VLOOKUP(Reais6x6!C175,Aplicações!$B$10:$J$67,7,0)</f>
        <v>1.1261261261261261E-2</v>
      </c>
      <c r="AI175" s="40">
        <f>VLOOKUP(Reais6x6!D175,Aplicações!$B$10:$J$67,7,0)</f>
        <v>8.5585585585585586E-2</v>
      </c>
      <c r="AJ175" s="40">
        <f>VLOOKUP(Reais6x6!E175,Aplicações!$B$10:$J$67,7,0)</f>
        <v>9.0090090090090089E-3</v>
      </c>
      <c r="AK175" s="40">
        <f>VLOOKUP(Reais6x6!F175,Aplicações!$B$10:$J$67,7,0)</f>
        <v>9.0090090090090089E-3</v>
      </c>
      <c r="AL175" s="40">
        <f>VLOOKUP(Reais6x6!G175,Aplicações!$B$10:$J$67,7,0)</f>
        <v>9.0090090090090089E-3</v>
      </c>
      <c r="AM175" s="40">
        <f>VLOOKUP(Reais6x6!H175,Aplicações!$B$10:$J$67,7,0)</f>
        <v>9.0090090090090089E-3</v>
      </c>
      <c r="AN175" s="40">
        <f>VLOOKUP(Reais6x6!C175,Aplicações!$B$10:$J$67,8,0)</f>
        <v>5.4982817869415812E-3</v>
      </c>
      <c r="AO175" s="40">
        <f>VLOOKUP(Reais6x6!D175,Aplicações!$B$10:$J$67,8,0)</f>
        <v>0.30584192439862545</v>
      </c>
      <c r="AP175" s="40">
        <f>VLOOKUP(Reais6x6!E175,Aplicações!$B$10:$J$67,8,0)</f>
        <v>0</v>
      </c>
      <c r="AQ175" s="40">
        <f>VLOOKUP(Reais6x6!F175,Aplicações!$B$10:$J$67,8,0)</f>
        <v>0</v>
      </c>
      <c r="AR175" s="40">
        <f>VLOOKUP(Reais6x6!G175,Aplicações!$B$10:$J$67,8,0)</f>
        <v>0</v>
      </c>
      <c r="AS175" s="40">
        <f>VLOOKUP(Reais6x6!H175,Aplicações!$B$10:$J$67,8,0)</f>
        <v>0</v>
      </c>
      <c r="AT175" s="40">
        <f t="shared" si="2"/>
        <v>6.6055045871559637E-2</v>
      </c>
      <c r="AU175" s="40">
        <f t="shared" si="3"/>
        <v>0.13288288288288289</v>
      </c>
      <c r="AV175" s="40">
        <f t="shared" si="4"/>
        <v>0.31134020618556701</v>
      </c>
      <c r="AW175" s="66">
        <f t="shared" si="5"/>
        <v>0.98703363914373088</v>
      </c>
      <c r="AX175" s="40">
        <f t="shared" si="6"/>
        <v>0.97402402402402399</v>
      </c>
      <c r="AY175" s="40">
        <f t="shared" si="7"/>
        <v>0.89695303550973671</v>
      </c>
    </row>
    <row r="176" spans="2:51" ht="13.5" customHeight="1">
      <c r="B176" s="39">
        <v>173</v>
      </c>
      <c r="C176" s="31" t="s">
        <v>98</v>
      </c>
      <c r="D176" s="31" t="s">
        <v>99</v>
      </c>
      <c r="E176" s="31" t="s">
        <v>100</v>
      </c>
      <c r="F176" s="31" t="s">
        <v>100</v>
      </c>
      <c r="G176" s="31" t="s">
        <v>100</v>
      </c>
      <c r="H176" s="31" t="s">
        <v>101</v>
      </c>
      <c r="I176" s="40">
        <f>VLOOKUP(Reais6x6!C176,Aplicações!$B$10:$J$67,9,0)</f>
        <v>210</v>
      </c>
      <c r="J176" s="40">
        <f>VLOOKUP(Reais6x6!D176,Aplicações!$B$10:$J$67,9,0)</f>
        <v>30.8</v>
      </c>
      <c r="K176" s="40">
        <f>VLOOKUP(Reais6x6!E176,Aplicações!$B$10:$J$67,9,0)</f>
        <v>184</v>
      </c>
      <c r="L176" s="40">
        <f>VLOOKUP(Reais6x6!F176,Aplicações!$B$10:$J$67,9,0)</f>
        <v>184</v>
      </c>
      <c r="M176" s="40">
        <f>VLOOKUP(Reais6x6!G176,Aplicações!$B$10:$J$67,9,0)</f>
        <v>184</v>
      </c>
      <c r="N176" s="40">
        <f>VLOOKUP(Reais6x6!H176,Aplicações!$B$10:$J$67,9,0)</f>
        <v>224.76</v>
      </c>
      <c r="O176" s="31">
        <v>244</v>
      </c>
      <c r="P176" s="31">
        <v>39</v>
      </c>
      <c r="Q176" s="31">
        <v>207</v>
      </c>
      <c r="R176" s="31">
        <v>207</v>
      </c>
      <c r="S176" s="31">
        <v>207</v>
      </c>
      <c r="T176" s="31">
        <v>270</v>
      </c>
      <c r="U176" s="41">
        <f t="shared" ref="U176:Z176" si="179">O176/I176-1</f>
        <v>0.161904761904762</v>
      </c>
      <c r="V176" s="41">
        <f t="shared" si="179"/>
        <v>0.26623376623376616</v>
      </c>
      <c r="W176" s="41">
        <f t="shared" si="179"/>
        <v>0.125</v>
      </c>
      <c r="X176" s="41">
        <f t="shared" si="179"/>
        <v>0.125</v>
      </c>
      <c r="Y176" s="41">
        <f t="shared" si="179"/>
        <v>0.125</v>
      </c>
      <c r="Z176" s="41">
        <f t="shared" si="179"/>
        <v>0.20128136679124409</v>
      </c>
      <c r="AA176" s="41">
        <f t="shared" si="1"/>
        <v>0.16740331582162871</v>
      </c>
      <c r="AB176" s="40">
        <f>VLOOKUP(Reais6x6!C176,Aplicações!$B$10:$J$67,6,0)</f>
        <v>7.9510703363914366E-3</v>
      </c>
      <c r="AC176" s="40">
        <f>VLOOKUP(Reais6x6!D176,Aplicações!$B$10:$J$67,6,0)</f>
        <v>4.0978593272171251E-2</v>
      </c>
      <c r="AD176" s="40">
        <f>VLOOKUP(Reais6x6!E176,Aplicações!$B$10:$J$67,6,0)</f>
        <v>4.2813455657492354E-3</v>
      </c>
      <c r="AE176" s="40">
        <f>VLOOKUP(Reais6x6!F176,Aplicações!$B$10:$J$67,6,0)</f>
        <v>4.2813455657492354E-3</v>
      </c>
      <c r="AF176" s="40">
        <f>VLOOKUP(Reais6x6!G176,Aplicações!$B$10:$J$67,6,0)</f>
        <v>4.2813455657492354E-3</v>
      </c>
      <c r="AG176" s="40">
        <f>VLOOKUP(Reais6x6!H176,Aplicações!$B$10:$J$67,6,0)</f>
        <v>1.5902140672782873E-2</v>
      </c>
      <c r="AH176" s="40">
        <f>VLOOKUP(Reais6x6!C176,Aplicações!$B$10:$J$67,7,0)</f>
        <v>1.1261261261261261E-2</v>
      </c>
      <c r="AI176" s="40">
        <f>VLOOKUP(Reais6x6!D176,Aplicações!$B$10:$J$67,7,0)</f>
        <v>8.5585585585585586E-2</v>
      </c>
      <c r="AJ176" s="40">
        <f>VLOOKUP(Reais6x6!E176,Aplicações!$B$10:$J$67,7,0)</f>
        <v>9.0090090090090089E-3</v>
      </c>
      <c r="AK176" s="40">
        <f>VLOOKUP(Reais6x6!F176,Aplicações!$B$10:$J$67,7,0)</f>
        <v>9.0090090090090089E-3</v>
      </c>
      <c r="AL176" s="40">
        <f>VLOOKUP(Reais6x6!G176,Aplicações!$B$10:$J$67,7,0)</f>
        <v>9.0090090090090089E-3</v>
      </c>
      <c r="AM176" s="40">
        <f>VLOOKUP(Reais6x6!H176,Aplicações!$B$10:$J$67,7,0)</f>
        <v>2.7027027027027029E-2</v>
      </c>
      <c r="AN176" s="40">
        <f>VLOOKUP(Reais6x6!C176,Aplicações!$B$10:$J$67,8,0)</f>
        <v>5.4982817869415812E-3</v>
      </c>
      <c r="AO176" s="40">
        <f>VLOOKUP(Reais6x6!D176,Aplicações!$B$10:$J$67,8,0)</f>
        <v>0.30584192439862545</v>
      </c>
      <c r="AP176" s="40">
        <f>VLOOKUP(Reais6x6!E176,Aplicações!$B$10:$J$67,8,0)</f>
        <v>0</v>
      </c>
      <c r="AQ176" s="40">
        <f>VLOOKUP(Reais6x6!F176,Aplicações!$B$10:$J$67,8,0)</f>
        <v>0</v>
      </c>
      <c r="AR176" s="40">
        <f>VLOOKUP(Reais6x6!G176,Aplicações!$B$10:$J$67,8,0)</f>
        <v>0</v>
      </c>
      <c r="AS176" s="40">
        <f>VLOOKUP(Reais6x6!H176,Aplicações!$B$10:$J$67,8,0)</f>
        <v>2.7147766323024059E-4</v>
      </c>
      <c r="AT176" s="40">
        <f t="shared" si="2"/>
        <v>7.7675840978593272E-2</v>
      </c>
      <c r="AU176" s="40">
        <f t="shared" si="3"/>
        <v>0.15090090090090091</v>
      </c>
      <c r="AV176" s="40">
        <f t="shared" si="4"/>
        <v>0.31161168384879723</v>
      </c>
      <c r="AW176" s="66">
        <f t="shared" si="5"/>
        <v>0.98519877675840983</v>
      </c>
      <c r="AX176" s="40">
        <f t="shared" si="6"/>
        <v>0.97072072072072046</v>
      </c>
      <c r="AY176" s="40">
        <f t="shared" si="7"/>
        <v>0.89693493699885474</v>
      </c>
    </row>
    <row r="177" spans="2:51" ht="13.5" customHeight="1">
      <c r="B177" s="39">
        <v>174</v>
      </c>
      <c r="C177" s="31" t="s">
        <v>98</v>
      </c>
      <c r="D177" s="31" t="s">
        <v>99</v>
      </c>
      <c r="E177" s="31" t="s">
        <v>100</v>
      </c>
      <c r="F177" s="31" t="s">
        <v>100</v>
      </c>
      <c r="G177" s="31" t="s">
        <v>101</v>
      </c>
      <c r="H177" s="31" t="s">
        <v>101</v>
      </c>
      <c r="I177" s="40">
        <f>VLOOKUP(Reais6x6!C177,Aplicações!$B$10:$J$67,9,0)</f>
        <v>210</v>
      </c>
      <c r="J177" s="40">
        <f>VLOOKUP(Reais6x6!D177,Aplicações!$B$10:$J$67,9,0)</f>
        <v>30.8</v>
      </c>
      <c r="K177" s="40">
        <f>VLOOKUP(Reais6x6!E177,Aplicações!$B$10:$J$67,9,0)</f>
        <v>184</v>
      </c>
      <c r="L177" s="40">
        <f>VLOOKUP(Reais6x6!F177,Aplicações!$B$10:$J$67,9,0)</f>
        <v>184</v>
      </c>
      <c r="M177" s="40">
        <f>VLOOKUP(Reais6x6!G177,Aplicações!$B$10:$J$67,9,0)</f>
        <v>224.76</v>
      </c>
      <c r="N177" s="40">
        <f>VLOOKUP(Reais6x6!H177,Aplicações!$B$10:$J$67,9,0)</f>
        <v>224.76</v>
      </c>
      <c r="O177" s="31">
        <v>242</v>
      </c>
      <c r="P177" s="31">
        <v>40</v>
      </c>
      <c r="Q177" s="31">
        <v>205</v>
      </c>
      <c r="R177" s="31">
        <v>204</v>
      </c>
      <c r="S177" s="31">
        <v>271</v>
      </c>
      <c r="T177" s="31">
        <v>273</v>
      </c>
      <c r="U177" s="41">
        <f t="shared" ref="U177:Z177" si="180">O177/I177-1</f>
        <v>0.15238095238095228</v>
      </c>
      <c r="V177" s="41">
        <f t="shared" si="180"/>
        <v>0.29870129870129869</v>
      </c>
      <c r="W177" s="41">
        <f t="shared" si="180"/>
        <v>0.11413043478260865</v>
      </c>
      <c r="X177" s="41">
        <f t="shared" si="180"/>
        <v>0.10869565217391308</v>
      </c>
      <c r="Y177" s="41">
        <f t="shared" si="180"/>
        <v>0.20573055703861898</v>
      </c>
      <c r="Z177" s="41">
        <f t="shared" si="180"/>
        <v>0.21462893753336898</v>
      </c>
      <c r="AA177" s="41">
        <f t="shared" si="1"/>
        <v>0.18237797210179343</v>
      </c>
      <c r="AB177" s="40">
        <f>VLOOKUP(Reais6x6!C177,Aplicações!$B$10:$J$67,6,0)</f>
        <v>7.9510703363914366E-3</v>
      </c>
      <c r="AC177" s="40">
        <f>VLOOKUP(Reais6x6!D177,Aplicações!$B$10:$J$67,6,0)</f>
        <v>4.0978593272171251E-2</v>
      </c>
      <c r="AD177" s="40">
        <f>VLOOKUP(Reais6x6!E177,Aplicações!$B$10:$J$67,6,0)</f>
        <v>4.2813455657492354E-3</v>
      </c>
      <c r="AE177" s="40">
        <f>VLOOKUP(Reais6x6!F177,Aplicações!$B$10:$J$67,6,0)</f>
        <v>4.2813455657492354E-3</v>
      </c>
      <c r="AF177" s="40">
        <f>VLOOKUP(Reais6x6!G177,Aplicações!$B$10:$J$67,6,0)</f>
        <v>1.5902140672782873E-2</v>
      </c>
      <c r="AG177" s="40">
        <f>VLOOKUP(Reais6x6!H177,Aplicações!$B$10:$J$67,6,0)</f>
        <v>1.5902140672782873E-2</v>
      </c>
      <c r="AH177" s="40">
        <f>VLOOKUP(Reais6x6!C177,Aplicações!$B$10:$J$67,7,0)</f>
        <v>1.1261261261261261E-2</v>
      </c>
      <c r="AI177" s="40">
        <f>VLOOKUP(Reais6x6!D177,Aplicações!$B$10:$J$67,7,0)</f>
        <v>8.5585585585585586E-2</v>
      </c>
      <c r="AJ177" s="40">
        <f>VLOOKUP(Reais6x6!E177,Aplicações!$B$10:$J$67,7,0)</f>
        <v>9.0090090090090089E-3</v>
      </c>
      <c r="AK177" s="40">
        <f>VLOOKUP(Reais6x6!F177,Aplicações!$B$10:$J$67,7,0)</f>
        <v>9.0090090090090089E-3</v>
      </c>
      <c r="AL177" s="40">
        <f>VLOOKUP(Reais6x6!G177,Aplicações!$B$10:$J$67,7,0)</f>
        <v>2.7027027027027029E-2</v>
      </c>
      <c r="AM177" s="40">
        <f>VLOOKUP(Reais6x6!H177,Aplicações!$B$10:$J$67,7,0)</f>
        <v>2.7027027027027029E-2</v>
      </c>
      <c r="AN177" s="40">
        <f>VLOOKUP(Reais6x6!C177,Aplicações!$B$10:$J$67,8,0)</f>
        <v>5.4982817869415812E-3</v>
      </c>
      <c r="AO177" s="40">
        <f>VLOOKUP(Reais6x6!D177,Aplicações!$B$10:$J$67,8,0)</f>
        <v>0.30584192439862545</v>
      </c>
      <c r="AP177" s="40">
        <f>VLOOKUP(Reais6x6!E177,Aplicações!$B$10:$J$67,8,0)</f>
        <v>0</v>
      </c>
      <c r="AQ177" s="40">
        <f>VLOOKUP(Reais6x6!F177,Aplicações!$B$10:$J$67,8,0)</f>
        <v>0</v>
      </c>
      <c r="AR177" s="40">
        <f>VLOOKUP(Reais6x6!G177,Aplicações!$B$10:$J$67,8,0)</f>
        <v>2.7147766323024059E-4</v>
      </c>
      <c r="AS177" s="40">
        <f>VLOOKUP(Reais6x6!H177,Aplicações!$B$10:$J$67,8,0)</f>
        <v>2.7147766323024059E-4</v>
      </c>
      <c r="AT177" s="40">
        <f t="shared" si="2"/>
        <v>8.9296636085626907E-2</v>
      </c>
      <c r="AU177" s="40">
        <f t="shared" si="3"/>
        <v>0.16891891891891891</v>
      </c>
      <c r="AV177" s="40">
        <f t="shared" si="4"/>
        <v>0.31188316151202744</v>
      </c>
      <c r="AW177" s="66">
        <f t="shared" si="5"/>
        <v>0.98491335372069322</v>
      </c>
      <c r="AX177" s="40">
        <f t="shared" si="6"/>
        <v>0.96981981981981968</v>
      </c>
      <c r="AY177" s="40">
        <f t="shared" si="7"/>
        <v>0.89695303550973682</v>
      </c>
    </row>
    <row r="178" spans="2:51" ht="13.5" customHeight="1">
      <c r="B178" s="39">
        <v>175</v>
      </c>
      <c r="C178" s="31" t="s">
        <v>98</v>
      </c>
      <c r="D178" s="31" t="s">
        <v>99</v>
      </c>
      <c r="E178" s="31" t="s">
        <v>100</v>
      </c>
      <c r="F178" s="31" t="s">
        <v>101</v>
      </c>
      <c r="G178" s="31" t="s">
        <v>101</v>
      </c>
      <c r="H178" s="31" t="s">
        <v>101</v>
      </c>
      <c r="I178" s="40">
        <f>VLOOKUP(Reais6x6!C178,Aplicações!$B$10:$J$67,9,0)</f>
        <v>210</v>
      </c>
      <c r="J178" s="40">
        <f>VLOOKUP(Reais6x6!D178,Aplicações!$B$10:$J$67,9,0)</f>
        <v>30.8</v>
      </c>
      <c r="K178" s="40">
        <f>VLOOKUP(Reais6x6!E178,Aplicações!$B$10:$J$67,9,0)</f>
        <v>184</v>
      </c>
      <c r="L178" s="40">
        <f>VLOOKUP(Reais6x6!F178,Aplicações!$B$10:$J$67,9,0)</f>
        <v>224.76</v>
      </c>
      <c r="M178" s="40">
        <f>VLOOKUP(Reais6x6!G178,Aplicações!$B$10:$J$67,9,0)</f>
        <v>224.76</v>
      </c>
      <c r="N178" s="40">
        <f>VLOOKUP(Reais6x6!H178,Aplicações!$B$10:$J$67,9,0)</f>
        <v>224.76</v>
      </c>
      <c r="O178" s="31">
        <v>241</v>
      </c>
      <c r="P178" s="31">
        <v>40</v>
      </c>
      <c r="Q178" s="31">
        <v>202</v>
      </c>
      <c r="R178" s="31">
        <v>277</v>
      </c>
      <c r="S178" s="31">
        <v>273</v>
      </c>
      <c r="T178" s="31">
        <v>279</v>
      </c>
      <c r="U178" s="41">
        <f t="shared" ref="U178:Z178" si="181">O178/I178-1</f>
        <v>0.14761904761904754</v>
      </c>
      <c r="V178" s="41">
        <f t="shared" si="181"/>
        <v>0.29870129870129869</v>
      </c>
      <c r="W178" s="41">
        <f t="shared" si="181"/>
        <v>9.7826086956521729E-2</v>
      </c>
      <c r="X178" s="41">
        <f t="shared" si="181"/>
        <v>0.23242569852286898</v>
      </c>
      <c r="Y178" s="41">
        <f t="shared" si="181"/>
        <v>0.21462893753336898</v>
      </c>
      <c r="Z178" s="41">
        <f t="shared" si="181"/>
        <v>0.24132407901761876</v>
      </c>
      <c r="AA178" s="41">
        <f t="shared" si="1"/>
        <v>0.20542085805845411</v>
      </c>
      <c r="AB178" s="40">
        <f>VLOOKUP(Reais6x6!C178,Aplicações!$B$10:$J$67,6,0)</f>
        <v>7.9510703363914366E-3</v>
      </c>
      <c r="AC178" s="40">
        <f>VLOOKUP(Reais6x6!D178,Aplicações!$B$10:$J$67,6,0)</f>
        <v>4.0978593272171251E-2</v>
      </c>
      <c r="AD178" s="40">
        <f>VLOOKUP(Reais6x6!E178,Aplicações!$B$10:$J$67,6,0)</f>
        <v>4.2813455657492354E-3</v>
      </c>
      <c r="AE178" s="40">
        <f>VLOOKUP(Reais6x6!F178,Aplicações!$B$10:$J$67,6,0)</f>
        <v>1.5902140672782873E-2</v>
      </c>
      <c r="AF178" s="40">
        <f>VLOOKUP(Reais6x6!G178,Aplicações!$B$10:$J$67,6,0)</f>
        <v>1.5902140672782873E-2</v>
      </c>
      <c r="AG178" s="40">
        <f>VLOOKUP(Reais6x6!H178,Aplicações!$B$10:$J$67,6,0)</f>
        <v>1.5902140672782873E-2</v>
      </c>
      <c r="AH178" s="40">
        <f>VLOOKUP(Reais6x6!C178,Aplicações!$B$10:$J$67,7,0)</f>
        <v>1.1261261261261261E-2</v>
      </c>
      <c r="AI178" s="40">
        <f>VLOOKUP(Reais6x6!D178,Aplicações!$B$10:$J$67,7,0)</f>
        <v>8.5585585585585586E-2</v>
      </c>
      <c r="AJ178" s="40">
        <f>VLOOKUP(Reais6x6!E178,Aplicações!$B$10:$J$67,7,0)</f>
        <v>9.0090090090090089E-3</v>
      </c>
      <c r="AK178" s="40">
        <f>VLOOKUP(Reais6x6!F178,Aplicações!$B$10:$J$67,7,0)</f>
        <v>2.7027027027027029E-2</v>
      </c>
      <c r="AL178" s="40">
        <f>VLOOKUP(Reais6x6!G178,Aplicações!$B$10:$J$67,7,0)</f>
        <v>2.7027027027027029E-2</v>
      </c>
      <c r="AM178" s="40">
        <f>VLOOKUP(Reais6x6!H178,Aplicações!$B$10:$J$67,7,0)</f>
        <v>2.7027027027027029E-2</v>
      </c>
      <c r="AN178" s="40">
        <f>VLOOKUP(Reais6x6!C178,Aplicações!$B$10:$J$67,8,0)</f>
        <v>5.4982817869415812E-3</v>
      </c>
      <c r="AO178" s="40">
        <f>VLOOKUP(Reais6x6!D178,Aplicações!$B$10:$J$67,8,0)</f>
        <v>0.30584192439862545</v>
      </c>
      <c r="AP178" s="40">
        <f>VLOOKUP(Reais6x6!E178,Aplicações!$B$10:$J$67,8,0)</f>
        <v>0</v>
      </c>
      <c r="AQ178" s="40">
        <f>VLOOKUP(Reais6x6!F178,Aplicações!$B$10:$J$67,8,0)</f>
        <v>2.7147766323024059E-4</v>
      </c>
      <c r="AR178" s="40">
        <f>VLOOKUP(Reais6x6!G178,Aplicações!$B$10:$J$67,8,0)</f>
        <v>2.7147766323024059E-4</v>
      </c>
      <c r="AS178" s="40">
        <f>VLOOKUP(Reais6x6!H178,Aplicações!$B$10:$J$67,8,0)</f>
        <v>2.7147766323024059E-4</v>
      </c>
      <c r="AT178" s="40">
        <f t="shared" si="2"/>
        <v>0.10091743119266053</v>
      </c>
      <c r="AU178" s="40">
        <f t="shared" si="3"/>
        <v>0.18693693693693694</v>
      </c>
      <c r="AV178" s="40">
        <f t="shared" si="4"/>
        <v>0.31215463917525765</v>
      </c>
      <c r="AW178" s="66">
        <f t="shared" si="5"/>
        <v>0.98617737003058115</v>
      </c>
      <c r="AX178" s="40">
        <f t="shared" si="6"/>
        <v>0.97132132132132121</v>
      </c>
      <c r="AY178" s="40">
        <f t="shared" si="7"/>
        <v>0.89700733104238284</v>
      </c>
    </row>
    <row r="179" spans="2:51" ht="13.5" customHeight="1">
      <c r="B179" s="39">
        <v>176</v>
      </c>
      <c r="C179" s="31" t="s">
        <v>98</v>
      </c>
      <c r="D179" s="31" t="s">
        <v>99</v>
      </c>
      <c r="E179" s="31" t="s">
        <v>101</v>
      </c>
      <c r="F179" s="31" t="s">
        <v>101</v>
      </c>
      <c r="G179" s="31" t="s">
        <v>101</v>
      </c>
      <c r="H179" s="31" t="s">
        <v>101</v>
      </c>
      <c r="I179" s="40">
        <f>VLOOKUP(Reais6x6!C179,Aplicações!$B$10:$J$67,9,0)</f>
        <v>210</v>
      </c>
      <c r="J179" s="40">
        <f>VLOOKUP(Reais6x6!D179,Aplicações!$B$10:$J$67,9,0)</f>
        <v>30.8</v>
      </c>
      <c r="K179" s="40">
        <f>VLOOKUP(Reais6x6!E179,Aplicações!$B$10:$J$67,9,0)</f>
        <v>224.76</v>
      </c>
      <c r="L179" s="40">
        <f>VLOOKUP(Reais6x6!F179,Aplicações!$B$10:$J$67,9,0)</f>
        <v>224.76</v>
      </c>
      <c r="M179" s="40">
        <f>VLOOKUP(Reais6x6!G179,Aplicações!$B$10:$J$67,9,0)</f>
        <v>224.76</v>
      </c>
      <c r="N179" s="40">
        <f>VLOOKUP(Reais6x6!H179,Aplicações!$B$10:$J$67,9,0)</f>
        <v>224.76</v>
      </c>
      <c r="O179" s="31">
        <v>240</v>
      </c>
      <c r="P179" s="31">
        <v>41</v>
      </c>
      <c r="Q179" s="31">
        <v>283</v>
      </c>
      <c r="R179" s="31">
        <v>279</v>
      </c>
      <c r="S179" s="31">
        <v>277</v>
      </c>
      <c r="T179" s="31">
        <v>282</v>
      </c>
      <c r="U179" s="41">
        <f t="shared" ref="U179:Z179" si="182">O179/I179-1</f>
        <v>0.14285714285714279</v>
      </c>
      <c r="V179" s="41">
        <f t="shared" si="182"/>
        <v>0.33116883116883122</v>
      </c>
      <c r="W179" s="41">
        <f t="shared" si="182"/>
        <v>0.25912084000711877</v>
      </c>
      <c r="X179" s="41">
        <f t="shared" si="182"/>
        <v>0.24132407901761876</v>
      </c>
      <c r="Y179" s="41">
        <f t="shared" si="182"/>
        <v>0.23242569852286898</v>
      </c>
      <c r="Z179" s="41">
        <f t="shared" si="182"/>
        <v>0.25467164975974388</v>
      </c>
      <c r="AA179" s="41">
        <f t="shared" si="1"/>
        <v>0.2435947068888874</v>
      </c>
      <c r="AB179" s="40">
        <f>VLOOKUP(Reais6x6!C179,Aplicações!$B$10:$J$67,6,0)</f>
        <v>7.9510703363914366E-3</v>
      </c>
      <c r="AC179" s="40">
        <f>VLOOKUP(Reais6x6!D179,Aplicações!$B$10:$J$67,6,0)</f>
        <v>4.0978593272171251E-2</v>
      </c>
      <c r="AD179" s="40">
        <f>VLOOKUP(Reais6x6!E179,Aplicações!$B$10:$J$67,6,0)</f>
        <v>1.5902140672782873E-2</v>
      </c>
      <c r="AE179" s="40">
        <f>VLOOKUP(Reais6x6!F179,Aplicações!$B$10:$J$67,6,0)</f>
        <v>1.5902140672782873E-2</v>
      </c>
      <c r="AF179" s="40">
        <f>VLOOKUP(Reais6x6!G179,Aplicações!$B$10:$J$67,6,0)</f>
        <v>1.5902140672782873E-2</v>
      </c>
      <c r="AG179" s="40">
        <f>VLOOKUP(Reais6x6!H179,Aplicações!$B$10:$J$67,6,0)</f>
        <v>1.5902140672782873E-2</v>
      </c>
      <c r="AH179" s="40">
        <f>VLOOKUP(Reais6x6!C179,Aplicações!$B$10:$J$67,7,0)</f>
        <v>1.1261261261261261E-2</v>
      </c>
      <c r="AI179" s="40">
        <f>VLOOKUP(Reais6x6!D179,Aplicações!$B$10:$J$67,7,0)</f>
        <v>8.5585585585585586E-2</v>
      </c>
      <c r="AJ179" s="40">
        <f>VLOOKUP(Reais6x6!E179,Aplicações!$B$10:$J$67,7,0)</f>
        <v>2.7027027027027029E-2</v>
      </c>
      <c r="AK179" s="40">
        <f>VLOOKUP(Reais6x6!F179,Aplicações!$B$10:$J$67,7,0)</f>
        <v>2.7027027027027029E-2</v>
      </c>
      <c r="AL179" s="40">
        <f>VLOOKUP(Reais6x6!G179,Aplicações!$B$10:$J$67,7,0)</f>
        <v>2.7027027027027029E-2</v>
      </c>
      <c r="AM179" s="40">
        <f>VLOOKUP(Reais6x6!H179,Aplicações!$B$10:$J$67,7,0)</f>
        <v>2.7027027027027029E-2</v>
      </c>
      <c r="AN179" s="40">
        <f>VLOOKUP(Reais6x6!C179,Aplicações!$B$10:$J$67,8,0)</f>
        <v>5.4982817869415812E-3</v>
      </c>
      <c r="AO179" s="40">
        <f>VLOOKUP(Reais6x6!D179,Aplicações!$B$10:$J$67,8,0)</f>
        <v>0.30584192439862545</v>
      </c>
      <c r="AP179" s="40">
        <f>VLOOKUP(Reais6x6!E179,Aplicações!$B$10:$J$67,8,0)</f>
        <v>2.7147766323024059E-4</v>
      </c>
      <c r="AQ179" s="40">
        <f>VLOOKUP(Reais6x6!F179,Aplicações!$B$10:$J$67,8,0)</f>
        <v>2.7147766323024059E-4</v>
      </c>
      <c r="AR179" s="40">
        <f>VLOOKUP(Reais6x6!G179,Aplicações!$B$10:$J$67,8,0)</f>
        <v>2.7147766323024059E-4</v>
      </c>
      <c r="AS179" s="40">
        <f>VLOOKUP(Reais6x6!H179,Aplicações!$B$10:$J$67,8,0)</f>
        <v>2.7147766323024059E-4</v>
      </c>
      <c r="AT179" s="40">
        <f t="shared" si="2"/>
        <v>0.11253822629969415</v>
      </c>
      <c r="AU179" s="40">
        <f t="shared" si="3"/>
        <v>0.20495495495495497</v>
      </c>
      <c r="AV179" s="40">
        <f t="shared" si="4"/>
        <v>0.31242611683848787</v>
      </c>
      <c r="AW179" s="66">
        <f t="shared" si="5"/>
        <v>0.98899082568807339</v>
      </c>
      <c r="AX179" s="40">
        <f t="shared" si="6"/>
        <v>0.97522522522522537</v>
      </c>
      <c r="AY179" s="40">
        <f t="shared" si="7"/>
        <v>0.8970978235967928</v>
      </c>
    </row>
    <row r="180" spans="2:51" ht="13.5" customHeight="1">
      <c r="B180" s="39">
        <v>177</v>
      </c>
      <c r="C180" s="31" t="s">
        <v>98</v>
      </c>
      <c r="D180" s="31" t="s">
        <v>100</v>
      </c>
      <c r="E180" s="31" t="s">
        <v>100</v>
      </c>
      <c r="F180" s="31" t="s">
        <v>100</v>
      </c>
      <c r="G180" s="31" t="s">
        <v>100</v>
      </c>
      <c r="H180" s="31" t="s">
        <v>100</v>
      </c>
      <c r="I180" s="40">
        <f>VLOOKUP(Reais6x6!C180,Aplicações!$B$10:$J$67,9,0)</f>
        <v>210</v>
      </c>
      <c r="J180" s="40">
        <f>VLOOKUP(Reais6x6!D180,Aplicações!$B$10:$J$67,9,0)</f>
        <v>184</v>
      </c>
      <c r="K180" s="40">
        <f>VLOOKUP(Reais6x6!E180,Aplicações!$B$10:$J$67,9,0)</f>
        <v>184</v>
      </c>
      <c r="L180" s="40">
        <f>VLOOKUP(Reais6x6!F180,Aplicações!$B$10:$J$67,9,0)</f>
        <v>184</v>
      </c>
      <c r="M180" s="40">
        <f>VLOOKUP(Reais6x6!G180,Aplicações!$B$10:$J$67,9,0)</f>
        <v>184</v>
      </c>
      <c r="N180" s="40">
        <f>VLOOKUP(Reais6x6!H180,Aplicações!$B$10:$J$67,9,0)</f>
        <v>184</v>
      </c>
      <c r="O180" s="31">
        <v>246</v>
      </c>
      <c r="P180" s="31">
        <v>210</v>
      </c>
      <c r="Q180" s="31">
        <v>209</v>
      </c>
      <c r="R180" s="31">
        <v>210</v>
      </c>
      <c r="S180" s="31">
        <v>210</v>
      </c>
      <c r="T180" s="31">
        <v>209</v>
      </c>
      <c r="U180" s="41">
        <f t="shared" ref="U180:Z180" si="183">O180/I180-1</f>
        <v>0.17142857142857149</v>
      </c>
      <c r="V180" s="41">
        <f t="shared" si="183"/>
        <v>0.14130434782608692</v>
      </c>
      <c r="W180" s="41">
        <f t="shared" si="183"/>
        <v>0.13586956521739135</v>
      </c>
      <c r="X180" s="41">
        <f t="shared" si="183"/>
        <v>0.14130434782608692</v>
      </c>
      <c r="Y180" s="41">
        <f t="shared" si="183"/>
        <v>0.14130434782608692</v>
      </c>
      <c r="Z180" s="41">
        <f t="shared" si="183"/>
        <v>0.13586956521739135</v>
      </c>
      <c r="AA180" s="41">
        <f t="shared" si="1"/>
        <v>0.14451345755693581</v>
      </c>
      <c r="AB180" s="40">
        <f>VLOOKUP(Reais6x6!C180,Aplicações!$B$10:$J$67,6,0)</f>
        <v>7.9510703363914366E-3</v>
      </c>
      <c r="AC180" s="40">
        <f>VLOOKUP(Reais6x6!D180,Aplicações!$B$10:$J$67,6,0)</f>
        <v>4.2813455657492354E-3</v>
      </c>
      <c r="AD180" s="40">
        <f>VLOOKUP(Reais6x6!E180,Aplicações!$B$10:$J$67,6,0)</f>
        <v>4.2813455657492354E-3</v>
      </c>
      <c r="AE180" s="40">
        <f>VLOOKUP(Reais6x6!F180,Aplicações!$B$10:$J$67,6,0)</f>
        <v>4.2813455657492354E-3</v>
      </c>
      <c r="AF180" s="40">
        <f>VLOOKUP(Reais6x6!G180,Aplicações!$B$10:$J$67,6,0)</f>
        <v>4.2813455657492354E-3</v>
      </c>
      <c r="AG180" s="40">
        <f>VLOOKUP(Reais6x6!H180,Aplicações!$B$10:$J$67,6,0)</f>
        <v>4.2813455657492354E-3</v>
      </c>
      <c r="AH180" s="40">
        <f>VLOOKUP(Reais6x6!C180,Aplicações!$B$10:$J$67,7,0)</f>
        <v>1.1261261261261261E-2</v>
      </c>
      <c r="AI180" s="40">
        <f>VLOOKUP(Reais6x6!D180,Aplicações!$B$10:$J$67,7,0)</f>
        <v>9.0090090090090089E-3</v>
      </c>
      <c r="AJ180" s="40">
        <f>VLOOKUP(Reais6x6!E180,Aplicações!$B$10:$J$67,7,0)</f>
        <v>9.0090090090090089E-3</v>
      </c>
      <c r="AK180" s="40">
        <f>VLOOKUP(Reais6x6!F180,Aplicações!$B$10:$J$67,7,0)</f>
        <v>9.0090090090090089E-3</v>
      </c>
      <c r="AL180" s="40">
        <f>VLOOKUP(Reais6x6!G180,Aplicações!$B$10:$J$67,7,0)</f>
        <v>9.0090090090090089E-3</v>
      </c>
      <c r="AM180" s="40">
        <f>VLOOKUP(Reais6x6!H180,Aplicações!$B$10:$J$67,7,0)</f>
        <v>9.0090090090090089E-3</v>
      </c>
      <c r="AN180" s="40">
        <f>VLOOKUP(Reais6x6!C180,Aplicações!$B$10:$J$67,8,0)</f>
        <v>5.4982817869415812E-3</v>
      </c>
      <c r="AO180" s="40">
        <f>VLOOKUP(Reais6x6!D180,Aplicações!$B$10:$J$67,8,0)</f>
        <v>0</v>
      </c>
      <c r="AP180" s="40">
        <f>VLOOKUP(Reais6x6!E180,Aplicações!$B$10:$J$67,8,0)</f>
        <v>0</v>
      </c>
      <c r="AQ180" s="40">
        <f>VLOOKUP(Reais6x6!F180,Aplicações!$B$10:$J$67,8,0)</f>
        <v>0</v>
      </c>
      <c r="AR180" s="40">
        <f>VLOOKUP(Reais6x6!G180,Aplicações!$B$10:$J$67,8,0)</f>
        <v>0</v>
      </c>
      <c r="AS180" s="40">
        <f>VLOOKUP(Reais6x6!H180,Aplicações!$B$10:$J$67,8,0)</f>
        <v>0</v>
      </c>
      <c r="AT180" s="40">
        <f t="shared" si="2"/>
        <v>2.9357798165137609E-2</v>
      </c>
      <c r="AU180" s="40">
        <f t="shared" si="3"/>
        <v>5.63063063063063E-2</v>
      </c>
      <c r="AV180" s="40">
        <f t="shared" si="4"/>
        <v>5.4982817869415812E-3</v>
      </c>
      <c r="AW180" s="66">
        <f t="shared" si="5"/>
        <v>0.99877675840978597</v>
      </c>
      <c r="AX180" s="40">
        <f t="shared" si="6"/>
        <v>0.99924924924924929</v>
      </c>
      <c r="AY180" s="40">
        <f t="shared" si="7"/>
        <v>0.99816723940435281</v>
      </c>
    </row>
    <row r="181" spans="2:51" ht="13.5" customHeight="1">
      <c r="B181" s="39">
        <v>178</v>
      </c>
      <c r="C181" s="31" t="s">
        <v>98</v>
      </c>
      <c r="D181" s="31" t="s">
        <v>100</v>
      </c>
      <c r="E181" s="31" t="s">
        <v>100</v>
      </c>
      <c r="F181" s="31" t="s">
        <v>100</v>
      </c>
      <c r="G181" s="31" t="s">
        <v>100</v>
      </c>
      <c r="H181" s="31" t="s">
        <v>101</v>
      </c>
      <c r="I181" s="40">
        <f>VLOOKUP(Reais6x6!C181,Aplicações!$B$10:$J$67,9,0)</f>
        <v>210</v>
      </c>
      <c r="J181" s="40">
        <f>VLOOKUP(Reais6x6!D181,Aplicações!$B$10:$J$67,9,0)</f>
        <v>184</v>
      </c>
      <c r="K181" s="40">
        <f>VLOOKUP(Reais6x6!E181,Aplicações!$B$10:$J$67,9,0)</f>
        <v>184</v>
      </c>
      <c r="L181" s="40">
        <f>VLOOKUP(Reais6x6!F181,Aplicações!$B$10:$J$67,9,0)</f>
        <v>184</v>
      </c>
      <c r="M181" s="40">
        <f>VLOOKUP(Reais6x6!G181,Aplicações!$B$10:$J$67,9,0)</f>
        <v>184</v>
      </c>
      <c r="N181" s="40">
        <f>VLOOKUP(Reais6x6!H181,Aplicações!$B$10:$J$67,9,0)</f>
        <v>224.76</v>
      </c>
      <c r="O181" s="31">
        <v>245</v>
      </c>
      <c r="P181" s="31">
        <v>209</v>
      </c>
      <c r="Q181" s="31">
        <v>209</v>
      </c>
      <c r="R181" s="31">
        <v>208</v>
      </c>
      <c r="S181" s="31">
        <v>209</v>
      </c>
      <c r="T181" s="31">
        <v>265</v>
      </c>
      <c r="U181" s="41">
        <f t="shared" ref="U181:Z181" si="184">O181/I181-1</f>
        <v>0.16666666666666674</v>
      </c>
      <c r="V181" s="41">
        <f t="shared" si="184"/>
        <v>0.13586956521739135</v>
      </c>
      <c r="W181" s="41">
        <f t="shared" si="184"/>
        <v>0.13586956521739135</v>
      </c>
      <c r="X181" s="41">
        <f t="shared" si="184"/>
        <v>0.13043478260869557</v>
      </c>
      <c r="Y181" s="41">
        <f t="shared" si="184"/>
        <v>0.13586956521739135</v>
      </c>
      <c r="Z181" s="41">
        <f t="shared" si="184"/>
        <v>0.17903541555436919</v>
      </c>
      <c r="AA181" s="41">
        <f t="shared" si="1"/>
        <v>0.14729092674698427</v>
      </c>
      <c r="AB181" s="40">
        <f>VLOOKUP(Reais6x6!C181,Aplicações!$B$10:$J$67,6,0)</f>
        <v>7.9510703363914366E-3</v>
      </c>
      <c r="AC181" s="40">
        <f>VLOOKUP(Reais6x6!D181,Aplicações!$B$10:$J$67,6,0)</f>
        <v>4.2813455657492354E-3</v>
      </c>
      <c r="AD181" s="40">
        <f>VLOOKUP(Reais6x6!E181,Aplicações!$B$10:$J$67,6,0)</f>
        <v>4.2813455657492354E-3</v>
      </c>
      <c r="AE181" s="40">
        <f>VLOOKUP(Reais6x6!F181,Aplicações!$B$10:$J$67,6,0)</f>
        <v>4.2813455657492354E-3</v>
      </c>
      <c r="AF181" s="40">
        <f>VLOOKUP(Reais6x6!G181,Aplicações!$B$10:$J$67,6,0)</f>
        <v>4.2813455657492354E-3</v>
      </c>
      <c r="AG181" s="40">
        <f>VLOOKUP(Reais6x6!H181,Aplicações!$B$10:$J$67,6,0)</f>
        <v>1.5902140672782873E-2</v>
      </c>
      <c r="AH181" s="40">
        <f>VLOOKUP(Reais6x6!C181,Aplicações!$B$10:$J$67,7,0)</f>
        <v>1.1261261261261261E-2</v>
      </c>
      <c r="AI181" s="40">
        <f>VLOOKUP(Reais6x6!D181,Aplicações!$B$10:$J$67,7,0)</f>
        <v>9.0090090090090089E-3</v>
      </c>
      <c r="AJ181" s="40">
        <f>VLOOKUP(Reais6x6!E181,Aplicações!$B$10:$J$67,7,0)</f>
        <v>9.0090090090090089E-3</v>
      </c>
      <c r="AK181" s="40">
        <f>VLOOKUP(Reais6x6!F181,Aplicações!$B$10:$J$67,7,0)</f>
        <v>9.0090090090090089E-3</v>
      </c>
      <c r="AL181" s="40">
        <f>VLOOKUP(Reais6x6!G181,Aplicações!$B$10:$J$67,7,0)</f>
        <v>9.0090090090090089E-3</v>
      </c>
      <c r="AM181" s="40">
        <f>VLOOKUP(Reais6x6!H181,Aplicações!$B$10:$J$67,7,0)</f>
        <v>2.7027027027027029E-2</v>
      </c>
      <c r="AN181" s="40">
        <f>VLOOKUP(Reais6x6!C181,Aplicações!$B$10:$J$67,8,0)</f>
        <v>5.4982817869415812E-3</v>
      </c>
      <c r="AO181" s="40">
        <f>VLOOKUP(Reais6x6!D181,Aplicações!$B$10:$J$67,8,0)</f>
        <v>0</v>
      </c>
      <c r="AP181" s="40">
        <f>VLOOKUP(Reais6x6!E181,Aplicações!$B$10:$J$67,8,0)</f>
        <v>0</v>
      </c>
      <c r="AQ181" s="40">
        <f>VLOOKUP(Reais6x6!F181,Aplicações!$B$10:$J$67,8,0)</f>
        <v>0</v>
      </c>
      <c r="AR181" s="40">
        <f>VLOOKUP(Reais6x6!G181,Aplicações!$B$10:$J$67,8,0)</f>
        <v>0</v>
      </c>
      <c r="AS181" s="40">
        <f>VLOOKUP(Reais6x6!H181,Aplicações!$B$10:$J$67,8,0)</f>
        <v>2.7147766323024059E-4</v>
      </c>
      <c r="AT181" s="40">
        <f t="shared" si="2"/>
        <v>4.0978593272171251E-2</v>
      </c>
      <c r="AU181" s="40">
        <f t="shared" si="3"/>
        <v>7.4324324324324315E-2</v>
      </c>
      <c r="AV181" s="40">
        <f t="shared" si="4"/>
        <v>5.7697594501718219E-3</v>
      </c>
      <c r="AW181" s="66">
        <f t="shared" si="5"/>
        <v>0.99539245667686038</v>
      </c>
      <c r="AX181" s="40">
        <f t="shared" si="6"/>
        <v>0.99354354354354335</v>
      </c>
      <c r="AY181" s="40">
        <f t="shared" si="7"/>
        <v>0.9981129438717069</v>
      </c>
    </row>
    <row r="182" spans="2:51" ht="13.5" customHeight="1">
      <c r="B182" s="39">
        <v>179</v>
      </c>
      <c r="C182" s="31" t="s">
        <v>98</v>
      </c>
      <c r="D182" s="31" t="s">
        <v>100</v>
      </c>
      <c r="E182" s="31" t="s">
        <v>100</v>
      </c>
      <c r="F182" s="31" t="s">
        <v>100</v>
      </c>
      <c r="G182" s="31" t="s">
        <v>101</v>
      </c>
      <c r="H182" s="31" t="s">
        <v>101</v>
      </c>
      <c r="I182" s="40">
        <f>VLOOKUP(Reais6x6!C182,Aplicações!$B$10:$J$67,9,0)</f>
        <v>210</v>
      </c>
      <c r="J182" s="40">
        <f>VLOOKUP(Reais6x6!D182,Aplicações!$B$10:$J$67,9,0)</f>
        <v>184</v>
      </c>
      <c r="K182" s="40">
        <f>VLOOKUP(Reais6x6!E182,Aplicações!$B$10:$J$67,9,0)</f>
        <v>184</v>
      </c>
      <c r="L182" s="40">
        <f>VLOOKUP(Reais6x6!F182,Aplicações!$B$10:$J$67,9,0)</f>
        <v>184</v>
      </c>
      <c r="M182" s="40">
        <f>VLOOKUP(Reais6x6!G182,Aplicações!$B$10:$J$67,9,0)</f>
        <v>224.76</v>
      </c>
      <c r="N182" s="40">
        <f>VLOOKUP(Reais6x6!H182,Aplicações!$B$10:$J$67,9,0)</f>
        <v>224.76</v>
      </c>
      <c r="O182" s="31">
        <v>242</v>
      </c>
      <c r="P182" s="31">
        <v>208</v>
      </c>
      <c r="Q182" s="31">
        <v>207</v>
      </c>
      <c r="R182" s="31">
        <v>206</v>
      </c>
      <c r="S182" s="31">
        <v>264</v>
      </c>
      <c r="T182" s="31">
        <v>267</v>
      </c>
      <c r="U182" s="41">
        <f t="shared" ref="U182:Z182" si="185">O182/I182-1</f>
        <v>0.15238095238095228</v>
      </c>
      <c r="V182" s="41">
        <f t="shared" si="185"/>
        <v>0.13043478260869557</v>
      </c>
      <c r="W182" s="41">
        <f t="shared" si="185"/>
        <v>0.125</v>
      </c>
      <c r="X182" s="41">
        <f t="shared" si="185"/>
        <v>0.11956521739130443</v>
      </c>
      <c r="Y182" s="41">
        <f t="shared" si="185"/>
        <v>0.17458622530699408</v>
      </c>
      <c r="Z182" s="41">
        <f t="shared" si="185"/>
        <v>0.1879337960491192</v>
      </c>
      <c r="AA182" s="41">
        <f t="shared" si="1"/>
        <v>0.14831682895617759</v>
      </c>
      <c r="AB182" s="40">
        <f>VLOOKUP(Reais6x6!C182,Aplicações!$B$10:$J$67,6,0)</f>
        <v>7.9510703363914366E-3</v>
      </c>
      <c r="AC182" s="40">
        <f>VLOOKUP(Reais6x6!D182,Aplicações!$B$10:$J$67,6,0)</f>
        <v>4.2813455657492354E-3</v>
      </c>
      <c r="AD182" s="40">
        <f>VLOOKUP(Reais6x6!E182,Aplicações!$B$10:$J$67,6,0)</f>
        <v>4.2813455657492354E-3</v>
      </c>
      <c r="AE182" s="40">
        <f>VLOOKUP(Reais6x6!F182,Aplicações!$B$10:$J$67,6,0)</f>
        <v>4.2813455657492354E-3</v>
      </c>
      <c r="AF182" s="40">
        <f>VLOOKUP(Reais6x6!G182,Aplicações!$B$10:$J$67,6,0)</f>
        <v>1.5902140672782873E-2</v>
      </c>
      <c r="AG182" s="40">
        <f>VLOOKUP(Reais6x6!H182,Aplicações!$B$10:$J$67,6,0)</f>
        <v>1.5902140672782873E-2</v>
      </c>
      <c r="AH182" s="40">
        <f>VLOOKUP(Reais6x6!C182,Aplicações!$B$10:$J$67,7,0)</f>
        <v>1.1261261261261261E-2</v>
      </c>
      <c r="AI182" s="40">
        <f>VLOOKUP(Reais6x6!D182,Aplicações!$B$10:$J$67,7,0)</f>
        <v>9.0090090090090089E-3</v>
      </c>
      <c r="AJ182" s="40">
        <f>VLOOKUP(Reais6x6!E182,Aplicações!$B$10:$J$67,7,0)</f>
        <v>9.0090090090090089E-3</v>
      </c>
      <c r="AK182" s="40">
        <f>VLOOKUP(Reais6x6!F182,Aplicações!$B$10:$J$67,7,0)</f>
        <v>9.0090090090090089E-3</v>
      </c>
      <c r="AL182" s="40">
        <f>VLOOKUP(Reais6x6!G182,Aplicações!$B$10:$J$67,7,0)</f>
        <v>2.7027027027027029E-2</v>
      </c>
      <c r="AM182" s="40">
        <f>VLOOKUP(Reais6x6!H182,Aplicações!$B$10:$J$67,7,0)</f>
        <v>2.7027027027027029E-2</v>
      </c>
      <c r="AN182" s="40">
        <f>VLOOKUP(Reais6x6!C182,Aplicações!$B$10:$J$67,8,0)</f>
        <v>5.4982817869415812E-3</v>
      </c>
      <c r="AO182" s="40">
        <f>VLOOKUP(Reais6x6!D182,Aplicações!$B$10:$J$67,8,0)</f>
        <v>0</v>
      </c>
      <c r="AP182" s="40">
        <f>VLOOKUP(Reais6x6!E182,Aplicações!$B$10:$J$67,8,0)</f>
        <v>0</v>
      </c>
      <c r="AQ182" s="40">
        <f>VLOOKUP(Reais6x6!F182,Aplicações!$B$10:$J$67,8,0)</f>
        <v>0</v>
      </c>
      <c r="AR182" s="40">
        <f>VLOOKUP(Reais6x6!G182,Aplicações!$B$10:$J$67,8,0)</f>
        <v>2.7147766323024059E-4</v>
      </c>
      <c r="AS182" s="40">
        <f>VLOOKUP(Reais6x6!H182,Aplicações!$B$10:$J$67,8,0)</f>
        <v>2.7147766323024059E-4</v>
      </c>
      <c r="AT182" s="40">
        <f t="shared" si="2"/>
        <v>5.2599388379204887E-2</v>
      </c>
      <c r="AU182" s="40">
        <f t="shared" si="3"/>
        <v>9.2342342342342343E-2</v>
      </c>
      <c r="AV182" s="40">
        <f t="shared" si="4"/>
        <v>6.0412371134020626E-3</v>
      </c>
      <c r="AW182" s="66">
        <f t="shared" si="5"/>
        <v>0.99355759429153934</v>
      </c>
      <c r="AX182" s="40">
        <f t="shared" si="6"/>
        <v>0.99024024024024004</v>
      </c>
      <c r="AY182" s="40">
        <f t="shared" si="7"/>
        <v>0.99809484536082493</v>
      </c>
    </row>
    <row r="183" spans="2:51" ht="13.5" customHeight="1">
      <c r="B183" s="39">
        <v>180</v>
      </c>
      <c r="C183" s="31" t="s">
        <v>98</v>
      </c>
      <c r="D183" s="31" t="s">
        <v>100</v>
      </c>
      <c r="E183" s="31" t="s">
        <v>100</v>
      </c>
      <c r="F183" s="31" t="s">
        <v>101</v>
      </c>
      <c r="G183" s="31" t="s">
        <v>101</v>
      </c>
      <c r="H183" s="31" t="s">
        <v>101</v>
      </c>
      <c r="I183" s="40">
        <f>VLOOKUP(Reais6x6!C183,Aplicações!$B$10:$J$67,9,0)</f>
        <v>210</v>
      </c>
      <c r="J183" s="40">
        <f>VLOOKUP(Reais6x6!D183,Aplicações!$B$10:$J$67,9,0)</f>
        <v>184</v>
      </c>
      <c r="K183" s="40">
        <f>VLOOKUP(Reais6x6!E183,Aplicações!$B$10:$J$67,9,0)</f>
        <v>184</v>
      </c>
      <c r="L183" s="40">
        <f>VLOOKUP(Reais6x6!F183,Aplicações!$B$10:$J$67,9,0)</f>
        <v>224.76</v>
      </c>
      <c r="M183" s="40">
        <f>VLOOKUP(Reais6x6!G183,Aplicações!$B$10:$J$67,9,0)</f>
        <v>224.76</v>
      </c>
      <c r="N183" s="40">
        <f>VLOOKUP(Reais6x6!H183,Aplicações!$B$10:$J$67,9,0)</f>
        <v>224.76</v>
      </c>
      <c r="O183" s="31">
        <v>242</v>
      </c>
      <c r="P183" s="31">
        <v>205</v>
      </c>
      <c r="Q183" s="31">
        <v>204</v>
      </c>
      <c r="R183" s="31">
        <v>267</v>
      </c>
      <c r="S183" s="31">
        <v>264</v>
      </c>
      <c r="T183" s="31">
        <v>268</v>
      </c>
      <c r="U183" s="41">
        <f t="shared" ref="U183:Z183" si="186">O183/I183-1</f>
        <v>0.15238095238095228</v>
      </c>
      <c r="V183" s="41">
        <f t="shared" si="186"/>
        <v>0.11413043478260865</v>
      </c>
      <c r="W183" s="41">
        <f t="shared" si="186"/>
        <v>0.10869565217391308</v>
      </c>
      <c r="X183" s="41">
        <f t="shared" si="186"/>
        <v>0.1879337960491192</v>
      </c>
      <c r="Y183" s="41">
        <f t="shared" si="186"/>
        <v>0.17458622530699408</v>
      </c>
      <c r="Z183" s="41">
        <f t="shared" si="186"/>
        <v>0.19238298629649409</v>
      </c>
      <c r="AA183" s="41">
        <f t="shared" si="1"/>
        <v>0.15501834116501356</v>
      </c>
      <c r="AB183" s="40">
        <f>VLOOKUP(Reais6x6!C183,Aplicações!$B$10:$J$67,6,0)</f>
        <v>7.9510703363914366E-3</v>
      </c>
      <c r="AC183" s="40">
        <f>VLOOKUP(Reais6x6!D183,Aplicações!$B$10:$J$67,6,0)</f>
        <v>4.2813455657492354E-3</v>
      </c>
      <c r="AD183" s="40">
        <f>VLOOKUP(Reais6x6!E183,Aplicações!$B$10:$J$67,6,0)</f>
        <v>4.2813455657492354E-3</v>
      </c>
      <c r="AE183" s="40">
        <f>VLOOKUP(Reais6x6!F183,Aplicações!$B$10:$J$67,6,0)</f>
        <v>1.5902140672782873E-2</v>
      </c>
      <c r="AF183" s="40">
        <f>VLOOKUP(Reais6x6!G183,Aplicações!$B$10:$J$67,6,0)</f>
        <v>1.5902140672782873E-2</v>
      </c>
      <c r="AG183" s="40">
        <f>VLOOKUP(Reais6x6!H183,Aplicações!$B$10:$J$67,6,0)</f>
        <v>1.5902140672782873E-2</v>
      </c>
      <c r="AH183" s="40">
        <f>VLOOKUP(Reais6x6!C183,Aplicações!$B$10:$J$67,7,0)</f>
        <v>1.1261261261261261E-2</v>
      </c>
      <c r="AI183" s="40">
        <f>VLOOKUP(Reais6x6!D183,Aplicações!$B$10:$J$67,7,0)</f>
        <v>9.0090090090090089E-3</v>
      </c>
      <c r="AJ183" s="40">
        <f>VLOOKUP(Reais6x6!E183,Aplicações!$B$10:$J$67,7,0)</f>
        <v>9.0090090090090089E-3</v>
      </c>
      <c r="AK183" s="40">
        <f>VLOOKUP(Reais6x6!F183,Aplicações!$B$10:$J$67,7,0)</f>
        <v>2.7027027027027029E-2</v>
      </c>
      <c r="AL183" s="40">
        <f>VLOOKUP(Reais6x6!G183,Aplicações!$B$10:$J$67,7,0)</f>
        <v>2.7027027027027029E-2</v>
      </c>
      <c r="AM183" s="40">
        <f>VLOOKUP(Reais6x6!H183,Aplicações!$B$10:$J$67,7,0)</f>
        <v>2.7027027027027029E-2</v>
      </c>
      <c r="AN183" s="40">
        <f>VLOOKUP(Reais6x6!C183,Aplicações!$B$10:$J$67,8,0)</f>
        <v>5.4982817869415812E-3</v>
      </c>
      <c r="AO183" s="40">
        <f>VLOOKUP(Reais6x6!D183,Aplicações!$B$10:$J$67,8,0)</f>
        <v>0</v>
      </c>
      <c r="AP183" s="40">
        <f>VLOOKUP(Reais6x6!E183,Aplicações!$B$10:$J$67,8,0)</f>
        <v>0</v>
      </c>
      <c r="AQ183" s="40">
        <f>VLOOKUP(Reais6x6!F183,Aplicações!$B$10:$J$67,8,0)</f>
        <v>2.7147766323024059E-4</v>
      </c>
      <c r="AR183" s="40">
        <f>VLOOKUP(Reais6x6!G183,Aplicações!$B$10:$J$67,8,0)</f>
        <v>2.7147766323024059E-4</v>
      </c>
      <c r="AS183" s="40">
        <f>VLOOKUP(Reais6x6!H183,Aplicações!$B$10:$J$67,8,0)</f>
        <v>2.7147766323024059E-4</v>
      </c>
      <c r="AT183" s="40">
        <f t="shared" si="2"/>
        <v>6.4220183486238522E-2</v>
      </c>
      <c r="AU183" s="40">
        <f t="shared" si="3"/>
        <v>0.11036036036036037</v>
      </c>
      <c r="AV183" s="40">
        <f t="shared" si="4"/>
        <v>6.3127147766323033E-3</v>
      </c>
      <c r="AW183" s="66">
        <f t="shared" si="5"/>
        <v>0.99327217125382272</v>
      </c>
      <c r="AX183" s="40">
        <f t="shared" si="6"/>
        <v>0.98933933933933926</v>
      </c>
      <c r="AY183" s="40">
        <f t="shared" si="7"/>
        <v>0.9981129438717069</v>
      </c>
    </row>
    <row r="184" spans="2:51" ht="13.5" customHeight="1">
      <c r="B184" s="39">
        <v>181</v>
      </c>
      <c r="C184" s="31" t="s">
        <v>98</v>
      </c>
      <c r="D184" s="31" t="s">
        <v>100</v>
      </c>
      <c r="E184" s="31" t="s">
        <v>101</v>
      </c>
      <c r="F184" s="31" t="s">
        <v>101</v>
      </c>
      <c r="G184" s="31" t="s">
        <v>101</v>
      </c>
      <c r="H184" s="31" t="s">
        <v>101</v>
      </c>
      <c r="I184" s="40">
        <f>VLOOKUP(Reais6x6!C184,Aplicações!$B$10:$J$67,9,0)</f>
        <v>210</v>
      </c>
      <c r="J184" s="40">
        <f>VLOOKUP(Reais6x6!D184,Aplicações!$B$10:$J$67,9,0)</f>
        <v>184</v>
      </c>
      <c r="K184" s="40">
        <f>VLOOKUP(Reais6x6!E184,Aplicações!$B$10:$J$67,9,0)</f>
        <v>224.76</v>
      </c>
      <c r="L184" s="40">
        <f>VLOOKUP(Reais6x6!F184,Aplicações!$B$10:$J$67,9,0)</f>
        <v>224.76</v>
      </c>
      <c r="M184" s="40">
        <f>VLOOKUP(Reais6x6!G184,Aplicações!$B$10:$J$67,9,0)</f>
        <v>224.76</v>
      </c>
      <c r="N184" s="40">
        <f>VLOOKUP(Reais6x6!H184,Aplicações!$B$10:$J$67,9,0)</f>
        <v>224.76</v>
      </c>
      <c r="O184" s="31">
        <v>241</v>
      </c>
      <c r="P184" s="31">
        <v>202</v>
      </c>
      <c r="Q184" s="31">
        <v>273</v>
      </c>
      <c r="R184" s="31">
        <v>271</v>
      </c>
      <c r="S184" s="31">
        <v>268</v>
      </c>
      <c r="T184" s="31">
        <v>273</v>
      </c>
      <c r="U184" s="41">
        <f t="shared" ref="U184:Z184" si="187">O184/I184-1</f>
        <v>0.14761904761904754</v>
      </c>
      <c r="V184" s="41">
        <f t="shared" si="187"/>
        <v>9.7826086956521729E-2</v>
      </c>
      <c r="W184" s="41">
        <f t="shared" si="187"/>
        <v>0.21462893753336898</v>
      </c>
      <c r="X184" s="41">
        <f t="shared" si="187"/>
        <v>0.20573055703861898</v>
      </c>
      <c r="Y184" s="41">
        <f t="shared" si="187"/>
        <v>0.19238298629649409</v>
      </c>
      <c r="Z184" s="41">
        <f t="shared" si="187"/>
        <v>0.21462893753336898</v>
      </c>
      <c r="AA184" s="41">
        <f t="shared" si="1"/>
        <v>0.17880275882957006</v>
      </c>
      <c r="AB184" s="40">
        <f>VLOOKUP(Reais6x6!C184,Aplicações!$B$10:$J$67,6,0)</f>
        <v>7.9510703363914366E-3</v>
      </c>
      <c r="AC184" s="40">
        <f>VLOOKUP(Reais6x6!D184,Aplicações!$B$10:$J$67,6,0)</f>
        <v>4.2813455657492354E-3</v>
      </c>
      <c r="AD184" s="40">
        <f>VLOOKUP(Reais6x6!E184,Aplicações!$B$10:$J$67,6,0)</f>
        <v>1.5902140672782873E-2</v>
      </c>
      <c r="AE184" s="40">
        <f>VLOOKUP(Reais6x6!F184,Aplicações!$B$10:$J$67,6,0)</f>
        <v>1.5902140672782873E-2</v>
      </c>
      <c r="AF184" s="40">
        <f>VLOOKUP(Reais6x6!G184,Aplicações!$B$10:$J$67,6,0)</f>
        <v>1.5902140672782873E-2</v>
      </c>
      <c r="AG184" s="40">
        <f>VLOOKUP(Reais6x6!H184,Aplicações!$B$10:$J$67,6,0)</f>
        <v>1.5902140672782873E-2</v>
      </c>
      <c r="AH184" s="40">
        <f>VLOOKUP(Reais6x6!C184,Aplicações!$B$10:$J$67,7,0)</f>
        <v>1.1261261261261261E-2</v>
      </c>
      <c r="AI184" s="40">
        <f>VLOOKUP(Reais6x6!D184,Aplicações!$B$10:$J$67,7,0)</f>
        <v>9.0090090090090089E-3</v>
      </c>
      <c r="AJ184" s="40">
        <f>VLOOKUP(Reais6x6!E184,Aplicações!$B$10:$J$67,7,0)</f>
        <v>2.7027027027027029E-2</v>
      </c>
      <c r="AK184" s="40">
        <f>VLOOKUP(Reais6x6!F184,Aplicações!$B$10:$J$67,7,0)</f>
        <v>2.7027027027027029E-2</v>
      </c>
      <c r="AL184" s="40">
        <f>VLOOKUP(Reais6x6!G184,Aplicações!$B$10:$J$67,7,0)</f>
        <v>2.7027027027027029E-2</v>
      </c>
      <c r="AM184" s="40">
        <f>VLOOKUP(Reais6x6!H184,Aplicações!$B$10:$J$67,7,0)</f>
        <v>2.7027027027027029E-2</v>
      </c>
      <c r="AN184" s="40">
        <f>VLOOKUP(Reais6x6!C184,Aplicações!$B$10:$J$67,8,0)</f>
        <v>5.4982817869415812E-3</v>
      </c>
      <c r="AO184" s="40">
        <f>VLOOKUP(Reais6x6!D184,Aplicações!$B$10:$J$67,8,0)</f>
        <v>0</v>
      </c>
      <c r="AP184" s="40">
        <f>VLOOKUP(Reais6x6!E184,Aplicações!$B$10:$J$67,8,0)</f>
        <v>2.7147766323024059E-4</v>
      </c>
      <c r="AQ184" s="40">
        <f>VLOOKUP(Reais6x6!F184,Aplicações!$B$10:$J$67,8,0)</f>
        <v>2.7147766323024059E-4</v>
      </c>
      <c r="AR184" s="40">
        <f>VLOOKUP(Reais6x6!G184,Aplicações!$B$10:$J$67,8,0)</f>
        <v>2.7147766323024059E-4</v>
      </c>
      <c r="AS184" s="40">
        <f>VLOOKUP(Reais6x6!H184,Aplicações!$B$10:$J$67,8,0)</f>
        <v>2.7147766323024059E-4</v>
      </c>
      <c r="AT184" s="40">
        <f t="shared" si="2"/>
        <v>7.5840978593272157E-2</v>
      </c>
      <c r="AU184" s="40">
        <f t="shared" si="3"/>
        <v>0.1283783783783784</v>
      </c>
      <c r="AV184" s="40">
        <f t="shared" si="4"/>
        <v>6.584192439862544E-3</v>
      </c>
      <c r="AW184" s="66">
        <f t="shared" si="5"/>
        <v>0.99453618756371054</v>
      </c>
      <c r="AX184" s="40">
        <f t="shared" si="6"/>
        <v>0.9908408408408409</v>
      </c>
      <c r="AY184" s="40">
        <f t="shared" si="7"/>
        <v>0.99816723940435281</v>
      </c>
    </row>
    <row r="185" spans="2:51" ht="13.5" customHeight="1">
      <c r="B185" s="39">
        <v>182</v>
      </c>
      <c r="C185" s="31" t="s">
        <v>98</v>
      </c>
      <c r="D185" s="31" t="s">
        <v>101</v>
      </c>
      <c r="E185" s="31" t="s">
        <v>101</v>
      </c>
      <c r="F185" s="31" t="s">
        <v>101</v>
      </c>
      <c r="G185" s="31" t="s">
        <v>101</v>
      </c>
      <c r="H185" s="31" t="s">
        <v>101</v>
      </c>
      <c r="I185" s="40">
        <f>VLOOKUP(Reais6x6!C185,Aplicações!$B$10:$J$67,9,0)</f>
        <v>210</v>
      </c>
      <c r="J185" s="40">
        <f>VLOOKUP(Reais6x6!D185,Aplicações!$B$10:$J$67,9,0)</f>
        <v>224.76</v>
      </c>
      <c r="K185" s="40">
        <f>VLOOKUP(Reais6x6!E185,Aplicações!$B$10:$J$67,9,0)</f>
        <v>224.76</v>
      </c>
      <c r="L185" s="40">
        <f>VLOOKUP(Reais6x6!F185,Aplicações!$B$10:$J$67,9,0)</f>
        <v>224.76</v>
      </c>
      <c r="M185" s="40">
        <f>VLOOKUP(Reais6x6!G185,Aplicações!$B$10:$J$67,9,0)</f>
        <v>224.76</v>
      </c>
      <c r="N185" s="40">
        <f>VLOOKUP(Reais6x6!H185,Aplicações!$B$10:$J$67,9,0)</f>
        <v>224.76</v>
      </c>
      <c r="O185" s="31">
        <v>237</v>
      </c>
      <c r="P185" s="31">
        <v>283</v>
      </c>
      <c r="Q185" s="31">
        <v>275</v>
      </c>
      <c r="R185" s="31">
        <v>272</v>
      </c>
      <c r="S185" s="31">
        <v>270</v>
      </c>
      <c r="T185" s="31">
        <v>274</v>
      </c>
      <c r="U185" s="41">
        <f t="shared" ref="U185:Z185" si="188">O185/I185-1</f>
        <v>0.12857142857142856</v>
      </c>
      <c r="V185" s="41">
        <f t="shared" si="188"/>
        <v>0.25912084000711877</v>
      </c>
      <c r="W185" s="41">
        <f t="shared" si="188"/>
        <v>0.22352731802811898</v>
      </c>
      <c r="X185" s="41">
        <f t="shared" si="188"/>
        <v>0.21017974728599409</v>
      </c>
      <c r="Y185" s="41">
        <f t="shared" si="188"/>
        <v>0.20128136679124409</v>
      </c>
      <c r="Z185" s="41">
        <f t="shared" si="188"/>
        <v>0.21907812778074387</v>
      </c>
      <c r="AA185" s="41">
        <f t="shared" si="1"/>
        <v>0.20695980474410805</v>
      </c>
      <c r="AB185" s="40">
        <f>VLOOKUP(Reais6x6!C185,Aplicações!$B$10:$J$67,6,0)</f>
        <v>7.9510703363914366E-3</v>
      </c>
      <c r="AC185" s="40">
        <f>VLOOKUP(Reais6x6!D185,Aplicações!$B$10:$J$67,6,0)</f>
        <v>1.5902140672782873E-2</v>
      </c>
      <c r="AD185" s="40">
        <f>VLOOKUP(Reais6x6!E185,Aplicações!$B$10:$J$67,6,0)</f>
        <v>1.5902140672782873E-2</v>
      </c>
      <c r="AE185" s="40">
        <f>VLOOKUP(Reais6x6!F185,Aplicações!$B$10:$J$67,6,0)</f>
        <v>1.5902140672782873E-2</v>
      </c>
      <c r="AF185" s="40">
        <f>VLOOKUP(Reais6x6!G185,Aplicações!$B$10:$J$67,6,0)</f>
        <v>1.5902140672782873E-2</v>
      </c>
      <c r="AG185" s="40">
        <f>VLOOKUP(Reais6x6!H185,Aplicações!$B$10:$J$67,6,0)</f>
        <v>1.5902140672782873E-2</v>
      </c>
      <c r="AH185" s="40">
        <f>VLOOKUP(Reais6x6!C185,Aplicações!$B$10:$J$67,7,0)</f>
        <v>1.1261261261261261E-2</v>
      </c>
      <c r="AI185" s="40">
        <f>VLOOKUP(Reais6x6!D185,Aplicações!$B$10:$J$67,7,0)</f>
        <v>2.7027027027027029E-2</v>
      </c>
      <c r="AJ185" s="40">
        <f>VLOOKUP(Reais6x6!E185,Aplicações!$B$10:$J$67,7,0)</f>
        <v>2.7027027027027029E-2</v>
      </c>
      <c r="AK185" s="40">
        <f>VLOOKUP(Reais6x6!F185,Aplicações!$B$10:$J$67,7,0)</f>
        <v>2.7027027027027029E-2</v>
      </c>
      <c r="AL185" s="40">
        <f>VLOOKUP(Reais6x6!G185,Aplicações!$B$10:$J$67,7,0)</f>
        <v>2.7027027027027029E-2</v>
      </c>
      <c r="AM185" s="40">
        <f>VLOOKUP(Reais6x6!H185,Aplicações!$B$10:$J$67,7,0)</f>
        <v>2.7027027027027029E-2</v>
      </c>
      <c r="AN185" s="40">
        <f>VLOOKUP(Reais6x6!C185,Aplicações!$B$10:$J$67,8,0)</f>
        <v>5.4982817869415812E-3</v>
      </c>
      <c r="AO185" s="40">
        <f>VLOOKUP(Reais6x6!D185,Aplicações!$B$10:$J$67,8,0)</f>
        <v>2.7147766323024059E-4</v>
      </c>
      <c r="AP185" s="40">
        <f>VLOOKUP(Reais6x6!E185,Aplicações!$B$10:$J$67,8,0)</f>
        <v>2.7147766323024059E-4</v>
      </c>
      <c r="AQ185" s="40">
        <f>VLOOKUP(Reais6x6!F185,Aplicações!$B$10:$J$67,8,0)</f>
        <v>2.7147766323024059E-4</v>
      </c>
      <c r="AR185" s="40">
        <f>VLOOKUP(Reais6x6!G185,Aplicações!$B$10:$J$67,8,0)</f>
        <v>2.7147766323024059E-4</v>
      </c>
      <c r="AS185" s="40">
        <f>VLOOKUP(Reais6x6!H185,Aplicações!$B$10:$J$67,8,0)</f>
        <v>2.7147766323024059E-4</v>
      </c>
      <c r="AT185" s="40">
        <f t="shared" si="2"/>
        <v>8.7461773700305806E-2</v>
      </c>
      <c r="AU185" s="40">
        <f t="shared" si="3"/>
        <v>0.1463963963963964</v>
      </c>
      <c r="AV185" s="40">
        <f t="shared" si="4"/>
        <v>6.8556701030927846E-3</v>
      </c>
      <c r="AW185" s="66">
        <f t="shared" si="5"/>
        <v>0.99734964322120279</v>
      </c>
      <c r="AX185" s="40">
        <f t="shared" si="6"/>
        <v>0.99474474474474472</v>
      </c>
      <c r="AY185" s="40">
        <f t="shared" si="7"/>
        <v>0.99825773195876288</v>
      </c>
    </row>
    <row r="186" spans="2:51" ht="13.5" customHeight="1">
      <c r="B186" s="39">
        <v>183</v>
      </c>
      <c r="C186" s="31" t="s">
        <v>99</v>
      </c>
      <c r="D186" s="31" t="s">
        <v>99</v>
      </c>
      <c r="E186" s="31" t="s">
        <v>99</v>
      </c>
      <c r="F186" s="31" t="s">
        <v>99</v>
      </c>
      <c r="G186" s="31" t="s">
        <v>99</v>
      </c>
      <c r="H186" s="31" t="s">
        <v>99</v>
      </c>
      <c r="I186" s="40">
        <f>VLOOKUP(Reais6x6!C186,Aplicações!$B$10:$J$67,9,0)</f>
        <v>30.8</v>
      </c>
      <c r="J186" s="40">
        <f>VLOOKUP(Reais6x6!D186,Aplicações!$B$10:$J$67,9,0)</f>
        <v>30.8</v>
      </c>
      <c r="K186" s="40">
        <f>VLOOKUP(Reais6x6!E186,Aplicações!$B$10:$J$67,9,0)</f>
        <v>30.8</v>
      </c>
      <c r="L186" s="40">
        <f>VLOOKUP(Reais6x6!F186,Aplicações!$B$10:$J$67,9,0)</f>
        <v>30.8</v>
      </c>
      <c r="M186" s="40">
        <f>VLOOKUP(Reais6x6!G186,Aplicações!$B$10:$J$67,9,0)</f>
        <v>30.8</v>
      </c>
      <c r="N186" s="40">
        <f>VLOOKUP(Reais6x6!H186,Aplicações!$B$10:$J$67,9,0)</f>
        <v>30.8</v>
      </c>
      <c r="O186" s="31">
        <v>48</v>
      </c>
      <c r="P186" s="31">
        <v>51</v>
      </c>
      <c r="Q186" s="31">
        <v>48</v>
      </c>
      <c r="R186" s="31">
        <v>53</v>
      </c>
      <c r="S186" s="31">
        <v>48</v>
      </c>
      <c r="T186" s="31">
        <v>47</v>
      </c>
      <c r="U186" s="41">
        <f t="shared" ref="U186:Z186" si="189">O186/I186-1</f>
        <v>0.55844155844155852</v>
      </c>
      <c r="V186" s="41">
        <f t="shared" si="189"/>
        <v>0.6558441558441559</v>
      </c>
      <c r="W186" s="41">
        <f t="shared" si="189"/>
        <v>0.55844155844155852</v>
      </c>
      <c r="X186" s="41">
        <f t="shared" si="189"/>
        <v>0.72077922077922074</v>
      </c>
      <c r="Y186" s="41">
        <f t="shared" si="189"/>
        <v>0.55844155844155852</v>
      </c>
      <c r="Z186" s="41">
        <f t="shared" si="189"/>
        <v>0.52597402597402598</v>
      </c>
      <c r="AA186" s="41">
        <f t="shared" si="1"/>
        <v>0.59632034632034625</v>
      </c>
      <c r="AB186" s="40">
        <f>VLOOKUP(Reais6x6!C186,Aplicações!$B$10:$J$67,6,0)</f>
        <v>4.0978593272171251E-2</v>
      </c>
      <c r="AC186" s="40">
        <f>VLOOKUP(Reais6x6!D186,Aplicações!$B$10:$J$67,6,0)</f>
        <v>4.0978593272171251E-2</v>
      </c>
      <c r="AD186" s="40">
        <f>VLOOKUP(Reais6x6!E186,Aplicações!$B$10:$J$67,6,0)</f>
        <v>4.0978593272171251E-2</v>
      </c>
      <c r="AE186" s="40">
        <f>VLOOKUP(Reais6x6!F186,Aplicações!$B$10:$J$67,6,0)</f>
        <v>4.0978593272171251E-2</v>
      </c>
      <c r="AF186" s="40">
        <f>VLOOKUP(Reais6x6!G186,Aplicações!$B$10:$J$67,6,0)</f>
        <v>4.0978593272171251E-2</v>
      </c>
      <c r="AG186" s="40">
        <f>VLOOKUP(Reais6x6!H186,Aplicações!$B$10:$J$67,6,0)</f>
        <v>4.0978593272171251E-2</v>
      </c>
      <c r="AH186" s="40">
        <f>VLOOKUP(Reais6x6!C186,Aplicações!$B$10:$J$67,7,0)</f>
        <v>8.5585585585585586E-2</v>
      </c>
      <c r="AI186" s="40">
        <f>VLOOKUP(Reais6x6!D186,Aplicações!$B$10:$J$67,7,0)</f>
        <v>8.5585585585585586E-2</v>
      </c>
      <c r="AJ186" s="40">
        <f>VLOOKUP(Reais6x6!E186,Aplicações!$B$10:$J$67,7,0)</f>
        <v>8.5585585585585586E-2</v>
      </c>
      <c r="AK186" s="40">
        <f>VLOOKUP(Reais6x6!F186,Aplicações!$B$10:$J$67,7,0)</f>
        <v>8.5585585585585586E-2</v>
      </c>
      <c r="AL186" s="40">
        <f>VLOOKUP(Reais6x6!G186,Aplicações!$B$10:$J$67,7,0)</f>
        <v>8.5585585585585586E-2</v>
      </c>
      <c r="AM186" s="40">
        <f>VLOOKUP(Reais6x6!H186,Aplicações!$B$10:$J$67,7,0)</f>
        <v>8.5585585585585586E-2</v>
      </c>
      <c r="AN186" s="40">
        <f>VLOOKUP(Reais6x6!C186,Aplicações!$B$10:$J$67,8,0)</f>
        <v>0.30584192439862545</v>
      </c>
      <c r="AO186" s="40">
        <f>VLOOKUP(Reais6x6!D186,Aplicações!$B$10:$J$67,8,0)</f>
        <v>0.30584192439862545</v>
      </c>
      <c r="AP186" s="40">
        <f>VLOOKUP(Reais6x6!E186,Aplicações!$B$10:$J$67,8,0)</f>
        <v>0.30584192439862545</v>
      </c>
      <c r="AQ186" s="40">
        <f>VLOOKUP(Reais6x6!F186,Aplicações!$B$10:$J$67,8,0)</f>
        <v>0.30584192439862545</v>
      </c>
      <c r="AR186" s="40">
        <f>VLOOKUP(Reais6x6!G186,Aplicações!$B$10:$J$67,8,0)</f>
        <v>0.30584192439862545</v>
      </c>
      <c r="AS186" s="40">
        <f>VLOOKUP(Reais6x6!H186,Aplicações!$B$10:$J$67,8,0)</f>
        <v>0.30584192439862545</v>
      </c>
      <c r="AT186" s="40">
        <f t="shared" si="2"/>
        <v>0.24587155963302748</v>
      </c>
      <c r="AU186" s="40">
        <f t="shared" si="3"/>
        <v>0.51351351351351349</v>
      </c>
      <c r="AV186" s="40">
        <f t="shared" si="4"/>
        <v>1.8350515463917527</v>
      </c>
      <c r="AW186" s="66">
        <f t="shared" si="5"/>
        <v>1</v>
      </c>
      <c r="AX186" s="40">
        <f t="shared" si="6"/>
        <v>1</v>
      </c>
      <c r="AY186" s="40">
        <f t="shared" si="7"/>
        <v>1</v>
      </c>
    </row>
    <row r="187" spans="2:51" ht="13.5" customHeight="1">
      <c r="B187" s="39">
        <v>184</v>
      </c>
      <c r="C187" s="31" t="s">
        <v>99</v>
      </c>
      <c r="D187" s="31" t="s">
        <v>99</v>
      </c>
      <c r="E187" s="31" t="s">
        <v>99</v>
      </c>
      <c r="F187" s="31" t="s">
        <v>99</v>
      </c>
      <c r="G187" s="31" t="s">
        <v>99</v>
      </c>
      <c r="H187" s="31" t="s">
        <v>100</v>
      </c>
      <c r="I187" s="40">
        <f>VLOOKUP(Reais6x6!C187,Aplicações!$B$10:$J$67,9,0)</f>
        <v>30.8</v>
      </c>
      <c r="J187" s="40">
        <f>VLOOKUP(Reais6x6!D187,Aplicações!$B$10:$J$67,9,0)</f>
        <v>30.8</v>
      </c>
      <c r="K187" s="40">
        <f>VLOOKUP(Reais6x6!E187,Aplicações!$B$10:$J$67,9,0)</f>
        <v>30.8</v>
      </c>
      <c r="L187" s="40">
        <f>VLOOKUP(Reais6x6!F187,Aplicações!$B$10:$J$67,9,0)</f>
        <v>30.8</v>
      </c>
      <c r="M187" s="40">
        <f>VLOOKUP(Reais6x6!G187,Aplicações!$B$10:$J$67,9,0)</f>
        <v>30.8</v>
      </c>
      <c r="N187" s="40">
        <f>VLOOKUP(Reais6x6!H187,Aplicações!$B$10:$J$67,9,0)</f>
        <v>184</v>
      </c>
      <c r="O187" s="31">
        <v>46</v>
      </c>
      <c r="P187" s="31">
        <v>45</v>
      </c>
      <c r="Q187" s="31">
        <v>45</v>
      </c>
      <c r="R187" s="31">
        <v>45</v>
      </c>
      <c r="S187" s="31">
        <v>44</v>
      </c>
      <c r="T187" s="31">
        <v>202</v>
      </c>
      <c r="U187" s="41">
        <f t="shared" ref="U187:Z187" si="190">O187/I187-1</f>
        <v>0.49350649350649345</v>
      </c>
      <c r="V187" s="41">
        <f t="shared" si="190"/>
        <v>0.46103896103896091</v>
      </c>
      <c r="W187" s="41">
        <f t="shared" si="190"/>
        <v>0.46103896103896091</v>
      </c>
      <c r="X187" s="41">
        <f t="shared" si="190"/>
        <v>0.46103896103896091</v>
      </c>
      <c r="Y187" s="41">
        <f t="shared" si="190"/>
        <v>0.4285714285714286</v>
      </c>
      <c r="Z187" s="41">
        <f t="shared" si="190"/>
        <v>9.7826086956521729E-2</v>
      </c>
      <c r="AA187" s="41">
        <f t="shared" si="1"/>
        <v>0.40050348202522112</v>
      </c>
      <c r="AB187" s="40">
        <f>VLOOKUP(Reais6x6!C187,Aplicações!$B$10:$J$67,6,0)</f>
        <v>4.0978593272171251E-2</v>
      </c>
      <c r="AC187" s="40">
        <f>VLOOKUP(Reais6x6!D187,Aplicações!$B$10:$J$67,6,0)</f>
        <v>4.0978593272171251E-2</v>
      </c>
      <c r="AD187" s="40">
        <f>VLOOKUP(Reais6x6!E187,Aplicações!$B$10:$J$67,6,0)</f>
        <v>4.0978593272171251E-2</v>
      </c>
      <c r="AE187" s="40">
        <f>VLOOKUP(Reais6x6!F187,Aplicações!$B$10:$J$67,6,0)</f>
        <v>4.0978593272171251E-2</v>
      </c>
      <c r="AF187" s="40">
        <f>VLOOKUP(Reais6x6!G187,Aplicações!$B$10:$J$67,6,0)</f>
        <v>4.0978593272171251E-2</v>
      </c>
      <c r="AG187" s="40">
        <f>VLOOKUP(Reais6x6!H187,Aplicações!$B$10:$J$67,6,0)</f>
        <v>4.2813455657492354E-3</v>
      </c>
      <c r="AH187" s="40">
        <f>VLOOKUP(Reais6x6!C187,Aplicações!$B$10:$J$67,7,0)</f>
        <v>8.5585585585585586E-2</v>
      </c>
      <c r="AI187" s="40">
        <f>VLOOKUP(Reais6x6!D187,Aplicações!$B$10:$J$67,7,0)</f>
        <v>8.5585585585585586E-2</v>
      </c>
      <c r="AJ187" s="40">
        <f>VLOOKUP(Reais6x6!E187,Aplicações!$B$10:$J$67,7,0)</f>
        <v>8.5585585585585586E-2</v>
      </c>
      <c r="AK187" s="40">
        <f>VLOOKUP(Reais6x6!F187,Aplicações!$B$10:$J$67,7,0)</f>
        <v>8.5585585585585586E-2</v>
      </c>
      <c r="AL187" s="40">
        <f>VLOOKUP(Reais6x6!G187,Aplicações!$B$10:$J$67,7,0)</f>
        <v>8.5585585585585586E-2</v>
      </c>
      <c r="AM187" s="40">
        <f>VLOOKUP(Reais6x6!H187,Aplicações!$B$10:$J$67,7,0)</f>
        <v>9.0090090090090089E-3</v>
      </c>
      <c r="AN187" s="40">
        <f>VLOOKUP(Reais6x6!C187,Aplicações!$B$10:$J$67,8,0)</f>
        <v>0.30584192439862545</v>
      </c>
      <c r="AO187" s="40">
        <f>VLOOKUP(Reais6x6!D187,Aplicações!$B$10:$J$67,8,0)</f>
        <v>0.30584192439862545</v>
      </c>
      <c r="AP187" s="40">
        <f>VLOOKUP(Reais6x6!E187,Aplicações!$B$10:$J$67,8,0)</f>
        <v>0.30584192439862545</v>
      </c>
      <c r="AQ187" s="40">
        <f>VLOOKUP(Reais6x6!F187,Aplicações!$B$10:$J$67,8,0)</f>
        <v>0.30584192439862545</v>
      </c>
      <c r="AR187" s="40">
        <f>VLOOKUP(Reais6x6!G187,Aplicações!$B$10:$J$67,8,0)</f>
        <v>0.30584192439862545</v>
      </c>
      <c r="AS187" s="40">
        <f>VLOOKUP(Reais6x6!H187,Aplicações!$B$10:$J$67,8,0)</f>
        <v>0</v>
      </c>
      <c r="AT187" s="40">
        <f t="shared" si="2"/>
        <v>0.20917431192660549</v>
      </c>
      <c r="AU187" s="40">
        <f t="shared" si="3"/>
        <v>0.43693693693693697</v>
      </c>
      <c r="AV187" s="40">
        <f t="shared" si="4"/>
        <v>1.5292096219931273</v>
      </c>
      <c r="AW187" s="66">
        <f t="shared" si="5"/>
        <v>0.98776758409785925</v>
      </c>
      <c r="AX187" s="40">
        <f t="shared" si="6"/>
        <v>0.97447447447447455</v>
      </c>
      <c r="AY187" s="40">
        <f t="shared" si="7"/>
        <v>0.89805269186712477</v>
      </c>
    </row>
    <row r="188" spans="2:51" ht="13.5" customHeight="1">
      <c r="B188" s="39">
        <v>185</v>
      </c>
      <c r="C188" s="31" t="s">
        <v>99</v>
      </c>
      <c r="D188" s="31" t="s">
        <v>99</v>
      </c>
      <c r="E188" s="31" t="s">
        <v>99</v>
      </c>
      <c r="F188" s="31" t="s">
        <v>99</v>
      </c>
      <c r="G188" s="31" t="s">
        <v>99</v>
      </c>
      <c r="H188" s="31" t="s">
        <v>101</v>
      </c>
      <c r="I188" s="40">
        <f>VLOOKUP(Reais6x6!C188,Aplicações!$B$10:$J$67,9,0)</f>
        <v>30.8</v>
      </c>
      <c r="J188" s="40">
        <f>VLOOKUP(Reais6x6!D188,Aplicações!$B$10:$J$67,9,0)</f>
        <v>30.8</v>
      </c>
      <c r="K188" s="40">
        <f>VLOOKUP(Reais6x6!E188,Aplicações!$B$10:$J$67,9,0)</f>
        <v>30.8</v>
      </c>
      <c r="L188" s="40">
        <f>VLOOKUP(Reais6x6!F188,Aplicações!$B$10:$J$67,9,0)</f>
        <v>30.8</v>
      </c>
      <c r="M188" s="40">
        <f>VLOOKUP(Reais6x6!G188,Aplicações!$B$10:$J$67,9,0)</f>
        <v>30.8</v>
      </c>
      <c r="N188" s="40">
        <f>VLOOKUP(Reais6x6!H188,Aplicações!$B$10:$J$67,9,0)</f>
        <v>224.76</v>
      </c>
      <c r="O188" s="31">
        <v>47</v>
      </c>
      <c r="P188" s="31">
        <v>46</v>
      </c>
      <c r="Q188" s="31">
        <v>46</v>
      </c>
      <c r="R188" s="31">
        <v>44</v>
      </c>
      <c r="S188" s="31">
        <v>45</v>
      </c>
      <c r="T188" s="31">
        <v>310</v>
      </c>
      <c r="U188" s="41">
        <f t="shared" ref="U188:Z188" si="191">O188/I188-1</f>
        <v>0.52597402597402598</v>
      </c>
      <c r="V188" s="41">
        <f t="shared" si="191"/>
        <v>0.49350649350649345</v>
      </c>
      <c r="W188" s="41">
        <f t="shared" si="191"/>
        <v>0.49350649350649345</v>
      </c>
      <c r="X188" s="41">
        <f t="shared" si="191"/>
        <v>0.4285714285714286</v>
      </c>
      <c r="Y188" s="41">
        <f t="shared" si="191"/>
        <v>0.46103896103896091</v>
      </c>
      <c r="Z188" s="41">
        <f t="shared" si="191"/>
        <v>0.37924897668624324</v>
      </c>
      <c r="AA188" s="41">
        <f t="shared" si="1"/>
        <v>0.463641063213941</v>
      </c>
      <c r="AB188" s="40">
        <f>VLOOKUP(Reais6x6!C188,Aplicações!$B$10:$J$67,6,0)</f>
        <v>4.0978593272171251E-2</v>
      </c>
      <c r="AC188" s="40">
        <f>VLOOKUP(Reais6x6!D188,Aplicações!$B$10:$J$67,6,0)</f>
        <v>4.0978593272171251E-2</v>
      </c>
      <c r="AD188" s="40">
        <f>VLOOKUP(Reais6x6!E188,Aplicações!$B$10:$J$67,6,0)</f>
        <v>4.0978593272171251E-2</v>
      </c>
      <c r="AE188" s="40">
        <f>VLOOKUP(Reais6x6!F188,Aplicações!$B$10:$J$67,6,0)</f>
        <v>4.0978593272171251E-2</v>
      </c>
      <c r="AF188" s="40">
        <f>VLOOKUP(Reais6x6!G188,Aplicações!$B$10:$J$67,6,0)</f>
        <v>4.0978593272171251E-2</v>
      </c>
      <c r="AG188" s="40">
        <f>VLOOKUP(Reais6x6!H188,Aplicações!$B$10:$J$67,6,0)</f>
        <v>1.5902140672782873E-2</v>
      </c>
      <c r="AH188" s="40">
        <f>VLOOKUP(Reais6x6!C188,Aplicações!$B$10:$J$67,7,0)</f>
        <v>8.5585585585585586E-2</v>
      </c>
      <c r="AI188" s="40">
        <f>VLOOKUP(Reais6x6!D188,Aplicações!$B$10:$J$67,7,0)</f>
        <v>8.5585585585585586E-2</v>
      </c>
      <c r="AJ188" s="40">
        <f>VLOOKUP(Reais6x6!E188,Aplicações!$B$10:$J$67,7,0)</f>
        <v>8.5585585585585586E-2</v>
      </c>
      <c r="AK188" s="40">
        <f>VLOOKUP(Reais6x6!F188,Aplicações!$B$10:$J$67,7,0)</f>
        <v>8.5585585585585586E-2</v>
      </c>
      <c r="AL188" s="40">
        <f>VLOOKUP(Reais6x6!G188,Aplicações!$B$10:$J$67,7,0)</f>
        <v>8.5585585585585586E-2</v>
      </c>
      <c r="AM188" s="40">
        <f>VLOOKUP(Reais6x6!H188,Aplicações!$B$10:$J$67,7,0)</f>
        <v>2.7027027027027029E-2</v>
      </c>
      <c r="AN188" s="40">
        <f>VLOOKUP(Reais6x6!C188,Aplicações!$B$10:$J$67,8,0)</f>
        <v>0.30584192439862545</v>
      </c>
      <c r="AO188" s="40">
        <f>VLOOKUP(Reais6x6!D188,Aplicações!$B$10:$J$67,8,0)</f>
        <v>0.30584192439862545</v>
      </c>
      <c r="AP188" s="40">
        <f>VLOOKUP(Reais6x6!E188,Aplicações!$B$10:$J$67,8,0)</f>
        <v>0.30584192439862545</v>
      </c>
      <c r="AQ188" s="40">
        <f>VLOOKUP(Reais6x6!F188,Aplicações!$B$10:$J$67,8,0)</f>
        <v>0.30584192439862545</v>
      </c>
      <c r="AR188" s="40">
        <f>VLOOKUP(Reais6x6!G188,Aplicações!$B$10:$J$67,8,0)</f>
        <v>0.30584192439862545</v>
      </c>
      <c r="AS188" s="40">
        <f>VLOOKUP(Reais6x6!H188,Aplicações!$B$10:$J$67,8,0)</f>
        <v>2.7147766323024059E-4</v>
      </c>
      <c r="AT188" s="40">
        <f t="shared" si="2"/>
        <v>0.22079510703363911</v>
      </c>
      <c r="AU188" s="40">
        <f t="shared" si="3"/>
        <v>0.45495495495495497</v>
      </c>
      <c r="AV188" s="40">
        <f t="shared" si="4"/>
        <v>1.5294810996563575</v>
      </c>
      <c r="AW188" s="66">
        <f t="shared" si="5"/>
        <v>0.99164118246687072</v>
      </c>
      <c r="AX188" s="40">
        <f t="shared" si="6"/>
        <v>0.98048048048048042</v>
      </c>
      <c r="AY188" s="40">
        <f t="shared" si="7"/>
        <v>0.89814318442153507</v>
      </c>
    </row>
    <row r="189" spans="2:51" ht="13.5" customHeight="1">
      <c r="B189" s="39">
        <v>186</v>
      </c>
      <c r="C189" s="31" t="s">
        <v>99</v>
      </c>
      <c r="D189" s="31" t="s">
        <v>99</v>
      </c>
      <c r="E189" s="31" t="s">
        <v>99</v>
      </c>
      <c r="F189" s="31" t="s">
        <v>99</v>
      </c>
      <c r="G189" s="31" t="s">
        <v>100</v>
      </c>
      <c r="H189" s="31" t="s">
        <v>100</v>
      </c>
      <c r="I189" s="40">
        <f>VLOOKUP(Reais6x6!C189,Aplicações!$B$10:$J$67,9,0)</f>
        <v>30.8</v>
      </c>
      <c r="J189" s="40">
        <f>VLOOKUP(Reais6x6!D189,Aplicações!$B$10:$J$67,9,0)</f>
        <v>30.8</v>
      </c>
      <c r="K189" s="40">
        <f>VLOOKUP(Reais6x6!E189,Aplicações!$B$10:$J$67,9,0)</f>
        <v>30.8</v>
      </c>
      <c r="L189" s="40">
        <f>VLOOKUP(Reais6x6!F189,Aplicações!$B$10:$J$67,9,0)</f>
        <v>30.8</v>
      </c>
      <c r="M189" s="40">
        <f>VLOOKUP(Reais6x6!G189,Aplicações!$B$10:$J$67,9,0)</f>
        <v>184</v>
      </c>
      <c r="N189" s="40">
        <f>VLOOKUP(Reais6x6!H189,Aplicações!$B$10:$J$67,9,0)</f>
        <v>184</v>
      </c>
      <c r="O189" s="31">
        <v>43</v>
      </c>
      <c r="P189" s="31">
        <v>43</v>
      </c>
      <c r="Q189" s="31">
        <v>44</v>
      </c>
      <c r="R189" s="31">
        <v>43</v>
      </c>
      <c r="S189" s="31">
        <v>202</v>
      </c>
      <c r="T189" s="31">
        <v>202</v>
      </c>
      <c r="U189" s="41">
        <f t="shared" ref="U189:Z189" si="192">O189/I189-1</f>
        <v>0.39610389610389607</v>
      </c>
      <c r="V189" s="41">
        <f t="shared" si="192"/>
        <v>0.39610389610389607</v>
      </c>
      <c r="W189" s="41">
        <f t="shared" si="192"/>
        <v>0.4285714285714286</v>
      </c>
      <c r="X189" s="41">
        <f t="shared" si="192"/>
        <v>0.39610389610389607</v>
      </c>
      <c r="Y189" s="41">
        <f t="shared" si="192"/>
        <v>9.7826086956521729E-2</v>
      </c>
      <c r="Z189" s="41">
        <f t="shared" si="192"/>
        <v>9.7826086956521729E-2</v>
      </c>
      <c r="AA189" s="41">
        <f t="shared" si="1"/>
        <v>0.30208921513269338</v>
      </c>
      <c r="AB189" s="40">
        <f>VLOOKUP(Reais6x6!C189,Aplicações!$B$10:$J$67,6,0)</f>
        <v>4.0978593272171251E-2</v>
      </c>
      <c r="AC189" s="40">
        <f>VLOOKUP(Reais6x6!D189,Aplicações!$B$10:$J$67,6,0)</f>
        <v>4.0978593272171251E-2</v>
      </c>
      <c r="AD189" s="40">
        <f>VLOOKUP(Reais6x6!E189,Aplicações!$B$10:$J$67,6,0)</f>
        <v>4.0978593272171251E-2</v>
      </c>
      <c r="AE189" s="40">
        <f>VLOOKUP(Reais6x6!F189,Aplicações!$B$10:$J$67,6,0)</f>
        <v>4.0978593272171251E-2</v>
      </c>
      <c r="AF189" s="40">
        <f>VLOOKUP(Reais6x6!G189,Aplicações!$B$10:$J$67,6,0)</f>
        <v>4.2813455657492354E-3</v>
      </c>
      <c r="AG189" s="40">
        <f>VLOOKUP(Reais6x6!H189,Aplicações!$B$10:$J$67,6,0)</f>
        <v>4.2813455657492354E-3</v>
      </c>
      <c r="AH189" s="40">
        <f>VLOOKUP(Reais6x6!C189,Aplicações!$B$10:$J$67,7,0)</f>
        <v>8.5585585585585586E-2</v>
      </c>
      <c r="AI189" s="40">
        <f>VLOOKUP(Reais6x6!D189,Aplicações!$B$10:$J$67,7,0)</f>
        <v>8.5585585585585586E-2</v>
      </c>
      <c r="AJ189" s="40">
        <f>VLOOKUP(Reais6x6!E189,Aplicações!$B$10:$J$67,7,0)</f>
        <v>8.5585585585585586E-2</v>
      </c>
      <c r="AK189" s="40">
        <f>VLOOKUP(Reais6x6!F189,Aplicações!$B$10:$J$67,7,0)</f>
        <v>8.5585585585585586E-2</v>
      </c>
      <c r="AL189" s="40">
        <f>VLOOKUP(Reais6x6!G189,Aplicações!$B$10:$J$67,7,0)</f>
        <v>9.0090090090090089E-3</v>
      </c>
      <c r="AM189" s="40">
        <f>VLOOKUP(Reais6x6!H189,Aplicações!$B$10:$J$67,7,0)</f>
        <v>9.0090090090090089E-3</v>
      </c>
      <c r="AN189" s="40">
        <f>VLOOKUP(Reais6x6!C189,Aplicações!$B$10:$J$67,8,0)</f>
        <v>0.30584192439862545</v>
      </c>
      <c r="AO189" s="40">
        <f>VLOOKUP(Reais6x6!D189,Aplicações!$B$10:$J$67,8,0)</f>
        <v>0.30584192439862545</v>
      </c>
      <c r="AP189" s="40">
        <f>VLOOKUP(Reais6x6!E189,Aplicações!$B$10:$J$67,8,0)</f>
        <v>0.30584192439862545</v>
      </c>
      <c r="AQ189" s="40">
        <f>VLOOKUP(Reais6x6!F189,Aplicações!$B$10:$J$67,8,0)</f>
        <v>0.30584192439862545</v>
      </c>
      <c r="AR189" s="40">
        <f>VLOOKUP(Reais6x6!G189,Aplicações!$B$10:$J$67,8,0)</f>
        <v>0</v>
      </c>
      <c r="AS189" s="40">
        <f>VLOOKUP(Reais6x6!H189,Aplicações!$B$10:$J$67,8,0)</f>
        <v>0</v>
      </c>
      <c r="AT189" s="40">
        <f t="shared" si="2"/>
        <v>0.1724770642201835</v>
      </c>
      <c r="AU189" s="40">
        <f t="shared" si="3"/>
        <v>0.3603603603603604</v>
      </c>
      <c r="AV189" s="40">
        <f t="shared" si="4"/>
        <v>1.2233676975945018</v>
      </c>
      <c r="AW189" s="66">
        <f t="shared" si="5"/>
        <v>0.98042813455657485</v>
      </c>
      <c r="AX189" s="40">
        <f t="shared" si="6"/>
        <v>0.95915915915915939</v>
      </c>
      <c r="AY189" s="40">
        <f t="shared" si="7"/>
        <v>0.83688430698739968</v>
      </c>
    </row>
    <row r="190" spans="2:51" ht="13.5" customHeight="1">
      <c r="B190" s="39">
        <v>187</v>
      </c>
      <c r="C190" s="31" t="s">
        <v>99</v>
      </c>
      <c r="D190" s="31" t="s">
        <v>99</v>
      </c>
      <c r="E190" s="31" t="s">
        <v>99</v>
      </c>
      <c r="F190" s="31" t="s">
        <v>99</v>
      </c>
      <c r="G190" s="31" t="s">
        <v>100</v>
      </c>
      <c r="H190" s="31" t="s">
        <v>101</v>
      </c>
      <c r="I190" s="40">
        <f>VLOOKUP(Reais6x6!C190,Aplicações!$B$10:$J$67,9,0)</f>
        <v>30.8</v>
      </c>
      <c r="J190" s="40">
        <f>VLOOKUP(Reais6x6!D190,Aplicações!$B$10:$J$67,9,0)</f>
        <v>30.8</v>
      </c>
      <c r="K190" s="40">
        <f>VLOOKUP(Reais6x6!E190,Aplicações!$B$10:$J$67,9,0)</f>
        <v>30.8</v>
      </c>
      <c r="L190" s="40">
        <f>VLOOKUP(Reais6x6!F190,Aplicações!$B$10:$J$67,9,0)</f>
        <v>30.8</v>
      </c>
      <c r="M190" s="40">
        <f>VLOOKUP(Reais6x6!G190,Aplicações!$B$10:$J$67,9,0)</f>
        <v>184</v>
      </c>
      <c r="N190" s="40">
        <f>VLOOKUP(Reais6x6!H190,Aplicações!$B$10:$J$67,9,0)</f>
        <v>224.76</v>
      </c>
      <c r="O190" s="31">
        <v>44</v>
      </c>
      <c r="P190" s="31">
        <v>44</v>
      </c>
      <c r="Q190" s="31">
        <v>44</v>
      </c>
      <c r="R190" s="31">
        <v>43</v>
      </c>
      <c r="S190" s="31">
        <v>202</v>
      </c>
      <c r="T190" s="31">
        <v>290</v>
      </c>
      <c r="U190" s="41">
        <f t="shared" ref="U190:Z190" si="193">O190/I190-1</f>
        <v>0.4285714285714286</v>
      </c>
      <c r="V190" s="41">
        <f t="shared" si="193"/>
        <v>0.4285714285714286</v>
      </c>
      <c r="W190" s="41">
        <f t="shared" si="193"/>
        <v>0.4285714285714286</v>
      </c>
      <c r="X190" s="41">
        <f t="shared" si="193"/>
        <v>0.39610389610389607</v>
      </c>
      <c r="Y190" s="41">
        <f t="shared" si="193"/>
        <v>9.7826086956521729E-2</v>
      </c>
      <c r="Z190" s="41">
        <f t="shared" si="193"/>
        <v>0.29026517173874367</v>
      </c>
      <c r="AA190" s="41">
        <f t="shared" si="1"/>
        <v>0.34498490675224119</v>
      </c>
      <c r="AB190" s="40">
        <f>VLOOKUP(Reais6x6!C190,Aplicações!$B$10:$J$67,6,0)</f>
        <v>4.0978593272171251E-2</v>
      </c>
      <c r="AC190" s="40">
        <f>VLOOKUP(Reais6x6!D190,Aplicações!$B$10:$J$67,6,0)</f>
        <v>4.0978593272171251E-2</v>
      </c>
      <c r="AD190" s="40">
        <f>VLOOKUP(Reais6x6!E190,Aplicações!$B$10:$J$67,6,0)</f>
        <v>4.0978593272171251E-2</v>
      </c>
      <c r="AE190" s="40">
        <f>VLOOKUP(Reais6x6!F190,Aplicações!$B$10:$J$67,6,0)</f>
        <v>4.0978593272171251E-2</v>
      </c>
      <c r="AF190" s="40">
        <f>VLOOKUP(Reais6x6!G190,Aplicações!$B$10:$J$67,6,0)</f>
        <v>4.2813455657492354E-3</v>
      </c>
      <c r="AG190" s="40">
        <f>VLOOKUP(Reais6x6!H190,Aplicações!$B$10:$J$67,6,0)</f>
        <v>1.5902140672782873E-2</v>
      </c>
      <c r="AH190" s="40">
        <f>VLOOKUP(Reais6x6!C190,Aplicações!$B$10:$J$67,7,0)</f>
        <v>8.5585585585585586E-2</v>
      </c>
      <c r="AI190" s="40">
        <f>VLOOKUP(Reais6x6!D190,Aplicações!$B$10:$J$67,7,0)</f>
        <v>8.5585585585585586E-2</v>
      </c>
      <c r="AJ190" s="40">
        <f>VLOOKUP(Reais6x6!E190,Aplicações!$B$10:$J$67,7,0)</f>
        <v>8.5585585585585586E-2</v>
      </c>
      <c r="AK190" s="40">
        <f>VLOOKUP(Reais6x6!F190,Aplicações!$B$10:$J$67,7,0)</f>
        <v>8.5585585585585586E-2</v>
      </c>
      <c r="AL190" s="40">
        <f>VLOOKUP(Reais6x6!G190,Aplicações!$B$10:$J$67,7,0)</f>
        <v>9.0090090090090089E-3</v>
      </c>
      <c r="AM190" s="40">
        <f>VLOOKUP(Reais6x6!H190,Aplicações!$B$10:$J$67,7,0)</f>
        <v>2.7027027027027029E-2</v>
      </c>
      <c r="AN190" s="40">
        <f>VLOOKUP(Reais6x6!C190,Aplicações!$B$10:$J$67,8,0)</f>
        <v>0.30584192439862545</v>
      </c>
      <c r="AO190" s="40">
        <f>VLOOKUP(Reais6x6!D190,Aplicações!$B$10:$J$67,8,0)</f>
        <v>0.30584192439862545</v>
      </c>
      <c r="AP190" s="40">
        <f>VLOOKUP(Reais6x6!E190,Aplicações!$B$10:$J$67,8,0)</f>
        <v>0.30584192439862545</v>
      </c>
      <c r="AQ190" s="40">
        <f>VLOOKUP(Reais6x6!F190,Aplicações!$B$10:$J$67,8,0)</f>
        <v>0.30584192439862545</v>
      </c>
      <c r="AR190" s="40">
        <f>VLOOKUP(Reais6x6!G190,Aplicações!$B$10:$J$67,8,0)</f>
        <v>0</v>
      </c>
      <c r="AS190" s="40">
        <f>VLOOKUP(Reais6x6!H190,Aplicações!$B$10:$J$67,8,0)</f>
        <v>2.7147766323024059E-4</v>
      </c>
      <c r="AT190" s="40">
        <f t="shared" si="2"/>
        <v>0.18409785932721712</v>
      </c>
      <c r="AU190" s="40">
        <f t="shared" si="3"/>
        <v>0.3783783783783784</v>
      </c>
      <c r="AV190" s="40">
        <f t="shared" si="4"/>
        <v>1.223639175257732</v>
      </c>
      <c r="AW190" s="66">
        <f t="shared" si="5"/>
        <v>0.98275229357798166</v>
      </c>
      <c r="AX190" s="40">
        <f t="shared" si="6"/>
        <v>0.96276276276276274</v>
      </c>
      <c r="AY190" s="40">
        <f t="shared" si="7"/>
        <v>0.83693860252004582</v>
      </c>
    </row>
    <row r="191" spans="2:51" ht="13.5" customHeight="1">
      <c r="B191" s="39">
        <v>188</v>
      </c>
      <c r="C191" s="31" t="s">
        <v>99</v>
      </c>
      <c r="D191" s="31" t="s">
        <v>99</v>
      </c>
      <c r="E191" s="31" t="s">
        <v>99</v>
      </c>
      <c r="F191" s="31" t="s">
        <v>99</v>
      </c>
      <c r="G191" s="31" t="s">
        <v>101</v>
      </c>
      <c r="H191" s="31" t="s">
        <v>101</v>
      </c>
      <c r="I191" s="40">
        <f>VLOOKUP(Reais6x6!C191,Aplicações!$B$10:$J$67,9,0)</f>
        <v>30.8</v>
      </c>
      <c r="J191" s="40">
        <f>VLOOKUP(Reais6x6!D191,Aplicações!$B$10:$J$67,9,0)</f>
        <v>30.8</v>
      </c>
      <c r="K191" s="40">
        <f>VLOOKUP(Reais6x6!E191,Aplicações!$B$10:$J$67,9,0)</f>
        <v>30.8</v>
      </c>
      <c r="L191" s="40">
        <f>VLOOKUP(Reais6x6!F191,Aplicações!$B$10:$J$67,9,0)</f>
        <v>30.8</v>
      </c>
      <c r="M191" s="40">
        <f>VLOOKUP(Reais6x6!G191,Aplicações!$B$10:$J$67,9,0)</f>
        <v>224.76</v>
      </c>
      <c r="N191" s="40">
        <f>VLOOKUP(Reais6x6!H191,Aplicações!$B$10:$J$67,9,0)</f>
        <v>224.76</v>
      </c>
      <c r="O191" s="31">
        <v>44</v>
      </c>
      <c r="P191" s="31">
        <v>44</v>
      </c>
      <c r="Q191" s="31">
        <v>45</v>
      </c>
      <c r="R191" s="31">
        <v>43</v>
      </c>
      <c r="S191" s="31">
        <v>296</v>
      </c>
      <c r="T191" s="31">
        <v>297</v>
      </c>
      <c r="U191" s="41">
        <f t="shared" ref="U191:Z191" si="194">O191/I191-1</f>
        <v>0.4285714285714286</v>
      </c>
      <c r="V191" s="41">
        <f t="shared" si="194"/>
        <v>0.4285714285714286</v>
      </c>
      <c r="W191" s="41">
        <f t="shared" si="194"/>
        <v>0.46103896103896091</v>
      </c>
      <c r="X191" s="41">
        <f t="shared" si="194"/>
        <v>0.39610389610389607</v>
      </c>
      <c r="Y191" s="41">
        <f t="shared" si="194"/>
        <v>0.31696031322299345</v>
      </c>
      <c r="Z191" s="41">
        <f t="shared" si="194"/>
        <v>0.32140950347036834</v>
      </c>
      <c r="AA191" s="41">
        <f t="shared" si="1"/>
        <v>0.39210925516317935</v>
      </c>
      <c r="AB191" s="40">
        <f>VLOOKUP(Reais6x6!C191,Aplicações!$B$10:$J$67,6,0)</f>
        <v>4.0978593272171251E-2</v>
      </c>
      <c r="AC191" s="40">
        <f>VLOOKUP(Reais6x6!D191,Aplicações!$B$10:$J$67,6,0)</f>
        <v>4.0978593272171251E-2</v>
      </c>
      <c r="AD191" s="40">
        <f>VLOOKUP(Reais6x6!E191,Aplicações!$B$10:$J$67,6,0)</f>
        <v>4.0978593272171251E-2</v>
      </c>
      <c r="AE191" s="40">
        <f>VLOOKUP(Reais6x6!F191,Aplicações!$B$10:$J$67,6,0)</f>
        <v>4.0978593272171251E-2</v>
      </c>
      <c r="AF191" s="40">
        <f>VLOOKUP(Reais6x6!G191,Aplicações!$B$10:$J$67,6,0)</f>
        <v>1.5902140672782873E-2</v>
      </c>
      <c r="AG191" s="40">
        <f>VLOOKUP(Reais6x6!H191,Aplicações!$B$10:$J$67,6,0)</f>
        <v>1.5902140672782873E-2</v>
      </c>
      <c r="AH191" s="40">
        <f>VLOOKUP(Reais6x6!C191,Aplicações!$B$10:$J$67,7,0)</f>
        <v>8.5585585585585586E-2</v>
      </c>
      <c r="AI191" s="40">
        <f>VLOOKUP(Reais6x6!D191,Aplicações!$B$10:$J$67,7,0)</f>
        <v>8.5585585585585586E-2</v>
      </c>
      <c r="AJ191" s="40">
        <f>VLOOKUP(Reais6x6!E191,Aplicações!$B$10:$J$67,7,0)</f>
        <v>8.5585585585585586E-2</v>
      </c>
      <c r="AK191" s="40">
        <f>VLOOKUP(Reais6x6!F191,Aplicações!$B$10:$J$67,7,0)</f>
        <v>8.5585585585585586E-2</v>
      </c>
      <c r="AL191" s="40">
        <f>VLOOKUP(Reais6x6!G191,Aplicações!$B$10:$J$67,7,0)</f>
        <v>2.7027027027027029E-2</v>
      </c>
      <c r="AM191" s="40">
        <f>VLOOKUP(Reais6x6!H191,Aplicações!$B$10:$J$67,7,0)</f>
        <v>2.7027027027027029E-2</v>
      </c>
      <c r="AN191" s="40">
        <f>VLOOKUP(Reais6x6!C191,Aplicações!$B$10:$J$67,8,0)</f>
        <v>0.30584192439862545</v>
      </c>
      <c r="AO191" s="40">
        <f>VLOOKUP(Reais6x6!D191,Aplicações!$B$10:$J$67,8,0)</f>
        <v>0.30584192439862545</v>
      </c>
      <c r="AP191" s="40">
        <f>VLOOKUP(Reais6x6!E191,Aplicações!$B$10:$J$67,8,0)</f>
        <v>0.30584192439862545</v>
      </c>
      <c r="AQ191" s="40">
        <f>VLOOKUP(Reais6x6!F191,Aplicações!$B$10:$J$67,8,0)</f>
        <v>0.30584192439862545</v>
      </c>
      <c r="AR191" s="40">
        <f>VLOOKUP(Reais6x6!G191,Aplicações!$B$10:$J$67,8,0)</f>
        <v>2.7147766323024059E-4</v>
      </c>
      <c r="AS191" s="40">
        <f>VLOOKUP(Reais6x6!H191,Aplicações!$B$10:$J$67,8,0)</f>
        <v>2.7147766323024059E-4</v>
      </c>
      <c r="AT191" s="40">
        <f t="shared" si="2"/>
        <v>0.19571865443425074</v>
      </c>
      <c r="AU191" s="40">
        <f t="shared" si="3"/>
        <v>0.3963963963963964</v>
      </c>
      <c r="AV191" s="40">
        <f t="shared" si="4"/>
        <v>1.2239106529209622</v>
      </c>
      <c r="AW191" s="66">
        <f t="shared" si="5"/>
        <v>0.98662589194699302</v>
      </c>
      <c r="AX191" s="40">
        <f t="shared" si="6"/>
        <v>0.96876876876876861</v>
      </c>
      <c r="AY191" s="40">
        <f t="shared" si="7"/>
        <v>0.837029095074456</v>
      </c>
    </row>
    <row r="192" spans="2:51" ht="13.5" customHeight="1">
      <c r="B192" s="39">
        <v>189</v>
      </c>
      <c r="C192" s="31" t="s">
        <v>99</v>
      </c>
      <c r="D192" s="31" t="s">
        <v>99</v>
      </c>
      <c r="E192" s="31" t="s">
        <v>99</v>
      </c>
      <c r="F192" s="31" t="s">
        <v>100</v>
      </c>
      <c r="G192" s="31" t="s">
        <v>100</v>
      </c>
      <c r="H192" s="31" t="s">
        <v>100</v>
      </c>
      <c r="I192" s="40">
        <f>VLOOKUP(Reais6x6!C192,Aplicações!$B$10:$J$67,9,0)</f>
        <v>30.8</v>
      </c>
      <c r="J192" s="40">
        <f>VLOOKUP(Reais6x6!D192,Aplicações!$B$10:$J$67,9,0)</f>
        <v>30.8</v>
      </c>
      <c r="K192" s="40">
        <f>VLOOKUP(Reais6x6!E192,Aplicações!$B$10:$J$67,9,0)</f>
        <v>30.8</v>
      </c>
      <c r="L192" s="40">
        <f>VLOOKUP(Reais6x6!F192,Aplicações!$B$10:$J$67,9,0)</f>
        <v>184</v>
      </c>
      <c r="M192" s="40">
        <f>VLOOKUP(Reais6x6!G192,Aplicações!$B$10:$J$67,9,0)</f>
        <v>184</v>
      </c>
      <c r="N192" s="40">
        <f>VLOOKUP(Reais6x6!H192,Aplicações!$B$10:$J$67,9,0)</f>
        <v>184</v>
      </c>
      <c r="O192" s="31">
        <v>41</v>
      </c>
      <c r="P192" s="31">
        <v>42</v>
      </c>
      <c r="Q192" s="31">
        <v>42</v>
      </c>
      <c r="R192" s="31">
        <v>205</v>
      </c>
      <c r="S192" s="31">
        <v>204</v>
      </c>
      <c r="T192" s="31">
        <v>204</v>
      </c>
      <c r="U192" s="41">
        <f t="shared" ref="U192:Z192" si="195">O192/I192-1</f>
        <v>0.33116883116883122</v>
      </c>
      <c r="V192" s="41">
        <f t="shared" si="195"/>
        <v>0.36363636363636354</v>
      </c>
      <c r="W192" s="41">
        <f t="shared" si="195"/>
        <v>0.36363636363636354</v>
      </c>
      <c r="X192" s="41">
        <f t="shared" si="195"/>
        <v>0.11413043478260865</v>
      </c>
      <c r="Y192" s="41">
        <f t="shared" si="195"/>
        <v>0.10869565217391308</v>
      </c>
      <c r="Z192" s="41">
        <f t="shared" si="195"/>
        <v>0.10869565217391308</v>
      </c>
      <c r="AA192" s="41">
        <f t="shared" si="1"/>
        <v>0.23166054959533219</v>
      </c>
      <c r="AB192" s="40">
        <f>VLOOKUP(Reais6x6!C192,Aplicações!$B$10:$J$67,6,0)</f>
        <v>4.0978593272171251E-2</v>
      </c>
      <c r="AC192" s="40">
        <f>VLOOKUP(Reais6x6!D192,Aplicações!$B$10:$J$67,6,0)</f>
        <v>4.0978593272171251E-2</v>
      </c>
      <c r="AD192" s="40">
        <f>VLOOKUP(Reais6x6!E192,Aplicações!$B$10:$J$67,6,0)</f>
        <v>4.0978593272171251E-2</v>
      </c>
      <c r="AE192" s="40">
        <f>VLOOKUP(Reais6x6!F192,Aplicações!$B$10:$J$67,6,0)</f>
        <v>4.2813455657492354E-3</v>
      </c>
      <c r="AF192" s="40">
        <f>VLOOKUP(Reais6x6!G192,Aplicações!$B$10:$J$67,6,0)</f>
        <v>4.2813455657492354E-3</v>
      </c>
      <c r="AG192" s="40">
        <f>VLOOKUP(Reais6x6!H192,Aplicações!$B$10:$J$67,6,0)</f>
        <v>4.2813455657492354E-3</v>
      </c>
      <c r="AH192" s="40">
        <f>VLOOKUP(Reais6x6!C192,Aplicações!$B$10:$J$67,7,0)</f>
        <v>8.5585585585585586E-2</v>
      </c>
      <c r="AI192" s="40">
        <f>VLOOKUP(Reais6x6!D192,Aplicações!$B$10:$J$67,7,0)</f>
        <v>8.5585585585585586E-2</v>
      </c>
      <c r="AJ192" s="40">
        <f>VLOOKUP(Reais6x6!E192,Aplicações!$B$10:$J$67,7,0)</f>
        <v>8.5585585585585586E-2</v>
      </c>
      <c r="AK192" s="40">
        <f>VLOOKUP(Reais6x6!F192,Aplicações!$B$10:$J$67,7,0)</f>
        <v>9.0090090090090089E-3</v>
      </c>
      <c r="AL192" s="40">
        <f>VLOOKUP(Reais6x6!G192,Aplicações!$B$10:$J$67,7,0)</f>
        <v>9.0090090090090089E-3</v>
      </c>
      <c r="AM192" s="40">
        <f>VLOOKUP(Reais6x6!H192,Aplicações!$B$10:$J$67,7,0)</f>
        <v>9.0090090090090089E-3</v>
      </c>
      <c r="AN192" s="40">
        <f>VLOOKUP(Reais6x6!C192,Aplicações!$B$10:$J$67,8,0)</f>
        <v>0.30584192439862545</v>
      </c>
      <c r="AO192" s="40">
        <f>VLOOKUP(Reais6x6!D192,Aplicações!$B$10:$J$67,8,0)</f>
        <v>0.30584192439862545</v>
      </c>
      <c r="AP192" s="40">
        <f>VLOOKUP(Reais6x6!E192,Aplicações!$B$10:$J$67,8,0)</f>
        <v>0.30584192439862545</v>
      </c>
      <c r="AQ192" s="40">
        <f>VLOOKUP(Reais6x6!F192,Aplicações!$B$10:$J$67,8,0)</f>
        <v>0</v>
      </c>
      <c r="AR192" s="40">
        <f>VLOOKUP(Reais6x6!G192,Aplicações!$B$10:$J$67,8,0)</f>
        <v>0</v>
      </c>
      <c r="AS192" s="40">
        <f>VLOOKUP(Reais6x6!H192,Aplicações!$B$10:$J$67,8,0)</f>
        <v>0</v>
      </c>
      <c r="AT192" s="40">
        <f t="shared" si="2"/>
        <v>0.13577981651376148</v>
      </c>
      <c r="AU192" s="40">
        <f t="shared" si="3"/>
        <v>0.28378378378378383</v>
      </c>
      <c r="AV192" s="40">
        <f t="shared" si="4"/>
        <v>0.91752577319587636</v>
      </c>
      <c r="AW192" s="66">
        <f t="shared" si="5"/>
        <v>0.97798165137614679</v>
      </c>
      <c r="AX192" s="40">
        <f t="shared" si="6"/>
        <v>0.95405405405405419</v>
      </c>
      <c r="AY192" s="40">
        <f t="shared" si="7"/>
        <v>0.81649484536082484</v>
      </c>
    </row>
    <row r="193" spans="2:51" ht="13.5" customHeight="1">
      <c r="B193" s="39">
        <v>190</v>
      </c>
      <c r="C193" s="31" t="s">
        <v>99</v>
      </c>
      <c r="D193" s="31" t="s">
        <v>99</v>
      </c>
      <c r="E193" s="31" t="s">
        <v>99</v>
      </c>
      <c r="F193" s="31" t="s">
        <v>100</v>
      </c>
      <c r="G193" s="31" t="s">
        <v>100</v>
      </c>
      <c r="H193" s="31" t="s">
        <v>101</v>
      </c>
      <c r="I193" s="40">
        <f>VLOOKUP(Reais6x6!C193,Aplicações!$B$10:$J$67,9,0)</f>
        <v>30.8</v>
      </c>
      <c r="J193" s="40">
        <f>VLOOKUP(Reais6x6!D193,Aplicações!$B$10:$J$67,9,0)</f>
        <v>30.8</v>
      </c>
      <c r="K193" s="40">
        <f>VLOOKUP(Reais6x6!E193,Aplicações!$B$10:$J$67,9,0)</f>
        <v>30.8</v>
      </c>
      <c r="L193" s="40">
        <f>VLOOKUP(Reais6x6!F193,Aplicações!$B$10:$J$67,9,0)</f>
        <v>184</v>
      </c>
      <c r="M193" s="40">
        <f>VLOOKUP(Reais6x6!G193,Aplicações!$B$10:$J$67,9,0)</f>
        <v>184</v>
      </c>
      <c r="N193" s="40">
        <f>VLOOKUP(Reais6x6!H193,Aplicações!$B$10:$J$67,9,0)</f>
        <v>224.76</v>
      </c>
      <c r="O193" s="31">
        <v>41</v>
      </c>
      <c r="P193" s="31">
        <v>42</v>
      </c>
      <c r="Q193" s="31">
        <v>42</v>
      </c>
      <c r="R193" s="31">
        <v>201</v>
      </c>
      <c r="S193" s="31">
        <v>202</v>
      </c>
      <c r="T193" s="31">
        <v>282</v>
      </c>
      <c r="U193" s="41">
        <f t="shared" ref="U193:Z193" si="196">O193/I193-1</f>
        <v>0.33116883116883122</v>
      </c>
      <c r="V193" s="41">
        <f t="shared" si="196"/>
        <v>0.36363636363636354</v>
      </c>
      <c r="W193" s="41">
        <f t="shared" si="196"/>
        <v>0.36363636363636354</v>
      </c>
      <c r="X193" s="41">
        <f t="shared" si="196"/>
        <v>9.2391304347826164E-2</v>
      </c>
      <c r="Y193" s="41">
        <f t="shared" si="196"/>
        <v>9.7826086956521729E-2</v>
      </c>
      <c r="Z193" s="41">
        <f t="shared" si="196"/>
        <v>0.25467164975974388</v>
      </c>
      <c r="AA193" s="41">
        <f t="shared" si="1"/>
        <v>0.25055509991760833</v>
      </c>
      <c r="AB193" s="40">
        <f>VLOOKUP(Reais6x6!C193,Aplicações!$B$10:$J$67,6,0)</f>
        <v>4.0978593272171251E-2</v>
      </c>
      <c r="AC193" s="40">
        <f>VLOOKUP(Reais6x6!D193,Aplicações!$B$10:$J$67,6,0)</f>
        <v>4.0978593272171251E-2</v>
      </c>
      <c r="AD193" s="40">
        <f>VLOOKUP(Reais6x6!E193,Aplicações!$B$10:$J$67,6,0)</f>
        <v>4.0978593272171251E-2</v>
      </c>
      <c r="AE193" s="40">
        <f>VLOOKUP(Reais6x6!F193,Aplicações!$B$10:$J$67,6,0)</f>
        <v>4.2813455657492354E-3</v>
      </c>
      <c r="AF193" s="40">
        <f>VLOOKUP(Reais6x6!G193,Aplicações!$B$10:$J$67,6,0)</f>
        <v>4.2813455657492354E-3</v>
      </c>
      <c r="AG193" s="40">
        <f>VLOOKUP(Reais6x6!H193,Aplicações!$B$10:$J$67,6,0)</f>
        <v>1.5902140672782873E-2</v>
      </c>
      <c r="AH193" s="40">
        <f>VLOOKUP(Reais6x6!C193,Aplicações!$B$10:$J$67,7,0)</f>
        <v>8.5585585585585586E-2</v>
      </c>
      <c r="AI193" s="40">
        <f>VLOOKUP(Reais6x6!D193,Aplicações!$B$10:$J$67,7,0)</f>
        <v>8.5585585585585586E-2</v>
      </c>
      <c r="AJ193" s="40">
        <f>VLOOKUP(Reais6x6!E193,Aplicações!$B$10:$J$67,7,0)</f>
        <v>8.5585585585585586E-2</v>
      </c>
      <c r="AK193" s="40">
        <f>VLOOKUP(Reais6x6!F193,Aplicações!$B$10:$J$67,7,0)</f>
        <v>9.0090090090090089E-3</v>
      </c>
      <c r="AL193" s="40">
        <f>VLOOKUP(Reais6x6!G193,Aplicações!$B$10:$J$67,7,0)</f>
        <v>9.0090090090090089E-3</v>
      </c>
      <c r="AM193" s="40">
        <f>VLOOKUP(Reais6x6!H193,Aplicações!$B$10:$J$67,7,0)</f>
        <v>2.7027027027027029E-2</v>
      </c>
      <c r="AN193" s="40">
        <f>VLOOKUP(Reais6x6!C193,Aplicações!$B$10:$J$67,8,0)</f>
        <v>0.30584192439862545</v>
      </c>
      <c r="AO193" s="40">
        <f>VLOOKUP(Reais6x6!D193,Aplicações!$B$10:$J$67,8,0)</f>
        <v>0.30584192439862545</v>
      </c>
      <c r="AP193" s="40">
        <f>VLOOKUP(Reais6x6!E193,Aplicações!$B$10:$J$67,8,0)</f>
        <v>0.30584192439862545</v>
      </c>
      <c r="AQ193" s="40">
        <f>VLOOKUP(Reais6x6!F193,Aplicações!$B$10:$J$67,8,0)</f>
        <v>0</v>
      </c>
      <c r="AR193" s="40">
        <f>VLOOKUP(Reais6x6!G193,Aplicações!$B$10:$J$67,8,0)</f>
        <v>0</v>
      </c>
      <c r="AS193" s="40">
        <f>VLOOKUP(Reais6x6!H193,Aplicações!$B$10:$J$67,8,0)</f>
        <v>2.7147766323024059E-4</v>
      </c>
      <c r="AT193" s="40">
        <f t="shared" si="2"/>
        <v>0.1474006116207951</v>
      </c>
      <c r="AU193" s="40">
        <f t="shared" si="3"/>
        <v>0.30180180180180183</v>
      </c>
      <c r="AV193" s="40">
        <f t="shared" si="4"/>
        <v>0.91779725085910657</v>
      </c>
      <c r="AW193" s="66">
        <f t="shared" si="5"/>
        <v>0.97875637104994906</v>
      </c>
      <c r="AX193" s="40">
        <f t="shared" si="6"/>
        <v>0.95525525525525512</v>
      </c>
      <c r="AY193" s="40">
        <f t="shared" si="7"/>
        <v>0.81651294387170703</v>
      </c>
    </row>
    <row r="194" spans="2:51" ht="13.5" customHeight="1">
      <c r="B194" s="39">
        <v>191</v>
      </c>
      <c r="C194" s="31" t="s">
        <v>99</v>
      </c>
      <c r="D194" s="31" t="s">
        <v>99</v>
      </c>
      <c r="E194" s="31" t="s">
        <v>99</v>
      </c>
      <c r="F194" s="31" t="s">
        <v>100</v>
      </c>
      <c r="G194" s="31" t="s">
        <v>101</v>
      </c>
      <c r="H194" s="31" t="s">
        <v>101</v>
      </c>
      <c r="I194" s="40">
        <f>VLOOKUP(Reais6x6!C194,Aplicações!$B$10:$J$67,9,0)</f>
        <v>30.8</v>
      </c>
      <c r="J194" s="40">
        <f>VLOOKUP(Reais6x6!D194,Aplicações!$B$10:$J$67,9,0)</f>
        <v>30.8</v>
      </c>
      <c r="K194" s="40">
        <f>VLOOKUP(Reais6x6!E194,Aplicações!$B$10:$J$67,9,0)</f>
        <v>30.8</v>
      </c>
      <c r="L194" s="40">
        <f>VLOOKUP(Reais6x6!F194,Aplicações!$B$10:$J$67,9,0)</f>
        <v>184</v>
      </c>
      <c r="M194" s="40">
        <f>VLOOKUP(Reais6x6!G194,Aplicações!$B$10:$J$67,9,0)</f>
        <v>224.76</v>
      </c>
      <c r="N194" s="40">
        <f>VLOOKUP(Reais6x6!H194,Aplicações!$B$10:$J$67,9,0)</f>
        <v>224.76</v>
      </c>
      <c r="O194" s="31">
        <v>43</v>
      </c>
      <c r="P194" s="31">
        <v>42</v>
      </c>
      <c r="Q194" s="31">
        <v>43</v>
      </c>
      <c r="R194" s="31">
        <v>200</v>
      </c>
      <c r="S194" s="31">
        <v>282</v>
      </c>
      <c r="T194" s="31">
        <v>285</v>
      </c>
      <c r="U194" s="41">
        <f t="shared" ref="U194:Z194" si="197">O194/I194-1</f>
        <v>0.39610389610389607</v>
      </c>
      <c r="V194" s="41">
        <f t="shared" si="197"/>
        <v>0.36363636363636354</v>
      </c>
      <c r="W194" s="41">
        <f t="shared" si="197"/>
        <v>0.39610389610389607</v>
      </c>
      <c r="X194" s="41">
        <f t="shared" si="197"/>
        <v>8.6956521739130377E-2</v>
      </c>
      <c r="Y194" s="41">
        <f t="shared" si="197"/>
        <v>0.25467164975974388</v>
      </c>
      <c r="Z194" s="41">
        <f t="shared" si="197"/>
        <v>0.26801922050186877</v>
      </c>
      <c r="AA194" s="41">
        <f t="shared" si="1"/>
        <v>0.2942485913074831</v>
      </c>
      <c r="AB194" s="40">
        <f>VLOOKUP(Reais6x6!C194,Aplicações!$B$10:$J$67,6,0)</f>
        <v>4.0978593272171251E-2</v>
      </c>
      <c r="AC194" s="40">
        <f>VLOOKUP(Reais6x6!D194,Aplicações!$B$10:$J$67,6,0)</f>
        <v>4.0978593272171251E-2</v>
      </c>
      <c r="AD194" s="40">
        <f>VLOOKUP(Reais6x6!E194,Aplicações!$B$10:$J$67,6,0)</f>
        <v>4.0978593272171251E-2</v>
      </c>
      <c r="AE194" s="40">
        <f>VLOOKUP(Reais6x6!F194,Aplicações!$B$10:$J$67,6,0)</f>
        <v>4.2813455657492354E-3</v>
      </c>
      <c r="AF194" s="40">
        <f>VLOOKUP(Reais6x6!G194,Aplicações!$B$10:$J$67,6,0)</f>
        <v>1.5902140672782873E-2</v>
      </c>
      <c r="AG194" s="40">
        <f>VLOOKUP(Reais6x6!H194,Aplicações!$B$10:$J$67,6,0)</f>
        <v>1.5902140672782873E-2</v>
      </c>
      <c r="AH194" s="40">
        <f>VLOOKUP(Reais6x6!C194,Aplicações!$B$10:$J$67,7,0)</f>
        <v>8.5585585585585586E-2</v>
      </c>
      <c r="AI194" s="40">
        <f>VLOOKUP(Reais6x6!D194,Aplicações!$B$10:$J$67,7,0)</f>
        <v>8.5585585585585586E-2</v>
      </c>
      <c r="AJ194" s="40">
        <f>VLOOKUP(Reais6x6!E194,Aplicações!$B$10:$J$67,7,0)</f>
        <v>8.5585585585585586E-2</v>
      </c>
      <c r="AK194" s="40">
        <f>VLOOKUP(Reais6x6!F194,Aplicações!$B$10:$J$67,7,0)</f>
        <v>9.0090090090090089E-3</v>
      </c>
      <c r="AL194" s="40">
        <f>VLOOKUP(Reais6x6!G194,Aplicações!$B$10:$J$67,7,0)</f>
        <v>2.7027027027027029E-2</v>
      </c>
      <c r="AM194" s="40">
        <f>VLOOKUP(Reais6x6!H194,Aplicações!$B$10:$J$67,7,0)</f>
        <v>2.7027027027027029E-2</v>
      </c>
      <c r="AN194" s="40">
        <f>VLOOKUP(Reais6x6!C194,Aplicações!$B$10:$J$67,8,0)</f>
        <v>0.30584192439862545</v>
      </c>
      <c r="AO194" s="40">
        <f>VLOOKUP(Reais6x6!D194,Aplicações!$B$10:$J$67,8,0)</f>
        <v>0.30584192439862545</v>
      </c>
      <c r="AP194" s="40">
        <f>VLOOKUP(Reais6x6!E194,Aplicações!$B$10:$J$67,8,0)</f>
        <v>0.30584192439862545</v>
      </c>
      <c r="AQ194" s="40">
        <f>VLOOKUP(Reais6x6!F194,Aplicações!$B$10:$J$67,8,0)</f>
        <v>0</v>
      </c>
      <c r="AR194" s="40">
        <f>VLOOKUP(Reais6x6!G194,Aplicações!$B$10:$J$67,8,0)</f>
        <v>2.7147766323024059E-4</v>
      </c>
      <c r="AS194" s="40">
        <f>VLOOKUP(Reais6x6!H194,Aplicações!$B$10:$J$67,8,0)</f>
        <v>2.7147766323024059E-4</v>
      </c>
      <c r="AT194" s="40">
        <f t="shared" si="2"/>
        <v>0.15902140672782872</v>
      </c>
      <c r="AU194" s="40">
        <f t="shared" si="3"/>
        <v>0.31981981981981983</v>
      </c>
      <c r="AV194" s="40">
        <f t="shared" si="4"/>
        <v>0.91806872852233679</v>
      </c>
      <c r="AW194" s="66">
        <f t="shared" si="5"/>
        <v>0.98108053007135587</v>
      </c>
      <c r="AX194" s="40">
        <f t="shared" si="6"/>
        <v>0.9588588588588588</v>
      </c>
      <c r="AY194" s="40">
        <f t="shared" si="7"/>
        <v>0.81656723940435294</v>
      </c>
    </row>
    <row r="195" spans="2:51" ht="13.5" customHeight="1">
      <c r="B195" s="39">
        <v>192</v>
      </c>
      <c r="C195" s="31" t="s">
        <v>99</v>
      </c>
      <c r="D195" s="31" t="s">
        <v>99</v>
      </c>
      <c r="E195" s="31" t="s">
        <v>99</v>
      </c>
      <c r="F195" s="31" t="s">
        <v>101</v>
      </c>
      <c r="G195" s="31" t="s">
        <v>101</v>
      </c>
      <c r="H195" s="31" t="s">
        <v>101</v>
      </c>
      <c r="I195" s="40">
        <f>VLOOKUP(Reais6x6!C195,Aplicações!$B$10:$J$67,9,0)</f>
        <v>30.8</v>
      </c>
      <c r="J195" s="40">
        <f>VLOOKUP(Reais6x6!D195,Aplicações!$B$10:$J$67,9,0)</f>
        <v>30.8</v>
      </c>
      <c r="K195" s="40">
        <f>VLOOKUP(Reais6x6!E195,Aplicações!$B$10:$J$67,9,0)</f>
        <v>30.8</v>
      </c>
      <c r="L195" s="40">
        <f>VLOOKUP(Reais6x6!F195,Aplicações!$B$10:$J$67,9,0)</f>
        <v>224.76</v>
      </c>
      <c r="M195" s="40">
        <f>VLOOKUP(Reais6x6!G195,Aplicações!$B$10:$J$67,9,0)</f>
        <v>224.76</v>
      </c>
      <c r="N195" s="40">
        <f>VLOOKUP(Reais6x6!H195,Aplicações!$B$10:$J$67,9,0)</f>
        <v>224.76</v>
      </c>
      <c r="O195" s="31">
        <v>43</v>
      </c>
      <c r="P195" s="31">
        <v>44</v>
      </c>
      <c r="Q195" s="31">
        <v>45</v>
      </c>
      <c r="R195" s="31">
        <v>293</v>
      </c>
      <c r="S195" s="31">
        <v>287</v>
      </c>
      <c r="T195" s="31">
        <v>291</v>
      </c>
      <c r="U195" s="41">
        <f t="shared" ref="U195:Z195" si="198">O195/I195-1</f>
        <v>0.39610389610389607</v>
      </c>
      <c r="V195" s="41">
        <f t="shared" si="198"/>
        <v>0.4285714285714286</v>
      </c>
      <c r="W195" s="41">
        <f t="shared" si="198"/>
        <v>0.46103896103896091</v>
      </c>
      <c r="X195" s="41">
        <f t="shared" si="198"/>
        <v>0.30361274248086856</v>
      </c>
      <c r="Y195" s="41">
        <f t="shared" si="198"/>
        <v>0.27691760099661877</v>
      </c>
      <c r="Z195" s="41">
        <f t="shared" si="198"/>
        <v>0.29471436198611856</v>
      </c>
      <c r="AA195" s="41">
        <f t="shared" si="1"/>
        <v>0.36015983186298195</v>
      </c>
      <c r="AB195" s="40">
        <f>VLOOKUP(Reais6x6!C195,Aplicações!$B$10:$J$67,6,0)</f>
        <v>4.0978593272171251E-2</v>
      </c>
      <c r="AC195" s="40">
        <f>VLOOKUP(Reais6x6!D195,Aplicações!$B$10:$J$67,6,0)</f>
        <v>4.0978593272171251E-2</v>
      </c>
      <c r="AD195" s="40">
        <f>VLOOKUP(Reais6x6!E195,Aplicações!$B$10:$J$67,6,0)</f>
        <v>4.0978593272171251E-2</v>
      </c>
      <c r="AE195" s="40">
        <f>VLOOKUP(Reais6x6!F195,Aplicações!$B$10:$J$67,6,0)</f>
        <v>1.5902140672782873E-2</v>
      </c>
      <c r="AF195" s="40">
        <f>VLOOKUP(Reais6x6!G195,Aplicações!$B$10:$J$67,6,0)</f>
        <v>1.5902140672782873E-2</v>
      </c>
      <c r="AG195" s="40">
        <f>VLOOKUP(Reais6x6!H195,Aplicações!$B$10:$J$67,6,0)</f>
        <v>1.5902140672782873E-2</v>
      </c>
      <c r="AH195" s="40">
        <f>VLOOKUP(Reais6x6!C195,Aplicações!$B$10:$J$67,7,0)</f>
        <v>8.5585585585585586E-2</v>
      </c>
      <c r="AI195" s="40">
        <f>VLOOKUP(Reais6x6!D195,Aplicações!$B$10:$J$67,7,0)</f>
        <v>8.5585585585585586E-2</v>
      </c>
      <c r="AJ195" s="40">
        <f>VLOOKUP(Reais6x6!E195,Aplicações!$B$10:$J$67,7,0)</f>
        <v>8.5585585585585586E-2</v>
      </c>
      <c r="AK195" s="40">
        <f>VLOOKUP(Reais6x6!F195,Aplicações!$B$10:$J$67,7,0)</f>
        <v>2.7027027027027029E-2</v>
      </c>
      <c r="AL195" s="40">
        <f>VLOOKUP(Reais6x6!G195,Aplicações!$B$10:$J$67,7,0)</f>
        <v>2.7027027027027029E-2</v>
      </c>
      <c r="AM195" s="40">
        <f>VLOOKUP(Reais6x6!H195,Aplicações!$B$10:$J$67,7,0)</f>
        <v>2.7027027027027029E-2</v>
      </c>
      <c r="AN195" s="40">
        <f>VLOOKUP(Reais6x6!C195,Aplicações!$B$10:$J$67,8,0)</f>
        <v>0.30584192439862545</v>
      </c>
      <c r="AO195" s="40">
        <f>VLOOKUP(Reais6x6!D195,Aplicações!$B$10:$J$67,8,0)</f>
        <v>0.30584192439862545</v>
      </c>
      <c r="AP195" s="40">
        <f>VLOOKUP(Reais6x6!E195,Aplicações!$B$10:$J$67,8,0)</f>
        <v>0.30584192439862545</v>
      </c>
      <c r="AQ195" s="40">
        <f>VLOOKUP(Reais6x6!F195,Aplicações!$B$10:$J$67,8,0)</f>
        <v>2.7147766323024059E-4</v>
      </c>
      <c r="AR195" s="40">
        <f>VLOOKUP(Reais6x6!G195,Aplicações!$B$10:$J$67,8,0)</f>
        <v>2.7147766323024059E-4</v>
      </c>
      <c r="AS195" s="40">
        <f>VLOOKUP(Reais6x6!H195,Aplicações!$B$10:$J$67,8,0)</f>
        <v>2.7147766323024059E-4</v>
      </c>
      <c r="AT195" s="40">
        <f t="shared" si="2"/>
        <v>0.17064220183486237</v>
      </c>
      <c r="AU195" s="40">
        <f t="shared" si="3"/>
        <v>0.33783783783783783</v>
      </c>
      <c r="AV195" s="40">
        <f t="shared" si="4"/>
        <v>0.918340206185567</v>
      </c>
      <c r="AW195" s="66">
        <f t="shared" si="5"/>
        <v>0.98495412844036712</v>
      </c>
      <c r="AX195" s="40">
        <f t="shared" si="6"/>
        <v>0.96486486486486478</v>
      </c>
      <c r="AY195" s="40">
        <f t="shared" si="7"/>
        <v>0.81665773195876301</v>
      </c>
    </row>
    <row r="196" spans="2:51" ht="13.5" customHeight="1">
      <c r="B196" s="39">
        <v>193</v>
      </c>
      <c r="C196" s="31" t="s">
        <v>99</v>
      </c>
      <c r="D196" s="31" t="s">
        <v>99</v>
      </c>
      <c r="E196" s="31" t="s">
        <v>100</v>
      </c>
      <c r="F196" s="31" t="s">
        <v>100</v>
      </c>
      <c r="G196" s="31" t="s">
        <v>100</v>
      </c>
      <c r="H196" s="31" t="s">
        <v>100</v>
      </c>
      <c r="I196" s="40">
        <f>VLOOKUP(Reais6x6!C196,Aplicações!$B$10:$J$67,9,0)</f>
        <v>30.8</v>
      </c>
      <c r="J196" s="40">
        <f>VLOOKUP(Reais6x6!D196,Aplicações!$B$10:$J$67,9,0)</f>
        <v>30.8</v>
      </c>
      <c r="K196" s="40">
        <f>VLOOKUP(Reais6x6!E196,Aplicações!$B$10:$J$67,9,0)</f>
        <v>184</v>
      </c>
      <c r="L196" s="40">
        <f>VLOOKUP(Reais6x6!F196,Aplicações!$B$10:$J$67,9,0)</f>
        <v>184</v>
      </c>
      <c r="M196" s="40">
        <f>VLOOKUP(Reais6x6!G196,Aplicações!$B$10:$J$67,9,0)</f>
        <v>184</v>
      </c>
      <c r="N196" s="40">
        <f>VLOOKUP(Reais6x6!H196,Aplicações!$B$10:$J$67,9,0)</f>
        <v>184</v>
      </c>
      <c r="O196" s="31">
        <v>41</v>
      </c>
      <c r="P196" s="31">
        <v>41</v>
      </c>
      <c r="Q196" s="31">
        <v>207</v>
      </c>
      <c r="R196" s="31">
        <v>208</v>
      </c>
      <c r="S196" s="31">
        <v>207</v>
      </c>
      <c r="T196" s="31">
        <v>206</v>
      </c>
      <c r="U196" s="41">
        <f t="shared" ref="U196:Z196" si="199">O196/I196-1</f>
        <v>0.33116883116883122</v>
      </c>
      <c r="V196" s="41">
        <f t="shared" si="199"/>
        <v>0.33116883116883122</v>
      </c>
      <c r="W196" s="41">
        <f t="shared" si="199"/>
        <v>0.125</v>
      </c>
      <c r="X196" s="41">
        <f t="shared" si="199"/>
        <v>0.13043478260869557</v>
      </c>
      <c r="Y196" s="41">
        <f t="shared" si="199"/>
        <v>0.125</v>
      </c>
      <c r="Z196" s="41">
        <f t="shared" si="199"/>
        <v>0.11956521739130443</v>
      </c>
      <c r="AA196" s="41">
        <f t="shared" si="1"/>
        <v>0.19372294372294374</v>
      </c>
      <c r="AB196" s="40">
        <f>VLOOKUP(Reais6x6!C196,Aplicações!$B$10:$J$67,6,0)</f>
        <v>4.0978593272171251E-2</v>
      </c>
      <c r="AC196" s="40">
        <f>VLOOKUP(Reais6x6!D196,Aplicações!$B$10:$J$67,6,0)</f>
        <v>4.0978593272171251E-2</v>
      </c>
      <c r="AD196" s="40">
        <f>VLOOKUP(Reais6x6!E196,Aplicações!$B$10:$J$67,6,0)</f>
        <v>4.2813455657492354E-3</v>
      </c>
      <c r="AE196" s="40">
        <f>VLOOKUP(Reais6x6!F196,Aplicações!$B$10:$J$67,6,0)</f>
        <v>4.2813455657492354E-3</v>
      </c>
      <c r="AF196" s="40">
        <f>VLOOKUP(Reais6x6!G196,Aplicações!$B$10:$J$67,6,0)</f>
        <v>4.2813455657492354E-3</v>
      </c>
      <c r="AG196" s="40">
        <f>VLOOKUP(Reais6x6!H196,Aplicações!$B$10:$J$67,6,0)</f>
        <v>4.2813455657492354E-3</v>
      </c>
      <c r="AH196" s="40">
        <f>VLOOKUP(Reais6x6!C196,Aplicações!$B$10:$J$67,7,0)</f>
        <v>8.5585585585585586E-2</v>
      </c>
      <c r="AI196" s="40">
        <f>VLOOKUP(Reais6x6!D196,Aplicações!$B$10:$J$67,7,0)</f>
        <v>8.5585585585585586E-2</v>
      </c>
      <c r="AJ196" s="40">
        <f>VLOOKUP(Reais6x6!E196,Aplicações!$B$10:$J$67,7,0)</f>
        <v>9.0090090090090089E-3</v>
      </c>
      <c r="AK196" s="40">
        <f>VLOOKUP(Reais6x6!F196,Aplicações!$B$10:$J$67,7,0)</f>
        <v>9.0090090090090089E-3</v>
      </c>
      <c r="AL196" s="40">
        <f>VLOOKUP(Reais6x6!G196,Aplicações!$B$10:$J$67,7,0)</f>
        <v>9.0090090090090089E-3</v>
      </c>
      <c r="AM196" s="40">
        <f>VLOOKUP(Reais6x6!H196,Aplicações!$B$10:$J$67,7,0)</f>
        <v>9.0090090090090089E-3</v>
      </c>
      <c r="AN196" s="40">
        <f>VLOOKUP(Reais6x6!C196,Aplicações!$B$10:$J$67,8,0)</f>
        <v>0.30584192439862545</v>
      </c>
      <c r="AO196" s="40">
        <f>VLOOKUP(Reais6x6!D196,Aplicações!$B$10:$J$67,8,0)</f>
        <v>0.30584192439862545</v>
      </c>
      <c r="AP196" s="40">
        <f>VLOOKUP(Reais6x6!E196,Aplicações!$B$10:$J$67,8,0)</f>
        <v>0</v>
      </c>
      <c r="AQ196" s="40">
        <f>VLOOKUP(Reais6x6!F196,Aplicações!$B$10:$J$67,8,0)</f>
        <v>0</v>
      </c>
      <c r="AR196" s="40">
        <f>VLOOKUP(Reais6x6!G196,Aplicações!$B$10:$J$67,8,0)</f>
        <v>0</v>
      </c>
      <c r="AS196" s="40">
        <f>VLOOKUP(Reais6x6!H196,Aplicações!$B$10:$J$67,8,0)</f>
        <v>0</v>
      </c>
      <c r="AT196" s="40">
        <f t="shared" si="2"/>
        <v>9.9082568807339427E-2</v>
      </c>
      <c r="AU196" s="40">
        <f t="shared" si="3"/>
        <v>0.20720720720720717</v>
      </c>
      <c r="AV196" s="40">
        <f t="shared" si="4"/>
        <v>0.61168384879725091</v>
      </c>
      <c r="AW196" s="66">
        <f t="shared" si="5"/>
        <v>0.98042813455657496</v>
      </c>
      <c r="AX196" s="40">
        <f t="shared" si="6"/>
        <v>0.95915915915915906</v>
      </c>
      <c r="AY196" s="40">
        <f t="shared" si="7"/>
        <v>0.83688430698739991</v>
      </c>
    </row>
    <row r="197" spans="2:51" ht="13.5" customHeight="1">
      <c r="B197" s="39">
        <v>194</v>
      </c>
      <c r="C197" s="31" t="s">
        <v>99</v>
      </c>
      <c r="D197" s="31" t="s">
        <v>99</v>
      </c>
      <c r="E197" s="31" t="s">
        <v>100</v>
      </c>
      <c r="F197" s="31" t="s">
        <v>100</v>
      </c>
      <c r="G197" s="31" t="s">
        <v>100</v>
      </c>
      <c r="H197" s="31" t="s">
        <v>101</v>
      </c>
      <c r="I197" s="40">
        <f>VLOOKUP(Reais6x6!C197,Aplicações!$B$10:$J$67,9,0)</f>
        <v>30.8</v>
      </c>
      <c r="J197" s="40">
        <f>VLOOKUP(Reais6x6!D197,Aplicações!$B$10:$J$67,9,0)</f>
        <v>30.8</v>
      </c>
      <c r="K197" s="40">
        <f>VLOOKUP(Reais6x6!E197,Aplicações!$B$10:$J$67,9,0)</f>
        <v>184</v>
      </c>
      <c r="L197" s="40">
        <f>VLOOKUP(Reais6x6!F197,Aplicações!$B$10:$J$67,9,0)</f>
        <v>184</v>
      </c>
      <c r="M197" s="40">
        <f>VLOOKUP(Reais6x6!G197,Aplicações!$B$10:$J$67,9,0)</f>
        <v>184</v>
      </c>
      <c r="N197" s="40">
        <f>VLOOKUP(Reais6x6!H197,Aplicações!$B$10:$J$67,9,0)</f>
        <v>224.76</v>
      </c>
      <c r="O197" s="31">
        <v>41</v>
      </c>
      <c r="P197" s="31">
        <v>41</v>
      </c>
      <c r="Q197" s="31">
        <v>205</v>
      </c>
      <c r="R197" s="31">
        <v>204</v>
      </c>
      <c r="S197" s="31">
        <v>204</v>
      </c>
      <c r="T197" s="31">
        <v>275</v>
      </c>
      <c r="U197" s="41">
        <f t="shared" ref="U197:Z197" si="200">O197/I197-1</f>
        <v>0.33116883116883122</v>
      </c>
      <c r="V197" s="41">
        <f t="shared" si="200"/>
        <v>0.33116883116883122</v>
      </c>
      <c r="W197" s="41">
        <f t="shared" si="200"/>
        <v>0.11413043478260865</v>
      </c>
      <c r="X197" s="41">
        <f t="shared" si="200"/>
        <v>0.10869565217391308</v>
      </c>
      <c r="Y197" s="41">
        <f t="shared" si="200"/>
        <v>0.10869565217391308</v>
      </c>
      <c r="Z197" s="41">
        <f t="shared" si="200"/>
        <v>0.22352731802811898</v>
      </c>
      <c r="AA197" s="41">
        <f t="shared" si="1"/>
        <v>0.20289778658270272</v>
      </c>
      <c r="AB197" s="40">
        <f>VLOOKUP(Reais6x6!C197,Aplicações!$B$10:$J$67,6,0)</f>
        <v>4.0978593272171251E-2</v>
      </c>
      <c r="AC197" s="40">
        <f>VLOOKUP(Reais6x6!D197,Aplicações!$B$10:$J$67,6,0)</f>
        <v>4.0978593272171251E-2</v>
      </c>
      <c r="AD197" s="40">
        <f>VLOOKUP(Reais6x6!E197,Aplicações!$B$10:$J$67,6,0)</f>
        <v>4.2813455657492354E-3</v>
      </c>
      <c r="AE197" s="40">
        <f>VLOOKUP(Reais6x6!F197,Aplicações!$B$10:$J$67,6,0)</f>
        <v>4.2813455657492354E-3</v>
      </c>
      <c r="AF197" s="40">
        <f>VLOOKUP(Reais6x6!G197,Aplicações!$B$10:$J$67,6,0)</f>
        <v>4.2813455657492354E-3</v>
      </c>
      <c r="AG197" s="40">
        <f>VLOOKUP(Reais6x6!H197,Aplicações!$B$10:$J$67,6,0)</f>
        <v>1.5902140672782873E-2</v>
      </c>
      <c r="AH197" s="40">
        <f>VLOOKUP(Reais6x6!C197,Aplicações!$B$10:$J$67,7,0)</f>
        <v>8.5585585585585586E-2</v>
      </c>
      <c r="AI197" s="40">
        <f>VLOOKUP(Reais6x6!D197,Aplicações!$B$10:$J$67,7,0)</f>
        <v>8.5585585585585586E-2</v>
      </c>
      <c r="AJ197" s="40">
        <f>VLOOKUP(Reais6x6!E197,Aplicações!$B$10:$J$67,7,0)</f>
        <v>9.0090090090090089E-3</v>
      </c>
      <c r="AK197" s="40">
        <f>VLOOKUP(Reais6x6!F197,Aplicações!$B$10:$J$67,7,0)</f>
        <v>9.0090090090090089E-3</v>
      </c>
      <c r="AL197" s="40">
        <f>VLOOKUP(Reais6x6!G197,Aplicações!$B$10:$J$67,7,0)</f>
        <v>9.0090090090090089E-3</v>
      </c>
      <c r="AM197" s="40">
        <f>VLOOKUP(Reais6x6!H197,Aplicações!$B$10:$J$67,7,0)</f>
        <v>2.7027027027027029E-2</v>
      </c>
      <c r="AN197" s="40">
        <f>VLOOKUP(Reais6x6!C197,Aplicações!$B$10:$J$67,8,0)</f>
        <v>0.30584192439862545</v>
      </c>
      <c r="AO197" s="40">
        <f>VLOOKUP(Reais6x6!D197,Aplicações!$B$10:$J$67,8,0)</f>
        <v>0.30584192439862545</v>
      </c>
      <c r="AP197" s="40">
        <f>VLOOKUP(Reais6x6!E197,Aplicações!$B$10:$J$67,8,0)</f>
        <v>0</v>
      </c>
      <c r="AQ197" s="40">
        <f>VLOOKUP(Reais6x6!F197,Aplicações!$B$10:$J$67,8,0)</f>
        <v>0</v>
      </c>
      <c r="AR197" s="40">
        <f>VLOOKUP(Reais6x6!G197,Aplicações!$B$10:$J$67,8,0)</f>
        <v>0</v>
      </c>
      <c r="AS197" s="40">
        <f>VLOOKUP(Reais6x6!H197,Aplicações!$B$10:$J$67,8,0)</f>
        <v>2.7147766323024059E-4</v>
      </c>
      <c r="AT197" s="40">
        <f t="shared" si="2"/>
        <v>0.11070336391437308</v>
      </c>
      <c r="AU197" s="40">
        <f t="shared" si="3"/>
        <v>0.2252252252252252</v>
      </c>
      <c r="AV197" s="40">
        <f t="shared" si="4"/>
        <v>0.61195532646048112</v>
      </c>
      <c r="AW197" s="66">
        <f t="shared" si="5"/>
        <v>0.9796534148827728</v>
      </c>
      <c r="AX197" s="40">
        <f t="shared" si="6"/>
        <v>0.95795795795795768</v>
      </c>
      <c r="AY197" s="40">
        <f t="shared" si="7"/>
        <v>0.83686620847651794</v>
      </c>
    </row>
    <row r="198" spans="2:51" ht="13.5" customHeight="1">
      <c r="B198" s="39">
        <v>195</v>
      </c>
      <c r="C198" s="31" t="s">
        <v>99</v>
      </c>
      <c r="D198" s="31" t="s">
        <v>99</v>
      </c>
      <c r="E198" s="31" t="s">
        <v>100</v>
      </c>
      <c r="F198" s="31" t="s">
        <v>100</v>
      </c>
      <c r="G198" s="31" t="s">
        <v>101</v>
      </c>
      <c r="H198" s="31" t="s">
        <v>101</v>
      </c>
      <c r="I198" s="40">
        <f>VLOOKUP(Reais6x6!C198,Aplicações!$B$10:$J$67,9,0)</f>
        <v>30.8</v>
      </c>
      <c r="J198" s="40">
        <f>VLOOKUP(Reais6x6!D198,Aplicações!$B$10:$J$67,9,0)</f>
        <v>30.8</v>
      </c>
      <c r="K198" s="40">
        <f>VLOOKUP(Reais6x6!E198,Aplicações!$B$10:$J$67,9,0)</f>
        <v>184</v>
      </c>
      <c r="L198" s="40">
        <f>VLOOKUP(Reais6x6!F198,Aplicações!$B$10:$J$67,9,0)</f>
        <v>184</v>
      </c>
      <c r="M198" s="40">
        <f>VLOOKUP(Reais6x6!G198,Aplicações!$B$10:$J$67,9,0)</f>
        <v>224.76</v>
      </c>
      <c r="N198" s="40">
        <f>VLOOKUP(Reais6x6!H198,Aplicações!$B$10:$J$67,9,0)</f>
        <v>224.76</v>
      </c>
      <c r="O198" s="31">
        <v>41</v>
      </c>
      <c r="P198" s="31">
        <v>41</v>
      </c>
      <c r="Q198" s="31">
        <v>202</v>
      </c>
      <c r="R198" s="31">
        <v>202</v>
      </c>
      <c r="S198" s="31">
        <v>274</v>
      </c>
      <c r="T198" s="31">
        <v>276</v>
      </c>
      <c r="U198" s="41">
        <f t="shared" ref="U198:Z198" si="201">O198/I198-1</f>
        <v>0.33116883116883122</v>
      </c>
      <c r="V198" s="41">
        <f t="shared" si="201"/>
        <v>0.33116883116883122</v>
      </c>
      <c r="W198" s="41">
        <f t="shared" si="201"/>
        <v>9.7826086956521729E-2</v>
      </c>
      <c r="X198" s="41">
        <f t="shared" si="201"/>
        <v>9.7826086956521729E-2</v>
      </c>
      <c r="Y198" s="41">
        <f t="shared" si="201"/>
        <v>0.21907812778074387</v>
      </c>
      <c r="Z198" s="41">
        <f t="shared" si="201"/>
        <v>0.22797650827549387</v>
      </c>
      <c r="AA198" s="41">
        <f t="shared" si="1"/>
        <v>0.21750741205115728</v>
      </c>
      <c r="AB198" s="40">
        <f>VLOOKUP(Reais6x6!C198,Aplicações!$B$10:$J$67,6,0)</f>
        <v>4.0978593272171251E-2</v>
      </c>
      <c r="AC198" s="40">
        <f>VLOOKUP(Reais6x6!D198,Aplicações!$B$10:$J$67,6,0)</f>
        <v>4.0978593272171251E-2</v>
      </c>
      <c r="AD198" s="40">
        <f>VLOOKUP(Reais6x6!E198,Aplicações!$B$10:$J$67,6,0)</f>
        <v>4.2813455657492354E-3</v>
      </c>
      <c r="AE198" s="40">
        <f>VLOOKUP(Reais6x6!F198,Aplicações!$B$10:$J$67,6,0)</f>
        <v>4.2813455657492354E-3</v>
      </c>
      <c r="AF198" s="40">
        <f>VLOOKUP(Reais6x6!G198,Aplicações!$B$10:$J$67,6,0)</f>
        <v>1.5902140672782873E-2</v>
      </c>
      <c r="AG198" s="40">
        <f>VLOOKUP(Reais6x6!H198,Aplicações!$B$10:$J$67,6,0)</f>
        <v>1.5902140672782873E-2</v>
      </c>
      <c r="AH198" s="40">
        <f>VLOOKUP(Reais6x6!C198,Aplicações!$B$10:$J$67,7,0)</f>
        <v>8.5585585585585586E-2</v>
      </c>
      <c r="AI198" s="40">
        <f>VLOOKUP(Reais6x6!D198,Aplicações!$B$10:$J$67,7,0)</f>
        <v>8.5585585585585586E-2</v>
      </c>
      <c r="AJ198" s="40">
        <f>VLOOKUP(Reais6x6!E198,Aplicações!$B$10:$J$67,7,0)</f>
        <v>9.0090090090090089E-3</v>
      </c>
      <c r="AK198" s="40">
        <f>VLOOKUP(Reais6x6!F198,Aplicações!$B$10:$J$67,7,0)</f>
        <v>9.0090090090090089E-3</v>
      </c>
      <c r="AL198" s="40">
        <f>VLOOKUP(Reais6x6!G198,Aplicações!$B$10:$J$67,7,0)</f>
        <v>2.7027027027027029E-2</v>
      </c>
      <c r="AM198" s="40">
        <f>VLOOKUP(Reais6x6!H198,Aplicações!$B$10:$J$67,7,0)</f>
        <v>2.7027027027027029E-2</v>
      </c>
      <c r="AN198" s="40">
        <f>VLOOKUP(Reais6x6!C198,Aplicações!$B$10:$J$67,8,0)</f>
        <v>0.30584192439862545</v>
      </c>
      <c r="AO198" s="40">
        <f>VLOOKUP(Reais6x6!D198,Aplicações!$B$10:$J$67,8,0)</f>
        <v>0.30584192439862545</v>
      </c>
      <c r="AP198" s="40">
        <f>VLOOKUP(Reais6x6!E198,Aplicações!$B$10:$J$67,8,0)</f>
        <v>0</v>
      </c>
      <c r="AQ198" s="40">
        <f>VLOOKUP(Reais6x6!F198,Aplicações!$B$10:$J$67,8,0)</f>
        <v>0</v>
      </c>
      <c r="AR198" s="40">
        <f>VLOOKUP(Reais6x6!G198,Aplicações!$B$10:$J$67,8,0)</f>
        <v>2.7147766323024059E-4</v>
      </c>
      <c r="AS198" s="40">
        <f>VLOOKUP(Reais6x6!H198,Aplicações!$B$10:$J$67,8,0)</f>
        <v>2.7147766323024059E-4</v>
      </c>
      <c r="AT198" s="40">
        <f t="shared" si="2"/>
        <v>0.1223241590214067</v>
      </c>
      <c r="AU198" s="40">
        <f t="shared" si="3"/>
        <v>0.24324324324324323</v>
      </c>
      <c r="AV198" s="40">
        <f t="shared" si="4"/>
        <v>0.61222680412371133</v>
      </c>
      <c r="AW198" s="66">
        <f t="shared" si="5"/>
        <v>0.98042813455657507</v>
      </c>
      <c r="AX198" s="40">
        <f t="shared" si="6"/>
        <v>0.95915915915915895</v>
      </c>
      <c r="AY198" s="40">
        <f t="shared" si="7"/>
        <v>0.83688430698740002</v>
      </c>
    </row>
    <row r="199" spans="2:51" ht="13.5" customHeight="1">
      <c r="B199" s="39">
        <v>196</v>
      </c>
      <c r="C199" s="31" t="s">
        <v>99</v>
      </c>
      <c r="D199" s="31" t="s">
        <v>99</v>
      </c>
      <c r="E199" s="31" t="s">
        <v>100</v>
      </c>
      <c r="F199" s="31" t="s">
        <v>101</v>
      </c>
      <c r="G199" s="31" t="s">
        <v>101</v>
      </c>
      <c r="H199" s="31" t="s">
        <v>101</v>
      </c>
      <c r="I199" s="40">
        <f>VLOOKUP(Reais6x6!C199,Aplicações!$B$10:$J$67,9,0)</f>
        <v>30.8</v>
      </c>
      <c r="J199" s="40">
        <f>VLOOKUP(Reais6x6!D199,Aplicações!$B$10:$J$67,9,0)</f>
        <v>30.8</v>
      </c>
      <c r="K199" s="40">
        <f>VLOOKUP(Reais6x6!E199,Aplicações!$B$10:$J$67,9,0)</f>
        <v>184</v>
      </c>
      <c r="L199" s="40">
        <f>VLOOKUP(Reais6x6!F199,Aplicações!$B$10:$J$67,9,0)</f>
        <v>224.76</v>
      </c>
      <c r="M199" s="40">
        <f>VLOOKUP(Reais6x6!G199,Aplicações!$B$10:$J$67,9,0)</f>
        <v>224.76</v>
      </c>
      <c r="N199" s="40">
        <f>VLOOKUP(Reais6x6!H199,Aplicações!$B$10:$J$67,9,0)</f>
        <v>224.76</v>
      </c>
      <c r="O199" s="31">
        <v>41</v>
      </c>
      <c r="P199" s="31">
        <v>41</v>
      </c>
      <c r="Q199" s="31">
        <v>203</v>
      </c>
      <c r="R199" s="31">
        <v>280</v>
      </c>
      <c r="S199" s="31">
        <v>278</v>
      </c>
      <c r="T199" s="31">
        <v>281</v>
      </c>
      <c r="U199" s="41">
        <f t="shared" ref="U199:Z199" si="202">O199/I199-1</f>
        <v>0.33116883116883122</v>
      </c>
      <c r="V199" s="41">
        <f t="shared" si="202"/>
        <v>0.33116883116883122</v>
      </c>
      <c r="W199" s="41">
        <f t="shared" si="202"/>
        <v>0.10326086956521729</v>
      </c>
      <c r="X199" s="41">
        <f t="shared" si="202"/>
        <v>0.24577326926499388</v>
      </c>
      <c r="Y199" s="41">
        <f t="shared" si="202"/>
        <v>0.23687488877024387</v>
      </c>
      <c r="Z199" s="41">
        <f t="shared" si="202"/>
        <v>0.25022245951236877</v>
      </c>
      <c r="AA199" s="41">
        <f t="shared" si="1"/>
        <v>0.24974485824174772</v>
      </c>
      <c r="AB199" s="40">
        <f>VLOOKUP(Reais6x6!C199,Aplicações!$B$10:$J$67,6,0)</f>
        <v>4.0978593272171251E-2</v>
      </c>
      <c r="AC199" s="40">
        <f>VLOOKUP(Reais6x6!D199,Aplicações!$B$10:$J$67,6,0)</f>
        <v>4.0978593272171251E-2</v>
      </c>
      <c r="AD199" s="40">
        <f>VLOOKUP(Reais6x6!E199,Aplicações!$B$10:$J$67,6,0)</f>
        <v>4.2813455657492354E-3</v>
      </c>
      <c r="AE199" s="40">
        <f>VLOOKUP(Reais6x6!F199,Aplicações!$B$10:$J$67,6,0)</f>
        <v>1.5902140672782873E-2</v>
      </c>
      <c r="AF199" s="40">
        <f>VLOOKUP(Reais6x6!G199,Aplicações!$B$10:$J$67,6,0)</f>
        <v>1.5902140672782873E-2</v>
      </c>
      <c r="AG199" s="40">
        <f>VLOOKUP(Reais6x6!H199,Aplicações!$B$10:$J$67,6,0)</f>
        <v>1.5902140672782873E-2</v>
      </c>
      <c r="AH199" s="40">
        <f>VLOOKUP(Reais6x6!C199,Aplicações!$B$10:$J$67,7,0)</f>
        <v>8.5585585585585586E-2</v>
      </c>
      <c r="AI199" s="40">
        <f>VLOOKUP(Reais6x6!D199,Aplicações!$B$10:$J$67,7,0)</f>
        <v>8.5585585585585586E-2</v>
      </c>
      <c r="AJ199" s="40">
        <f>VLOOKUP(Reais6x6!E199,Aplicações!$B$10:$J$67,7,0)</f>
        <v>9.0090090090090089E-3</v>
      </c>
      <c r="AK199" s="40">
        <f>VLOOKUP(Reais6x6!F199,Aplicações!$B$10:$J$67,7,0)</f>
        <v>2.7027027027027029E-2</v>
      </c>
      <c r="AL199" s="40">
        <f>VLOOKUP(Reais6x6!G199,Aplicações!$B$10:$J$67,7,0)</f>
        <v>2.7027027027027029E-2</v>
      </c>
      <c r="AM199" s="40">
        <f>VLOOKUP(Reais6x6!H199,Aplicações!$B$10:$J$67,7,0)</f>
        <v>2.7027027027027029E-2</v>
      </c>
      <c r="AN199" s="40">
        <f>VLOOKUP(Reais6x6!C199,Aplicações!$B$10:$J$67,8,0)</f>
        <v>0.30584192439862545</v>
      </c>
      <c r="AO199" s="40">
        <f>VLOOKUP(Reais6x6!D199,Aplicações!$B$10:$J$67,8,0)</f>
        <v>0.30584192439862545</v>
      </c>
      <c r="AP199" s="40">
        <f>VLOOKUP(Reais6x6!E199,Aplicações!$B$10:$J$67,8,0)</f>
        <v>0</v>
      </c>
      <c r="AQ199" s="40">
        <f>VLOOKUP(Reais6x6!F199,Aplicações!$B$10:$J$67,8,0)</f>
        <v>2.7147766323024059E-4</v>
      </c>
      <c r="AR199" s="40">
        <f>VLOOKUP(Reais6x6!G199,Aplicações!$B$10:$J$67,8,0)</f>
        <v>2.7147766323024059E-4</v>
      </c>
      <c r="AS199" s="40">
        <f>VLOOKUP(Reais6x6!H199,Aplicações!$B$10:$J$67,8,0)</f>
        <v>2.7147766323024059E-4</v>
      </c>
      <c r="AT199" s="40">
        <f t="shared" si="2"/>
        <v>0.13394495412844035</v>
      </c>
      <c r="AU199" s="40">
        <f t="shared" si="3"/>
        <v>0.26126126126126126</v>
      </c>
      <c r="AV199" s="40">
        <f t="shared" si="4"/>
        <v>0.61249828178694155</v>
      </c>
      <c r="AW199" s="66">
        <f t="shared" si="5"/>
        <v>0.98275229357798166</v>
      </c>
      <c r="AX199" s="40">
        <f t="shared" si="6"/>
        <v>0.96276276276276263</v>
      </c>
      <c r="AY199" s="40">
        <f t="shared" si="7"/>
        <v>0.83693860252004593</v>
      </c>
    </row>
    <row r="200" spans="2:51" ht="13.5" customHeight="1">
      <c r="B200" s="39">
        <v>197</v>
      </c>
      <c r="C200" s="31" t="s">
        <v>99</v>
      </c>
      <c r="D200" s="31" t="s">
        <v>99</v>
      </c>
      <c r="E200" s="31" t="s">
        <v>101</v>
      </c>
      <c r="F200" s="31" t="s">
        <v>101</v>
      </c>
      <c r="G200" s="31" t="s">
        <v>101</v>
      </c>
      <c r="H200" s="31" t="s">
        <v>101</v>
      </c>
      <c r="I200" s="40">
        <f>VLOOKUP(Reais6x6!C200,Aplicações!$B$10:$J$67,9,0)</f>
        <v>30.8</v>
      </c>
      <c r="J200" s="40">
        <f>VLOOKUP(Reais6x6!D200,Aplicações!$B$10:$J$67,9,0)</f>
        <v>30.8</v>
      </c>
      <c r="K200" s="40">
        <f>VLOOKUP(Reais6x6!E200,Aplicações!$B$10:$J$67,9,0)</f>
        <v>224.76</v>
      </c>
      <c r="L200" s="40">
        <f>VLOOKUP(Reais6x6!F200,Aplicações!$B$10:$J$67,9,0)</f>
        <v>224.76</v>
      </c>
      <c r="M200" s="40">
        <f>VLOOKUP(Reais6x6!G200,Aplicações!$B$10:$J$67,9,0)</f>
        <v>224.76</v>
      </c>
      <c r="N200" s="40">
        <f>VLOOKUP(Reais6x6!H200,Aplicações!$B$10:$J$67,9,0)</f>
        <v>224.76</v>
      </c>
      <c r="O200" s="31">
        <v>42</v>
      </c>
      <c r="P200" s="31">
        <v>42</v>
      </c>
      <c r="Q200" s="31">
        <v>293</v>
      </c>
      <c r="R200" s="31">
        <v>286</v>
      </c>
      <c r="S200" s="31">
        <v>286</v>
      </c>
      <c r="T200" s="31">
        <v>285</v>
      </c>
      <c r="U200" s="41">
        <f t="shared" ref="U200:Z200" si="203">O200/I200-1</f>
        <v>0.36363636363636354</v>
      </c>
      <c r="V200" s="41">
        <f t="shared" si="203"/>
        <v>0.36363636363636354</v>
      </c>
      <c r="W200" s="41">
        <f t="shared" si="203"/>
        <v>0.30361274248086856</v>
      </c>
      <c r="X200" s="41">
        <f t="shared" si="203"/>
        <v>0.27246841074924366</v>
      </c>
      <c r="Y200" s="41">
        <f t="shared" si="203"/>
        <v>0.27246841074924366</v>
      </c>
      <c r="Z200" s="41">
        <f t="shared" si="203"/>
        <v>0.26801922050186877</v>
      </c>
      <c r="AA200" s="41">
        <f t="shared" si="1"/>
        <v>0.30730691862565862</v>
      </c>
      <c r="AB200" s="40">
        <f>VLOOKUP(Reais6x6!C200,Aplicações!$B$10:$J$67,6,0)</f>
        <v>4.0978593272171251E-2</v>
      </c>
      <c r="AC200" s="40">
        <f>VLOOKUP(Reais6x6!D200,Aplicações!$B$10:$J$67,6,0)</f>
        <v>4.0978593272171251E-2</v>
      </c>
      <c r="AD200" s="40">
        <f>VLOOKUP(Reais6x6!E200,Aplicações!$B$10:$J$67,6,0)</f>
        <v>1.5902140672782873E-2</v>
      </c>
      <c r="AE200" s="40">
        <f>VLOOKUP(Reais6x6!F200,Aplicações!$B$10:$J$67,6,0)</f>
        <v>1.5902140672782873E-2</v>
      </c>
      <c r="AF200" s="40">
        <f>VLOOKUP(Reais6x6!G200,Aplicações!$B$10:$J$67,6,0)</f>
        <v>1.5902140672782873E-2</v>
      </c>
      <c r="AG200" s="40">
        <f>VLOOKUP(Reais6x6!H200,Aplicações!$B$10:$J$67,6,0)</f>
        <v>1.5902140672782873E-2</v>
      </c>
      <c r="AH200" s="40">
        <f>VLOOKUP(Reais6x6!C200,Aplicações!$B$10:$J$67,7,0)</f>
        <v>8.5585585585585586E-2</v>
      </c>
      <c r="AI200" s="40">
        <f>VLOOKUP(Reais6x6!D200,Aplicações!$B$10:$J$67,7,0)</f>
        <v>8.5585585585585586E-2</v>
      </c>
      <c r="AJ200" s="40">
        <f>VLOOKUP(Reais6x6!E200,Aplicações!$B$10:$J$67,7,0)</f>
        <v>2.7027027027027029E-2</v>
      </c>
      <c r="AK200" s="40">
        <f>VLOOKUP(Reais6x6!F200,Aplicações!$B$10:$J$67,7,0)</f>
        <v>2.7027027027027029E-2</v>
      </c>
      <c r="AL200" s="40">
        <f>VLOOKUP(Reais6x6!G200,Aplicações!$B$10:$J$67,7,0)</f>
        <v>2.7027027027027029E-2</v>
      </c>
      <c r="AM200" s="40">
        <f>VLOOKUP(Reais6x6!H200,Aplicações!$B$10:$J$67,7,0)</f>
        <v>2.7027027027027029E-2</v>
      </c>
      <c r="AN200" s="40">
        <f>VLOOKUP(Reais6x6!C200,Aplicações!$B$10:$J$67,8,0)</f>
        <v>0.30584192439862545</v>
      </c>
      <c r="AO200" s="40">
        <f>VLOOKUP(Reais6x6!D200,Aplicações!$B$10:$J$67,8,0)</f>
        <v>0.30584192439862545</v>
      </c>
      <c r="AP200" s="40">
        <f>VLOOKUP(Reais6x6!E200,Aplicações!$B$10:$J$67,8,0)</f>
        <v>2.7147766323024059E-4</v>
      </c>
      <c r="AQ200" s="40">
        <f>VLOOKUP(Reais6x6!F200,Aplicações!$B$10:$J$67,8,0)</f>
        <v>2.7147766323024059E-4</v>
      </c>
      <c r="AR200" s="40">
        <f>VLOOKUP(Reais6x6!G200,Aplicações!$B$10:$J$67,8,0)</f>
        <v>2.7147766323024059E-4</v>
      </c>
      <c r="AS200" s="40">
        <f>VLOOKUP(Reais6x6!H200,Aplicações!$B$10:$J$67,8,0)</f>
        <v>2.7147766323024059E-4</v>
      </c>
      <c r="AT200" s="40">
        <f t="shared" si="2"/>
        <v>0.14556574923547397</v>
      </c>
      <c r="AU200" s="40">
        <f t="shared" si="3"/>
        <v>0.27927927927927926</v>
      </c>
      <c r="AV200" s="40">
        <f t="shared" si="4"/>
        <v>0.61276975945017176</v>
      </c>
      <c r="AW200" s="66">
        <f t="shared" si="5"/>
        <v>0.98662589194699279</v>
      </c>
      <c r="AX200" s="40">
        <f t="shared" si="6"/>
        <v>0.96876876876876883</v>
      </c>
      <c r="AY200" s="40">
        <f t="shared" si="7"/>
        <v>0.837029095074456</v>
      </c>
    </row>
    <row r="201" spans="2:51" ht="13.5" customHeight="1">
      <c r="B201" s="39">
        <v>198</v>
      </c>
      <c r="C201" s="31" t="s">
        <v>99</v>
      </c>
      <c r="D201" s="31" t="s">
        <v>100</v>
      </c>
      <c r="E201" s="31" t="s">
        <v>100</v>
      </c>
      <c r="F201" s="31" t="s">
        <v>100</v>
      </c>
      <c r="G201" s="31" t="s">
        <v>100</v>
      </c>
      <c r="H201" s="31" t="s">
        <v>100</v>
      </c>
      <c r="I201" s="40">
        <f>VLOOKUP(Reais6x6!C201,Aplicações!$B$10:$J$67,9,0)</f>
        <v>30.8</v>
      </c>
      <c r="J201" s="40">
        <f>VLOOKUP(Reais6x6!D201,Aplicações!$B$10:$J$67,9,0)</f>
        <v>184</v>
      </c>
      <c r="K201" s="40">
        <f>VLOOKUP(Reais6x6!E201,Aplicações!$B$10:$J$67,9,0)</f>
        <v>184</v>
      </c>
      <c r="L201" s="40">
        <f>VLOOKUP(Reais6x6!F201,Aplicações!$B$10:$J$67,9,0)</f>
        <v>184</v>
      </c>
      <c r="M201" s="40">
        <f>VLOOKUP(Reais6x6!G201,Aplicações!$B$10:$J$67,9,0)</f>
        <v>184</v>
      </c>
      <c r="N201" s="40">
        <f>VLOOKUP(Reais6x6!H201,Aplicações!$B$10:$J$67,9,0)</f>
        <v>184</v>
      </c>
      <c r="O201" s="31">
        <v>39</v>
      </c>
      <c r="P201" s="31">
        <v>208</v>
      </c>
      <c r="Q201" s="31">
        <v>209</v>
      </c>
      <c r="R201" s="31">
        <v>208</v>
      </c>
      <c r="S201" s="31">
        <v>208</v>
      </c>
      <c r="T201" s="31">
        <v>208</v>
      </c>
      <c r="U201" s="41">
        <f t="shared" ref="U201:Z201" si="204">O201/I201-1</f>
        <v>0.26623376623376616</v>
      </c>
      <c r="V201" s="41">
        <f t="shared" si="204"/>
        <v>0.13043478260869557</v>
      </c>
      <c r="W201" s="41">
        <f t="shared" si="204"/>
        <v>0.13586956521739135</v>
      </c>
      <c r="X201" s="41">
        <f t="shared" si="204"/>
        <v>0.13043478260869557</v>
      </c>
      <c r="Y201" s="41">
        <f t="shared" si="204"/>
        <v>0.13043478260869557</v>
      </c>
      <c r="Z201" s="41">
        <f t="shared" si="204"/>
        <v>0.13043478260869557</v>
      </c>
      <c r="AA201" s="41">
        <f t="shared" si="1"/>
        <v>0.15397374364765662</v>
      </c>
      <c r="AB201" s="40">
        <f>VLOOKUP(Reais6x6!C201,Aplicações!$B$10:$J$67,6,0)</f>
        <v>4.0978593272171251E-2</v>
      </c>
      <c r="AC201" s="40">
        <f>VLOOKUP(Reais6x6!D201,Aplicações!$B$10:$J$67,6,0)</f>
        <v>4.2813455657492354E-3</v>
      </c>
      <c r="AD201" s="40">
        <f>VLOOKUP(Reais6x6!E201,Aplicações!$B$10:$J$67,6,0)</f>
        <v>4.2813455657492354E-3</v>
      </c>
      <c r="AE201" s="40">
        <f>VLOOKUP(Reais6x6!F201,Aplicações!$B$10:$J$67,6,0)</f>
        <v>4.2813455657492354E-3</v>
      </c>
      <c r="AF201" s="40">
        <f>VLOOKUP(Reais6x6!G201,Aplicações!$B$10:$J$67,6,0)</f>
        <v>4.2813455657492354E-3</v>
      </c>
      <c r="AG201" s="40">
        <f>VLOOKUP(Reais6x6!H201,Aplicações!$B$10:$J$67,6,0)</f>
        <v>4.2813455657492354E-3</v>
      </c>
      <c r="AH201" s="40">
        <f>VLOOKUP(Reais6x6!C201,Aplicações!$B$10:$J$67,7,0)</f>
        <v>8.5585585585585586E-2</v>
      </c>
      <c r="AI201" s="40">
        <f>VLOOKUP(Reais6x6!D201,Aplicações!$B$10:$J$67,7,0)</f>
        <v>9.0090090090090089E-3</v>
      </c>
      <c r="AJ201" s="40">
        <f>VLOOKUP(Reais6x6!E201,Aplicações!$B$10:$J$67,7,0)</f>
        <v>9.0090090090090089E-3</v>
      </c>
      <c r="AK201" s="40">
        <f>VLOOKUP(Reais6x6!F201,Aplicações!$B$10:$J$67,7,0)</f>
        <v>9.0090090090090089E-3</v>
      </c>
      <c r="AL201" s="40">
        <f>VLOOKUP(Reais6x6!G201,Aplicações!$B$10:$J$67,7,0)</f>
        <v>9.0090090090090089E-3</v>
      </c>
      <c r="AM201" s="40">
        <f>VLOOKUP(Reais6x6!H201,Aplicações!$B$10:$J$67,7,0)</f>
        <v>9.0090090090090089E-3</v>
      </c>
      <c r="AN201" s="40">
        <f>VLOOKUP(Reais6x6!C201,Aplicações!$B$10:$J$67,8,0)</f>
        <v>0.30584192439862545</v>
      </c>
      <c r="AO201" s="40">
        <f>VLOOKUP(Reais6x6!D201,Aplicações!$B$10:$J$67,8,0)</f>
        <v>0</v>
      </c>
      <c r="AP201" s="40">
        <f>VLOOKUP(Reais6x6!E201,Aplicações!$B$10:$J$67,8,0)</f>
        <v>0</v>
      </c>
      <c r="AQ201" s="40">
        <f>VLOOKUP(Reais6x6!F201,Aplicações!$B$10:$J$67,8,0)</f>
        <v>0</v>
      </c>
      <c r="AR201" s="40">
        <f>VLOOKUP(Reais6x6!G201,Aplicações!$B$10:$J$67,8,0)</f>
        <v>0</v>
      </c>
      <c r="AS201" s="40">
        <f>VLOOKUP(Reais6x6!H201,Aplicações!$B$10:$J$67,8,0)</f>
        <v>0</v>
      </c>
      <c r="AT201" s="40">
        <f t="shared" si="2"/>
        <v>6.2385321100917442E-2</v>
      </c>
      <c r="AU201" s="40">
        <f t="shared" si="3"/>
        <v>0.13063063063063066</v>
      </c>
      <c r="AV201" s="40">
        <f t="shared" si="4"/>
        <v>0.30584192439862545</v>
      </c>
      <c r="AW201" s="66">
        <f t="shared" si="5"/>
        <v>0.98776758409785936</v>
      </c>
      <c r="AX201" s="40">
        <f t="shared" si="6"/>
        <v>0.97447447447447455</v>
      </c>
      <c r="AY201" s="40">
        <f t="shared" si="7"/>
        <v>0.89805269186712489</v>
      </c>
    </row>
    <row r="202" spans="2:51" ht="13.5" customHeight="1">
      <c r="B202" s="39">
        <v>199</v>
      </c>
      <c r="C202" s="31" t="s">
        <v>99</v>
      </c>
      <c r="D202" s="31" t="s">
        <v>100</v>
      </c>
      <c r="E202" s="31" t="s">
        <v>100</v>
      </c>
      <c r="F202" s="31" t="s">
        <v>100</v>
      </c>
      <c r="G202" s="31" t="s">
        <v>100</v>
      </c>
      <c r="H202" s="31" t="s">
        <v>101</v>
      </c>
      <c r="I202" s="40">
        <f>VLOOKUP(Reais6x6!C202,Aplicações!$B$10:$J$67,9,0)</f>
        <v>30.8</v>
      </c>
      <c r="J202" s="40">
        <f>VLOOKUP(Reais6x6!D202,Aplicações!$B$10:$J$67,9,0)</f>
        <v>184</v>
      </c>
      <c r="K202" s="40">
        <f>VLOOKUP(Reais6x6!E202,Aplicações!$B$10:$J$67,9,0)</f>
        <v>184</v>
      </c>
      <c r="L202" s="40">
        <f>VLOOKUP(Reais6x6!F202,Aplicações!$B$10:$J$67,9,0)</f>
        <v>184</v>
      </c>
      <c r="M202" s="40">
        <f>VLOOKUP(Reais6x6!G202,Aplicações!$B$10:$J$67,9,0)</f>
        <v>184</v>
      </c>
      <c r="N202" s="40">
        <f>VLOOKUP(Reais6x6!H202,Aplicações!$B$10:$J$67,9,0)</f>
        <v>224.76</v>
      </c>
      <c r="O202" s="31">
        <v>38</v>
      </c>
      <c r="P202" s="31">
        <v>208</v>
      </c>
      <c r="Q202" s="31">
        <v>208</v>
      </c>
      <c r="R202" s="31">
        <v>207</v>
      </c>
      <c r="S202" s="31">
        <v>206</v>
      </c>
      <c r="T202" s="31">
        <v>269</v>
      </c>
      <c r="U202" s="41">
        <f t="shared" ref="U202:Z202" si="205">O202/I202-1</f>
        <v>0.23376623376623384</v>
      </c>
      <c r="V202" s="41">
        <f t="shared" si="205"/>
        <v>0.13043478260869557</v>
      </c>
      <c r="W202" s="41">
        <f t="shared" si="205"/>
        <v>0.13043478260869557</v>
      </c>
      <c r="X202" s="41">
        <f t="shared" si="205"/>
        <v>0.125</v>
      </c>
      <c r="Y202" s="41">
        <f t="shared" si="205"/>
        <v>0.11956521739130443</v>
      </c>
      <c r="Z202" s="41">
        <f t="shared" si="205"/>
        <v>0.19683217654386898</v>
      </c>
      <c r="AA202" s="41">
        <f t="shared" si="1"/>
        <v>0.15600553215313306</v>
      </c>
      <c r="AB202" s="40">
        <f>VLOOKUP(Reais6x6!C202,Aplicações!$B$10:$J$67,6,0)</f>
        <v>4.0978593272171251E-2</v>
      </c>
      <c r="AC202" s="40">
        <f>VLOOKUP(Reais6x6!D202,Aplicações!$B$10:$J$67,6,0)</f>
        <v>4.2813455657492354E-3</v>
      </c>
      <c r="AD202" s="40">
        <f>VLOOKUP(Reais6x6!E202,Aplicações!$B$10:$J$67,6,0)</f>
        <v>4.2813455657492354E-3</v>
      </c>
      <c r="AE202" s="40">
        <f>VLOOKUP(Reais6x6!F202,Aplicações!$B$10:$J$67,6,0)</f>
        <v>4.2813455657492354E-3</v>
      </c>
      <c r="AF202" s="40">
        <f>VLOOKUP(Reais6x6!G202,Aplicações!$B$10:$J$67,6,0)</f>
        <v>4.2813455657492354E-3</v>
      </c>
      <c r="AG202" s="40">
        <f>VLOOKUP(Reais6x6!H202,Aplicações!$B$10:$J$67,6,0)</f>
        <v>1.5902140672782873E-2</v>
      </c>
      <c r="AH202" s="40">
        <f>VLOOKUP(Reais6x6!C202,Aplicações!$B$10:$J$67,7,0)</f>
        <v>8.5585585585585586E-2</v>
      </c>
      <c r="AI202" s="40">
        <f>VLOOKUP(Reais6x6!D202,Aplicações!$B$10:$J$67,7,0)</f>
        <v>9.0090090090090089E-3</v>
      </c>
      <c r="AJ202" s="40">
        <f>VLOOKUP(Reais6x6!E202,Aplicações!$B$10:$J$67,7,0)</f>
        <v>9.0090090090090089E-3</v>
      </c>
      <c r="AK202" s="40">
        <f>VLOOKUP(Reais6x6!F202,Aplicações!$B$10:$J$67,7,0)</f>
        <v>9.0090090090090089E-3</v>
      </c>
      <c r="AL202" s="40">
        <f>VLOOKUP(Reais6x6!G202,Aplicações!$B$10:$J$67,7,0)</f>
        <v>9.0090090090090089E-3</v>
      </c>
      <c r="AM202" s="40">
        <f>VLOOKUP(Reais6x6!H202,Aplicações!$B$10:$J$67,7,0)</f>
        <v>2.7027027027027029E-2</v>
      </c>
      <c r="AN202" s="40">
        <f>VLOOKUP(Reais6x6!C202,Aplicações!$B$10:$J$67,8,0)</f>
        <v>0.30584192439862545</v>
      </c>
      <c r="AO202" s="40">
        <f>VLOOKUP(Reais6x6!D202,Aplicações!$B$10:$J$67,8,0)</f>
        <v>0</v>
      </c>
      <c r="AP202" s="40">
        <f>VLOOKUP(Reais6x6!E202,Aplicações!$B$10:$J$67,8,0)</f>
        <v>0</v>
      </c>
      <c r="AQ202" s="40">
        <f>VLOOKUP(Reais6x6!F202,Aplicações!$B$10:$J$67,8,0)</f>
        <v>0</v>
      </c>
      <c r="AR202" s="40">
        <f>VLOOKUP(Reais6x6!G202,Aplicações!$B$10:$J$67,8,0)</f>
        <v>0</v>
      </c>
      <c r="AS202" s="40">
        <f>VLOOKUP(Reais6x6!H202,Aplicações!$B$10:$J$67,8,0)</f>
        <v>2.7147766323024059E-4</v>
      </c>
      <c r="AT202" s="40">
        <f t="shared" si="2"/>
        <v>7.4006116207951084E-2</v>
      </c>
      <c r="AU202" s="40">
        <f t="shared" si="3"/>
        <v>0.14864864864864868</v>
      </c>
      <c r="AV202" s="40">
        <f t="shared" si="4"/>
        <v>0.30611340206185567</v>
      </c>
      <c r="AW202" s="66">
        <f t="shared" si="5"/>
        <v>0.98544342507645266</v>
      </c>
      <c r="AX202" s="40">
        <f t="shared" si="6"/>
        <v>0.97087087087087065</v>
      </c>
      <c r="AY202" s="40">
        <f t="shared" si="7"/>
        <v>0.89799839633447887</v>
      </c>
    </row>
    <row r="203" spans="2:51" ht="13.5" customHeight="1">
      <c r="B203" s="39">
        <v>200</v>
      </c>
      <c r="C203" s="31" t="s">
        <v>99</v>
      </c>
      <c r="D203" s="31" t="s">
        <v>100</v>
      </c>
      <c r="E203" s="31" t="s">
        <v>100</v>
      </c>
      <c r="F203" s="31" t="s">
        <v>100</v>
      </c>
      <c r="G203" s="31" t="s">
        <v>101</v>
      </c>
      <c r="H203" s="31" t="s">
        <v>101</v>
      </c>
      <c r="I203" s="40">
        <f>VLOOKUP(Reais6x6!C203,Aplicações!$B$10:$J$67,9,0)</f>
        <v>30.8</v>
      </c>
      <c r="J203" s="40">
        <f>VLOOKUP(Reais6x6!D203,Aplicações!$B$10:$J$67,9,0)</f>
        <v>184</v>
      </c>
      <c r="K203" s="40">
        <f>VLOOKUP(Reais6x6!E203,Aplicações!$B$10:$J$67,9,0)</f>
        <v>184</v>
      </c>
      <c r="L203" s="40">
        <f>VLOOKUP(Reais6x6!F203,Aplicações!$B$10:$J$67,9,0)</f>
        <v>184</v>
      </c>
      <c r="M203" s="40">
        <f>VLOOKUP(Reais6x6!G203,Aplicações!$B$10:$J$67,9,0)</f>
        <v>224.76</v>
      </c>
      <c r="N203" s="40">
        <f>VLOOKUP(Reais6x6!H203,Aplicações!$B$10:$J$67,9,0)</f>
        <v>224.76</v>
      </c>
      <c r="O203" s="31">
        <v>39</v>
      </c>
      <c r="P203" s="31">
        <v>205</v>
      </c>
      <c r="Q203" s="31">
        <v>206</v>
      </c>
      <c r="R203" s="31">
        <v>205</v>
      </c>
      <c r="S203" s="31">
        <v>269</v>
      </c>
      <c r="T203" s="31">
        <v>272</v>
      </c>
      <c r="U203" s="41">
        <f t="shared" ref="U203:Z203" si="206">O203/I203-1</f>
        <v>0.26623376623376616</v>
      </c>
      <c r="V203" s="41">
        <f t="shared" si="206"/>
        <v>0.11413043478260865</v>
      </c>
      <c r="W203" s="41">
        <f t="shared" si="206"/>
        <v>0.11956521739130443</v>
      </c>
      <c r="X203" s="41">
        <f t="shared" si="206"/>
        <v>0.11413043478260865</v>
      </c>
      <c r="Y203" s="41">
        <f t="shared" si="206"/>
        <v>0.19683217654386898</v>
      </c>
      <c r="Z203" s="41">
        <f t="shared" si="206"/>
        <v>0.21017974728599409</v>
      </c>
      <c r="AA203" s="41">
        <f t="shared" si="1"/>
        <v>0.17017862950335849</v>
      </c>
      <c r="AB203" s="40">
        <f>VLOOKUP(Reais6x6!C203,Aplicações!$B$10:$J$67,6,0)</f>
        <v>4.0978593272171251E-2</v>
      </c>
      <c r="AC203" s="40">
        <f>VLOOKUP(Reais6x6!D203,Aplicações!$B$10:$J$67,6,0)</f>
        <v>4.2813455657492354E-3</v>
      </c>
      <c r="AD203" s="40">
        <f>VLOOKUP(Reais6x6!E203,Aplicações!$B$10:$J$67,6,0)</f>
        <v>4.2813455657492354E-3</v>
      </c>
      <c r="AE203" s="40">
        <f>VLOOKUP(Reais6x6!F203,Aplicações!$B$10:$J$67,6,0)</f>
        <v>4.2813455657492354E-3</v>
      </c>
      <c r="AF203" s="40">
        <f>VLOOKUP(Reais6x6!G203,Aplicações!$B$10:$J$67,6,0)</f>
        <v>1.5902140672782873E-2</v>
      </c>
      <c r="AG203" s="40">
        <f>VLOOKUP(Reais6x6!H203,Aplicações!$B$10:$J$67,6,0)</f>
        <v>1.5902140672782873E-2</v>
      </c>
      <c r="AH203" s="40">
        <f>VLOOKUP(Reais6x6!C203,Aplicações!$B$10:$J$67,7,0)</f>
        <v>8.5585585585585586E-2</v>
      </c>
      <c r="AI203" s="40">
        <f>VLOOKUP(Reais6x6!D203,Aplicações!$B$10:$J$67,7,0)</f>
        <v>9.0090090090090089E-3</v>
      </c>
      <c r="AJ203" s="40">
        <f>VLOOKUP(Reais6x6!E203,Aplicações!$B$10:$J$67,7,0)</f>
        <v>9.0090090090090089E-3</v>
      </c>
      <c r="AK203" s="40">
        <f>VLOOKUP(Reais6x6!F203,Aplicações!$B$10:$J$67,7,0)</f>
        <v>9.0090090090090089E-3</v>
      </c>
      <c r="AL203" s="40">
        <f>VLOOKUP(Reais6x6!G203,Aplicações!$B$10:$J$67,7,0)</f>
        <v>2.7027027027027029E-2</v>
      </c>
      <c r="AM203" s="40">
        <f>VLOOKUP(Reais6x6!H203,Aplicações!$B$10:$J$67,7,0)</f>
        <v>2.7027027027027029E-2</v>
      </c>
      <c r="AN203" s="40">
        <f>VLOOKUP(Reais6x6!C203,Aplicações!$B$10:$J$67,8,0)</f>
        <v>0.30584192439862545</v>
      </c>
      <c r="AO203" s="40">
        <f>VLOOKUP(Reais6x6!D203,Aplicações!$B$10:$J$67,8,0)</f>
        <v>0</v>
      </c>
      <c r="AP203" s="40">
        <f>VLOOKUP(Reais6x6!E203,Aplicações!$B$10:$J$67,8,0)</f>
        <v>0</v>
      </c>
      <c r="AQ203" s="40">
        <f>VLOOKUP(Reais6x6!F203,Aplicações!$B$10:$J$67,8,0)</f>
        <v>0</v>
      </c>
      <c r="AR203" s="40">
        <f>VLOOKUP(Reais6x6!G203,Aplicações!$B$10:$J$67,8,0)</f>
        <v>2.7147766323024059E-4</v>
      </c>
      <c r="AS203" s="40">
        <f>VLOOKUP(Reais6x6!H203,Aplicações!$B$10:$J$67,8,0)</f>
        <v>2.7147766323024059E-4</v>
      </c>
      <c r="AT203" s="40">
        <f t="shared" si="2"/>
        <v>8.5626911314984705E-2</v>
      </c>
      <c r="AU203" s="40">
        <f t="shared" si="3"/>
        <v>0.16666666666666669</v>
      </c>
      <c r="AV203" s="40">
        <f t="shared" si="4"/>
        <v>0.30638487972508588</v>
      </c>
      <c r="AW203" s="66">
        <f t="shared" si="5"/>
        <v>0.9846687054026505</v>
      </c>
      <c r="AX203" s="40">
        <f t="shared" si="6"/>
        <v>0.96966966966966939</v>
      </c>
      <c r="AY203" s="40">
        <f t="shared" si="7"/>
        <v>0.8979802978235969</v>
      </c>
    </row>
    <row r="204" spans="2:51" ht="13.5" customHeight="1">
      <c r="B204" s="39">
        <v>201</v>
      </c>
      <c r="C204" s="31" t="s">
        <v>99</v>
      </c>
      <c r="D204" s="31" t="s">
        <v>100</v>
      </c>
      <c r="E204" s="31" t="s">
        <v>100</v>
      </c>
      <c r="F204" s="31" t="s">
        <v>101</v>
      </c>
      <c r="G204" s="31" t="s">
        <v>101</v>
      </c>
      <c r="H204" s="31" t="s">
        <v>101</v>
      </c>
      <c r="I204" s="40">
        <f>VLOOKUP(Reais6x6!C204,Aplicações!$B$10:$J$67,9,0)</f>
        <v>30.8</v>
      </c>
      <c r="J204" s="40">
        <f>VLOOKUP(Reais6x6!D204,Aplicações!$B$10:$J$67,9,0)</f>
        <v>184</v>
      </c>
      <c r="K204" s="40">
        <f>VLOOKUP(Reais6x6!E204,Aplicações!$B$10:$J$67,9,0)</f>
        <v>184</v>
      </c>
      <c r="L204" s="40">
        <f>VLOOKUP(Reais6x6!F204,Aplicações!$B$10:$J$67,9,0)</f>
        <v>224.76</v>
      </c>
      <c r="M204" s="40">
        <f>VLOOKUP(Reais6x6!G204,Aplicações!$B$10:$J$67,9,0)</f>
        <v>224.76</v>
      </c>
      <c r="N204" s="40">
        <f>VLOOKUP(Reais6x6!H204,Aplicações!$B$10:$J$67,9,0)</f>
        <v>224.76</v>
      </c>
      <c r="O204" s="31">
        <v>40</v>
      </c>
      <c r="P204" s="31">
        <v>204</v>
      </c>
      <c r="Q204" s="31">
        <v>203</v>
      </c>
      <c r="R204" s="31">
        <v>275</v>
      </c>
      <c r="S204" s="31">
        <v>270</v>
      </c>
      <c r="T204" s="31">
        <v>277</v>
      </c>
      <c r="U204" s="41">
        <f t="shared" ref="U204:Z204" si="207">O204/I204-1</f>
        <v>0.29870129870129869</v>
      </c>
      <c r="V204" s="41">
        <f t="shared" si="207"/>
        <v>0.10869565217391308</v>
      </c>
      <c r="W204" s="41">
        <f t="shared" si="207"/>
        <v>0.10326086956521729</v>
      </c>
      <c r="X204" s="41">
        <f t="shared" si="207"/>
        <v>0.22352731802811898</v>
      </c>
      <c r="Y204" s="41">
        <f t="shared" si="207"/>
        <v>0.20128136679124409</v>
      </c>
      <c r="Z204" s="41">
        <f t="shared" si="207"/>
        <v>0.23242569852286898</v>
      </c>
      <c r="AA204" s="41">
        <f t="shared" si="1"/>
        <v>0.19464870063044351</v>
      </c>
      <c r="AB204" s="40">
        <f>VLOOKUP(Reais6x6!C204,Aplicações!$B$10:$J$67,6,0)</f>
        <v>4.0978593272171251E-2</v>
      </c>
      <c r="AC204" s="40">
        <f>VLOOKUP(Reais6x6!D204,Aplicações!$B$10:$J$67,6,0)</f>
        <v>4.2813455657492354E-3</v>
      </c>
      <c r="AD204" s="40">
        <f>VLOOKUP(Reais6x6!E204,Aplicações!$B$10:$J$67,6,0)</f>
        <v>4.2813455657492354E-3</v>
      </c>
      <c r="AE204" s="40">
        <f>VLOOKUP(Reais6x6!F204,Aplicações!$B$10:$J$67,6,0)</f>
        <v>1.5902140672782873E-2</v>
      </c>
      <c r="AF204" s="40">
        <f>VLOOKUP(Reais6x6!G204,Aplicações!$B$10:$J$67,6,0)</f>
        <v>1.5902140672782873E-2</v>
      </c>
      <c r="AG204" s="40">
        <f>VLOOKUP(Reais6x6!H204,Aplicações!$B$10:$J$67,6,0)</f>
        <v>1.5902140672782873E-2</v>
      </c>
      <c r="AH204" s="40">
        <f>VLOOKUP(Reais6x6!C204,Aplicações!$B$10:$J$67,7,0)</f>
        <v>8.5585585585585586E-2</v>
      </c>
      <c r="AI204" s="40">
        <f>VLOOKUP(Reais6x6!D204,Aplicações!$B$10:$J$67,7,0)</f>
        <v>9.0090090090090089E-3</v>
      </c>
      <c r="AJ204" s="40">
        <f>VLOOKUP(Reais6x6!E204,Aplicações!$B$10:$J$67,7,0)</f>
        <v>9.0090090090090089E-3</v>
      </c>
      <c r="AK204" s="40">
        <f>VLOOKUP(Reais6x6!F204,Aplicações!$B$10:$J$67,7,0)</f>
        <v>2.7027027027027029E-2</v>
      </c>
      <c r="AL204" s="40">
        <f>VLOOKUP(Reais6x6!G204,Aplicações!$B$10:$J$67,7,0)</f>
        <v>2.7027027027027029E-2</v>
      </c>
      <c r="AM204" s="40">
        <f>VLOOKUP(Reais6x6!H204,Aplicações!$B$10:$J$67,7,0)</f>
        <v>2.7027027027027029E-2</v>
      </c>
      <c r="AN204" s="40">
        <f>VLOOKUP(Reais6x6!C204,Aplicações!$B$10:$J$67,8,0)</f>
        <v>0.30584192439862545</v>
      </c>
      <c r="AO204" s="40">
        <f>VLOOKUP(Reais6x6!D204,Aplicações!$B$10:$J$67,8,0)</f>
        <v>0</v>
      </c>
      <c r="AP204" s="40">
        <f>VLOOKUP(Reais6x6!E204,Aplicações!$B$10:$J$67,8,0)</f>
        <v>0</v>
      </c>
      <c r="AQ204" s="40">
        <f>VLOOKUP(Reais6x6!F204,Aplicações!$B$10:$J$67,8,0)</f>
        <v>2.7147766323024059E-4</v>
      </c>
      <c r="AR204" s="40">
        <f>VLOOKUP(Reais6x6!G204,Aplicações!$B$10:$J$67,8,0)</f>
        <v>2.7147766323024059E-4</v>
      </c>
      <c r="AS204" s="40">
        <f>VLOOKUP(Reais6x6!H204,Aplicações!$B$10:$J$67,8,0)</f>
        <v>2.7147766323024059E-4</v>
      </c>
      <c r="AT204" s="40">
        <f t="shared" si="2"/>
        <v>9.7247706422018326E-2</v>
      </c>
      <c r="AU204" s="40">
        <f t="shared" si="3"/>
        <v>0.18468468468468469</v>
      </c>
      <c r="AV204" s="40">
        <f t="shared" si="4"/>
        <v>0.30665635738831609</v>
      </c>
      <c r="AW204" s="66">
        <f t="shared" si="5"/>
        <v>0.98544342507645266</v>
      </c>
      <c r="AX204" s="40">
        <f t="shared" si="6"/>
        <v>0.97087087087087076</v>
      </c>
      <c r="AY204" s="40">
        <f t="shared" si="7"/>
        <v>0.89799839633447887</v>
      </c>
    </row>
    <row r="205" spans="2:51" ht="13.5" customHeight="1">
      <c r="B205" s="39">
        <v>202</v>
      </c>
      <c r="C205" s="31" t="s">
        <v>99</v>
      </c>
      <c r="D205" s="31" t="s">
        <v>100</v>
      </c>
      <c r="E205" s="31" t="s">
        <v>101</v>
      </c>
      <c r="F205" s="31" t="s">
        <v>101</v>
      </c>
      <c r="G205" s="31" t="s">
        <v>101</v>
      </c>
      <c r="H205" s="31" t="s">
        <v>101</v>
      </c>
      <c r="I205" s="40">
        <f>VLOOKUP(Reais6x6!C205,Aplicações!$B$10:$J$67,9,0)</f>
        <v>30.8</v>
      </c>
      <c r="J205" s="40">
        <f>VLOOKUP(Reais6x6!D205,Aplicações!$B$10:$J$67,9,0)</f>
        <v>184</v>
      </c>
      <c r="K205" s="40">
        <f>VLOOKUP(Reais6x6!E205,Aplicações!$B$10:$J$67,9,0)</f>
        <v>224.76</v>
      </c>
      <c r="L205" s="40">
        <f>VLOOKUP(Reais6x6!F205,Aplicações!$B$10:$J$67,9,0)</f>
        <v>224.76</v>
      </c>
      <c r="M205" s="40">
        <f>VLOOKUP(Reais6x6!G205,Aplicações!$B$10:$J$67,9,0)</f>
        <v>224.76</v>
      </c>
      <c r="N205" s="40">
        <f>VLOOKUP(Reais6x6!H205,Aplicações!$B$10:$J$67,9,0)</f>
        <v>224.76</v>
      </c>
      <c r="O205" s="31">
        <v>41</v>
      </c>
      <c r="P205" s="31">
        <v>201</v>
      </c>
      <c r="Q205" s="31">
        <v>282</v>
      </c>
      <c r="R205" s="31">
        <v>275</v>
      </c>
      <c r="S205" s="31">
        <v>276</v>
      </c>
      <c r="T205" s="31">
        <v>281</v>
      </c>
      <c r="U205" s="41">
        <f t="shared" ref="U205:Z205" si="208">O205/I205-1</f>
        <v>0.33116883116883122</v>
      </c>
      <c r="V205" s="41">
        <f t="shared" si="208"/>
        <v>9.2391304347826164E-2</v>
      </c>
      <c r="W205" s="41">
        <f t="shared" si="208"/>
        <v>0.25467164975974388</v>
      </c>
      <c r="X205" s="41">
        <f t="shared" si="208"/>
        <v>0.22352731802811898</v>
      </c>
      <c r="Y205" s="41">
        <f t="shared" si="208"/>
        <v>0.22797650827549387</v>
      </c>
      <c r="Z205" s="41">
        <f t="shared" si="208"/>
        <v>0.25022245951236877</v>
      </c>
      <c r="AA205" s="41">
        <f t="shared" si="1"/>
        <v>0.22999301184873047</v>
      </c>
      <c r="AB205" s="40">
        <f>VLOOKUP(Reais6x6!C205,Aplicações!$B$10:$J$67,6,0)</f>
        <v>4.0978593272171251E-2</v>
      </c>
      <c r="AC205" s="40">
        <f>VLOOKUP(Reais6x6!D205,Aplicações!$B$10:$J$67,6,0)</f>
        <v>4.2813455657492354E-3</v>
      </c>
      <c r="AD205" s="40">
        <f>VLOOKUP(Reais6x6!E205,Aplicações!$B$10:$J$67,6,0)</f>
        <v>1.5902140672782873E-2</v>
      </c>
      <c r="AE205" s="40">
        <f>VLOOKUP(Reais6x6!F205,Aplicações!$B$10:$J$67,6,0)</f>
        <v>1.5902140672782873E-2</v>
      </c>
      <c r="AF205" s="40">
        <f>VLOOKUP(Reais6x6!G205,Aplicações!$B$10:$J$67,6,0)</f>
        <v>1.5902140672782873E-2</v>
      </c>
      <c r="AG205" s="40">
        <f>VLOOKUP(Reais6x6!H205,Aplicações!$B$10:$J$67,6,0)</f>
        <v>1.5902140672782873E-2</v>
      </c>
      <c r="AH205" s="40">
        <f>VLOOKUP(Reais6x6!C205,Aplicações!$B$10:$J$67,7,0)</f>
        <v>8.5585585585585586E-2</v>
      </c>
      <c r="AI205" s="40">
        <f>VLOOKUP(Reais6x6!D205,Aplicações!$B$10:$J$67,7,0)</f>
        <v>9.0090090090090089E-3</v>
      </c>
      <c r="AJ205" s="40">
        <f>VLOOKUP(Reais6x6!E205,Aplicações!$B$10:$J$67,7,0)</f>
        <v>2.7027027027027029E-2</v>
      </c>
      <c r="AK205" s="40">
        <f>VLOOKUP(Reais6x6!F205,Aplicações!$B$10:$J$67,7,0)</f>
        <v>2.7027027027027029E-2</v>
      </c>
      <c r="AL205" s="40">
        <f>VLOOKUP(Reais6x6!G205,Aplicações!$B$10:$J$67,7,0)</f>
        <v>2.7027027027027029E-2</v>
      </c>
      <c r="AM205" s="40">
        <f>VLOOKUP(Reais6x6!H205,Aplicações!$B$10:$J$67,7,0)</f>
        <v>2.7027027027027029E-2</v>
      </c>
      <c r="AN205" s="40">
        <f>VLOOKUP(Reais6x6!C205,Aplicações!$B$10:$J$67,8,0)</f>
        <v>0.30584192439862545</v>
      </c>
      <c r="AO205" s="40">
        <f>VLOOKUP(Reais6x6!D205,Aplicações!$B$10:$J$67,8,0)</f>
        <v>0</v>
      </c>
      <c r="AP205" s="40">
        <f>VLOOKUP(Reais6x6!E205,Aplicações!$B$10:$J$67,8,0)</f>
        <v>2.7147766323024059E-4</v>
      </c>
      <c r="AQ205" s="40">
        <f>VLOOKUP(Reais6x6!F205,Aplicações!$B$10:$J$67,8,0)</f>
        <v>2.7147766323024059E-4</v>
      </c>
      <c r="AR205" s="40">
        <f>VLOOKUP(Reais6x6!G205,Aplicações!$B$10:$J$67,8,0)</f>
        <v>2.7147766323024059E-4</v>
      </c>
      <c r="AS205" s="40">
        <f>VLOOKUP(Reais6x6!H205,Aplicações!$B$10:$J$67,8,0)</f>
        <v>2.7147766323024059E-4</v>
      </c>
      <c r="AT205" s="40">
        <f t="shared" si="2"/>
        <v>0.10886850152905198</v>
      </c>
      <c r="AU205" s="40">
        <f t="shared" si="3"/>
        <v>0.20270270270270271</v>
      </c>
      <c r="AV205" s="40">
        <f t="shared" si="4"/>
        <v>0.3069278350515463</v>
      </c>
      <c r="AW205" s="66">
        <f t="shared" si="5"/>
        <v>0.98776758409785936</v>
      </c>
      <c r="AX205" s="40">
        <f t="shared" si="6"/>
        <v>0.97447447447447455</v>
      </c>
      <c r="AY205" s="40">
        <f t="shared" si="7"/>
        <v>0.89805269186712477</v>
      </c>
    </row>
    <row r="206" spans="2:51" ht="13.5" customHeight="1">
      <c r="B206" s="39">
        <v>203</v>
      </c>
      <c r="C206" s="31" t="s">
        <v>99</v>
      </c>
      <c r="D206" s="31" t="s">
        <v>101</v>
      </c>
      <c r="E206" s="31" t="s">
        <v>101</v>
      </c>
      <c r="F206" s="31" t="s">
        <v>101</v>
      </c>
      <c r="G206" s="31" t="s">
        <v>101</v>
      </c>
      <c r="H206" s="31" t="s">
        <v>101</v>
      </c>
      <c r="I206" s="40">
        <f>VLOOKUP(Reais6x6!C206,Aplicações!$B$10:$J$67,9,0)</f>
        <v>30.8</v>
      </c>
      <c r="J206" s="40">
        <f>VLOOKUP(Reais6x6!D206,Aplicações!$B$10:$J$67,9,0)</f>
        <v>224.76</v>
      </c>
      <c r="K206" s="40">
        <f>VLOOKUP(Reais6x6!E206,Aplicações!$B$10:$J$67,9,0)</f>
        <v>224.76</v>
      </c>
      <c r="L206" s="40">
        <f>VLOOKUP(Reais6x6!F206,Aplicações!$B$10:$J$67,9,0)</f>
        <v>224.76</v>
      </c>
      <c r="M206" s="40">
        <f>VLOOKUP(Reais6x6!G206,Aplicações!$B$10:$J$67,9,0)</f>
        <v>224.76</v>
      </c>
      <c r="N206" s="40">
        <f>VLOOKUP(Reais6x6!H206,Aplicações!$B$10:$J$67,9,0)</f>
        <v>224.76</v>
      </c>
      <c r="O206" s="31">
        <v>41</v>
      </c>
      <c r="P206" s="31">
        <v>285</v>
      </c>
      <c r="Q206" s="31">
        <v>282</v>
      </c>
      <c r="R206" s="31">
        <v>279</v>
      </c>
      <c r="S206" s="31">
        <v>277</v>
      </c>
      <c r="T206" s="31">
        <v>282</v>
      </c>
      <c r="U206" s="41">
        <f t="shared" ref="U206:Z206" si="209">O206/I206-1</f>
        <v>0.33116883116883122</v>
      </c>
      <c r="V206" s="41">
        <f t="shared" si="209"/>
        <v>0.26801922050186877</v>
      </c>
      <c r="W206" s="41">
        <f t="shared" si="209"/>
        <v>0.25467164975974388</v>
      </c>
      <c r="X206" s="41">
        <f t="shared" si="209"/>
        <v>0.24132407901761876</v>
      </c>
      <c r="Y206" s="41">
        <f t="shared" si="209"/>
        <v>0.23242569852286898</v>
      </c>
      <c r="Z206" s="41">
        <f t="shared" si="209"/>
        <v>0.25467164975974388</v>
      </c>
      <c r="AA206" s="41">
        <f t="shared" si="1"/>
        <v>0.26371352145511257</v>
      </c>
      <c r="AB206" s="40">
        <f>VLOOKUP(Reais6x6!C206,Aplicações!$B$10:$J$67,6,0)</f>
        <v>4.0978593272171251E-2</v>
      </c>
      <c r="AC206" s="40">
        <f>VLOOKUP(Reais6x6!D206,Aplicações!$B$10:$J$67,6,0)</f>
        <v>1.5902140672782873E-2</v>
      </c>
      <c r="AD206" s="40">
        <f>VLOOKUP(Reais6x6!E206,Aplicações!$B$10:$J$67,6,0)</f>
        <v>1.5902140672782873E-2</v>
      </c>
      <c r="AE206" s="40">
        <f>VLOOKUP(Reais6x6!F206,Aplicações!$B$10:$J$67,6,0)</f>
        <v>1.5902140672782873E-2</v>
      </c>
      <c r="AF206" s="40">
        <f>VLOOKUP(Reais6x6!G206,Aplicações!$B$10:$J$67,6,0)</f>
        <v>1.5902140672782873E-2</v>
      </c>
      <c r="AG206" s="40">
        <f>VLOOKUP(Reais6x6!H206,Aplicações!$B$10:$J$67,6,0)</f>
        <v>1.5902140672782873E-2</v>
      </c>
      <c r="AH206" s="40">
        <f>VLOOKUP(Reais6x6!C206,Aplicações!$B$10:$J$67,7,0)</f>
        <v>8.5585585585585586E-2</v>
      </c>
      <c r="AI206" s="40">
        <f>VLOOKUP(Reais6x6!D206,Aplicações!$B$10:$J$67,7,0)</f>
        <v>2.7027027027027029E-2</v>
      </c>
      <c r="AJ206" s="40">
        <f>VLOOKUP(Reais6x6!E206,Aplicações!$B$10:$J$67,7,0)</f>
        <v>2.7027027027027029E-2</v>
      </c>
      <c r="AK206" s="40">
        <f>VLOOKUP(Reais6x6!F206,Aplicações!$B$10:$J$67,7,0)</f>
        <v>2.7027027027027029E-2</v>
      </c>
      <c r="AL206" s="40">
        <f>VLOOKUP(Reais6x6!G206,Aplicações!$B$10:$J$67,7,0)</f>
        <v>2.7027027027027029E-2</v>
      </c>
      <c r="AM206" s="40">
        <f>VLOOKUP(Reais6x6!H206,Aplicações!$B$10:$J$67,7,0)</f>
        <v>2.7027027027027029E-2</v>
      </c>
      <c r="AN206" s="40">
        <f>VLOOKUP(Reais6x6!C206,Aplicações!$B$10:$J$67,8,0)</f>
        <v>0.30584192439862545</v>
      </c>
      <c r="AO206" s="40">
        <f>VLOOKUP(Reais6x6!D206,Aplicações!$B$10:$J$67,8,0)</f>
        <v>2.7147766323024059E-4</v>
      </c>
      <c r="AP206" s="40">
        <f>VLOOKUP(Reais6x6!E206,Aplicações!$B$10:$J$67,8,0)</f>
        <v>2.7147766323024059E-4</v>
      </c>
      <c r="AQ206" s="40">
        <f>VLOOKUP(Reais6x6!F206,Aplicações!$B$10:$J$67,8,0)</f>
        <v>2.7147766323024059E-4</v>
      </c>
      <c r="AR206" s="40">
        <f>VLOOKUP(Reais6x6!G206,Aplicações!$B$10:$J$67,8,0)</f>
        <v>2.7147766323024059E-4</v>
      </c>
      <c r="AS206" s="40">
        <f>VLOOKUP(Reais6x6!H206,Aplicações!$B$10:$J$67,8,0)</f>
        <v>2.7147766323024059E-4</v>
      </c>
      <c r="AT206" s="40">
        <f t="shared" si="2"/>
        <v>0.1204892966360856</v>
      </c>
      <c r="AU206" s="40">
        <f t="shared" si="3"/>
        <v>0.22072072072072074</v>
      </c>
      <c r="AV206" s="40">
        <f t="shared" si="4"/>
        <v>0.30719931271477652</v>
      </c>
      <c r="AW206" s="66">
        <f t="shared" si="5"/>
        <v>0.99164118246687061</v>
      </c>
      <c r="AX206" s="40">
        <f t="shared" si="6"/>
        <v>0.98048048048048053</v>
      </c>
      <c r="AY206" s="40">
        <f t="shared" si="7"/>
        <v>0.89814318442153496</v>
      </c>
    </row>
    <row r="207" spans="2:51" ht="13.5" customHeight="1">
      <c r="B207" s="39">
        <v>204</v>
      </c>
      <c r="C207" s="31" t="s">
        <v>100</v>
      </c>
      <c r="D207" s="31" t="s">
        <v>100</v>
      </c>
      <c r="E207" s="31" t="s">
        <v>100</v>
      </c>
      <c r="F207" s="31" t="s">
        <v>100</v>
      </c>
      <c r="G207" s="31" t="s">
        <v>100</v>
      </c>
      <c r="H207" s="31" t="s">
        <v>100</v>
      </c>
      <c r="I207" s="40">
        <f>VLOOKUP(Reais6x6!C207,Aplicações!$B$10:$J$67,9,0)</f>
        <v>184</v>
      </c>
      <c r="J207" s="40">
        <f>VLOOKUP(Reais6x6!D207,Aplicações!$B$10:$J$67,9,0)</f>
        <v>184</v>
      </c>
      <c r="K207" s="40">
        <f>VLOOKUP(Reais6x6!E207,Aplicações!$B$10:$J$67,9,0)</f>
        <v>184</v>
      </c>
      <c r="L207" s="40">
        <f>VLOOKUP(Reais6x6!F207,Aplicações!$B$10:$J$67,9,0)</f>
        <v>184</v>
      </c>
      <c r="M207" s="40">
        <f>VLOOKUP(Reais6x6!G207,Aplicações!$B$10:$J$67,9,0)</f>
        <v>184</v>
      </c>
      <c r="N207" s="40">
        <f>VLOOKUP(Reais6x6!H207,Aplicações!$B$10:$J$67,9,0)</f>
        <v>184</v>
      </c>
      <c r="O207" s="31">
        <v>210</v>
      </c>
      <c r="P207" s="31">
        <v>210</v>
      </c>
      <c r="Q207" s="31">
        <v>211</v>
      </c>
      <c r="R207" s="31">
        <v>210</v>
      </c>
      <c r="S207" s="31">
        <v>211</v>
      </c>
      <c r="T207" s="31">
        <v>209</v>
      </c>
      <c r="U207" s="41">
        <f t="shared" ref="U207:Z207" si="210">O207/I207-1</f>
        <v>0.14130434782608692</v>
      </c>
      <c r="V207" s="41">
        <f t="shared" si="210"/>
        <v>0.14130434782608692</v>
      </c>
      <c r="W207" s="41">
        <f t="shared" si="210"/>
        <v>0.14673913043478271</v>
      </c>
      <c r="X207" s="41">
        <f t="shared" si="210"/>
        <v>0.14130434782608692</v>
      </c>
      <c r="Y207" s="41">
        <f t="shared" si="210"/>
        <v>0.14673913043478271</v>
      </c>
      <c r="Z207" s="41">
        <f t="shared" si="210"/>
        <v>0.13586956521739135</v>
      </c>
      <c r="AA207" s="41">
        <f t="shared" si="1"/>
        <v>0.14221014492753625</v>
      </c>
      <c r="AB207" s="40">
        <f>VLOOKUP(Reais6x6!C207,Aplicações!$B$10:$J$67,6,0)</f>
        <v>4.2813455657492354E-3</v>
      </c>
      <c r="AC207" s="40">
        <f>VLOOKUP(Reais6x6!D207,Aplicações!$B$10:$J$67,6,0)</f>
        <v>4.2813455657492354E-3</v>
      </c>
      <c r="AD207" s="40">
        <f>VLOOKUP(Reais6x6!E207,Aplicações!$B$10:$J$67,6,0)</f>
        <v>4.2813455657492354E-3</v>
      </c>
      <c r="AE207" s="40">
        <f>VLOOKUP(Reais6x6!F207,Aplicações!$B$10:$J$67,6,0)</f>
        <v>4.2813455657492354E-3</v>
      </c>
      <c r="AF207" s="40">
        <f>VLOOKUP(Reais6x6!G207,Aplicações!$B$10:$J$67,6,0)</f>
        <v>4.2813455657492354E-3</v>
      </c>
      <c r="AG207" s="40">
        <f>VLOOKUP(Reais6x6!H207,Aplicações!$B$10:$J$67,6,0)</f>
        <v>4.2813455657492354E-3</v>
      </c>
      <c r="AH207" s="40">
        <f>VLOOKUP(Reais6x6!C207,Aplicações!$B$10:$J$67,7,0)</f>
        <v>9.0090090090090089E-3</v>
      </c>
      <c r="AI207" s="40">
        <f>VLOOKUP(Reais6x6!D207,Aplicações!$B$10:$J$67,7,0)</f>
        <v>9.0090090090090089E-3</v>
      </c>
      <c r="AJ207" s="40">
        <f>VLOOKUP(Reais6x6!E207,Aplicações!$B$10:$J$67,7,0)</f>
        <v>9.0090090090090089E-3</v>
      </c>
      <c r="AK207" s="40">
        <f>VLOOKUP(Reais6x6!F207,Aplicações!$B$10:$J$67,7,0)</f>
        <v>9.0090090090090089E-3</v>
      </c>
      <c r="AL207" s="40">
        <f>VLOOKUP(Reais6x6!G207,Aplicações!$B$10:$J$67,7,0)</f>
        <v>9.0090090090090089E-3</v>
      </c>
      <c r="AM207" s="40">
        <f>VLOOKUP(Reais6x6!H207,Aplicações!$B$10:$J$67,7,0)</f>
        <v>9.0090090090090089E-3</v>
      </c>
      <c r="AN207" s="40">
        <f>VLOOKUP(Reais6x6!C207,Aplicações!$B$10:$J$67,8,0)</f>
        <v>0</v>
      </c>
      <c r="AO207" s="40">
        <f>VLOOKUP(Reais6x6!D207,Aplicações!$B$10:$J$67,8,0)</f>
        <v>0</v>
      </c>
      <c r="AP207" s="40">
        <f>VLOOKUP(Reais6x6!E207,Aplicações!$B$10:$J$67,8,0)</f>
        <v>0</v>
      </c>
      <c r="AQ207" s="40">
        <f>VLOOKUP(Reais6x6!F207,Aplicações!$B$10:$J$67,8,0)</f>
        <v>0</v>
      </c>
      <c r="AR207" s="40">
        <f>VLOOKUP(Reais6x6!G207,Aplicações!$B$10:$J$67,8,0)</f>
        <v>0</v>
      </c>
      <c r="AS207" s="40">
        <f>VLOOKUP(Reais6x6!H207,Aplicações!$B$10:$J$67,8,0)</f>
        <v>0</v>
      </c>
      <c r="AT207" s="40">
        <f t="shared" si="2"/>
        <v>2.5688073394495411E-2</v>
      </c>
      <c r="AU207" s="40">
        <f t="shared" si="3"/>
        <v>5.405405405405405E-2</v>
      </c>
      <c r="AV207" s="40">
        <f t="shared" si="4"/>
        <v>0</v>
      </c>
      <c r="AW207" s="66">
        <f t="shared" si="5"/>
        <v>1</v>
      </c>
      <c r="AX207" s="40">
        <f t="shared" si="6"/>
        <v>1</v>
      </c>
      <c r="AY207" s="40">
        <f t="shared" si="7"/>
        <v>1</v>
      </c>
    </row>
    <row r="208" spans="2:51" ht="13.5" customHeight="1">
      <c r="B208" s="39">
        <v>205</v>
      </c>
      <c r="C208" s="31" t="s">
        <v>100</v>
      </c>
      <c r="D208" s="31" t="s">
        <v>100</v>
      </c>
      <c r="E208" s="31" t="s">
        <v>100</v>
      </c>
      <c r="F208" s="31" t="s">
        <v>100</v>
      </c>
      <c r="G208" s="31" t="s">
        <v>100</v>
      </c>
      <c r="H208" s="31" t="s">
        <v>101</v>
      </c>
      <c r="I208" s="40">
        <f>VLOOKUP(Reais6x6!C208,Aplicações!$B$10:$J$67,9,0)</f>
        <v>184</v>
      </c>
      <c r="J208" s="40">
        <f>VLOOKUP(Reais6x6!D208,Aplicações!$B$10:$J$67,9,0)</f>
        <v>184</v>
      </c>
      <c r="K208" s="40">
        <f>VLOOKUP(Reais6x6!E208,Aplicações!$B$10:$J$67,9,0)</f>
        <v>184</v>
      </c>
      <c r="L208" s="40">
        <f>VLOOKUP(Reais6x6!F208,Aplicações!$B$10:$J$67,9,0)</f>
        <v>184</v>
      </c>
      <c r="M208" s="40">
        <f>VLOOKUP(Reais6x6!G208,Aplicações!$B$10:$J$67,9,0)</f>
        <v>184</v>
      </c>
      <c r="N208" s="40">
        <f>VLOOKUP(Reais6x6!H208,Aplicações!$B$10:$J$67,9,0)</f>
        <v>224.76</v>
      </c>
      <c r="O208" s="31">
        <v>207</v>
      </c>
      <c r="P208" s="31">
        <v>209</v>
      </c>
      <c r="Q208" s="31">
        <v>209</v>
      </c>
      <c r="R208" s="31">
        <v>210</v>
      </c>
      <c r="S208" s="31">
        <v>208</v>
      </c>
      <c r="T208" s="31">
        <v>263</v>
      </c>
      <c r="U208" s="41">
        <f t="shared" ref="U208:Z208" si="211">O208/I208-1</f>
        <v>0.125</v>
      </c>
      <c r="V208" s="41">
        <f t="shared" si="211"/>
        <v>0.13586956521739135</v>
      </c>
      <c r="W208" s="41">
        <f t="shared" si="211"/>
        <v>0.13586956521739135</v>
      </c>
      <c r="X208" s="41">
        <f t="shared" si="211"/>
        <v>0.14130434782608692</v>
      </c>
      <c r="Y208" s="41">
        <f t="shared" si="211"/>
        <v>0.13043478260869557</v>
      </c>
      <c r="Z208" s="41">
        <f t="shared" si="211"/>
        <v>0.17013703505961919</v>
      </c>
      <c r="AA208" s="41">
        <f t="shared" si="1"/>
        <v>0.13976921598819739</v>
      </c>
      <c r="AB208" s="40">
        <f>VLOOKUP(Reais6x6!C208,Aplicações!$B$10:$J$67,6,0)</f>
        <v>4.2813455657492354E-3</v>
      </c>
      <c r="AC208" s="40">
        <f>VLOOKUP(Reais6x6!D208,Aplicações!$B$10:$J$67,6,0)</f>
        <v>4.2813455657492354E-3</v>
      </c>
      <c r="AD208" s="40">
        <f>VLOOKUP(Reais6x6!E208,Aplicações!$B$10:$J$67,6,0)</f>
        <v>4.2813455657492354E-3</v>
      </c>
      <c r="AE208" s="40">
        <f>VLOOKUP(Reais6x6!F208,Aplicações!$B$10:$J$67,6,0)</f>
        <v>4.2813455657492354E-3</v>
      </c>
      <c r="AF208" s="40">
        <f>VLOOKUP(Reais6x6!G208,Aplicações!$B$10:$J$67,6,0)</f>
        <v>4.2813455657492354E-3</v>
      </c>
      <c r="AG208" s="40">
        <f>VLOOKUP(Reais6x6!H208,Aplicações!$B$10:$J$67,6,0)</f>
        <v>1.5902140672782873E-2</v>
      </c>
      <c r="AH208" s="40">
        <f>VLOOKUP(Reais6x6!C208,Aplicações!$B$10:$J$67,7,0)</f>
        <v>9.0090090090090089E-3</v>
      </c>
      <c r="AI208" s="40">
        <f>VLOOKUP(Reais6x6!D208,Aplicações!$B$10:$J$67,7,0)</f>
        <v>9.0090090090090089E-3</v>
      </c>
      <c r="AJ208" s="40">
        <f>VLOOKUP(Reais6x6!E208,Aplicações!$B$10:$J$67,7,0)</f>
        <v>9.0090090090090089E-3</v>
      </c>
      <c r="AK208" s="40">
        <f>VLOOKUP(Reais6x6!F208,Aplicações!$B$10:$J$67,7,0)</f>
        <v>9.0090090090090089E-3</v>
      </c>
      <c r="AL208" s="40">
        <f>VLOOKUP(Reais6x6!G208,Aplicações!$B$10:$J$67,7,0)</f>
        <v>9.0090090090090089E-3</v>
      </c>
      <c r="AM208" s="40">
        <f>VLOOKUP(Reais6x6!H208,Aplicações!$B$10:$J$67,7,0)</f>
        <v>2.7027027027027029E-2</v>
      </c>
      <c r="AN208" s="40">
        <f>VLOOKUP(Reais6x6!C208,Aplicações!$B$10:$J$67,8,0)</f>
        <v>0</v>
      </c>
      <c r="AO208" s="40">
        <f>VLOOKUP(Reais6x6!D208,Aplicações!$B$10:$J$67,8,0)</f>
        <v>0</v>
      </c>
      <c r="AP208" s="40">
        <f>VLOOKUP(Reais6x6!E208,Aplicações!$B$10:$J$67,8,0)</f>
        <v>0</v>
      </c>
      <c r="AQ208" s="40">
        <f>VLOOKUP(Reais6x6!F208,Aplicações!$B$10:$J$67,8,0)</f>
        <v>0</v>
      </c>
      <c r="AR208" s="40">
        <f>VLOOKUP(Reais6x6!G208,Aplicações!$B$10:$J$67,8,0)</f>
        <v>0</v>
      </c>
      <c r="AS208" s="40">
        <f>VLOOKUP(Reais6x6!H208,Aplicações!$B$10:$J$67,8,0)</f>
        <v>2.7147766323024059E-4</v>
      </c>
      <c r="AT208" s="40">
        <f t="shared" si="2"/>
        <v>3.7308868501529049E-2</v>
      </c>
      <c r="AU208" s="40">
        <f t="shared" si="3"/>
        <v>7.2072072072072071E-2</v>
      </c>
      <c r="AV208" s="40">
        <f t="shared" si="4"/>
        <v>2.7147766323024059E-4</v>
      </c>
      <c r="AW208" s="66">
        <f t="shared" si="5"/>
        <v>0.99612640163098887</v>
      </c>
      <c r="AX208" s="40">
        <f t="shared" si="6"/>
        <v>0.99399399399399391</v>
      </c>
      <c r="AY208" s="40">
        <f t="shared" si="7"/>
        <v>0.99990950744559004</v>
      </c>
    </row>
    <row r="209" spans="2:51" ht="13.5" customHeight="1">
      <c r="B209" s="39">
        <v>206</v>
      </c>
      <c r="C209" s="31" t="s">
        <v>100</v>
      </c>
      <c r="D209" s="31" t="s">
        <v>100</v>
      </c>
      <c r="E209" s="31" t="s">
        <v>100</v>
      </c>
      <c r="F209" s="31" t="s">
        <v>100</v>
      </c>
      <c r="G209" s="31" t="s">
        <v>101</v>
      </c>
      <c r="H209" s="31" t="s">
        <v>101</v>
      </c>
      <c r="I209" s="40">
        <f>VLOOKUP(Reais6x6!C209,Aplicações!$B$10:$J$67,9,0)</f>
        <v>184</v>
      </c>
      <c r="J209" s="40">
        <f>VLOOKUP(Reais6x6!D209,Aplicações!$B$10:$J$67,9,0)</f>
        <v>184</v>
      </c>
      <c r="K209" s="40">
        <f>VLOOKUP(Reais6x6!E209,Aplicações!$B$10:$J$67,9,0)</f>
        <v>184</v>
      </c>
      <c r="L209" s="40">
        <f>VLOOKUP(Reais6x6!F209,Aplicações!$B$10:$J$67,9,0)</f>
        <v>184</v>
      </c>
      <c r="M209" s="40">
        <f>VLOOKUP(Reais6x6!G209,Aplicações!$B$10:$J$67,9,0)</f>
        <v>224.76</v>
      </c>
      <c r="N209" s="40">
        <f>VLOOKUP(Reais6x6!H209,Aplicações!$B$10:$J$67,9,0)</f>
        <v>224.76</v>
      </c>
      <c r="O209" s="31">
        <v>208</v>
      </c>
      <c r="P209" s="31">
        <v>207</v>
      </c>
      <c r="Q209" s="31">
        <v>207</v>
      </c>
      <c r="R209" s="31">
        <v>207</v>
      </c>
      <c r="S209" s="31">
        <v>262</v>
      </c>
      <c r="T209" s="31">
        <v>266</v>
      </c>
      <c r="U209" s="41">
        <f t="shared" ref="U209:Z209" si="212">O209/I209-1</f>
        <v>0.13043478260869557</v>
      </c>
      <c r="V209" s="41">
        <f t="shared" si="212"/>
        <v>0.125</v>
      </c>
      <c r="W209" s="41">
        <f t="shared" si="212"/>
        <v>0.125</v>
      </c>
      <c r="X209" s="41">
        <f t="shared" si="212"/>
        <v>0.125</v>
      </c>
      <c r="Y209" s="41">
        <f t="shared" si="212"/>
        <v>0.1656878448122443</v>
      </c>
      <c r="Z209" s="41">
        <f t="shared" si="212"/>
        <v>0.18348460580174408</v>
      </c>
      <c r="AA209" s="41">
        <f t="shared" si="1"/>
        <v>0.14243453887044732</v>
      </c>
      <c r="AB209" s="40">
        <f>VLOOKUP(Reais6x6!C209,Aplicações!$B$10:$J$67,6,0)</f>
        <v>4.2813455657492354E-3</v>
      </c>
      <c r="AC209" s="40">
        <f>VLOOKUP(Reais6x6!D209,Aplicações!$B$10:$J$67,6,0)</f>
        <v>4.2813455657492354E-3</v>
      </c>
      <c r="AD209" s="40">
        <f>VLOOKUP(Reais6x6!E209,Aplicações!$B$10:$J$67,6,0)</f>
        <v>4.2813455657492354E-3</v>
      </c>
      <c r="AE209" s="40">
        <f>VLOOKUP(Reais6x6!F209,Aplicações!$B$10:$J$67,6,0)</f>
        <v>4.2813455657492354E-3</v>
      </c>
      <c r="AF209" s="40">
        <f>VLOOKUP(Reais6x6!G209,Aplicações!$B$10:$J$67,6,0)</f>
        <v>1.5902140672782873E-2</v>
      </c>
      <c r="AG209" s="40">
        <f>VLOOKUP(Reais6x6!H209,Aplicações!$B$10:$J$67,6,0)</f>
        <v>1.5902140672782873E-2</v>
      </c>
      <c r="AH209" s="40">
        <f>VLOOKUP(Reais6x6!C209,Aplicações!$B$10:$J$67,7,0)</f>
        <v>9.0090090090090089E-3</v>
      </c>
      <c r="AI209" s="40">
        <f>VLOOKUP(Reais6x6!D209,Aplicações!$B$10:$J$67,7,0)</f>
        <v>9.0090090090090089E-3</v>
      </c>
      <c r="AJ209" s="40">
        <f>VLOOKUP(Reais6x6!E209,Aplicações!$B$10:$J$67,7,0)</f>
        <v>9.0090090090090089E-3</v>
      </c>
      <c r="AK209" s="40">
        <f>VLOOKUP(Reais6x6!F209,Aplicações!$B$10:$J$67,7,0)</f>
        <v>9.0090090090090089E-3</v>
      </c>
      <c r="AL209" s="40">
        <f>VLOOKUP(Reais6x6!G209,Aplicações!$B$10:$J$67,7,0)</f>
        <v>2.7027027027027029E-2</v>
      </c>
      <c r="AM209" s="40">
        <f>VLOOKUP(Reais6x6!H209,Aplicações!$B$10:$J$67,7,0)</f>
        <v>2.7027027027027029E-2</v>
      </c>
      <c r="AN209" s="40">
        <f>VLOOKUP(Reais6x6!C209,Aplicações!$B$10:$J$67,8,0)</f>
        <v>0</v>
      </c>
      <c r="AO209" s="40">
        <f>VLOOKUP(Reais6x6!D209,Aplicações!$B$10:$J$67,8,0)</f>
        <v>0</v>
      </c>
      <c r="AP209" s="40">
        <f>VLOOKUP(Reais6x6!E209,Aplicações!$B$10:$J$67,8,0)</f>
        <v>0</v>
      </c>
      <c r="AQ209" s="40">
        <f>VLOOKUP(Reais6x6!F209,Aplicações!$B$10:$J$67,8,0)</f>
        <v>0</v>
      </c>
      <c r="AR209" s="40">
        <f>VLOOKUP(Reais6x6!G209,Aplicações!$B$10:$J$67,8,0)</f>
        <v>2.7147766323024059E-4</v>
      </c>
      <c r="AS209" s="40">
        <f>VLOOKUP(Reais6x6!H209,Aplicações!$B$10:$J$67,8,0)</f>
        <v>2.7147766323024059E-4</v>
      </c>
      <c r="AT209" s="40">
        <f t="shared" si="2"/>
        <v>4.8929663608562692E-2</v>
      </c>
      <c r="AU209" s="40">
        <f t="shared" si="3"/>
        <v>9.0090090090090086E-2</v>
      </c>
      <c r="AV209" s="40">
        <f t="shared" si="4"/>
        <v>5.4295532646048117E-4</v>
      </c>
      <c r="AW209" s="66">
        <f t="shared" si="5"/>
        <v>0.99380224260958216</v>
      </c>
      <c r="AX209" s="40">
        <f t="shared" si="6"/>
        <v>0.99039039039039023</v>
      </c>
      <c r="AY209" s="40">
        <f t="shared" si="7"/>
        <v>0.99985521191294402</v>
      </c>
    </row>
    <row r="210" spans="2:51" ht="13.5" customHeight="1">
      <c r="B210" s="39">
        <v>207</v>
      </c>
      <c r="C210" s="31" t="s">
        <v>100</v>
      </c>
      <c r="D210" s="31" t="s">
        <v>100</v>
      </c>
      <c r="E210" s="31" t="s">
        <v>100</v>
      </c>
      <c r="F210" s="31" t="s">
        <v>101</v>
      </c>
      <c r="G210" s="31" t="s">
        <v>101</v>
      </c>
      <c r="H210" s="31" t="s">
        <v>101</v>
      </c>
      <c r="I210" s="40">
        <f>VLOOKUP(Reais6x6!C210,Aplicações!$B$10:$J$67,9,0)</f>
        <v>184</v>
      </c>
      <c r="J210" s="40">
        <f>VLOOKUP(Reais6x6!D210,Aplicações!$B$10:$J$67,9,0)</f>
        <v>184</v>
      </c>
      <c r="K210" s="40">
        <f>VLOOKUP(Reais6x6!E210,Aplicações!$B$10:$J$67,9,0)</f>
        <v>184</v>
      </c>
      <c r="L210" s="40">
        <f>VLOOKUP(Reais6x6!F210,Aplicações!$B$10:$J$67,9,0)</f>
        <v>224.76</v>
      </c>
      <c r="M210" s="40">
        <f>VLOOKUP(Reais6x6!G210,Aplicações!$B$10:$J$67,9,0)</f>
        <v>224.76</v>
      </c>
      <c r="N210" s="40">
        <f>VLOOKUP(Reais6x6!H210,Aplicações!$B$10:$J$67,9,0)</f>
        <v>224.76</v>
      </c>
      <c r="O210" s="31">
        <v>206</v>
      </c>
      <c r="P210" s="31">
        <v>207</v>
      </c>
      <c r="Q210" s="31">
        <v>205</v>
      </c>
      <c r="R210" s="31">
        <v>275</v>
      </c>
      <c r="S210" s="31">
        <v>269</v>
      </c>
      <c r="T210" s="31">
        <v>275</v>
      </c>
      <c r="U210" s="41">
        <f t="shared" ref="U210:Z210" si="213">O210/I210-1</f>
        <v>0.11956521739130443</v>
      </c>
      <c r="V210" s="41">
        <f t="shared" si="213"/>
        <v>0.125</v>
      </c>
      <c r="W210" s="41">
        <f t="shared" si="213"/>
        <v>0.11413043478260865</v>
      </c>
      <c r="X210" s="41">
        <f t="shared" si="213"/>
        <v>0.22352731802811898</v>
      </c>
      <c r="Y210" s="41">
        <f t="shared" si="213"/>
        <v>0.19683217654386898</v>
      </c>
      <c r="Z210" s="41">
        <f t="shared" si="213"/>
        <v>0.22352731802811898</v>
      </c>
      <c r="AA210" s="41">
        <f t="shared" si="1"/>
        <v>0.16709707746233668</v>
      </c>
      <c r="AB210" s="40">
        <f>VLOOKUP(Reais6x6!C210,Aplicações!$B$10:$J$67,6,0)</f>
        <v>4.2813455657492354E-3</v>
      </c>
      <c r="AC210" s="40">
        <f>VLOOKUP(Reais6x6!D210,Aplicações!$B$10:$J$67,6,0)</f>
        <v>4.2813455657492354E-3</v>
      </c>
      <c r="AD210" s="40">
        <f>VLOOKUP(Reais6x6!E210,Aplicações!$B$10:$J$67,6,0)</f>
        <v>4.2813455657492354E-3</v>
      </c>
      <c r="AE210" s="40">
        <f>VLOOKUP(Reais6x6!F210,Aplicações!$B$10:$J$67,6,0)</f>
        <v>1.5902140672782873E-2</v>
      </c>
      <c r="AF210" s="40">
        <f>VLOOKUP(Reais6x6!G210,Aplicações!$B$10:$J$67,6,0)</f>
        <v>1.5902140672782873E-2</v>
      </c>
      <c r="AG210" s="40">
        <f>VLOOKUP(Reais6x6!H210,Aplicações!$B$10:$J$67,6,0)</f>
        <v>1.5902140672782873E-2</v>
      </c>
      <c r="AH210" s="40">
        <f>VLOOKUP(Reais6x6!C210,Aplicações!$B$10:$J$67,7,0)</f>
        <v>9.0090090090090089E-3</v>
      </c>
      <c r="AI210" s="40">
        <f>VLOOKUP(Reais6x6!D210,Aplicações!$B$10:$J$67,7,0)</f>
        <v>9.0090090090090089E-3</v>
      </c>
      <c r="AJ210" s="40">
        <f>VLOOKUP(Reais6x6!E210,Aplicações!$B$10:$J$67,7,0)</f>
        <v>9.0090090090090089E-3</v>
      </c>
      <c r="AK210" s="40">
        <f>VLOOKUP(Reais6x6!F210,Aplicações!$B$10:$J$67,7,0)</f>
        <v>2.7027027027027029E-2</v>
      </c>
      <c r="AL210" s="40">
        <f>VLOOKUP(Reais6x6!G210,Aplicações!$B$10:$J$67,7,0)</f>
        <v>2.7027027027027029E-2</v>
      </c>
      <c r="AM210" s="40">
        <f>VLOOKUP(Reais6x6!H210,Aplicações!$B$10:$J$67,7,0)</f>
        <v>2.7027027027027029E-2</v>
      </c>
      <c r="AN210" s="40">
        <f>VLOOKUP(Reais6x6!C210,Aplicações!$B$10:$J$67,8,0)</f>
        <v>0</v>
      </c>
      <c r="AO210" s="40">
        <f>VLOOKUP(Reais6x6!D210,Aplicações!$B$10:$J$67,8,0)</f>
        <v>0</v>
      </c>
      <c r="AP210" s="40">
        <f>VLOOKUP(Reais6x6!E210,Aplicações!$B$10:$J$67,8,0)</f>
        <v>0</v>
      </c>
      <c r="AQ210" s="40">
        <f>VLOOKUP(Reais6x6!F210,Aplicações!$B$10:$J$67,8,0)</f>
        <v>2.7147766323024059E-4</v>
      </c>
      <c r="AR210" s="40">
        <f>VLOOKUP(Reais6x6!G210,Aplicações!$B$10:$J$67,8,0)</f>
        <v>2.7147766323024059E-4</v>
      </c>
      <c r="AS210" s="40">
        <f>VLOOKUP(Reais6x6!H210,Aplicações!$B$10:$J$67,8,0)</f>
        <v>2.7147766323024059E-4</v>
      </c>
      <c r="AT210" s="40">
        <f t="shared" si="2"/>
        <v>6.0550458715596327E-2</v>
      </c>
      <c r="AU210" s="40">
        <f t="shared" si="3"/>
        <v>0.10810810810810811</v>
      </c>
      <c r="AV210" s="40">
        <f t="shared" si="4"/>
        <v>8.1443298969072176E-4</v>
      </c>
      <c r="AW210" s="66">
        <f t="shared" si="5"/>
        <v>0.99302752293577989</v>
      </c>
      <c r="AX210" s="40">
        <f t="shared" si="6"/>
        <v>0.98918918918918908</v>
      </c>
      <c r="AY210" s="40">
        <f t="shared" si="7"/>
        <v>0.99983711340206194</v>
      </c>
    </row>
    <row r="211" spans="2:51" ht="13.5" customHeight="1">
      <c r="B211" s="39">
        <v>208</v>
      </c>
      <c r="C211" s="31" t="s">
        <v>100</v>
      </c>
      <c r="D211" s="31" t="s">
        <v>100</v>
      </c>
      <c r="E211" s="31" t="s">
        <v>101</v>
      </c>
      <c r="F211" s="31" t="s">
        <v>101</v>
      </c>
      <c r="G211" s="31" t="s">
        <v>101</v>
      </c>
      <c r="H211" s="31" t="s">
        <v>101</v>
      </c>
      <c r="I211" s="40">
        <f>VLOOKUP(Reais6x6!C211,Aplicações!$B$10:$J$67,9,0)</f>
        <v>184</v>
      </c>
      <c r="J211" s="40">
        <f>VLOOKUP(Reais6x6!D211,Aplicações!$B$10:$J$67,9,0)</f>
        <v>184</v>
      </c>
      <c r="K211" s="40">
        <f>VLOOKUP(Reais6x6!E211,Aplicações!$B$10:$J$67,9,0)</f>
        <v>224.76</v>
      </c>
      <c r="L211" s="40">
        <f>VLOOKUP(Reais6x6!F211,Aplicações!$B$10:$J$67,9,0)</f>
        <v>224.76</v>
      </c>
      <c r="M211" s="40">
        <f>VLOOKUP(Reais6x6!G211,Aplicações!$B$10:$J$67,9,0)</f>
        <v>224.76</v>
      </c>
      <c r="N211" s="40">
        <f>VLOOKUP(Reais6x6!H211,Aplicações!$B$10:$J$67,9,0)</f>
        <v>224.76</v>
      </c>
      <c r="O211" s="31">
        <v>202</v>
      </c>
      <c r="P211" s="31">
        <v>203</v>
      </c>
      <c r="Q211" s="31">
        <v>275</v>
      </c>
      <c r="R211" s="31">
        <v>271</v>
      </c>
      <c r="S211" s="31">
        <v>270</v>
      </c>
      <c r="T211" s="31">
        <v>274</v>
      </c>
      <c r="U211" s="41">
        <f t="shared" ref="U211:Z211" si="214">O211/I211-1</f>
        <v>9.7826086956521729E-2</v>
      </c>
      <c r="V211" s="41">
        <f t="shared" si="214"/>
        <v>0.10326086956521729</v>
      </c>
      <c r="W211" s="41">
        <f t="shared" si="214"/>
        <v>0.22352731802811898</v>
      </c>
      <c r="X211" s="41">
        <f t="shared" si="214"/>
        <v>0.20573055703861898</v>
      </c>
      <c r="Y211" s="41">
        <f t="shared" si="214"/>
        <v>0.20128136679124409</v>
      </c>
      <c r="Z211" s="41">
        <f t="shared" si="214"/>
        <v>0.21907812778074387</v>
      </c>
      <c r="AA211" s="41">
        <f t="shared" si="1"/>
        <v>0.17511738769341081</v>
      </c>
      <c r="AB211" s="40">
        <f>VLOOKUP(Reais6x6!C211,Aplicações!$B$10:$J$67,6,0)</f>
        <v>4.2813455657492354E-3</v>
      </c>
      <c r="AC211" s="40">
        <f>VLOOKUP(Reais6x6!D211,Aplicações!$B$10:$J$67,6,0)</f>
        <v>4.2813455657492354E-3</v>
      </c>
      <c r="AD211" s="40">
        <f>VLOOKUP(Reais6x6!E211,Aplicações!$B$10:$J$67,6,0)</f>
        <v>1.5902140672782873E-2</v>
      </c>
      <c r="AE211" s="40">
        <f>VLOOKUP(Reais6x6!F211,Aplicações!$B$10:$J$67,6,0)</f>
        <v>1.5902140672782873E-2</v>
      </c>
      <c r="AF211" s="40">
        <f>VLOOKUP(Reais6x6!G211,Aplicações!$B$10:$J$67,6,0)</f>
        <v>1.5902140672782873E-2</v>
      </c>
      <c r="AG211" s="40">
        <f>VLOOKUP(Reais6x6!H211,Aplicações!$B$10:$J$67,6,0)</f>
        <v>1.5902140672782873E-2</v>
      </c>
      <c r="AH211" s="40">
        <f>VLOOKUP(Reais6x6!C211,Aplicações!$B$10:$J$67,7,0)</f>
        <v>9.0090090090090089E-3</v>
      </c>
      <c r="AI211" s="40">
        <f>VLOOKUP(Reais6x6!D211,Aplicações!$B$10:$J$67,7,0)</f>
        <v>9.0090090090090089E-3</v>
      </c>
      <c r="AJ211" s="40">
        <f>VLOOKUP(Reais6x6!E211,Aplicações!$B$10:$J$67,7,0)</f>
        <v>2.7027027027027029E-2</v>
      </c>
      <c r="AK211" s="40">
        <f>VLOOKUP(Reais6x6!F211,Aplicações!$B$10:$J$67,7,0)</f>
        <v>2.7027027027027029E-2</v>
      </c>
      <c r="AL211" s="40">
        <f>VLOOKUP(Reais6x6!G211,Aplicações!$B$10:$J$67,7,0)</f>
        <v>2.7027027027027029E-2</v>
      </c>
      <c r="AM211" s="40">
        <f>VLOOKUP(Reais6x6!H211,Aplicações!$B$10:$J$67,7,0)</f>
        <v>2.7027027027027029E-2</v>
      </c>
      <c r="AN211" s="40">
        <f>VLOOKUP(Reais6x6!C211,Aplicações!$B$10:$J$67,8,0)</f>
        <v>0</v>
      </c>
      <c r="AO211" s="40">
        <f>VLOOKUP(Reais6x6!D211,Aplicações!$B$10:$J$67,8,0)</f>
        <v>0</v>
      </c>
      <c r="AP211" s="40">
        <f>VLOOKUP(Reais6x6!E211,Aplicações!$B$10:$J$67,8,0)</f>
        <v>2.7147766323024059E-4</v>
      </c>
      <c r="AQ211" s="40">
        <f>VLOOKUP(Reais6x6!F211,Aplicações!$B$10:$J$67,8,0)</f>
        <v>2.7147766323024059E-4</v>
      </c>
      <c r="AR211" s="40">
        <f>VLOOKUP(Reais6x6!G211,Aplicações!$B$10:$J$67,8,0)</f>
        <v>2.7147766323024059E-4</v>
      </c>
      <c r="AS211" s="40">
        <f>VLOOKUP(Reais6x6!H211,Aplicações!$B$10:$J$67,8,0)</f>
        <v>2.7147766323024059E-4</v>
      </c>
      <c r="AT211" s="40">
        <f t="shared" si="2"/>
        <v>7.2171253822629955E-2</v>
      </c>
      <c r="AU211" s="40">
        <f t="shared" si="3"/>
        <v>0.12612612612612611</v>
      </c>
      <c r="AV211" s="40">
        <f t="shared" si="4"/>
        <v>1.0859106529209623E-3</v>
      </c>
      <c r="AW211" s="66">
        <f t="shared" si="5"/>
        <v>0.99380224260958216</v>
      </c>
      <c r="AX211" s="40">
        <f t="shared" si="6"/>
        <v>0.99039039039039034</v>
      </c>
      <c r="AY211" s="40">
        <f t="shared" si="7"/>
        <v>0.99985521191294391</v>
      </c>
    </row>
    <row r="212" spans="2:51" ht="13.5" customHeight="1">
      <c r="B212" s="39">
        <v>209</v>
      </c>
      <c r="C212" s="31" t="s">
        <v>100</v>
      </c>
      <c r="D212" s="31" t="s">
        <v>101</v>
      </c>
      <c r="E212" s="31" t="s">
        <v>101</v>
      </c>
      <c r="F212" s="31" t="s">
        <v>101</v>
      </c>
      <c r="G212" s="31" t="s">
        <v>101</v>
      </c>
      <c r="H212" s="31" t="s">
        <v>101</v>
      </c>
      <c r="I212" s="40">
        <f>VLOOKUP(Reais6x6!C212,Aplicações!$B$10:$J$67,9,0)</f>
        <v>184</v>
      </c>
      <c r="J212" s="40">
        <f>VLOOKUP(Reais6x6!D212,Aplicações!$B$10:$J$67,9,0)</f>
        <v>224.76</v>
      </c>
      <c r="K212" s="40">
        <f>VLOOKUP(Reais6x6!E212,Aplicações!$B$10:$J$67,9,0)</f>
        <v>224.76</v>
      </c>
      <c r="L212" s="40">
        <f>VLOOKUP(Reais6x6!F212,Aplicações!$B$10:$J$67,9,0)</f>
        <v>224.76</v>
      </c>
      <c r="M212" s="40">
        <f>VLOOKUP(Reais6x6!G212,Aplicações!$B$10:$J$67,9,0)</f>
        <v>224.76</v>
      </c>
      <c r="N212" s="40">
        <f>VLOOKUP(Reais6x6!H212,Aplicações!$B$10:$J$67,9,0)</f>
        <v>224.76</v>
      </c>
      <c r="O212" s="31">
        <v>201</v>
      </c>
      <c r="P212" s="31">
        <v>276</v>
      </c>
      <c r="Q212" s="31">
        <v>271</v>
      </c>
      <c r="R212" s="31">
        <v>273</v>
      </c>
      <c r="S212" s="31">
        <v>276</v>
      </c>
      <c r="T212" s="31">
        <v>276</v>
      </c>
      <c r="U212" s="41">
        <f t="shared" ref="U212:Z212" si="215">O212/I212-1</f>
        <v>9.2391304347826164E-2</v>
      </c>
      <c r="V212" s="41">
        <f t="shared" si="215"/>
        <v>0.22797650827549387</v>
      </c>
      <c r="W212" s="41">
        <f t="shared" si="215"/>
        <v>0.20573055703861898</v>
      </c>
      <c r="X212" s="41">
        <f t="shared" si="215"/>
        <v>0.21462893753336898</v>
      </c>
      <c r="Y212" s="41">
        <f t="shared" si="215"/>
        <v>0.22797650827549387</v>
      </c>
      <c r="Z212" s="41">
        <f t="shared" si="215"/>
        <v>0.22797650827549387</v>
      </c>
      <c r="AA212" s="41">
        <f t="shared" si="1"/>
        <v>0.19944672062438262</v>
      </c>
      <c r="AB212" s="40">
        <f>VLOOKUP(Reais6x6!C212,Aplicações!$B$10:$J$67,6,0)</f>
        <v>4.2813455657492354E-3</v>
      </c>
      <c r="AC212" s="40">
        <f>VLOOKUP(Reais6x6!D212,Aplicações!$B$10:$J$67,6,0)</f>
        <v>1.5902140672782873E-2</v>
      </c>
      <c r="AD212" s="40">
        <f>VLOOKUP(Reais6x6!E212,Aplicações!$B$10:$J$67,6,0)</f>
        <v>1.5902140672782873E-2</v>
      </c>
      <c r="AE212" s="40">
        <f>VLOOKUP(Reais6x6!F212,Aplicações!$B$10:$J$67,6,0)</f>
        <v>1.5902140672782873E-2</v>
      </c>
      <c r="AF212" s="40">
        <f>VLOOKUP(Reais6x6!G212,Aplicações!$B$10:$J$67,6,0)</f>
        <v>1.5902140672782873E-2</v>
      </c>
      <c r="AG212" s="40">
        <f>VLOOKUP(Reais6x6!H212,Aplicações!$B$10:$J$67,6,0)</f>
        <v>1.5902140672782873E-2</v>
      </c>
      <c r="AH212" s="40">
        <f>VLOOKUP(Reais6x6!C212,Aplicações!$B$10:$J$67,7,0)</f>
        <v>9.0090090090090089E-3</v>
      </c>
      <c r="AI212" s="40">
        <f>VLOOKUP(Reais6x6!D212,Aplicações!$B$10:$J$67,7,0)</f>
        <v>2.7027027027027029E-2</v>
      </c>
      <c r="AJ212" s="40">
        <f>VLOOKUP(Reais6x6!E212,Aplicações!$B$10:$J$67,7,0)</f>
        <v>2.7027027027027029E-2</v>
      </c>
      <c r="AK212" s="40">
        <f>VLOOKUP(Reais6x6!F212,Aplicações!$B$10:$J$67,7,0)</f>
        <v>2.7027027027027029E-2</v>
      </c>
      <c r="AL212" s="40">
        <f>VLOOKUP(Reais6x6!G212,Aplicações!$B$10:$J$67,7,0)</f>
        <v>2.7027027027027029E-2</v>
      </c>
      <c r="AM212" s="40">
        <f>VLOOKUP(Reais6x6!H212,Aplicações!$B$10:$J$67,7,0)</f>
        <v>2.7027027027027029E-2</v>
      </c>
      <c r="AN212" s="40">
        <f>VLOOKUP(Reais6x6!C212,Aplicações!$B$10:$J$67,8,0)</f>
        <v>0</v>
      </c>
      <c r="AO212" s="40">
        <f>VLOOKUP(Reais6x6!D212,Aplicações!$B$10:$J$67,8,0)</f>
        <v>2.7147766323024059E-4</v>
      </c>
      <c r="AP212" s="40">
        <f>VLOOKUP(Reais6x6!E212,Aplicações!$B$10:$J$67,8,0)</f>
        <v>2.7147766323024059E-4</v>
      </c>
      <c r="AQ212" s="40">
        <f>VLOOKUP(Reais6x6!F212,Aplicações!$B$10:$J$67,8,0)</f>
        <v>2.7147766323024059E-4</v>
      </c>
      <c r="AR212" s="40">
        <f>VLOOKUP(Reais6x6!G212,Aplicações!$B$10:$J$67,8,0)</f>
        <v>2.7147766323024059E-4</v>
      </c>
      <c r="AS212" s="40">
        <f>VLOOKUP(Reais6x6!H212,Aplicações!$B$10:$J$67,8,0)</f>
        <v>2.7147766323024059E-4</v>
      </c>
      <c r="AT212" s="40">
        <f t="shared" si="2"/>
        <v>8.3792048929663604E-2</v>
      </c>
      <c r="AU212" s="40">
        <f t="shared" si="3"/>
        <v>0.14414414414414414</v>
      </c>
      <c r="AV212" s="40">
        <f t="shared" si="4"/>
        <v>1.357388316151203E-3</v>
      </c>
      <c r="AW212" s="66">
        <f t="shared" si="5"/>
        <v>0.99612640163098876</v>
      </c>
      <c r="AX212" s="40">
        <f t="shared" si="6"/>
        <v>0.99399399399399402</v>
      </c>
      <c r="AY212" s="40">
        <f t="shared" si="7"/>
        <v>0.99990950744558993</v>
      </c>
    </row>
    <row r="213" spans="2:51" ht="13.5" customHeight="1">
      <c r="B213" s="39">
        <v>210</v>
      </c>
      <c r="C213" s="31" t="s">
        <v>101</v>
      </c>
      <c r="D213" s="31" t="s">
        <v>101</v>
      </c>
      <c r="E213" s="31" t="s">
        <v>101</v>
      </c>
      <c r="F213" s="31" t="s">
        <v>101</v>
      </c>
      <c r="G213" s="31" t="s">
        <v>101</v>
      </c>
      <c r="H213" s="31" t="s">
        <v>101</v>
      </c>
      <c r="I213" s="40">
        <f>VLOOKUP(Reais6x6!C213,Aplicações!$B$10:$J$67,9,0)</f>
        <v>224.76</v>
      </c>
      <c r="J213" s="40">
        <f>VLOOKUP(Reais6x6!D213,Aplicações!$B$10:$J$67,9,0)</f>
        <v>224.76</v>
      </c>
      <c r="K213" s="40">
        <f>VLOOKUP(Reais6x6!E213,Aplicações!$B$10:$J$67,9,0)</f>
        <v>224.76</v>
      </c>
      <c r="L213" s="40">
        <f>VLOOKUP(Reais6x6!F213,Aplicações!$B$10:$J$67,9,0)</f>
        <v>224.76</v>
      </c>
      <c r="M213" s="40">
        <f>VLOOKUP(Reais6x6!G213,Aplicações!$B$10:$J$67,9,0)</f>
        <v>224.76</v>
      </c>
      <c r="N213" s="40">
        <f>VLOOKUP(Reais6x6!H213,Aplicações!$B$10:$J$67,9,0)</f>
        <v>224.76</v>
      </c>
      <c r="O213" s="31">
        <v>280</v>
      </c>
      <c r="P213" s="31">
        <v>276</v>
      </c>
      <c r="Q213" s="31">
        <v>272</v>
      </c>
      <c r="R213" s="31">
        <v>275</v>
      </c>
      <c r="S213" s="31">
        <v>276</v>
      </c>
      <c r="T213" s="31">
        <v>279</v>
      </c>
      <c r="U213" s="41">
        <f t="shared" ref="U213:Z213" si="216">O213/I213-1</f>
        <v>0.24577326926499388</v>
      </c>
      <c r="V213" s="41">
        <f t="shared" si="216"/>
        <v>0.22797650827549387</v>
      </c>
      <c r="W213" s="41">
        <f t="shared" si="216"/>
        <v>0.21017974728599409</v>
      </c>
      <c r="X213" s="41">
        <f t="shared" si="216"/>
        <v>0.22352731802811898</v>
      </c>
      <c r="Y213" s="41">
        <f t="shared" si="216"/>
        <v>0.22797650827549387</v>
      </c>
      <c r="Z213" s="41">
        <f t="shared" si="216"/>
        <v>0.24132407901761876</v>
      </c>
      <c r="AA213" s="41">
        <f t="shared" si="1"/>
        <v>0.22945957169128559</v>
      </c>
      <c r="AB213" s="40">
        <f>VLOOKUP(Reais6x6!C213,Aplicações!$B$10:$J$67,6,0)</f>
        <v>1.5902140672782873E-2</v>
      </c>
      <c r="AC213" s="40">
        <f>VLOOKUP(Reais6x6!D213,Aplicações!$B$10:$J$67,6,0)</f>
        <v>1.5902140672782873E-2</v>
      </c>
      <c r="AD213" s="40">
        <f>VLOOKUP(Reais6x6!E213,Aplicações!$B$10:$J$67,6,0)</f>
        <v>1.5902140672782873E-2</v>
      </c>
      <c r="AE213" s="40">
        <f>VLOOKUP(Reais6x6!F213,Aplicações!$B$10:$J$67,6,0)</f>
        <v>1.5902140672782873E-2</v>
      </c>
      <c r="AF213" s="40">
        <f>VLOOKUP(Reais6x6!G213,Aplicações!$B$10:$J$67,6,0)</f>
        <v>1.5902140672782873E-2</v>
      </c>
      <c r="AG213" s="40">
        <f>VLOOKUP(Reais6x6!H213,Aplicações!$B$10:$J$67,6,0)</f>
        <v>1.5902140672782873E-2</v>
      </c>
      <c r="AH213" s="40">
        <f>VLOOKUP(Reais6x6!C213,Aplicações!$B$10:$J$67,7,0)</f>
        <v>2.7027027027027029E-2</v>
      </c>
      <c r="AI213" s="40">
        <f>VLOOKUP(Reais6x6!D213,Aplicações!$B$10:$J$67,7,0)</f>
        <v>2.7027027027027029E-2</v>
      </c>
      <c r="AJ213" s="40">
        <f>VLOOKUP(Reais6x6!E213,Aplicações!$B$10:$J$67,7,0)</f>
        <v>2.7027027027027029E-2</v>
      </c>
      <c r="AK213" s="40">
        <f>VLOOKUP(Reais6x6!F213,Aplicações!$B$10:$J$67,7,0)</f>
        <v>2.7027027027027029E-2</v>
      </c>
      <c r="AL213" s="40">
        <f>VLOOKUP(Reais6x6!G213,Aplicações!$B$10:$J$67,7,0)</f>
        <v>2.7027027027027029E-2</v>
      </c>
      <c r="AM213" s="40">
        <f>VLOOKUP(Reais6x6!H213,Aplicações!$B$10:$J$67,7,0)</f>
        <v>2.7027027027027029E-2</v>
      </c>
      <c r="AN213" s="40">
        <f>VLOOKUP(Reais6x6!C213,Aplicações!$B$10:$J$67,8,0)</f>
        <v>2.7147766323024059E-4</v>
      </c>
      <c r="AO213" s="40">
        <f>VLOOKUP(Reais6x6!D213,Aplicações!$B$10:$J$67,8,0)</f>
        <v>2.7147766323024059E-4</v>
      </c>
      <c r="AP213" s="40">
        <f>VLOOKUP(Reais6x6!E213,Aplicações!$B$10:$J$67,8,0)</f>
        <v>2.7147766323024059E-4</v>
      </c>
      <c r="AQ213" s="40">
        <f>VLOOKUP(Reais6x6!F213,Aplicações!$B$10:$J$67,8,0)</f>
        <v>2.7147766323024059E-4</v>
      </c>
      <c r="AR213" s="40">
        <f>VLOOKUP(Reais6x6!G213,Aplicações!$B$10:$J$67,8,0)</f>
        <v>2.7147766323024059E-4</v>
      </c>
      <c r="AS213" s="40">
        <f>VLOOKUP(Reais6x6!H213,Aplicações!$B$10:$J$67,8,0)</f>
        <v>2.7147766323024059E-4</v>
      </c>
      <c r="AT213" s="40">
        <f t="shared" si="2"/>
        <v>9.5412844036697225E-2</v>
      </c>
      <c r="AU213" s="40">
        <f t="shared" si="3"/>
        <v>0.16216216216216217</v>
      </c>
      <c r="AV213" s="40">
        <f t="shared" si="4"/>
        <v>1.6288659793814437E-3</v>
      </c>
      <c r="AW213" s="66">
        <f t="shared" si="5"/>
        <v>1</v>
      </c>
      <c r="AX213" s="40">
        <f t="shared" si="6"/>
        <v>1</v>
      </c>
      <c r="AY213" s="40">
        <f t="shared" si="7"/>
        <v>1</v>
      </c>
    </row>
    <row r="214" spans="2:51" ht="13.5" customHeight="1"/>
    <row r="215" spans="2:51" ht="13.5" customHeight="1"/>
    <row r="216" spans="2:51" ht="13.5" customHeight="1"/>
    <row r="217" spans="2:51" ht="13.5" customHeight="1"/>
    <row r="218" spans="2:51" ht="13.5" customHeight="1"/>
    <row r="219" spans="2:51" ht="13.5" customHeight="1"/>
    <row r="220" spans="2:51" ht="13.5" customHeight="1"/>
    <row r="221" spans="2:51" ht="13.5" customHeight="1"/>
    <row r="222" spans="2:51" ht="13.5" customHeight="1"/>
    <row r="223" spans="2:51" ht="13.5" customHeight="1"/>
    <row r="224" spans="2:51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mergeCells count="9">
    <mergeCell ref="AH3:AM3"/>
    <mergeCell ref="AN3:AS3"/>
    <mergeCell ref="AT2:AV2"/>
    <mergeCell ref="AW2:AY2"/>
    <mergeCell ref="C3:H3"/>
    <mergeCell ref="I3:N3"/>
    <mergeCell ref="O3:T3"/>
    <mergeCell ref="U3:Z3"/>
    <mergeCell ref="AB3:AG3"/>
  </mergeCells>
  <pageMargins left="0.25" right="0.25" top="0.75" bottom="0.75" header="0" footer="0"/>
  <pageSetup paperSize="8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O1000"/>
  <sheetViews>
    <sheetView workbookViewId="0"/>
  </sheetViews>
  <sheetFormatPr defaultColWidth="14.42578125" defaultRowHeight="15" customHeight="1"/>
  <cols>
    <col min="1" max="1" width="1.140625" customWidth="1"/>
    <col min="2" max="2" width="4.28515625" customWidth="1"/>
    <col min="3" max="14" width="12.5703125" customWidth="1"/>
    <col min="15" max="26" width="5.85546875" customWidth="1"/>
    <col min="27" max="38" width="4.28515625" customWidth="1"/>
    <col min="39" max="50" width="4.7109375" customWidth="1"/>
    <col min="51" max="51" width="9.7109375" customWidth="1"/>
    <col min="52" max="87" width="4.7109375" customWidth="1"/>
    <col min="88" max="88" width="5.5703125" customWidth="1"/>
    <col min="89" max="89" width="6.42578125" customWidth="1"/>
    <col min="90" max="90" width="6.140625" customWidth="1"/>
    <col min="91" max="91" width="5.85546875" customWidth="1"/>
    <col min="92" max="92" width="6.42578125" customWidth="1"/>
    <col min="93" max="93" width="5.85546875" customWidth="1"/>
  </cols>
  <sheetData>
    <row r="1" spans="2:93" ht="13.5" customHeight="1"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5"/>
      <c r="S1" s="35"/>
      <c r="T1" s="35"/>
      <c r="U1" s="35"/>
      <c r="V1" s="35"/>
      <c r="W1" s="35"/>
      <c r="X1" s="35"/>
      <c r="Y1" s="35"/>
      <c r="Z1" s="35"/>
      <c r="AA1" s="47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Y1" s="36"/>
      <c r="AZ1" s="36"/>
      <c r="BA1" s="36"/>
      <c r="BB1" s="36"/>
      <c r="CJ1" s="35"/>
    </row>
    <row r="2" spans="2:93" ht="13.5" customHeight="1"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5"/>
      <c r="S2" s="35"/>
      <c r="T2" s="35"/>
      <c r="U2" s="35"/>
      <c r="V2" s="35"/>
      <c r="W2" s="35"/>
      <c r="X2" s="35"/>
      <c r="Y2" s="35"/>
      <c r="Z2" s="35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Y2" s="36"/>
      <c r="AZ2" s="36"/>
      <c r="BA2" s="36"/>
      <c r="BB2" s="36"/>
      <c r="CJ2" s="109" t="s">
        <v>46</v>
      </c>
      <c r="CK2" s="97"/>
      <c r="CL2" s="98"/>
      <c r="CM2" s="109" t="s">
        <v>47</v>
      </c>
      <c r="CN2" s="97"/>
      <c r="CO2" s="98"/>
    </row>
    <row r="3" spans="2:93" ht="13.5" customHeight="1">
      <c r="C3" s="109" t="s">
        <v>23</v>
      </c>
      <c r="D3" s="97"/>
      <c r="E3" s="97"/>
      <c r="F3" s="97"/>
      <c r="G3" s="97"/>
      <c r="H3" s="97"/>
      <c r="I3" s="97"/>
      <c r="J3" s="97"/>
      <c r="K3" s="97"/>
      <c r="L3" s="97"/>
      <c r="M3" s="97"/>
      <c r="N3" s="98"/>
      <c r="O3" s="109" t="s">
        <v>24</v>
      </c>
      <c r="P3" s="97"/>
      <c r="Q3" s="97"/>
      <c r="R3" s="97"/>
      <c r="S3" s="97"/>
      <c r="T3" s="97"/>
      <c r="U3" s="97"/>
      <c r="V3" s="97"/>
      <c r="W3" s="97"/>
      <c r="X3" s="97"/>
      <c r="Y3" s="97"/>
      <c r="Z3" s="98"/>
      <c r="AA3" s="109" t="s">
        <v>25</v>
      </c>
      <c r="AB3" s="97"/>
      <c r="AC3" s="97"/>
      <c r="AD3" s="97"/>
      <c r="AE3" s="97"/>
      <c r="AF3" s="97"/>
      <c r="AG3" s="97"/>
      <c r="AH3" s="97"/>
      <c r="AI3" s="97"/>
      <c r="AJ3" s="97"/>
      <c r="AK3" s="97"/>
      <c r="AL3" s="98"/>
      <c r="AM3" s="109" t="s">
        <v>26</v>
      </c>
      <c r="AN3" s="97"/>
      <c r="AO3" s="97"/>
      <c r="AP3" s="97"/>
      <c r="AQ3" s="97"/>
      <c r="AR3" s="97"/>
      <c r="AS3" s="97"/>
      <c r="AT3" s="97"/>
      <c r="AU3" s="97"/>
      <c r="AV3" s="97"/>
      <c r="AW3" s="97"/>
      <c r="AX3" s="98"/>
      <c r="AY3" s="37" t="s">
        <v>26</v>
      </c>
      <c r="AZ3" s="109" t="s">
        <v>4</v>
      </c>
      <c r="BA3" s="97"/>
      <c r="BB3" s="97"/>
      <c r="BC3" s="97"/>
      <c r="BD3" s="97"/>
      <c r="BE3" s="97"/>
      <c r="BF3" s="97"/>
      <c r="BG3" s="97"/>
      <c r="BH3" s="97"/>
      <c r="BI3" s="97"/>
      <c r="BJ3" s="97"/>
      <c r="BK3" s="98"/>
      <c r="BL3" s="109" t="s">
        <v>5</v>
      </c>
      <c r="BM3" s="97"/>
      <c r="BN3" s="97"/>
      <c r="BO3" s="97"/>
      <c r="BP3" s="97"/>
      <c r="BQ3" s="97"/>
      <c r="BR3" s="97"/>
      <c r="BS3" s="97"/>
      <c r="BT3" s="97"/>
      <c r="BU3" s="97"/>
      <c r="BV3" s="97"/>
      <c r="BW3" s="98"/>
      <c r="BX3" s="109" t="s">
        <v>27</v>
      </c>
      <c r="BY3" s="97"/>
      <c r="BZ3" s="97"/>
      <c r="CA3" s="97"/>
      <c r="CB3" s="97"/>
      <c r="CC3" s="97"/>
      <c r="CD3" s="97"/>
      <c r="CE3" s="97"/>
      <c r="CF3" s="97"/>
      <c r="CG3" s="97"/>
      <c r="CH3" s="97"/>
      <c r="CI3" s="98"/>
      <c r="CJ3" s="38" t="s">
        <v>4</v>
      </c>
      <c r="CK3" s="38" t="s">
        <v>5</v>
      </c>
      <c r="CL3" s="38" t="s">
        <v>6</v>
      </c>
      <c r="CM3" s="38" t="s">
        <v>4</v>
      </c>
      <c r="CN3" s="38" t="s">
        <v>5</v>
      </c>
      <c r="CO3" s="38" t="s">
        <v>6</v>
      </c>
    </row>
    <row r="4" spans="2:93" ht="13.5" customHeight="1">
      <c r="B4" s="39">
        <v>1</v>
      </c>
      <c r="C4" s="31" t="s">
        <v>102</v>
      </c>
      <c r="D4" s="31" t="s">
        <v>102</v>
      </c>
      <c r="E4" s="31" t="s">
        <v>102</v>
      </c>
      <c r="F4" s="31" t="s">
        <v>102</v>
      </c>
      <c r="G4" s="31" t="s">
        <v>102</v>
      </c>
      <c r="H4" s="31" t="s">
        <v>102</v>
      </c>
      <c r="I4" s="31" t="s">
        <v>102</v>
      </c>
      <c r="J4" s="31" t="s">
        <v>102</v>
      </c>
      <c r="K4" s="31" t="s">
        <v>102</v>
      </c>
      <c r="L4" s="31" t="s">
        <v>102</v>
      </c>
      <c r="M4" s="31" t="s">
        <v>102</v>
      </c>
      <c r="N4" s="31" t="s">
        <v>102</v>
      </c>
      <c r="O4" s="40">
        <f>VLOOKUP(Reais12x12!C4,Aplicações!$B$10:$J$67,9,0)</f>
        <v>62.84</v>
      </c>
      <c r="P4" s="40">
        <f>VLOOKUP(Reais12x12!D4,Aplicações!$B$10:$J$67,9,0)</f>
        <v>62.84</v>
      </c>
      <c r="Q4" s="40">
        <f>VLOOKUP(Reais12x12!E4,Aplicações!$B$10:$J$67,9,0)</f>
        <v>62.84</v>
      </c>
      <c r="R4" s="40">
        <f>VLOOKUP(Reais12x12!F4,Aplicações!$B$10:$J$67,9,0)</f>
        <v>62.84</v>
      </c>
      <c r="S4" s="40">
        <f>VLOOKUP(Reais12x12!G4,Aplicações!$B$10:$J$67,9,0)</f>
        <v>62.84</v>
      </c>
      <c r="T4" s="40">
        <f>VLOOKUP(Reais12x12!H4,Aplicações!$B$10:$J$67,9,0)</f>
        <v>62.84</v>
      </c>
      <c r="U4" s="40">
        <f>VLOOKUP(Reais12x12!I4,Aplicações!$B$10:$J$67,9,0)</f>
        <v>62.84</v>
      </c>
      <c r="V4" s="40">
        <f>VLOOKUP(Reais12x12!J4,Aplicações!$B$10:$J$67,9,0)</f>
        <v>62.84</v>
      </c>
      <c r="W4" s="40">
        <f>VLOOKUP(Reais12x12!K4,Aplicações!$B$10:$J$67,9,0)</f>
        <v>62.84</v>
      </c>
      <c r="X4" s="40">
        <f>VLOOKUP(Reais12x12!L4,Aplicações!$B$10:$J$67,9,0)</f>
        <v>62.84</v>
      </c>
      <c r="Y4" s="40">
        <f>VLOOKUP(Reais12x12!M4,Aplicações!$B$10:$J$67,9,0)</f>
        <v>62.84</v>
      </c>
      <c r="Z4" s="40">
        <f>VLOOKUP(Reais12x12!N4,Aplicações!$B$10:$J$67,9,0)</f>
        <v>62.84</v>
      </c>
      <c r="AA4" s="31">
        <v>107</v>
      </c>
      <c r="AB4" s="31">
        <v>115</v>
      </c>
      <c r="AC4" s="31">
        <v>124</v>
      </c>
      <c r="AD4" s="31">
        <v>112</v>
      </c>
      <c r="AE4" s="31">
        <v>105</v>
      </c>
      <c r="AF4" s="31">
        <v>105</v>
      </c>
      <c r="AG4" s="31">
        <v>110</v>
      </c>
      <c r="AH4" s="31">
        <v>108</v>
      </c>
      <c r="AI4" s="31">
        <v>117</v>
      </c>
      <c r="AJ4" s="31">
        <v>110</v>
      </c>
      <c r="AK4" s="31">
        <v>111</v>
      </c>
      <c r="AL4" s="31">
        <v>111</v>
      </c>
      <c r="AM4" s="41">
        <f t="shared" ref="AM4:AX4" si="0">AA4/O4-1</f>
        <v>0.70273711012094209</v>
      </c>
      <c r="AN4" s="41">
        <f t="shared" si="0"/>
        <v>0.83004455760661999</v>
      </c>
      <c r="AO4" s="41">
        <f t="shared" si="0"/>
        <v>0.97326543602800752</v>
      </c>
      <c r="AP4" s="41">
        <f t="shared" si="0"/>
        <v>0.78230426479949067</v>
      </c>
      <c r="AQ4" s="41">
        <f t="shared" si="0"/>
        <v>0.67091024824952261</v>
      </c>
      <c r="AR4" s="41">
        <f t="shared" si="0"/>
        <v>0.67091024824952261</v>
      </c>
      <c r="AS4" s="41">
        <f t="shared" si="0"/>
        <v>0.75047740292807119</v>
      </c>
      <c r="AT4" s="41">
        <f t="shared" si="0"/>
        <v>0.71865054105665171</v>
      </c>
      <c r="AU4" s="41">
        <f t="shared" si="0"/>
        <v>0.86187141947803947</v>
      </c>
      <c r="AV4" s="41">
        <f t="shared" si="0"/>
        <v>0.75047740292807119</v>
      </c>
      <c r="AW4" s="41">
        <f t="shared" si="0"/>
        <v>0.76639083386378104</v>
      </c>
      <c r="AX4" s="41">
        <f t="shared" si="0"/>
        <v>0.76639083386378104</v>
      </c>
      <c r="AY4" s="41">
        <f t="shared" ref="AY4:AY16" si="1">AVERAGE(AM4:AX4)</f>
        <v>0.77036919159770856</v>
      </c>
      <c r="AZ4" s="40">
        <f>VLOOKUP(Reais12x12!C4,Aplicações!$B$10:$J$67,6,0)</f>
        <v>4.9541284403669728E-2</v>
      </c>
      <c r="BA4" s="40">
        <f>VLOOKUP(Reais12x12!D4,Aplicações!$B$10:$J$67,6,0)</f>
        <v>4.9541284403669728E-2</v>
      </c>
      <c r="BB4" s="40">
        <f>VLOOKUP(Reais12x12!E4,Aplicações!$B$10:$J$67,6,0)</f>
        <v>4.9541284403669728E-2</v>
      </c>
      <c r="BC4" s="40">
        <f>VLOOKUP(Reais12x12!F4,Aplicações!$B$10:$J$67,6,0)</f>
        <v>4.9541284403669728E-2</v>
      </c>
      <c r="BD4" s="40">
        <f>VLOOKUP(Reais12x12!G4,Aplicações!$B$10:$J$67,6,0)</f>
        <v>4.9541284403669728E-2</v>
      </c>
      <c r="BE4" s="40">
        <f>VLOOKUP(Reais12x12!H4,Aplicações!$B$10:$J$67,6,0)</f>
        <v>4.9541284403669728E-2</v>
      </c>
      <c r="BF4" s="40">
        <f>VLOOKUP(Reais12x12!I4,Aplicações!$B$10:$J$67,6,0)</f>
        <v>4.9541284403669728E-2</v>
      </c>
      <c r="BG4" s="40">
        <f>VLOOKUP(Reais12x12!J4,Aplicações!$B$10:$J$67,6,0)</f>
        <v>4.9541284403669728E-2</v>
      </c>
      <c r="BH4" s="40">
        <f>VLOOKUP(Reais12x12!K4,Aplicações!$B$10:$J$67,6,0)</f>
        <v>4.9541284403669728E-2</v>
      </c>
      <c r="BI4" s="40">
        <f>VLOOKUP(Reais12x12!L4,Aplicações!$B$10:$J$67,6,0)</f>
        <v>4.9541284403669728E-2</v>
      </c>
      <c r="BJ4" s="40">
        <f>VLOOKUP(Reais12x12!M4,Aplicações!$B$10:$J$67,6,0)</f>
        <v>4.9541284403669728E-2</v>
      </c>
      <c r="BK4" s="40">
        <f>VLOOKUP(Reais12x12!N4,Aplicações!$B$10:$J$67,6,0)</f>
        <v>4.9541284403669728E-2</v>
      </c>
      <c r="BL4" s="40">
        <f>VLOOKUP(Reais12x12!C4,Aplicações!$B$10:$J$67,7,0)</f>
        <v>2.9279279279279279E-2</v>
      </c>
      <c r="BM4" s="40">
        <f>VLOOKUP(Reais12x12!D4,Aplicações!$B$10:$J$67,7,0)</f>
        <v>2.9279279279279279E-2</v>
      </c>
      <c r="BN4" s="40">
        <f>VLOOKUP(Reais12x12!E4,Aplicações!$B$10:$J$67,7,0)</f>
        <v>2.9279279279279279E-2</v>
      </c>
      <c r="BO4" s="40">
        <f>VLOOKUP(Reais12x12!F4,Aplicações!$B$10:$J$67,7,0)</f>
        <v>2.9279279279279279E-2</v>
      </c>
      <c r="BP4" s="40">
        <f>VLOOKUP(Reais12x12!G4,Aplicações!$B$10:$J$67,7,0)</f>
        <v>2.9279279279279279E-2</v>
      </c>
      <c r="BQ4" s="40">
        <f>VLOOKUP(Reais12x12!H4,Aplicações!$B$10:$J$67,7,0)</f>
        <v>2.9279279279279279E-2</v>
      </c>
      <c r="BR4" s="40">
        <f>VLOOKUP(Reais12x12!I4,Aplicações!$B$10:$J$67,7,0)</f>
        <v>2.9279279279279279E-2</v>
      </c>
      <c r="BS4" s="40">
        <f>VLOOKUP(Reais12x12!J4,Aplicações!$B$10:$J$67,7,0)</f>
        <v>2.9279279279279279E-2</v>
      </c>
      <c r="BT4" s="40">
        <f>VLOOKUP(Reais12x12!K4,Aplicações!$B$10:$J$67,7,0)</f>
        <v>2.9279279279279279E-2</v>
      </c>
      <c r="BU4" s="40">
        <f>VLOOKUP(Reais12x12!L4,Aplicações!$B$10:$J$67,7,0)</f>
        <v>2.9279279279279279E-2</v>
      </c>
      <c r="BV4" s="40">
        <f>VLOOKUP(Reais12x12!M4,Aplicações!$B$10:$J$67,7,0)</f>
        <v>2.9279279279279279E-2</v>
      </c>
      <c r="BW4" s="40">
        <f>VLOOKUP(Reais12x12!N4,Aplicações!$B$10:$J$67,7,0)</f>
        <v>2.9279279279279279E-2</v>
      </c>
      <c r="BX4" s="40">
        <f>VLOOKUP(Reais12x12!C4,Aplicações!$B$10:$J$67,8,0)</f>
        <v>0</v>
      </c>
      <c r="BY4" s="40">
        <f>VLOOKUP(Reais12x12!D4,Aplicações!$B$10:$J$67,8,0)</f>
        <v>0</v>
      </c>
      <c r="BZ4" s="40">
        <f>VLOOKUP(Reais12x12!E4,Aplicações!$B$10:$J$67,8,0)</f>
        <v>0</v>
      </c>
      <c r="CA4" s="40">
        <f>VLOOKUP(Reais12x12!F4,Aplicações!$B$10:$J$67,8,0)</f>
        <v>0</v>
      </c>
      <c r="CB4" s="40">
        <f>VLOOKUP(Reais12x12!G4,Aplicações!$B$10:$J$67,8,0)</f>
        <v>0</v>
      </c>
      <c r="CC4" s="40">
        <f>VLOOKUP(Reais12x12!H4,Aplicações!$B$10:$J$67,8,0)</f>
        <v>0</v>
      </c>
      <c r="CD4" s="40">
        <f>VLOOKUP(Reais12x12!I4,Aplicações!$B$10:$J$67,8,0)</f>
        <v>0</v>
      </c>
      <c r="CE4" s="40">
        <f>VLOOKUP(Reais12x12!J4,Aplicações!$B$10:$J$67,8,0)</f>
        <v>0</v>
      </c>
      <c r="CF4" s="40">
        <f>VLOOKUP(Reais12x12!K4,Aplicações!$B$10:$J$67,8,0)</f>
        <v>0</v>
      </c>
      <c r="CG4" s="40">
        <f>VLOOKUP(Reais12x12!L4,Aplicações!$B$10:$J$67,8,0)</f>
        <v>0</v>
      </c>
      <c r="CH4" s="40">
        <f>VLOOKUP(Reais12x12!M4,Aplicações!$B$10:$J$67,8,0)</f>
        <v>0</v>
      </c>
      <c r="CI4" s="40">
        <f>VLOOKUP(Reais12x12!N4,Aplicações!$B$10:$J$67,8,0)</f>
        <v>0</v>
      </c>
      <c r="CJ4" s="40">
        <f t="shared" ref="CJ4:CJ16" si="2">SUM(AZ4:BK4)</f>
        <v>0.59449541284403673</v>
      </c>
      <c r="CK4" s="40">
        <f t="shared" ref="CK4:CK16" si="3">SUM(BL4:BW4)</f>
        <v>0.35135135135135132</v>
      </c>
      <c r="CL4" s="40">
        <f t="shared" ref="CL4:CL16" si="4">SUM(BX4:CI4)</f>
        <v>0</v>
      </c>
      <c r="CM4" s="40">
        <v>1</v>
      </c>
      <c r="CN4" s="40">
        <v>1</v>
      </c>
      <c r="CO4" s="40">
        <v>1</v>
      </c>
    </row>
    <row r="5" spans="2:93" ht="13.5" customHeight="1">
      <c r="B5" s="39">
        <v>2</v>
      </c>
      <c r="C5" s="31" t="s">
        <v>102</v>
      </c>
      <c r="D5" s="31" t="s">
        <v>102</v>
      </c>
      <c r="E5" s="31" t="s">
        <v>102</v>
      </c>
      <c r="F5" s="31" t="s">
        <v>102</v>
      </c>
      <c r="G5" s="31" t="s">
        <v>102</v>
      </c>
      <c r="H5" s="31" t="s">
        <v>102</v>
      </c>
      <c r="I5" s="31" t="s">
        <v>102</v>
      </c>
      <c r="J5" s="31" t="s">
        <v>102</v>
      </c>
      <c r="K5" s="31" t="s">
        <v>102</v>
      </c>
      <c r="L5" s="31" t="s">
        <v>102</v>
      </c>
      <c r="M5" s="31" t="s">
        <v>102</v>
      </c>
      <c r="N5" s="31" t="s">
        <v>103</v>
      </c>
      <c r="O5" s="40">
        <f>VLOOKUP(Reais12x12!C5,Aplicações!$B$10:$J$67,9,0)</f>
        <v>62.84</v>
      </c>
      <c r="P5" s="40">
        <f>VLOOKUP(Reais12x12!D5,Aplicações!$B$10:$J$67,9,0)</f>
        <v>62.84</v>
      </c>
      <c r="Q5" s="40">
        <f>VLOOKUP(Reais12x12!E5,Aplicações!$B$10:$J$67,9,0)</f>
        <v>62.84</v>
      </c>
      <c r="R5" s="40">
        <f>VLOOKUP(Reais12x12!F5,Aplicações!$B$10:$J$67,9,0)</f>
        <v>62.84</v>
      </c>
      <c r="S5" s="40">
        <f>VLOOKUP(Reais12x12!G5,Aplicações!$B$10:$J$67,9,0)</f>
        <v>62.84</v>
      </c>
      <c r="T5" s="40">
        <f>VLOOKUP(Reais12x12!H5,Aplicações!$B$10:$J$67,9,0)</f>
        <v>62.84</v>
      </c>
      <c r="U5" s="40">
        <f>VLOOKUP(Reais12x12!I5,Aplicações!$B$10:$J$67,9,0)</f>
        <v>62.84</v>
      </c>
      <c r="V5" s="40">
        <f>VLOOKUP(Reais12x12!J5,Aplicações!$B$10:$J$67,9,0)</f>
        <v>62.84</v>
      </c>
      <c r="W5" s="40">
        <f>VLOOKUP(Reais12x12!K5,Aplicações!$B$10:$J$67,9,0)</f>
        <v>62.84</v>
      </c>
      <c r="X5" s="40">
        <f>VLOOKUP(Reais12x12!L5,Aplicações!$B$10:$J$67,9,0)</f>
        <v>62.84</v>
      </c>
      <c r="Y5" s="40">
        <f>VLOOKUP(Reais12x12!M5,Aplicações!$B$10:$J$67,9,0)</f>
        <v>62.84</v>
      </c>
      <c r="Z5" s="40">
        <f>VLOOKUP(Reais12x12!N5,Aplicações!$B$10:$J$67,9,0)</f>
        <v>21.87</v>
      </c>
      <c r="AA5" s="31">
        <v>107</v>
      </c>
      <c r="AB5" s="31">
        <v>116</v>
      </c>
      <c r="AC5" s="31">
        <v>118</v>
      </c>
      <c r="AD5" s="31">
        <v>104</v>
      </c>
      <c r="AE5" s="31">
        <v>96</v>
      </c>
      <c r="AF5" s="31">
        <v>96</v>
      </c>
      <c r="AG5" s="31">
        <v>113</v>
      </c>
      <c r="AH5" s="31">
        <v>109</v>
      </c>
      <c r="AI5" s="31">
        <v>118</v>
      </c>
      <c r="AJ5" s="31">
        <v>102</v>
      </c>
      <c r="AK5" s="31">
        <v>103</v>
      </c>
      <c r="AL5" s="31">
        <v>24</v>
      </c>
      <c r="AM5" s="41">
        <f t="shared" ref="AM5:AX5" si="5">AA5/O5-1</f>
        <v>0.70273711012094209</v>
      </c>
      <c r="AN5" s="41">
        <f t="shared" si="5"/>
        <v>0.84595798854232962</v>
      </c>
      <c r="AO5" s="41">
        <f t="shared" si="5"/>
        <v>0.8777848504137491</v>
      </c>
      <c r="AP5" s="41">
        <f t="shared" si="5"/>
        <v>0.65499681731381276</v>
      </c>
      <c r="AQ5" s="41">
        <f t="shared" si="5"/>
        <v>0.52768936982813486</v>
      </c>
      <c r="AR5" s="41">
        <f t="shared" si="5"/>
        <v>0.52768936982813486</v>
      </c>
      <c r="AS5" s="41">
        <f t="shared" si="5"/>
        <v>0.79821769573520052</v>
      </c>
      <c r="AT5" s="41">
        <f t="shared" si="5"/>
        <v>0.73456397199236156</v>
      </c>
      <c r="AU5" s="41">
        <f t="shared" si="5"/>
        <v>0.8777848504137491</v>
      </c>
      <c r="AV5" s="41">
        <f t="shared" si="5"/>
        <v>0.62316995544239329</v>
      </c>
      <c r="AW5" s="41">
        <f t="shared" si="5"/>
        <v>0.63908338637810314</v>
      </c>
      <c r="AX5" s="41">
        <f t="shared" si="5"/>
        <v>9.7393689986282617E-2</v>
      </c>
      <c r="AY5" s="41">
        <f t="shared" si="1"/>
        <v>0.65892242133293288</v>
      </c>
      <c r="AZ5" s="40">
        <f>VLOOKUP(Reais12x12!C5,Aplicações!$B$10:$J$67,6,0)</f>
        <v>4.9541284403669728E-2</v>
      </c>
      <c r="BA5" s="40">
        <f>VLOOKUP(Reais12x12!D5,Aplicações!$B$10:$J$67,6,0)</f>
        <v>4.9541284403669728E-2</v>
      </c>
      <c r="BB5" s="40">
        <f>VLOOKUP(Reais12x12!E5,Aplicações!$B$10:$J$67,6,0)</f>
        <v>4.9541284403669728E-2</v>
      </c>
      <c r="BC5" s="40">
        <f>VLOOKUP(Reais12x12!F5,Aplicações!$B$10:$J$67,6,0)</f>
        <v>4.9541284403669728E-2</v>
      </c>
      <c r="BD5" s="40">
        <f>VLOOKUP(Reais12x12!G5,Aplicações!$B$10:$J$67,6,0)</f>
        <v>4.9541284403669728E-2</v>
      </c>
      <c r="BE5" s="40">
        <f>VLOOKUP(Reais12x12!H5,Aplicações!$B$10:$J$67,6,0)</f>
        <v>4.9541284403669728E-2</v>
      </c>
      <c r="BF5" s="40">
        <f>VLOOKUP(Reais12x12!I5,Aplicações!$B$10:$J$67,6,0)</f>
        <v>4.9541284403669728E-2</v>
      </c>
      <c r="BG5" s="40">
        <f>VLOOKUP(Reais12x12!J5,Aplicações!$B$10:$J$67,6,0)</f>
        <v>4.9541284403669728E-2</v>
      </c>
      <c r="BH5" s="40">
        <f>VLOOKUP(Reais12x12!K5,Aplicações!$B$10:$J$67,6,0)</f>
        <v>4.9541284403669728E-2</v>
      </c>
      <c r="BI5" s="40">
        <f>VLOOKUP(Reais12x12!L5,Aplicações!$B$10:$J$67,6,0)</f>
        <v>4.9541284403669728E-2</v>
      </c>
      <c r="BJ5" s="40">
        <f>VLOOKUP(Reais12x12!M5,Aplicações!$B$10:$J$67,6,0)</f>
        <v>4.9541284403669728E-2</v>
      </c>
      <c r="BK5" s="40">
        <f>VLOOKUP(Reais12x12!N5,Aplicações!$B$10:$J$67,6,0)</f>
        <v>3.0581039755351682E-3</v>
      </c>
      <c r="BL5" s="40">
        <f>VLOOKUP(Reais12x12!C5,Aplicações!$B$10:$J$67,7,0)</f>
        <v>2.9279279279279279E-2</v>
      </c>
      <c r="BM5" s="40">
        <f>VLOOKUP(Reais12x12!D5,Aplicações!$B$10:$J$67,7,0)</f>
        <v>2.9279279279279279E-2</v>
      </c>
      <c r="BN5" s="40">
        <f>VLOOKUP(Reais12x12!E5,Aplicações!$B$10:$J$67,7,0)</f>
        <v>2.9279279279279279E-2</v>
      </c>
      <c r="BO5" s="40">
        <f>VLOOKUP(Reais12x12!F5,Aplicações!$B$10:$J$67,7,0)</f>
        <v>2.9279279279279279E-2</v>
      </c>
      <c r="BP5" s="40">
        <f>VLOOKUP(Reais12x12!G5,Aplicações!$B$10:$J$67,7,0)</f>
        <v>2.9279279279279279E-2</v>
      </c>
      <c r="BQ5" s="40">
        <f>VLOOKUP(Reais12x12!H5,Aplicações!$B$10:$J$67,7,0)</f>
        <v>2.9279279279279279E-2</v>
      </c>
      <c r="BR5" s="40">
        <f>VLOOKUP(Reais12x12!I5,Aplicações!$B$10:$J$67,7,0)</f>
        <v>2.9279279279279279E-2</v>
      </c>
      <c r="BS5" s="40">
        <f>VLOOKUP(Reais12x12!J5,Aplicações!$B$10:$J$67,7,0)</f>
        <v>2.9279279279279279E-2</v>
      </c>
      <c r="BT5" s="40">
        <f>VLOOKUP(Reais12x12!K5,Aplicações!$B$10:$J$67,7,0)</f>
        <v>2.9279279279279279E-2</v>
      </c>
      <c r="BU5" s="40">
        <f>VLOOKUP(Reais12x12!L5,Aplicações!$B$10:$J$67,7,0)</f>
        <v>2.9279279279279279E-2</v>
      </c>
      <c r="BV5" s="40">
        <f>VLOOKUP(Reais12x12!M5,Aplicações!$B$10:$J$67,7,0)</f>
        <v>2.9279279279279279E-2</v>
      </c>
      <c r="BW5" s="40">
        <f>VLOOKUP(Reais12x12!N5,Aplicações!$B$10:$J$67,7,0)</f>
        <v>4.5045045045045045E-3</v>
      </c>
      <c r="BX5" s="40">
        <f>VLOOKUP(Reais12x12!C5,Aplicações!$B$10:$J$67,8,0)</f>
        <v>0</v>
      </c>
      <c r="BY5" s="40">
        <f>VLOOKUP(Reais12x12!D5,Aplicações!$B$10:$J$67,8,0)</f>
        <v>0</v>
      </c>
      <c r="BZ5" s="40">
        <f>VLOOKUP(Reais12x12!E5,Aplicações!$B$10:$J$67,8,0)</f>
        <v>0</v>
      </c>
      <c r="CA5" s="40">
        <f>VLOOKUP(Reais12x12!F5,Aplicações!$B$10:$J$67,8,0)</f>
        <v>0</v>
      </c>
      <c r="CB5" s="40">
        <f>VLOOKUP(Reais12x12!G5,Aplicações!$B$10:$J$67,8,0)</f>
        <v>0</v>
      </c>
      <c r="CC5" s="40">
        <f>VLOOKUP(Reais12x12!H5,Aplicações!$B$10:$J$67,8,0)</f>
        <v>0</v>
      </c>
      <c r="CD5" s="40">
        <f>VLOOKUP(Reais12x12!I5,Aplicações!$B$10:$J$67,8,0)</f>
        <v>0</v>
      </c>
      <c r="CE5" s="40">
        <f>VLOOKUP(Reais12x12!J5,Aplicações!$B$10:$J$67,8,0)</f>
        <v>0</v>
      </c>
      <c r="CF5" s="40">
        <f>VLOOKUP(Reais12x12!K5,Aplicações!$B$10:$J$67,8,0)</f>
        <v>0</v>
      </c>
      <c r="CG5" s="40">
        <f>VLOOKUP(Reais12x12!L5,Aplicações!$B$10:$J$67,8,0)</f>
        <v>0</v>
      </c>
      <c r="CH5" s="40">
        <f>VLOOKUP(Reais12x12!M5,Aplicações!$B$10:$J$67,8,0)</f>
        <v>0</v>
      </c>
      <c r="CI5" s="40">
        <f>VLOOKUP(Reais12x12!N5,Aplicações!$B$10:$J$67,8,0)</f>
        <v>0</v>
      </c>
      <c r="CJ5" s="40">
        <f t="shared" si="2"/>
        <v>0.54801223241590213</v>
      </c>
      <c r="CK5" s="40">
        <f t="shared" si="3"/>
        <v>0.32657657657657657</v>
      </c>
      <c r="CL5" s="40">
        <f t="shared" si="4"/>
        <v>0</v>
      </c>
      <c r="CM5" s="40">
        <v>0.99216669999999996</v>
      </c>
      <c r="CN5" s="40">
        <v>0.99583330000000003</v>
      </c>
      <c r="CO5" s="40">
        <v>1</v>
      </c>
    </row>
    <row r="6" spans="2:93" ht="13.5" customHeight="1">
      <c r="B6" s="39">
        <v>3</v>
      </c>
      <c r="C6" s="31" t="s">
        <v>102</v>
      </c>
      <c r="D6" s="31" t="s">
        <v>102</v>
      </c>
      <c r="E6" s="31" t="s">
        <v>102</v>
      </c>
      <c r="F6" s="31" t="s">
        <v>102</v>
      </c>
      <c r="G6" s="31" t="s">
        <v>102</v>
      </c>
      <c r="H6" s="31" t="s">
        <v>102</v>
      </c>
      <c r="I6" s="31" t="s">
        <v>102</v>
      </c>
      <c r="J6" s="31" t="s">
        <v>102</v>
      </c>
      <c r="K6" s="31" t="s">
        <v>102</v>
      </c>
      <c r="L6" s="31" t="s">
        <v>102</v>
      </c>
      <c r="M6" s="31" t="s">
        <v>103</v>
      </c>
      <c r="N6" s="31" t="s">
        <v>103</v>
      </c>
      <c r="O6" s="40">
        <f>VLOOKUP(Reais12x12!C6,Aplicações!$B$10:$J$67,9,0)</f>
        <v>62.84</v>
      </c>
      <c r="P6" s="40">
        <f>VLOOKUP(Reais12x12!D6,Aplicações!$B$10:$J$67,9,0)</f>
        <v>62.84</v>
      </c>
      <c r="Q6" s="40">
        <f>VLOOKUP(Reais12x12!E6,Aplicações!$B$10:$J$67,9,0)</f>
        <v>62.84</v>
      </c>
      <c r="R6" s="40">
        <f>VLOOKUP(Reais12x12!F6,Aplicações!$B$10:$J$67,9,0)</f>
        <v>62.84</v>
      </c>
      <c r="S6" s="40">
        <f>VLOOKUP(Reais12x12!G6,Aplicações!$B$10:$J$67,9,0)</f>
        <v>62.84</v>
      </c>
      <c r="T6" s="40">
        <f>VLOOKUP(Reais12x12!H6,Aplicações!$B$10:$J$67,9,0)</f>
        <v>62.84</v>
      </c>
      <c r="U6" s="40">
        <f>VLOOKUP(Reais12x12!I6,Aplicações!$B$10:$J$67,9,0)</f>
        <v>62.84</v>
      </c>
      <c r="V6" s="40">
        <f>VLOOKUP(Reais12x12!J6,Aplicações!$B$10:$J$67,9,0)</f>
        <v>62.84</v>
      </c>
      <c r="W6" s="40">
        <f>VLOOKUP(Reais12x12!K6,Aplicações!$B$10:$J$67,9,0)</f>
        <v>62.84</v>
      </c>
      <c r="X6" s="40">
        <f>VLOOKUP(Reais12x12!L6,Aplicações!$B$10:$J$67,9,0)</f>
        <v>62.84</v>
      </c>
      <c r="Y6" s="40">
        <f>VLOOKUP(Reais12x12!M6,Aplicações!$B$10:$J$67,9,0)</f>
        <v>21.87</v>
      </c>
      <c r="Z6" s="40">
        <f>VLOOKUP(Reais12x12!N6,Aplicações!$B$10:$J$67,9,0)</f>
        <v>21.87</v>
      </c>
      <c r="AA6" s="31">
        <v>108</v>
      </c>
      <c r="AB6" s="31">
        <v>117</v>
      </c>
      <c r="AC6" s="31">
        <v>116</v>
      </c>
      <c r="AD6" s="31">
        <v>99</v>
      </c>
      <c r="AE6" s="31">
        <v>88</v>
      </c>
      <c r="AF6" s="31">
        <v>88</v>
      </c>
      <c r="AG6" s="31">
        <v>111</v>
      </c>
      <c r="AH6" s="31">
        <v>109</v>
      </c>
      <c r="AI6" s="31">
        <v>113</v>
      </c>
      <c r="AJ6" s="31">
        <v>95</v>
      </c>
      <c r="AK6" s="31">
        <v>24</v>
      </c>
      <c r="AL6" s="31">
        <v>24</v>
      </c>
      <c r="AM6" s="41">
        <f t="shared" ref="AM6:AX6" si="6">AA6/O6-1</f>
        <v>0.71865054105665171</v>
      </c>
      <c r="AN6" s="41">
        <f t="shared" si="6"/>
        <v>0.86187141947803947</v>
      </c>
      <c r="AO6" s="41">
        <f t="shared" si="6"/>
        <v>0.84595798854232962</v>
      </c>
      <c r="AP6" s="41">
        <f t="shared" si="6"/>
        <v>0.57542966263526418</v>
      </c>
      <c r="AQ6" s="41">
        <f t="shared" si="6"/>
        <v>0.40038192234245695</v>
      </c>
      <c r="AR6" s="41">
        <f t="shared" si="6"/>
        <v>0.40038192234245695</v>
      </c>
      <c r="AS6" s="41">
        <f t="shared" si="6"/>
        <v>0.76639083386378104</v>
      </c>
      <c r="AT6" s="41">
        <f t="shared" si="6"/>
        <v>0.73456397199236156</v>
      </c>
      <c r="AU6" s="41">
        <f t="shared" si="6"/>
        <v>0.79821769573520052</v>
      </c>
      <c r="AV6" s="41">
        <f t="shared" si="6"/>
        <v>0.51177593889242523</v>
      </c>
      <c r="AW6" s="41">
        <f t="shared" si="6"/>
        <v>9.7393689986282617E-2</v>
      </c>
      <c r="AX6" s="41">
        <f t="shared" si="6"/>
        <v>9.7393689986282617E-2</v>
      </c>
      <c r="AY6" s="41">
        <f t="shared" si="1"/>
        <v>0.56736743973779447</v>
      </c>
      <c r="AZ6" s="40">
        <f>VLOOKUP(Reais12x12!C6,Aplicações!$B$10:$J$67,6,0)</f>
        <v>4.9541284403669728E-2</v>
      </c>
      <c r="BA6" s="40">
        <f>VLOOKUP(Reais12x12!D6,Aplicações!$B$10:$J$67,6,0)</f>
        <v>4.9541284403669728E-2</v>
      </c>
      <c r="BB6" s="40">
        <f>VLOOKUP(Reais12x12!E6,Aplicações!$B$10:$J$67,6,0)</f>
        <v>4.9541284403669728E-2</v>
      </c>
      <c r="BC6" s="40">
        <f>VLOOKUP(Reais12x12!F6,Aplicações!$B$10:$J$67,6,0)</f>
        <v>4.9541284403669728E-2</v>
      </c>
      <c r="BD6" s="40">
        <f>VLOOKUP(Reais12x12!G6,Aplicações!$B$10:$J$67,6,0)</f>
        <v>4.9541284403669728E-2</v>
      </c>
      <c r="BE6" s="40">
        <f>VLOOKUP(Reais12x12!H6,Aplicações!$B$10:$J$67,6,0)</f>
        <v>4.9541284403669728E-2</v>
      </c>
      <c r="BF6" s="40">
        <f>VLOOKUP(Reais12x12!I6,Aplicações!$B$10:$J$67,6,0)</f>
        <v>4.9541284403669728E-2</v>
      </c>
      <c r="BG6" s="40">
        <f>VLOOKUP(Reais12x12!J6,Aplicações!$B$10:$J$67,6,0)</f>
        <v>4.9541284403669728E-2</v>
      </c>
      <c r="BH6" s="40">
        <f>VLOOKUP(Reais12x12!K6,Aplicações!$B$10:$J$67,6,0)</f>
        <v>4.9541284403669728E-2</v>
      </c>
      <c r="BI6" s="40">
        <f>VLOOKUP(Reais12x12!L6,Aplicações!$B$10:$J$67,6,0)</f>
        <v>4.9541284403669728E-2</v>
      </c>
      <c r="BJ6" s="40">
        <f>VLOOKUP(Reais12x12!M6,Aplicações!$B$10:$J$67,6,0)</f>
        <v>3.0581039755351682E-3</v>
      </c>
      <c r="BK6" s="40">
        <f>VLOOKUP(Reais12x12!N6,Aplicações!$B$10:$J$67,6,0)</f>
        <v>3.0581039755351682E-3</v>
      </c>
      <c r="BL6" s="40">
        <f>VLOOKUP(Reais12x12!C6,Aplicações!$B$10:$J$67,7,0)</f>
        <v>2.9279279279279279E-2</v>
      </c>
      <c r="BM6" s="40">
        <f>VLOOKUP(Reais12x12!D6,Aplicações!$B$10:$J$67,7,0)</f>
        <v>2.9279279279279279E-2</v>
      </c>
      <c r="BN6" s="40">
        <f>VLOOKUP(Reais12x12!E6,Aplicações!$B$10:$J$67,7,0)</f>
        <v>2.9279279279279279E-2</v>
      </c>
      <c r="BO6" s="40">
        <f>VLOOKUP(Reais12x12!F6,Aplicações!$B$10:$J$67,7,0)</f>
        <v>2.9279279279279279E-2</v>
      </c>
      <c r="BP6" s="40">
        <f>VLOOKUP(Reais12x12!G6,Aplicações!$B$10:$J$67,7,0)</f>
        <v>2.9279279279279279E-2</v>
      </c>
      <c r="BQ6" s="40">
        <f>VLOOKUP(Reais12x12!H6,Aplicações!$B$10:$J$67,7,0)</f>
        <v>2.9279279279279279E-2</v>
      </c>
      <c r="BR6" s="40">
        <f>VLOOKUP(Reais12x12!I6,Aplicações!$B$10:$J$67,7,0)</f>
        <v>2.9279279279279279E-2</v>
      </c>
      <c r="BS6" s="40">
        <f>VLOOKUP(Reais12x12!J6,Aplicações!$B$10:$J$67,7,0)</f>
        <v>2.9279279279279279E-2</v>
      </c>
      <c r="BT6" s="40">
        <f>VLOOKUP(Reais12x12!K6,Aplicações!$B$10:$J$67,7,0)</f>
        <v>2.9279279279279279E-2</v>
      </c>
      <c r="BU6" s="40">
        <f>VLOOKUP(Reais12x12!L6,Aplicações!$B$10:$J$67,7,0)</f>
        <v>2.9279279279279279E-2</v>
      </c>
      <c r="BV6" s="40">
        <f>VLOOKUP(Reais12x12!M6,Aplicações!$B$10:$J$67,7,0)</f>
        <v>4.5045045045045045E-3</v>
      </c>
      <c r="BW6" s="40">
        <f>VLOOKUP(Reais12x12!N6,Aplicações!$B$10:$J$67,7,0)</f>
        <v>4.5045045045045045E-3</v>
      </c>
      <c r="BX6" s="40">
        <f>VLOOKUP(Reais12x12!C6,Aplicações!$B$10:$J$67,8,0)</f>
        <v>0</v>
      </c>
      <c r="BY6" s="40">
        <f>VLOOKUP(Reais12x12!D6,Aplicações!$B$10:$J$67,8,0)</f>
        <v>0</v>
      </c>
      <c r="BZ6" s="40">
        <f>VLOOKUP(Reais12x12!E6,Aplicações!$B$10:$J$67,8,0)</f>
        <v>0</v>
      </c>
      <c r="CA6" s="40">
        <f>VLOOKUP(Reais12x12!F6,Aplicações!$B$10:$J$67,8,0)</f>
        <v>0</v>
      </c>
      <c r="CB6" s="40">
        <f>VLOOKUP(Reais12x12!G6,Aplicações!$B$10:$J$67,8,0)</f>
        <v>0</v>
      </c>
      <c r="CC6" s="40">
        <f>VLOOKUP(Reais12x12!H6,Aplicações!$B$10:$J$67,8,0)</f>
        <v>0</v>
      </c>
      <c r="CD6" s="40">
        <f>VLOOKUP(Reais12x12!I6,Aplicações!$B$10:$J$67,8,0)</f>
        <v>0</v>
      </c>
      <c r="CE6" s="40">
        <f>VLOOKUP(Reais12x12!J6,Aplicações!$B$10:$J$67,8,0)</f>
        <v>0</v>
      </c>
      <c r="CF6" s="40">
        <f>VLOOKUP(Reais12x12!K6,Aplicações!$B$10:$J$67,8,0)</f>
        <v>0</v>
      </c>
      <c r="CG6" s="40">
        <f>VLOOKUP(Reais12x12!L6,Aplicações!$B$10:$J$67,8,0)</f>
        <v>0</v>
      </c>
      <c r="CH6" s="40">
        <f>VLOOKUP(Reais12x12!M6,Aplicações!$B$10:$J$67,8,0)</f>
        <v>0</v>
      </c>
      <c r="CI6" s="40">
        <f>VLOOKUP(Reais12x12!N6,Aplicações!$B$10:$J$67,8,0)</f>
        <v>0</v>
      </c>
      <c r="CJ6" s="40">
        <f t="shared" si="2"/>
        <v>0.50152905198776765</v>
      </c>
      <c r="CK6" s="40">
        <f t="shared" si="3"/>
        <v>0.30180180180180183</v>
      </c>
      <c r="CL6" s="40">
        <f t="shared" si="4"/>
        <v>0</v>
      </c>
      <c r="CM6" s="40">
        <v>0.98575760000000001</v>
      </c>
      <c r="CN6" s="40">
        <v>0.99242419999999998</v>
      </c>
      <c r="CO6" s="40">
        <v>1</v>
      </c>
    </row>
    <row r="7" spans="2:93" ht="13.5" customHeight="1">
      <c r="B7" s="39">
        <v>4</v>
      </c>
      <c r="C7" s="31" t="s">
        <v>102</v>
      </c>
      <c r="D7" s="31" t="s">
        <v>102</v>
      </c>
      <c r="E7" s="31" t="s">
        <v>102</v>
      </c>
      <c r="F7" s="31" t="s">
        <v>102</v>
      </c>
      <c r="G7" s="31" t="s">
        <v>102</v>
      </c>
      <c r="H7" s="31" t="s">
        <v>102</v>
      </c>
      <c r="I7" s="31" t="s">
        <v>102</v>
      </c>
      <c r="J7" s="31" t="s">
        <v>102</v>
      </c>
      <c r="K7" s="31" t="s">
        <v>102</v>
      </c>
      <c r="L7" s="31" t="s">
        <v>103</v>
      </c>
      <c r="M7" s="31" t="s">
        <v>103</v>
      </c>
      <c r="N7" s="31" t="s">
        <v>103</v>
      </c>
      <c r="O7" s="40">
        <f>VLOOKUP(Reais12x12!C7,Aplicações!$B$10:$J$67,9,0)</f>
        <v>62.84</v>
      </c>
      <c r="P7" s="40">
        <f>VLOOKUP(Reais12x12!D7,Aplicações!$B$10:$J$67,9,0)</f>
        <v>62.84</v>
      </c>
      <c r="Q7" s="40">
        <f>VLOOKUP(Reais12x12!E7,Aplicações!$B$10:$J$67,9,0)</f>
        <v>62.84</v>
      </c>
      <c r="R7" s="40">
        <f>VLOOKUP(Reais12x12!F7,Aplicações!$B$10:$J$67,9,0)</f>
        <v>62.84</v>
      </c>
      <c r="S7" s="40">
        <f>VLOOKUP(Reais12x12!G7,Aplicações!$B$10:$J$67,9,0)</f>
        <v>62.84</v>
      </c>
      <c r="T7" s="40">
        <f>VLOOKUP(Reais12x12!H7,Aplicações!$B$10:$J$67,9,0)</f>
        <v>62.84</v>
      </c>
      <c r="U7" s="40">
        <f>VLOOKUP(Reais12x12!I7,Aplicações!$B$10:$J$67,9,0)</f>
        <v>62.84</v>
      </c>
      <c r="V7" s="40">
        <f>VLOOKUP(Reais12x12!J7,Aplicações!$B$10:$J$67,9,0)</f>
        <v>62.84</v>
      </c>
      <c r="W7" s="40">
        <f>VLOOKUP(Reais12x12!K7,Aplicações!$B$10:$J$67,9,0)</f>
        <v>62.84</v>
      </c>
      <c r="X7" s="40">
        <f>VLOOKUP(Reais12x12!L7,Aplicações!$B$10:$J$67,9,0)</f>
        <v>21.87</v>
      </c>
      <c r="Y7" s="40">
        <f>VLOOKUP(Reais12x12!M7,Aplicações!$B$10:$J$67,9,0)</f>
        <v>21.87</v>
      </c>
      <c r="Z7" s="40">
        <f>VLOOKUP(Reais12x12!N7,Aplicações!$B$10:$J$67,9,0)</f>
        <v>21.87</v>
      </c>
      <c r="AA7" s="31">
        <v>109</v>
      </c>
      <c r="AB7" s="31">
        <v>117</v>
      </c>
      <c r="AC7" s="31">
        <v>117</v>
      </c>
      <c r="AD7" s="31">
        <v>98</v>
      </c>
      <c r="AE7" s="31">
        <v>79</v>
      </c>
      <c r="AF7" s="31">
        <v>81</v>
      </c>
      <c r="AG7" s="31">
        <v>113</v>
      </c>
      <c r="AH7" s="31">
        <v>113</v>
      </c>
      <c r="AI7" s="31">
        <v>115</v>
      </c>
      <c r="AJ7" s="31">
        <v>24</v>
      </c>
      <c r="AK7" s="31">
        <v>24</v>
      </c>
      <c r="AL7" s="31">
        <v>24</v>
      </c>
      <c r="AM7" s="41">
        <f t="shared" ref="AM7:AX7" si="7">AA7/O7-1</f>
        <v>0.73456397199236156</v>
      </c>
      <c r="AN7" s="41">
        <f t="shared" si="7"/>
        <v>0.86187141947803947</v>
      </c>
      <c r="AO7" s="41">
        <f t="shared" si="7"/>
        <v>0.86187141947803947</v>
      </c>
      <c r="AP7" s="41">
        <f t="shared" si="7"/>
        <v>0.55951623169955433</v>
      </c>
      <c r="AQ7" s="41">
        <f t="shared" si="7"/>
        <v>0.25716104392106942</v>
      </c>
      <c r="AR7" s="41">
        <f t="shared" si="7"/>
        <v>0.2889879057924889</v>
      </c>
      <c r="AS7" s="41">
        <f t="shared" si="7"/>
        <v>0.79821769573520052</v>
      </c>
      <c r="AT7" s="41">
        <f t="shared" si="7"/>
        <v>0.79821769573520052</v>
      </c>
      <c r="AU7" s="41">
        <f t="shared" si="7"/>
        <v>0.83004455760661999</v>
      </c>
      <c r="AV7" s="41">
        <f t="shared" si="7"/>
        <v>9.7393689986282617E-2</v>
      </c>
      <c r="AW7" s="41">
        <f t="shared" si="7"/>
        <v>9.7393689986282617E-2</v>
      </c>
      <c r="AX7" s="41">
        <f t="shared" si="7"/>
        <v>9.7393689986282617E-2</v>
      </c>
      <c r="AY7" s="41">
        <f t="shared" si="1"/>
        <v>0.52355275094978515</v>
      </c>
      <c r="AZ7" s="40">
        <f>VLOOKUP(Reais12x12!C7,Aplicações!$B$10:$J$67,6,0)</f>
        <v>4.9541284403669728E-2</v>
      </c>
      <c r="BA7" s="40">
        <f>VLOOKUP(Reais12x12!D7,Aplicações!$B$10:$J$67,6,0)</f>
        <v>4.9541284403669728E-2</v>
      </c>
      <c r="BB7" s="40">
        <f>VLOOKUP(Reais12x12!E7,Aplicações!$B$10:$J$67,6,0)</f>
        <v>4.9541284403669728E-2</v>
      </c>
      <c r="BC7" s="40">
        <f>VLOOKUP(Reais12x12!F7,Aplicações!$B$10:$J$67,6,0)</f>
        <v>4.9541284403669728E-2</v>
      </c>
      <c r="BD7" s="40">
        <f>VLOOKUP(Reais12x12!G7,Aplicações!$B$10:$J$67,6,0)</f>
        <v>4.9541284403669728E-2</v>
      </c>
      <c r="BE7" s="40">
        <f>VLOOKUP(Reais12x12!H7,Aplicações!$B$10:$J$67,6,0)</f>
        <v>4.9541284403669728E-2</v>
      </c>
      <c r="BF7" s="40">
        <f>VLOOKUP(Reais12x12!I7,Aplicações!$B$10:$J$67,6,0)</f>
        <v>4.9541284403669728E-2</v>
      </c>
      <c r="BG7" s="40">
        <f>VLOOKUP(Reais12x12!J7,Aplicações!$B$10:$J$67,6,0)</f>
        <v>4.9541284403669728E-2</v>
      </c>
      <c r="BH7" s="40">
        <f>VLOOKUP(Reais12x12!K7,Aplicações!$B$10:$J$67,6,0)</f>
        <v>4.9541284403669728E-2</v>
      </c>
      <c r="BI7" s="40">
        <f>VLOOKUP(Reais12x12!L7,Aplicações!$B$10:$J$67,6,0)</f>
        <v>3.0581039755351682E-3</v>
      </c>
      <c r="BJ7" s="40">
        <f>VLOOKUP(Reais12x12!M7,Aplicações!$B$10:$J$67,6,0)</f>
        <v>3.0581039755351682E-3</v>
      </c>
      <c r="BK7" s="40">
        <f>VLOOKUP(Reais12x12!N7,Aplicações!$B$10:$J$67,6,0)</f>
        <v>3.0581039755351682E-3</v>
      </c>
      <c r="BL7" s="40">
        <f>VLOOKUP(Reais12x12!C7,Aplicações!$B$10:$J$67,7,0)</f>
        <v>2.9279279279279279E-2</v>
      </c>
      <c r="BM7" s="40">
        <f>VLOOKUP(Reais12x12!D7,Aplicações!$B$10:$J$67,7,0)</f>
        <v>2.9279279279279279E-2</v>
      </c>
      <c r="BN7" s="40">
        <f>VLOOKUP(Reais12x12!E7,Aplicações!$B$10:$J$67,7,0)</f>
        <v>2.9279279279279279E-2</v>
      </c>
      <c r="BO7" s="40">
        <f>VLOOKUP(Reais12x12!F7,Aplicações!$B$10:$J$67,7,0)</f>
        <v>2.9279279279279279E-2</v>
      </c>
      <c r="BP7" s="40">
        <f>VLOOKUP(Reais12x12!G7,Aplicações!$B$10:$J$67,7,0)</f>
        <v>2.9279279279279279E-2</v>
      </c>
      <c r="BQ7" s="40">
        <f>VLOOKUP(Reais12x12!H7,Aplicações!$B$10:$J$67,7,0)</f>
        <v>2.9279279279279279E-2</v>
      </c>
      <c r="BR7" s="40">
        <f>VLOOKUP(Reais12x12!I7,Aplicações!$B$10:$J$67,7,0)</f>
        <v>2.9279279279279279E-2</v>
      </c>
      <c r="BS7" s="40">
        <f>VLOOKUP(Reais12x12!J7,Aplicações!$B$10:$J$67,7,0)</f>
        <v>2.9279279279279279E-2</v>
      </c>
      <c r="BT7" s="40">
        <f>VLOOKUP(Reais12x12!K7,Aplicações!$B$10:$J$67,7,0)</f>
        <v>2.9279279279279279E-2</v>
      </c>
      <c r="BU7" s="40">
        <f>VLOOKUP(Reais12x12!L7,Aplicações!$B$10:$J$67,7,0)</f>
        <v>4.5045045045045045E-3</v>
      </c>
      <c r="BV7" s="40">
        <f>VLOOKUP(Reais12x12!M7,Aplicações!$B$10:$J$67,7,0)</f>
        <v>4.5045045045045045E-3</v>
      </c>
      <c r="BW7" s="40">
        <f>VLOOKUP(Reais12x12!N7,Aplicações!$B$10:$J$67,7,0)</f>
        <v>4.5045045045045045E-3</v>
      </c>
      <c r="BX7" s="40">
        <f>VLOOKUP(Reais12x12!C7,Aplicações!$B$10:$J$67,8,0)</f>
        <v>0</v>
      </c>
      <c r="BY7" s="40">
        <f>VLOOKUP(Reais12x12!D7,Aplicações!$B$10:$J$67,8,0)</f>
        <v>0</v>
      </c>
      <c r="BZ7" s="40">
        <f>VLOOKUP(Reais12x12!E7,Aplicações!$B$10:$J$67,8,0)</f>
        <v>0</v>
      </c>
      <c r="CA7" s="40">
        <f>VLOOKUP(Reais12x12!F7,Aplicações!$B$10:$J$67,8,0)</f>
        <v>0</v>
      </c>
      <c r="CB7" s="40">
        <f>VLOOKUP(Reais12x12!G7,Aplicações!$B$10:$J$67,8,0)</f>
        <v>0</v>
      </c>
      <c r="CC7" s="40">
        <f>VLOOKUP(Reais12x12!H7,Aplicações!$B$10:$J$67,8,0)</f>
        <v>0</v>
      </c>
      <c r="CD7" s="40">
        <f>VLOOKUP(Reais12x12!I7,Aplicações!$B$10:$J$67,8,0)</f>
        <v>0</v>
      </c>
      <c r="CE7" s="40">
        <f>VLOOKUP(Reais12x12!J7,Aplicações!$B$10:$J$67,8,0)</f>
        <v>0</v>
      </c>
      <c r="CF7" s="40">
        <f>VLOOKUP(Reais12x12!K7,Aplicações!$B$10:$J$67,8,0)</f>
        <v>0</v>
      </c>
      <c r="CG7" s="40">
        <f>VLOOKUP(Reais12x12!L7,Aplicações!$B$10:$J$67,8,0)</f>
        <v>0</v>
      </c>
      <c r="CH7" s="40">
        <f>VLOOKUP(Reais12x12!M7,Aplicações!$B$10:$J$67,8,0)</f>
        <v>0</v>
      </c>
      <c r="CI7" s="40">
        <f>VLOOKUP(Reais12x12!N7,Aplicações!$B$10:$J$67,8,0)</f>
        <v>0</v>
      </c>
      <c r="CJ7" s="40">
        <f t="shared" si="2"/>
        <v>0.45504587155963311</v>
      </c>
      <c r="CK7" s="40">
        <f t="shared" si="3"/>
        <v>0.27702702702702708</v>
      </c>
      <c r="CL7" s="40">
        <f t="shared" si="4"/>
        <v>0</v>
      </c>
      <c r="CM7" s="40">
        <v>0.98077270000000005</v>
      </c>
      <c r="CN7" s="40">
        <v>0.98977269999999995</v>
      </c>
      <c r="CO7" s="40">
        <v>1</v>
      </c>
    </row>
    <row r="8" spans="2:93" ht="13.5" customHeight="1">
      <c r="B8" s="39">
        <v>5</v>
      </c>
      <c r="C8" s="31" t="s">
        <v>102</v>
      </c>
      <c r="D8" s="31" t="s">
        <v>102</v>
      </c>
      <c r="E8" s="31" t="s">
        <v>102</v>
      </c>
      <c r="F8" s="31" t="s">
        <v>102</v>
      </c>
      <c r="G8" s="31" t="s">
        <v>102</v>
      </c>
      <c r="H8" s="31" t="s">
        <v>102</v>
      </c>
      <c r="I8" s="31" t="s">
        <v>102</v>
      </c>
      <c r="J8" s="31" t="s">
        <v>102</v>
      </c>
      <c r="K8" s="31" t="s">
        <v>103</v>
      </c>
      <c r="L8" s="31" t="s">
        <v>103</v>
      </c>
      <c r="M8" s="31" t="s">
        <v>103</v>
      </c>
      <c r="N8" s="31" t="s">
        <v>103</v>
      </c>
      <c r="O8" s="40">
        <f>VLOOKUP(Reais12x12!C8,Aplicações!$B$10:$J$67,9,0)</f>
        <v>62.84</v>
      </c>
      <c r="P8" s="40">
        <f>VLOOKUP(Reais12x12!D8,Aplicações!$B$10:$J$67,9,0)</f>
        <v>62.84</v>
      </c>
      <c r="Q8" s="40">
        <f>VLOOKUP(Reais12x12!E8,Aplicações!$B$10:$J$67,9,0)</f>
        <v>62.84</v>
      </c>
      <c r="R8" s="40">
        <f>VLOOKUP(Reais12x12!F8,Aplicações!$B$10:$J$67,9,0)</f>
        <v>62.84</v>
      </c>
      <c r="S8" s="40">
        <f>VLOOKUP(Reais12x12!G8,Aplicações!$B$10:$J$67,9,0)</f>
        <v>62.84</v>
      </c>
      <c r="T8" s="40">
        <f>VLOOKUP(Reais12x12!H8,Aplicações!$B$10:$J$67,9,0)</f>
        <v>62.84</v>
      </c>
      <c r="U8" s="40">
        <f>VLOOKUP(Reais12x12!I8,Aplicações!$B$10:$J$67,9,0)</f>
        <v>62.84</v>
      </c>
      <c r="V8" s="40">
        <f>VLOOKUP(Reais12x12!J8,Aplicações!$B$10:$J$67,9,0)</f>
        <v>62.84</v>
      </c>
      <c r="W8" s="40">
        <f>VLOOKUP(Reais12x12!K8,Aplicações!$B$10:$J$67,9,0)</f>
        <v>21.87</v>
      </c>
      <c r="X8" s="40">
        <f>VLOOKUP(Reais12x12!L8,Aplicações!$B$10:$J$67,9,0)</f>
        <v>21.87</v>
      </c>
      <c r="Y8" s="40">
        <f>VLOOKUP(Reais12x12!M8,Aplicações!$B$10:$J$67,9,0)</f>
        <v>21.87</v>
      </c>
      <c r="Z8" s="40">
        <f>VLOOKUP(Reais12x12!N8,Aplicações!$B$10:$J$67,9,0)</f>
        <v>21.87</v>
      </c>
      <c r="AA8" s="31">
        <v>99</v>
      </c>
      <c r="AB8" s="31">
        <v>108</v>
      </c>
      <c r="AC8" s="31">
        <v>115</v>
      </c>
      <c r="AD8" s="31">
        <v>99</v>
      </c>
      <c r="AE8" s="31">
        <v>79</v>
      </c>
      <c r="AF8" s="31">
        <v>81</v>
      </c>
      <c r="AG8" s="31">
        <v>103</v>
      </c>
      <c r="AH8" s="31">
        <v>100</v>
      </c>
      <c r="AI8" s="31">
        <v>24</v>
      </c>
      <c r="AJ8" s="31">
        <v>24</v>
      </c>
      <c r="AK8" s="31">
        <v>24</v>
      </c>
      <c r="AL8" s="31">
        <v>24</v>
      </c>
      <c r="AM8" s="41">
        <f t="shared" ref="AM8:AX8" si="8">AA8/O8-1</f>
        <v>0.57542966263526418</v>
      </c>
      <c r="AN8" s="41">
        <f t="shared" si="8"/>
        <v>0.71865054105665171</v>
      </c>
      <c r="AO8" s="41">
        <f t="shared" si="8"/>
        <v>0.83004455760661999</v>
      </c>
      <c r="AP8" s="41">
        <f t="shared" si="8"/>
        <v>0.57542966263526418</v>
      </c>
      <c r="AQ8" s="41">
        <f t="shared" si="8"/>
        <v>0.25716104392106942</v>
      </c>
      <c r="AR8" s="41">
        <f t="shared" si="8"/>
        <v>0.2889879057924889</v>
      </c>
      <c r="AS8" s="41">
        <f t="shared" si="8"/>
        <v>0.63908338637810314</v>
      </c>
      <c r="AT8" s="41">
        <f t="shared" si="8"/>
        <v>0.59134309357097381</v>
      </c>
      <c r="AU8" s="41">
        <f t="shared" si="8"/>
        <v>9.7393689986282617E-2</v>
      </c>
      <c r="AV8" s="41">
        <f t="shared" si="8"/>
        <v>9.7393689986282617E-2</v>
      </c>
      <c r="AW8" s="41">
        <f t="shared" si="8"/>
        <v>9.7393689986282617E-2</v>
      </c>
      <c r="AX8" s="41">
        <f t="shared" si="8"/>
        <v>9.7393689986282617E-2</v>
      </c>
      <c r="AY8" s="41">
        <f t="shared" si="1"/>
        <v>0.40547538446179709</v>
      </c>
      <c r="AZ8" s="40">
        <f>VLOOKUP(Reais12x12!C8,Aplicações!$B$10:$J$67,6,0)</f>
        <v>4.9541284403669728E-2</v>
      </c>
      <c r="BA8" s="40">
        <f>VLOOKUP(Reais12x12!D8,Aplicações!$B$10:$J$67,6,0)</f>
        <v>4.9541284403669728E-2</v>
      </c>
      <c r="BB8" s="40">
        <f>VLOOKUP(Reais12x12!E8,Aplicações!$B$10:$J$67,6,0)</f>
        <v>4.9541284403669728E-2</v>
      </c>
      <c r="BC8" s="40">
        <f>VLOOKUP(Reais12x12!F8,Aplicações!$B$10:$J$67,6,0)</f>
        <v>4.9541284403669728E-2</v>
      </c>
      <c r="BD8" s="40">
        <f>VLOOKUP(Reais12x12!G8,Aplicações!$B$10:$J$67,6,0)</f>
        <v>4.9541284403669728E-2</v>
      </c>
      <c r="BE8" s="40">
        <f>VLOOKUP(Reais12x12!H8,Aplicações!$B$10:$J$67,6,0)</f>
        <v>4.9541284403669728E-2</v>
      </c>
      <c r="BF8" s="40">
        <f>VLOOKUP(Reais12x12!I8,Aplicações!$B$10:$J$67,6,0)</f>
        <v>4.9541284403669728E-2</v>
      </c>
      <c r="BG8" s="40">
        <f>VLOOKUP(Reais12x12!J8,Aplicações!$B$10:$J$67,6,0)</f>
        <v>4.9541284403669728E-2</v>
      </c>
      <c r="BH8" s="40">
        <f>VLOOKUP(Reais12x12!K8,Aplicações!$B$10:$J$67,6,0)</f>
        <v>3.0581039755351682E-3</v>
      </c>
      <c r="BI8" s="40">
        <f>VLOOKUP(Reais12x12!L8,Aplicações!$B$10:$J$67,6,0)</f>
        <v>3.0581039755351682E-3</v>
      </c>
      <c r="BJ8" s="40">
        <f>VLOOKUP(Reais12x12!M8,Aplicações!$B$10:$J$67,6,0)</f>
        <v>3.0581039755351682E-3</v>
      </c>
      <c r="BK8" s="40">
        <f>VLOOKUP(Reais12x12!N8,Aplicações!$B$10:$J$67,6,0)</f>
        <v>3.0581039755351682E-3</v>
      </c>
      <c r="BL8" s="40">
        <f>VLOOKUP(Reais12x12!C8,Aplicações!$B$10:$J$67,7,0)</f>
        <v>2.9279279279279279E-2</v>
      </c>
      <c r="BM8" s="40">
        <f>VLOOKUP(Reais12x12!D8,Aplicações!$B$10:$J$67,7,0)</f>
        <v>2.9279279279279279E-2</v>
      </c>
      <c r="BN8" s="40">
        <f>VLOOKUP(Reais12x12!E8,Aplicações!$B$10:$J$67,7,0)</f>
        <v>2.9279279279279279E-2</v>
      </c>
      <c r="BO8" s="40">
        <f>VLOOKUP(Reais12x12!F8,Aplicações!$B$10:$J$67,7,0)</f>
        <v>2.9279279279279279E-2</v>
      </c>
      <c r="BP8" s="40">
        <f>VLOOKUP(Reais12x12!G8,Aplicações!$B$10:$J$67,7,0)</f>
        <v>2.9279279279279279E-2</v>
      </c>
      <c r="BQ8" s="40">
        <f>VLOOKUP(Reais12x12!H8,Aplicações!$B$10:$J$67,7,0)</f>
        <v>2.9279279279279279E-2</v>
      </c>
      <c r="BR8" s="40">
        <f>VLOOKUP(Reais12x12!I8,Aplicações!$B$10:$J$67,7,0)</f>
        <v>2.9279279279279279E-2</v>
      </c>
      <c r="BS8" s="40">
        <f>VLOOKUP(Reais12x12!J8,Aplicações!$B$10:$J$67,7,0)</f>
        <v>2.9279279279279279E-2</v>
      </c>
      <c r="BT8" s="40">
        <f>VLOOKUP(Reais12x12!K8,Aplicações!$B$10:$J$67,7,0)</f>
        <v>4.5045045045045045E-3</v>
      </c>
      <c r="BU8" s="40">
        <f>VLOOKUP(Reais12x12!L8,Aplicações!$B$10:$J$67,7,0)</f>
        <v>4.5045045045045045E-3</v>
      </c>
      <c r="BV8" s="40">
        <f>VLOOKUP(Reais12x12!M8,Aplicações!$B$10:$J$67,7,0)</f>
        <v>4.5045045045045045E-3</v>
      </c>
      <c r="BW8" s="40">
        <f>VLOOKUP(Reais12x12!N8,Aplicações!$B$10:$J$67,7,0)</f>
        <v>4.5045045045045045E-3</v>
      </c>
      <c r="BX8" s="40">
        <f>VLOOKUP(Reais12x12!C8,Aplicações!$B$10:$J$67,8,0)</f>
        <v>0</v>
      </c>
      <c r="BY8" s="40">
        <f>VLOOKUP(Reais12x12!D8,Aplicações!$B$10:$J$67,8,0)</f>
        <v>0</v>
      </c>
      <c r="BZ8" s="40">
        <f>VLOOKUP(Reais12x12!E8,Aplicações!$B$10:$J$67,8,0)</f>
        <v>0</v>
      </c>
      <c r="CA8" s="40">
        <f>VLOOKUP(Reais12x12!F8,Aplicações!$B$10:$J$67,8,0)</f>
        <v>0</v>
      </c>
      <c r="CB8" s="40">
        <f>VLOOKUP(Reais12x12!G8,Aplicações!$B$10:$J$67,8,0)</f>
        <v>0</v>
      </c>
      <c r="CC8" s="40">
        <f>VLOOKUP(Reais12x12!H8,Aplicações!$B$10:$J$67,8,0)</f>
        <v>0</v>
      </c>
      <c r="CD8" s="40">
        <f>VLOOKUP(Reais12x12!I8,Aplicações!$B$10:$J$67,8,0)</f>
        <v>0</v>
      </c>
      <c r="CE8" s="40">
        <f>VLOOKUP(Reais12x12!J8,Aplicações!$B$10:$J$67,8,0)</f>
        <v>0</v>
      </c>
      <c r="CF8" s="40">
        <f>VLOOKUP(Reais12x12!K8,Aplicações!$B$10:$J$67,8,0)</f>
        <v>0</v>
      </c>
      <c r="CG8" s="40">
        <f>VLOOKUP(Reais12x12!L8,Aplicações!$B$10:$J$67,8,0)</f>
        <v>0</v>
      </c>
      <c r="CH8" s="40">
        <f>VLOOKUP(Reais12x12!M8,Aplicações!$B$10:$J$67,8,0)</f>
        <v>0</v>
      </c>
      <c r="CI8" s="40">
        <f>VLOOKUP(Reais12x12!N8,Aplicações!$B$10:$J$67,8,0)</f>
        <v>0</v>
      </c>
      <c r="CJ8" s="40">
        <f t="shared" si="2"/>
        <v>0.40856269113149857</v>
      </c>
      <c r="CK8" s="40">
        <f t="shared" si="3"/>
        <v>0.25225225225225228</v>
      </c>
      <c r="CL8" s="40">
        <f t="shared" si="4"/>
        <v>0</v>
      </c>
      <c r="CM8" s="40">
        <v>0.97721210000000003</v>
      </c>
      <c r="CN8" s="40">
        <v>0.98787879999999995</v>
      </c>
      <c r="CO8" s="40">
        <v>1</v>
      </c>
    </row>
    <row r="9" spans="2:93" ht="13.5" customHeight="1">
      <c r="B9" s="39">
        <v>6</v>
      </c>
      <c r="C9" s="31" t="s">
        <v>102</v>
      </c>
      <c r="D9" s="31" t="s">
        <v>102</v>
      </c>
      <c r="E9" s="31" t="s">
        <v>102</v>
      </c>
      <c r="F9" s="31" t="s">
        <v>102</v>
      </c>
      <c r="G9" s="31" t="s">
        <v>102</v>
      </c>
      <c r="H9" s="31" t="s">
        <v>102</v>
      </c>
      <c r="I9" s="31" t="s">
        <v>102</v>
      </c>
      <c r="J9" s="31" t="s">
        <v>103</v>
      </c>
      <c r="K9" s="31" t="s">
        <v>103</v>
      </c>
      <c r="L9" s="31" t="s">
        <v>103</v>
      </c>
      <c r="M9" s="31" t="s">
        <v>103</v>
      </c>
      <c r="N9" s="31" t="s">
        <v>103</v>
      </c>
      <c r="O9" s="40">
        <f>VLOOKUP(Reais12x12!C9,Aplicações!$B$10:$J$67,9,0)</f>
        <v>62.84</v>
      </c>
      <c r="P9" s="40">
        <f>VLOOKUP(Reais12x12!D9,Aplicações!$B$10:$J$67,9,0)</f>
        <v>62.84</v>
      </c>
      <c r="Q9" s="40">
        <f>VLOOKUP(Reais12x12!E9,Aplicações!$B$10:$J$67,9,0)</f>
        <v>62.84</v>
      </c>
      <c r="R9" s="40">
        <f>VLOOKUP(Reais12x12!F9,Aplicações!$B$10:$J$67,9,0)</f>
        <v>62.84</v>
      </c>
      <c r="S9" s="40">
        <f>VLOOKUP(Reais12x12!G9,Aplicações!$B$10:$J$67,9,0)</f>
        <v>62.84</v>
      </c>
      <c r="T9" s="40">
        <f>VLOOKUP(Reais12x12!H9,Aplicações!$B$10:$J$67,9,0)</f>
        <v>62.84</v>
      </c>
      <c r="U9" s="40">
        <f>VLOOKUP(Reais12x12!I9,Aplicações!$B$10:$J$67,9,0)</f>
        <v>62.84</v>
      </c>
      <c r="V9" s="40">
        <f>VLOOKUP(Reais12x12!J9,Aplicações!$B$10:$J$67,9,0)</f>
        <v>21.87</v>
      </c>
      <c r="W9" s="40">
        <f>VLOOKUP(Reais12x12!K9,Aplicações!$B$10:$J$67,9,0)</f>
        <v>21.87</v>
      </c>
      <c r="X9" s="40">
        <f>VLOOKUP(Reais12x12!L9,Aplicações!$B$10:$J$67,9,0)</f>
        <v>21.87</v>
      </c>
      <c r="Y9" s="40">
        <f>VLOOKUP(Reais12x12!M9,Aplicações!$B$10:$J$67,9,0)</f>
        <v>21.87</v>
      </c>
      <c r="Z9" s="40">
        <f>VLOOKUP(Reais12x12!N9,Aplicações!$B$10:$J$67,9,0)</f>
        <v>21.87</v>
      </c>
      <c r="AA9" s="31">
        <v>89</v>
      </c>
      <c r="AB9" s="31">
        <v>105</v>
      </c>
      <c r="AC9" s="31">
        <v>104</v>
      </c>
      <c r="AD9" s="31">
        <v>100</v>
      </c>
      <c r="AE9" s="31">
        <v>79</v>
      </c>
      <c r="AF9" s="31">
        <v>81</v>
      </c>
      <c r="AG9" s="31">
        <v>99</v>
      </c>
      <c r="AH9" s="31">
        <v>24</v>
      </c>
      <c r="AI9" s="31">
        <v>24</v>
      </c>
      <c r="AJ9" s="31">
        <v>24</v>
      </c>
      <c r="AK9" s="31">
        <v>24</v>
      </c>
      <c r="AL9" s="31">
        <v>24</v>
      </c>
      <c r="AM9" s="41">
        <f t="shared" ref="AM9:AX9" si="9">AA9/O9-1</f>
        <v>0.4162953532781668</v>
      </c>
      <c r="AN9" s="41">
        <f t="shared" si="9"/>
        <v>0.67091024824952261</v>
      </c>
      <c r="AO9" s="41">
        <f t="shared" si="9"/>
        <v>0.65499681731381276</v>
      </c>
      <c r="AP9" s="41">
        <f t="shared" si="9"/>
        <v>0.59134309357097381</v>
      </c>
      <c r="AQ9" s="41">
        <f t="shared" si="9"/>
        <v>0.25716104392106942</v>
      </c>
      <c r="AR9" s="41">
        <f t="shared" si="9"/>
        <v>0.2889879057924889</v>
      </c>
      <c r="AS9" s="41">
        <f t="shared" si="9"/>
        <v>0.57542966263526418</v>
      </c>
      <c r="AT9" s="41">
        <f t="shared" si="9"/>
        <v>9.7393689986282617E-2</v>
      </c>
      <c r="AU9" s="41">
        <f t="shared" si="9"/>
        <v>9.7393689986282617E-2</v>
      </c>
      <c r="AV9" s="41">
        <f t="shared" si="9"/>
        <v>9.7393689986282617E-2</v>
      </c>
      <c r="AW9" s="41">
        <f t="shared" si="9"/>
        <v>9.7393689986282617E-2</v>
      </c>
      <c r="AX9" s="41">
        <f t="shared" si="9"/>
        <v>9.7393689986282617E-2</v>
      </c>
      <c r="AY9" s="41">
        <f t="shared" si="1"/>
        <v>0.32850771455772593</v>
      </c>
      <c r="AZ9" s="40">
        <f>VLOOKUP(Reais12x12!C9,Aplicações!$B$10:$J$67,6,0)</f>
        <v>4.9541284403669728E-2</v>
      </c>
      <c r="BA9" s="40">
        <f>VLOOKUP(Reais12x12!D9,Aplicações!$B$10:$J$67,6,0)</f>
        <v>4.9541284403669728E-2</v>
      </c>
      <c r="BB9" s="40">
        <f>VLOOKUP(Reais12x12!E9,Aplicações!$B$10:$J$67,6,0)</f>
        <v>4.9541284403669728E-2</v>
      </c>
      <c r="BC9" s="40">
        <f>VLOOKUP(Reais12x12!F9,Aplicações!$B$10:$J$67,6,0)</f>
        <v>4.9541284403669728E-2</v>
      </c>
      <c r="BD9" s="40">
        <f>VLOOKUP(Reais12x12!G9,Aplicações!$B$10:$J$67,6,0)</f>
        <v>4.9541284403669728E-2</v>
      </c>
      <c r="BE9" s="40">
        <f>VLOOKUP(Reais12x12!H9,Aplicações!$B$10:$J$67,6,0)</f>
        <v>4.9541284403669728E-2</v>
      </c>
      <c r="BF9" s="40">
        <f>VLOOKUP(Reais12x12!I9,Aplicações!$B$10:$J$67,6,0)</f>
        <v>4.9541284403669728E-2</v>
      </c>
      <c r="BG9" s="40">
        <f>VLOOKUP(Reais12x12!J9,Aplicações!$B$10:$J$67,6,0)</f>
        <v>3.0581039755351682E-3</v>
      </c>
      <c r="BH9" s="40">
        <f>VLOOKUP(Reais12x12!K9,Aplicações!$B$10:$J$67,6,0)</f>
        <v>3.0581039755351682E-3</v>
      </c>
      <c r="BI9" s="40">
        <f>VLOOKUP(Reais12x12!L9,Aplicações!$B$10:$J$67,6,0)</f>
        <v>3.0581039755351682E-3</v>
      </c>
      <c r="BJ9" s="40">
        <f>VLOOKUP(Reais12x12!M9,Aplicações!$B$10:$J$67,6,0)</f>
        <v>3.0581039755351682E-3</v>
      </c>
      <c r="BK9" s="40">
        <f>VLOOKUP(Reais12x12!N9,Aplicações!$B$10:$J$67,6,0)</f>
        <v>3.0581039755351682E-3</v>
      </c>
      <c r="BL9" s="40">
        <f>VLOOKUP(Reais12x12!C9,Aplicações!$B$10:$J$67,7,0)</f>
        <v>2.9279279279279279E-2</v>
      </c>
      <c r="BM9" s="40">
        <f>VLOOKUP(Reais12x12!D9,Aplicações!$B$10:$J$67,7,0)</f>
        <v>2.9279279279279279E-2</v>
      </c>
      <c r="BN9" s="40">
        <f>VLOOKUP(Reais12x12!E9,Aplicações!$B$10:$J$67,7,0)</f>
        <v>2.9279279279279279E-2</v>
      </c>
      <c r="BO9" s="40">
        <f>VLOOKUP(Reais12x12!F9,Aplicações!$B$10:$J$67,7,0)</f>
        <v>2.9279279279279279E-2</v>
      </c>
      <c r="BP9" s="40">
        <f>VLOOKUP(Reais12x12!G9,Aplicações!$B$10:$J$67,7,0)</f>
        <v>2.9279279279279279E-2</v>
      </c>
      <c r="BQ9" s="40">
        <f>VLOOKUP(Reais12x12!H9,Aplicações!$B$10:$J$67,7,0)</f>
        <v>2.9279279279279279E-2</v>
      </c>
      <c r="BR9" s="40">
        <f>VLOOKUP(Reais12x12!I9,Aplicações!$B$10:$J$67,7,0)</f>
        <v>2.9279279279279279E-2</v>
      </c>
      <c r="BS9" s="40">
        <f>VLOOKUP(Reais12x12!J9,Aplicações!$B$10:$J$67,7,0)</f>
        <v>4.5045045045045045E-3</v>
      </c>
      <c r="BT9" s="40">
        <f>VLOOKUP(Reais12x12!K9,Aplicações!$B$10:$J$67,7,0)</f>
        <v>4.5045045045045045E-3</v>
      </c>
      <c r="BU9" s="40">
        <f>VLOOKUP(Reais12x12!L9,Aplicações!$B$10:$J$67,7,0)</f>
        <v>4.5045045045045045E-3</v>
      </c>
      <c r="BV9" s="40">
        <f>VLOOKUP(Reais12x12!M9,Aplicações!$B$10:$J$67,7,0)</f>
        <v>4.5045045045045045E-3</v>
      </c>
      <c r="BW9" s="40">
        <f>VLOOKUP(Reais12x12!N9,Aplicações!$B$10:$J$67,7,0)</f>
        <v>4.5045045045045045E-3</v>
      </c>
      <c r="BX9" s="40">
        <f>VLOOKUP(Reais12x12!C9,Aplicações!$B$10:$J$67,8,0)</f>
        <v>0</v>
      </c>
      <c r="BY9" s="40">
        <f>VLOOKUP(Reais12x12!D9,Aplicações!$B$10:$J$67,8,0)</f>
        <v>0</v>
      </c>
      <c r="BZ9" s="40">
        <f>VLOOKUP(Reais12x12!E9,Aplicações!$B$10:$J$67,8,0)</f>
        <v>0</v>
      </c>
      <c r="CA9" s="40">
        <f>VLOOKUP(Reais12x12!F9,Aplicações!$B$10:$J$67,8,0)</f>
        <v>0</v>
      </c>
      <c r="CB9" s="40">
        <f>VLOOKUP(Reais12x12!G9,Aplicações!$B$10:$J$67,8,0)</f>
        <v>0</v>
      </c>
      <c r="CC9" s="40">
        <f>VLOOKUP(Reais12x12!H9,Aplicações!$B$10:$J$67,8,0)</f>
        <v>0</v>
      </c>
      <c r="CD9" s="40">
        <f>VLOOKUP(Reais12x12!I9,Aplicações!$B$10:$J$67,8,0)</f>
        <v>0</v>
      </c>
      <c r="CE9" s="40">
        <f>VLOOKUP(Reais12x12!J9,Aplicações!$B$10:$J$67,8,0)</f>
        <v>0</v>
      </c>
      <c r="CF9" s="40">
        <f>VLOOKUP(Reais12x12!K9,Aplicações!$B$10:$J$67,8,0)</f>
        <v>0</v>
      </c>
      <c r="CG9" s="40">
        <f>VLOOKUP(Reais12x12!L9,Aplicações!$B$10:$J$67,8,0)</f>
        <v>0</v>
      </c>
      <c r="CH9" s="40">
        <f>VLOOKUP(Reais12x12!M9,Aplicações!$B$10:$J$67,8,0)</f>
        <v>0</v>
      </c>
      <c r="CI9" s="40">
        <f>VLOOKUP(Reais12x12!N9,Aplicações!$B$10:$J$67,8,0)</f>
        <v>0</v>
      </c>
      <c r="CJ9" s="40">
        <f t="shared" si="2"/>
        <v>0.36207951070336403</v>
      </c>
      <c r="CK9" s="40">
        <f t="shared" si="3"/>
        <v>0.22747747747747754</v>
      </c>
      <c r="CL9" s="40">
        <f t="shared" si="4"/>
        <v>0</v>
      </c>
      <c r="CM9" s="40">
        <v>0.97507580000000005</v>
      </c>
      <c r="CN9" s="40">
        <v>0.98674240000000002</v>
      </c>
      <c r="CO9" s="40">
        <v>1</v>
      </c>
    </row>
    <row r="10" spans="2:93" ht="13.5" customHeight="1">
      <c r="B10" s="39">
        <v>7</v>
      </c>
      <c r="C10" s="31" t="s">
        <v>102</v>
      </c>
      <c r="D10" s="31" t="s">
        <v>102</v>
      </c>
      <c r="E10" s="31" t="s">
        <v>102</v>
      </c>
      <c r="F10" s="31" t="s">
        <v>102</v>
      </c>
      <c r="G10" s="31" t="s">
        <v>102</v>
      </c>
      <c r="H10" s="31" t="s">
        <v>102</v>
      </c>
      <c r="I10" s="31" t="s">
        <v>103</v>
      </c>
      <c r="J10" s="31" t="s">
        <v>103</v>
      </c>
      <c r="K10" s="31" t="s">
        <v>103</v>
      </c>
      <c r="L10" s="31" t="s">
        <v>103</v>
      </c>
      <c r="M10" s="31" t="s">
        <v>103</v>
      </c>
      <c r="N10" s="31" t="s">
        <v>103</v>
      </c>
      <c r="O10" s="40">
        <f>VLOOKUP(Reais12x12!C10,Aplicações!$B$10:$J$67,9,0)</f>
        <v>62.84</v>
      </c>
      <c r="P10" s="40">
        <f>VLOOKUP(Reais12x12!D10,Aplicações!$B$10:$J$67,9,0)</f>
        <v>62.84</v>
      </c>
      <c r="Q10" s="40">
        <f>VLOOKUP(Reais12x12!E10,Aplicações!$B$10:$J$67,9,0)</f>
        <v>62.84</v>
      </c>
      <c r="R10" s="40">
        <f>VLOOKUP(Reais12x12!F10,Aplicações!$B$10:$J$67,9,0)</f>
        <v>62.84</v>
      </c>
      <c r="S10" s="40">
        <f>VLOOKUP(Reais12x12!G10,Aplicações!$B$10:$J$67,9,0)</f>
        <v>62.84</v>
      </c>
      <c r="T10" s="40">
        <f>VLOOKUP(Reais12x12!H10,Aplicações!$B$10:$J$67,9,0)</f>
        <v>62.84</v>
      </c>
      <c r="U10" s="40">
        <f>VLOOKUP(Reais12x12!I10,Aplicações!$B$10:$J$67,9,0)</f>
        <v>21.87</v>
      </c>
      <c r="V10" s="40">
        <f>VLOOKUP(Reais12x12!J10,Aplicações!$B$10:$J$67,9,0)</f>
        <v>21.87</v>
      </c>
      <c r="W10" s="40">
        <f>VLOOKUP(Reais12x12!K10,Aplicações!$B$10:$J$67,9,0)</f>
        <v>21.87</v>
      </c>
      <c r="X10" s="40">
        <f>VLOOKUP(Reais12x12!L10,Aplicações!$B$10:$J$67,9,0)</f>
        <v>21.87</v>
      </c>
      <c r="Y10" s="40">
        <f>VLOOKUP(Reais12x12!M10,Aplicações!$B$10:$J$67,9,0)</f>
        <v>21.87</v>
      </c>
      <c r="Z10" s="40">
        <f>VLOOKUP(Reais12x12!N10,Aplicações!$B$10:$J$67,9,0)</f>
        <v>21.87</v>
      </c>
      <c r="AA10" s="31">
        <v>81</v>
      </c>
      <c r="AB10" s="31">
        <v>98</v>
      </c>
      <c r="AC10" s="31">
        <v>112</v>
      </c>
      <c r="AD10" s="31">
        <v>98</v>
      </c>
      <c r="AE10" s="31">
        <v>79</v>
      </c>
      <c r="AF10" s="31">
        <v>82</v>
      </c>
      <c r="AG10" s="31">
        <v>24</v>
      </c>
      <c r="AH10" s="31">
        <v>24</v>
      </c>
      <c r="AI10" s="31">
        <v>24</v>
      </c>
      <c r="AJ10" s="31">
        <v>24</v>
      </c>
      <c r="AK10" s="31">
        <v>24</v>
      </c>
      <c r="AL10" s="31">
        <v>24</v>
      </c>
      <c r="AM10" s="41">
        <f t="shared" ref="AM10:AX10" si="10">AA10/O10-1</f>
        <v>0.2889879057924889</v>
      </c>
      <c r="AN10" s="41">
        <f t="shared" si="10"/>
        <v>0.55951623169955433</v>
      </c>
      <c r="AO10" s="41">
        <f t="shared" si="10"/>
        <v>0.78230426479949067</v>
      </c>
      <c r="AP10" s="41">
        <f t="shared" si="10"/>
        <v>0.55951623169955433</v>
      </c>
      <c r="AQ10" s="41">
        <f t="shared" si="10"/>
        <v>0.25716104392106942</v>
      </c>
      <c r="AR10" s="41">
        <f t="shared" si="10"/>
        <v>0.30490133672819852</v>
      </c>
      <c r="AS10" s="41">
        <f t="shared" si="10"/>
        <v>9.7393689986282617E-2</v>
      </c>
      <c r="AT10" s="41">
        <f t="shared" si="10"/>
        <v>9.7393689986282617E-2</v>
      </c>
      <c r="AU10" s="41">
        <f t="shared" si="10"/>
        <v>9.7393689986282617E-2</v>
      </c>
      <c r="AV10" s="41">
        <f t="shared" si="10"/>
        <v>9.7393689986282617E-2</v>
      </c>
      <c r="AW10" s="41">
        <f t="shared" si="10"/>
        <v>9.7393689986282617E-2</v>
      </c>
      <c r="AX10" s="41">
        <f t="shared" si="10"/>
        <v>9.7393689986282617E-2</v>
      </c>
      <c r="AY10" s="41">
        <f t="shared" si="1"/>
        <v>0.27806242954650434</v>
      </c>
      <c r="AZ10" s="40">
        <f>VLOOKUP(Reais12x12!C10,Aplicações!$B$10:$J$67,6,0)</f>
        <v>4.9541284403669728E-2</v>
      </c>
      <c r="BA10" s="40">
        <f>VLOOKUP(Reais12x12!D10,Aplicações!$B$10:$J$67,6,0)</f>
        <v>4.9541284403669728E-2</v>
      </c>
      <c r="BB10" s="40">
        <f>VLOOKUP(Reais12x12!E10,Aplicações!$B$10:$J$67,6,0)</f>
        <v>4.9541284403669728E-2</v>
      </c>
      <c r="BC10" s="40">
        <f>VLOOKUP(Reais12x12!F10,Aplicações!$B$10:$J$67,6,0)</f>
        <v>4.9541284403669728E-2</v>
      </c>
      <c r="BD10" s="40">
        <f>VLOOKUP(Reais12x12!G10,Aplicações!$B$10:$J$67,6,0)</f>
        <v>4.9541284403669728E-2</v>
      </c>
      <c r="BE10" s="40">
        <f>VLOOKUP(Reais12x12!H10,Aplicações!$B$10:$J$67,6,0)</f>
        <v>4.9541284403669728E-2</v>
      </c>
      <c r="BF10" s="40">
        <f>VLOOKUP(Reais12x12!I10,Aplicações!$B$10:$J$67,6,0)</f>
        <v>3.0581039755351682E-3</v>
      </c>
      <c r="BG10" s="40">
        <f>VLOOKUP(Reais12x12!J10,Aplicações!$B$10:$J$67,6,0)</f>
        <v>3.0581039755351682E-3</v>
      </c>
      <c r="BH10" s="40">
        <f>VLOOKUP(Reais12x12!K10,Aplicações!$B$10:$J$67,6,0)</f>
        <v>3.0581039755351682E-3</v>
      </c>
      <c r="BI10" s="40">
        <f>VLOOKUP(Reais12x12!L10,Aplicações!$B$10:$J$67,6,0)</f>
        <v>3.0581039755351682E-3</v>
      </c>
      <c r="BJ10" s="40">
        <f>VLOOKUP(Reais12x12!M10,Aplicações!$B$10:$J$67,6,0)</f>
        <v>3.0581039755351682E-3</v>
      </c>
      <c r="BK10" s="40">
        <f>VLOOKUP(Reais12x12!N10,Aplicações!$B$10:$J$67,6,0)</f>
        <v>3.0581039755351682E-3</v>
      </c>
      <c r="BL10" s="40">
        <f>VLOOKUP(Reais12x12!C10,Aplicações!$B$10:$J$67,7,0)</f>
        <v>2.9279279279279279E-2</v>
      </c>
      <c r="BM10" s="40">
        <f>VLOOKUP(Reais12x12!D10,Aplicações!$B$10:$J$67,7,0)</f>
        <v>2.9279279279279279E-2</v>
      </c>
      <c r="BN10" s="40">
        <f>VLOOKUP(Reais12x12!E10,Aplicações!$B$10:$J$67,7,0)</f>
        <v>2.9279279279279279E-2</v>
      </c>
      <c r="BO10" s="40">
        <f>VLOOKUP(Reais12x12!F10,Aplicações!$B$10:$J$67,7,0)</f>
        <v>2.9279279279279279E-2</v>
      </c>
      <c r="BP10" s="40">
        <f>VLOOKUP(Reais12x12!G10,Aplicações!$B$10:$J$67,7,0)</f>
        <v>2.9279279279279279E-2</v>
      </c>
      <c r="BQ10" s="40">
        <f>VLOOKUP(Reais12x12!H10,Aplicações!$B$10:$J$67,7,0)</f>
        <v>2.9279279279279279E-2</v>
      </c>
      <c r="BR10" s="40">
        <f>VLOOKUP(Reais12x12!I10,Aplicações!$B$10:$J$67,7,0)</f>
        <v>4.5045045045045045E-3</v>
      </c>
      <c r="BS10" s="40">
        <f>VLOOKUP(Reais12x12!J10,Aplicações!$B$10:$J$67,7,0)</f>
        <v>4.5045045045045045E-3</v>
      </c>
      <c r="BT10" s="40">
        <f>VLOOKUP(Reais12x12!K10,Aplicações!$B$10:$J$67,7,0)</f>
        <v>4.5045045045045045E-3</v>
      </c>
      <c r="BU10" s="40">
        <f>VLOOKUP(Reais12x12!L10,Aplicações!$B$10:$J$67,7,0)</f>
        <v>4.5045045045045045E-3</v>
      </c>
      <c r="BV10" s="40">
        <f>VLOOKUP(Reais12x12!M10,Aplicações!$B$10:$J$67,7,0)</f>
        <v>4.5045045045045045E-3</v>
      </c>
      <c r="BW10" s="40">
        <f>VLOOKUP(Reais12x12!N10,Aplicações!$B$10:$J$67,7,0)</f>
        <v>4.5045045045045045E-3</v>
      </c>
      <c r="BX10" s="40">
        <f>VLOOKUP(Reais12x12!C10,Aplicações!$B$10:$J$67,8,0)</f>
        <v>0</v>
      </c>
      <c r="BY10" s="40">
        <f>VLOOKUP(Reais12x12!D10,Aplicações!$B$10:$J$67,8,0)</f>
        <v>0</v>
      </c>
      <c r="BZ10" s="40">
        <f>VLOOKUP(Reais12x12!E10,Aplicações!$B$10:$J$67,8,0)</f>
        <v>0</v>
      </c>
      <c r="CA10" s="40">
        <f>VLOOKUP(Reais12x12!F10,Aplicações!$B$10:$J$67,8,0)</f>
        <v>0</v>
      </c>
      <c r="CB10" s="40">
        <f>VLOOKUP(Reais12x12!G10,Aplicações!$B$10:$J$67,8,0)</f>
        <v>0</v>
      </c>
      <c r="CC10" s="40">
        <f>VLOOKUP(Reais12x12!H10,Aplicações!$B$10:$J$67,8,0)</f>
        <v>0</v>
      </c>
      <c r="CD10" s="40">
        <f>VLOOKUP(Reais12x12!I10,Aplicações!$B$10:$J$67,8,0)</f>
        <v>0</v>
      </c>
      <c r="CE10" s="40">
        <f>VLOOKUP(Reais12x12!J10,Aplicações!$B$10:$J$67,8,0)</f>
        <v>0</v>
      </c>
      <c r="CF10" s="40">
        <f>VLOOKUP(Reais12x12!K10,Aplicações!$B$10:$J$67,8,0)</f>
        <v>0</v>
      </c>
      <c r="CG10" s="40">
        <f>VLOOKUP(Reais12x12!L10,Aplicações!$B$10:$J$67,8,0)</f>
        <v>0</v>
      </c>
      <c r="CH10" s="40">
        <f>VLOOKUP(Reais12x12!M10,Aplicações!$B$10:$J$67,8,0)</f>
        <v>0</v>
      </c>
      <c r="CI10" s="40">
        <f>VLOOKUP(Reais12x12!N10,Aplicações!$B$10:$J$67,8,0)</f>
        <v>0</v>
      </c>
      <c r="CJ10" s="40">
        <f t="shared" si="2"/>
        <v>0.31559633027522949</v>
      </c>
      <c r="CK10" s="40">
        <f t="shared" si="3"/>
        <v>0.20270270270270277</v>
      </c>
      <c r="CL10" s="40">
        <f t="shared" si="4"/>
        <v>0</v>
      </c>
      <c r="CM10" s="40">
        <v>0.9743636</v>
      </c>
      <c r="CN10" s="40">
        <v>0.98636360000000001</v>
      </c>
      <c r="CO10" s="40">
        <v>1</v>
      </c>
    </row>
    <row r="11" spans="2:93" ht="13.5" customHeight="1">
      <c r="B11" s="39">
        <v>8</v>
      </c>
      <c r="C11" s="31" t="s">
        <v>102</v>
      </c>
      <c r="D11" s="31" t="s">
        <v>102</v>
      </c>
      <c r="E11" s="31" t="s">
        <v>102</v>
      </c>
      <c r="F11" s="31" t="s">
        <v>102</v>
      </c>
      <c r="G11" s="31" t="s">
        <v>102</v>
      </c>
      <c r="H11" s="31" t="s">
        <v>103</v>
      </c>
      <c r="I11" s="31" t="s">
        <v>103</v>
      </c>
      <c r="J11" s="31" t="s">
        <v>103</v>
      </c>
      <c r="K11" s="31" t="s">
        <v>103</v>
      </c>
      <c r="L11" s="31" t="s">
        <v>103</v>
      </c>
      <c r="M11" s="31" t="s">
        <v>103</v>
      </c>
      <c r="N11" s="31" t="s">
        <v>103</v>
      </c>
      <c r="O11" s="40">
        <f>VLOOKUP(Reais12x12!C11,Aplicações!$B$10:$J$67,9,0)</f>
        <v>62.84</v>
      </c>
      <c r="P11" s="40">
        <f>VLOOKUP(Reais12x12!D11,Aplicações!$B$10:$J$67,9,0)</f>
        <v>62.84</v>
      </c>
      <c r="Q11" s="40">
        <f>VLOOKUP(Reais12x12!E11,Aplicações!$B$10:$J$67,9,0)</f>
        <v>62.84</v>
      </c>
      <c r="R11" s="40">
        <f>VLOOKUP(Reais12x12!F11,Aplicações!$B$10:$J$67,9,0)</f>
        <v>62.84</v>
      </c>
      <c r="S11" s="40">
        <f>VLOOKUP(Reais12x12!G11,Aplicações!$B$10:$J$67,9,0)</f>
        <v>62.84</v>
      </c>
      <c r="T11" s="40">
        <f>VLOOKUP(Reais12x12!H11,Aplicações!$B$10:$J$67,9,0)</f>
        <v>21.87</v>
      </c>
      <c r="U11" s="40">
        <f>VLOOKUP(Reais12x12!I11,Aplicações!$B$10:$J$67,9,0)</f>
        <v>21.87</v>
      </c>
      <c r="V11" s="40">
        <f>VLOOKUP(Reais12x12!J11,Aplicações!$B$10:$J$67,9,0)</f>
        <v>21.87</v>
      </c>
      <c r="W11" s="40">
        <f>VLOOKUP(Reais12x12!K11,Aplicações!$B$10:$J$67,9,0)</f>
        <v>21.87</v>
      </c>
      <c r="X11" s="40">
        <f>VLOOKUP(Reais12x12!L11,Aplicações!$B$10:$J$67,9,0)</f>
        <v>21.87</v>
      </c>
      <c r="Y11" s="40">
        <f>VLOOKUP(Reais12x12!M11,Aplicações!$B$10:$J$67,9,0)</f>
        <v>21.87</v>
      </c>
      <c r="Z11" s="40">
        <f>VLOOKUP(Reais12x12!N11,Aplicações!$B$10:$J$67,9,0)</f>
        <v>21.87</v>
      </c>
      <c r="AA11" s="31">
        <v>80</v>
      </c>
      <c r="AB11" s="31">
        <v>100</v>
      </c>
      <c r="AC11" s="31">
        <v>103</v>
      </c>
      <c r="AD11" s="31">
        <v>98</v>
      </c>
      <c r="AE11" s="31">
        <v>75</v>
      </c>
      <c r="AF11" s="31">
        <v>24</v>
      </c>
      <c r="AG11" s="31">
        <v>24</v>
      </c>
      <c r="AH11" s="31">
        <v>24</v>
      </c>
      <c r="AI11" s="31">
        <v>25</v>
      </c>
      <c r="AJ11" s="31">
        <v>24</v>
      </c>
      <c r="AK11" s="31">
        <v>24</v>
      </c>
      <c r="AL11" s="31">
        <v>24</v>
      </c>
      <c r="AM11" s="41">
        <f t="shared" ref="AM11:AX11" si="11">AA11/O11-1</f>
        <v>0.27307447485677905</v>
      </c>
      <c r="AN11" s="41">
        <f t="shared" si="11"/>
        <v>0.59134309357097381</v>
      </c>
      <c r="AO11" s="41">
        <f t="shared" si="11"/>
        <v>0.63908338637810314</v>
      </c>
      <c r="AP11" s="41">
        <f t="shared" si="11"/>
        <v>0.55951623169955433</v>
      </c>
      <c r="AQ11" s="41">
        <f t="shared" si="11"/>
        <v>0.19350732017823047</v>
      </c>
      <c r="AR11" s="41">
        <f t="shared" si="11"/>
        <v>9.7393689986282617E-2</v>
      </c>
      <c r="AS11" s="41">
        <f t="shared" si="11"/>
        <v>9.7393689986282617E-2</v>
      </c>
      <c r="AT11" s="41">
        <f t="shared" si="11"/>
        <v>9.7393689986282617E-2</v>
      </c>
      <c r="AU11" s="41">
        <f t="shared" si="11"/>
        <v>0.14311842706904421</v>
      </c>
      <c r="AV11" s="41">
        <f t="shared" si="11"/>
        <v>9.7393689986282617E-2</v>
      </c>
      <c r="AW11" s="41">
        <f t="shared" si="11"/>
        <v>9.7393689986282617E-2</v>
      </c>
      <c r="AX11" s="41">
        <f t="shared" si="11"/>
        <v>9.7393689986282617E-2</v>
      </c>
      <c r="AY11" s="41">
        <f t="shared" si="1"/>
        <v>0.24866708947253172</v>
      </c>
      <c r="AZ11" s="40">
        <f>VLOOKUP(Reais12x12!C11,Aplicações!$B$10:$J$67,6,0)</f>
        <v>4.9541284403669728E-2</v>
      </c>
      <c r="BA11" s="40">
        <f>VLOOKUP(Reais12x12!D11,Aplicações!$B$10:$J$67,6,0)</f>
        <v>4.9541284403669728E-2</v>
      </c>
      <c r="BB11" s="40">
        <f>VLOOKUP(Reais12x12!E11,Aplicações!$B$10:$J$67,6,0)</f>
        <v>4.9541284403669728E-2</v>
      </c>
      <c r="BC11" s="40">
        <f>VLOOKUP(Reais12x12!F11,Aplicações!$B$10:$J$67,6,0)</f>
        <v>4.9541284403669728E-2</v>
      </c>
      <c r="BD11" s="40">
        <f>VLOOKUP(Reais12x12!G11,Aplicações!$B$10:$J$67,6,0)</f>
        <v>4.9541284403669728E-2</v>
      </c>
      <c r="BE11" s="40">
        <f>VLOOKUP(Reais12x12!H11,Aplicações!$B$10:$J$67,6,0)</f>
        <v>3.0581039755351682E-3</v>
      </c>
      <c r="BF11" s="40">
        <f>VLOOKUP(Reais12x12!I11,Aplicações!$B$10:$J$67,6,0)</f>
        <v>3.0581039755351682E-3</v>
      </c>
      <c r="BG11" s="40">
        <f>VLOOKUP(Reais12x12!J11,Aplicações!$B$10:$J$67,6,0)</f>
        <v>3.0581039755351682E-3</v>
      </c>
      <c r="BH11" s="40">
        <f>VLOOKUP(Reais12x12!K11,Aplicações!$B$10:$J$67,6,0)</f>
        <v>3.0581039755351682E-3</v>
      </c>
      <c r="BI11" s="40">
        <f>VLOOKUP(Reais12x12!L11,Aplicações!$B$10:$J$67,6,0)</f>
        <v>3.0581039755351682E-3</v>
      </c>
      <c r="BJ11" s="40">
        <f>VLOOKUP(Reais12x12!M11,Aplicações!$B$10:$J$67,6,0)</f>
        <v>3.0581039755351682E-3</v>
      </c>
      <c r="BK11" s="40">
        <f>VLOOKUP(Reais12x12!N11,Aplicações!$B$10:$J$67,6,0)</f>
        <v>3.0581039755351682E-3</v>
      </c>
      <c r="BL11" s="40">
        <f>VLOOKUP(Reais12x12!C11,Aplicações!$B$10:$J$67,7,0)</f>
        <v>2.9279279279279279E-2</v>
      </c>
      <c r="BM11" s="40">
        <f>VLOOKUP(Reais12x12!D11,Aplicações!$B$10:$J$67,7,0)</f>
        <v>2.9279279279279279E-2</v>
      </c>
      <c r="BN11" s="40">
        <f>VLOOKUP(Reais12x12!E11,Aplicações!$B$10:$J$67,7,0)</f>
        <v>2.9279279279279279E-2</v>
      </c>
      <c r="BO11" s="40">
        <f>VLOOKUP(Reais12x12!F11,Aplicações!$B$10:$J$67,7,0)</f>
        <v>2.9279279279279279E-2</v>
      </c>
      <c r="BP11" s="40">
        <f>VLOOKUP(Reais12x12!G11,Aplicações!$B$10:$J$67,7,0)</f>
        <v>2.9279279279279279E-2</v>
      </c>
      <c r="BQ11" s="40">
        <f>VLOOKUP(Reais12x12!H11,Aplicações!$B$10:$J$67,7,0)</f>
        <v>4.5045045045045045E-3</v>
      </c>
      <c r="BR11" s="40">
        <f>VLOOKUP(Reais12x12!I11,Aplicações!$B$10:$J$67,7,0)</f>
        <v>4.5045045045045045E-3</v>
      </c>
      <c r="BS11" s="40">
        <f>VLOOKUP(Reais12x12!J11,Aplicações!$B$10:$J$67,7,0)</f>
        <v>4.5045045045045045E-3</v>
      </c>
      <c r="BT11" s="40">
        <f>VLOOKUP(Reais12x12!K11,Aplicações!$B$10:$J$67,7,0)</f>
        <v>4.5045045045045045E-3</v>
      </c>
      <c r="BU11" s="40">
        <f>VLOOKUP(Reais12x12!L11,Aplicações!$B$10:$J$67,7,0)</f>
        <v>4.5045045045045045E-3</v>
      </c>
      <c r="BV11" s="40">
        <f>VLOOKUP(Reais12x12!M11,Aplicações!$B$10:$J$67,7,0)</f>
        <v>4.5045045045045045E-3</v>
      </c>
      <c r="BW11" s="40">
        <f>VLOOKUP(Reais12x12!N11,Aplicações!$B$10:$J$67,7,0)</f>
        <v>4.5045045045045045E-3</v>
      </c>
      <c r="BX11" s="40">
        <f>VLOOKUP(Reais12x12!C11,Aplicações!$B$10:$J$67,8,0)</f>
        <v>0</v>
      </c>
      <c r="BY11" s="40">
        <f>VLOOKUP(Reais12x12!D11,Aplicações!$B$10:$J$67,8,0)</f>
        <v>0</v>
      </c>
      <c r="BZ11" s="40">
        <f>VLOOKUP(Reais12x12!E11,Aplicações!$B$10:$J$67,8,0)</f>
        <v>0</v>
      </c>
      <c r="CA11" s="40">
        <f>VLOOKUP(Reais12x12!F11,Aplicações!$B$10:$J$67,8,0)</f>
        <v>0</v>
      </c>
      <c r="CB11" s="40">
        <f>VLOOKUP(Reais12x12!G11,Aplicações!$B$10:$J$67,8,0)</f>
        <v>0</v>
      </c>
      <c r="CC11" s="40">
        <f>VLOOKUP(Reais12x12!H11,Aplicações!$B$10:$J$67,8,0)</f>
        <v>0</v>
      </c>
      <c r="CD11" s="40">
        <f>VLOOKUP(Reais12x12!I11,Aplicações!$B$10:$J$67,8,0)</f>
        <v>0</v>
      </c>
      <c r="CE11" s="40">
        <f>VLOOKUP(Reais12x12!J11,Aplicações!$B$10:$J$67,8,0)</f>
        <v>0</v>
      </c>
      <c r="CF11" s="40">
        <f>VLOOKUP(Reais12x12!K11,Aplicações!$B$10:$J$67,8,0)</f>
        <v>0</v>
      </c>
      <c r="CG11" s="40">
        <f>VLOOKUP(Reais12x12!L11,Aplicações!$B$10:$J$67,8,0)</f>
        <v>0</v>
      </c>
      <c r="CH11" s="40">
        <f>VLOOKUP(Reais12x12!M11,Aplicações!$B$10:$J$67,8,0)</f>
        <v>0</v>
      </c>
      <c r="CI11" s="40">
        <f>VLOOKUP(Reais12x12!N11,Aplicações!$B$10:$J$67,8,0)</f>
        <v>0</v>
      </c>
      <c r="CJ11" s="40">
        <f t="shared" si="2"/>
        <v>0.26911314984709495</v>
      </c>
      <c r="CK11" s="40">
        <f t="shared" si="3"/>
        <v>0.177927927927928</v>
      </c>
      <c r="CL11" s="40">
        <f t="shared" si="4"/>
        <v>0</v>
      </c>
      <c r="CM11" s="40">
        <v>0.97507580000000005</v>
      </c>
      <c r="CN11" s="40">
        <v>0.98674240000000002</v>
      </c>
      <c r="CO11" s="40">
        <v>1</v>
      </c>
    </row>
    <row r="12" spans="2:93" ht="13.5" customHeight="1">
      <c r="B12" s="39">
        <v>9</v>
      </c>
      <c r="C12" s="31" t="s">
        <v>102</v>
      </c>
      <c r="D12" s="31" t="s">
        <v>102</v>
      </c>
      <c r="E12" s="31" t="s">
        <v>102</v>
      </c>
      <c r="F12" s="31" t="s">
        <v>102</v>
      </c>
      <c r="G12" s="31" t="s">
        <v>103</v>
      </c>
      <c r="H12" s="31" t="s">
        <v>103</v>
      </c>
      <c r="I12" s="31" t="s">
        <v>103</v>
      </c>
      <c r="J12" s="31" t="s">
        <v>103</v>
      </c>
      <c r="K12" s="31" t="s">
        <v>103</v>
      </c>
      <c r="L12" s="31" t="s">
        <v>103</v>
      </c>
      <c r="M12" s="31" t="s">
        <v>103</v>
      </c>
      <c r="N12" s="31" t="s">
        <v>103</v>
      </c>
      <c r="O12" s="40">
        <f>VLOOKUP(Reais12x12!C12,Aplicações!$B$10:$J$67,9,0)</f>
        <v>62.84</v>
      </c>
      <c r="P12" s="40">
        <f>VLOOKUP(Reais12x12!D12,Aplicações!$B$10:$J$67,9,0)</f>
        <v>62.84</v>
      </c>
      <c r="Q12" s="40">
        <f>VLOOKUP(Reais12x12!E12,Aplicações!$B$10:$J$67,9,0)</f>
        <v>62.84</v>
      </c>
      <c r="R12" s="40">
        <f>VLOOKUP(Reais12x12!F12,Aplicações!$B$10:$J$67,9,0)</f>
        <v>62.84</v>
      </c>
      <c r="S12" s="40">
        <f>VLOOKUP(Reais12x12!G12,Aplicações!$B$10:$J$67,9,0)</f>
        <v>21.87</v>
      </c>
      <c r="T12" s="40">
        <f>VLOOKUP(Reais12x12!H12,Aplicações!$B$10:$J$67,9,0)</f>
        <v>21.87</v>
      </c>
      <c r="U12" s="40">
        <f>VLOOKUP(Reais12x12!I12,Aplicações!$B$10:$J$67,9,0)</f>
        <v>21.87</v>
      </c>
      <c r="V12" s="40">
        <f>VLOOKUP(Reais12x12!J12,Aplicações!$B$10:$J$67,9,0)</f>
        <v>21.87</v>
      </c>
      <c r="W12" s="40">
        <f>VLOOKUP(Reais12x12!K12,Aplicações!$B$10:$J$67,9,0)</f>
        <v>21.87</v>
      </c>
      <c r="X12" s="40">
        <f>VLOOKUP(Reais12x12!L12,Aplicações!$B$10:$J$67,9,0)</f>
        <v>21.87</v>
      </c>
      <c r="Y12" s="40">
        <f>VLOOKUP(Reais12x12!M12,Aplicações!$B$10:$J$67,9,0)</f>
        <v>21.87</v>
      </c>
      <c r="Z12" s="40">
        <f>VLOOKUP(Reais12x12!N12,Aplicações!$B$10:$J$67,9,0)</f>
        <v>21.87</v>
      </c>
      <c r="AA12" s="31">
        <v>80</v>
      </c>
      <c r="AB12" s="31">
        <v>98</v>
      </c>
      <c r="AC12" s="31">
        <v>110</v>
      </c>
      <c r="AD12" s="31">
        <v>97</v>
      </c>
      <c r="AE12" s="31">
        <v>24</v>
      </c>
      <c r="AF12" s="31">
        <v>24</v>
      </c>
      <c r="AG12" s="31">
        <v>24</v>
      </c>
      <c r="AH12" s="31">
        <v>24</v>
      </c>
      <c r="AI12" s="31">
        <v>24</v>
      </c>
      <c r="AJ12" s="31">
        <v>24</v>
      </c>
      <c r="AK12" s="31">
        <v>25</v>
      </c>
      <c r="AL12" s="31">
        <v>24</v>
      </c>
      <c r="AM12" s="41">
        <f t="shared" ref="AM12:AX12" si="12">AA12/O12-1</f>
        <v>0.27307447485677905</v>
      </c>
      <c r="AN12" s="41">
        <f t="shared" si="12"/>
        <v>0.55951623169955433</v>
      </c>
      <c r="AO12" s="41">
        <f t="shared" si="12"/>
        <v>0.75047740292807119</v>
      </c>
      <c r="AP12" s="41">
        <f t="shared" si="12"/>
        <v>0.54360280076384471</v>
      </c>
      <c r="AQ12" s="41">
        <f t="shared" si="12"/>
        <v>9.7393689986282617E-2</v>
      </c>
      <c r="AR12" s="41">
        <f t="shared" si="12"/>
        <v>9.7393689986282617E-2</v>
      </c>
      <c r="AS12" s="41">
        <f t="shared" si="12"/>
        <v>9.7393689986282617E-2</v>
      </c>
      <c r="AT12" s="41">
        <f t="shared" si="12"/>
        <v>9.7393689986282617E-2</v>
      </c>
      <c r="AU12" s="41">
        <f t="shared" si="12"/>
        <v>9.7393689986282617E-2</v>
      </c>
      <c r="AV12" s="41">
        <f t="shared" si="12"/>
        <v>9.7393689986282617E-2</v>
      </c>
      <c r="AW12" s="41">
        <f t="shared" si="12"/>
        <v>0.14311842706904421</v>
      </c>
      <c r="AX12" s="41">
        <f t="shared" si="12"/>
        <v>9.7393689986282617E-2</v>
      </c>
      <c r="AY12" s="41">
        <f t="shared" si="1"/>
        <v>0.24596209726843932</v>
      </c>
      <c r="AZ12" s="40">
        <f>VLOOKUP(Reais12x12!C12,Aplicações!$B$10:$J$67,6,0)</f>
        <v>4.9541284403669728E-2</v>
      </c>
      <c r="BA12" s="40">
        <f>VLOOKUP(Reais12x12!D12,Aplicações!$B$10:$J$67,6,0)</f>
        <v>4.9541284403669728E-2</v>
      </c>
      <c r="BB12" s="40">
        <f>VLOOKUP(Reais12x12!E12,Aplicações!$B$10:$J$67,6,0)</f>
        <v>4.9541284403669728E-2</v>
      </c>
      <c r="BC12" s="40">
        <f>VLOOKUP(Reais12x12!F12,Aplicações!$B$10:$J$67,6,0)</f>
        <v>4.9541284403669728E-2</v>
      </c>
      <c r="BD12" s="40">
        <f>VLOOKUP(Reais12x12!G12,Aplicações!$B$10:$J$67,6,0)</f>
        <v>3.0581039755351682E-3</v>
      </c>
      <c r="BE12" s="40">
        <f>VLOOKUP(Reais12x12!H12,Aplicações!$B$10:$J$67,6,0)</f>
        <v>3.0581039755351682E-3</v>
      </c>
      <c r="BF12" s="40">
        <f>VLOOKUP(Reais12x12!I12,Aplicações!$B$10:$J$67,6,0)</f>
        <v>3.0581039755351682E-3</v>
      </c>
      <c r="BG12" s="40">
        <f>VLOOKUP(Reais12x12!J12,Aplicações!$B$10:$J$67,6,0)</f>
        <v>3.0581039755351682E-3</v>
      </c>
      <c r="BH12" s="40">
        <f>VLOOKUP(Reais12x12!K12,Aplicações!$B$10:$J$67,6,0)</f>
        <v>3.0581039755351682E-3</v>
      </c>
      <c r="BI12" s="40">
        <f>VLOOKUP(Reais12x12!L12,Aplicações!$B$10:$J$67,6,0)</f>
        <v>3.0581039755351682E-3</v>
      </c>
      <c r="BJ12" s="40">
        <f>VLOOKUP(Reais12x12!M12,Aplicações!$B$10:$J$67,6,0)</f>
        <v>3.0581039755351682E-3</v>
      </c>
      <c r="BK12" s="40">
        <f>VLOOKUP(Reais12x12!N12,Aplicações!$B$10:$J$67,6,0)</f>
        <v>3.0581039755351682E-3</v>
      </c>
      <c r="BL12" s="40">
        <f>VLOOKUP(Reais12x12!C12,Aplicações!$B$10:$J$67,7,0)</f>
        <v>2.9279279279279279E-2</v>
      </c>
      <c r="BM12" s="40">
        <f>VLOOKUP(Reais12x12!D12,Aplicações!$B$10:$J$67,7,0)</f>
        <v>2.9279279279279279E-2</v>
      </c>
      <c r="BN12" s="40">
        <f>VLOOKUP(Reais12x12!E12,Aplicações!$B$10:$J$67,7,0)</f>
        <v>2.9279279279279279E-2</v>
      </c>
      <c r="BO12" s="40">
        <f>VLOOKUP(Reais12x12!F12,Aplicações!$B$10:$J$67,7,0)</f>
        <v>2.9279279279279279E-2</v>
      </c>
      <c r="BP12" s="40">
        <f>VLOOKUP(Reais12x12!G12,Aplicações!$B$10:$J$67,7,0)</f>
        <v>4.5045045045045045E-3</v>
      </c>
      <c r="BQ12" s="40">
        <f>VLOOKUP(Reais12x12!H12,Aplicações!$B$10:$J$67,7,0)</f>
        <v>4.5045045045045045E-3</v>
      </c>
      <c r="BR12" s="40">
        <f>VLOOKUP(Reais12x12!I12,Aplicações!$B$10:$J$67,7,0)</f>
        <v>4.5045045045045045E-3</v>
      </c>
      <c r="BS12" s="40">
        <f>VLOOKUP(Reais12x12!J12,Aplicações!$B$10:$J$67,7,0)</f>
        <v>4.5045045045045045E-3</v>
      </c>
      <c r="BT12" s="40">
        <f>VLOOKUP(Reais12x12!K12,Aplicações!$B$10:$J$67,7,0)</f>
        <v>4.5045045045045045E-3</v>
      </c>
      <c r="BU12" s="40">
        <f>VLOOKUP(Reais12x12!L12,Aplicações!$B$10:$J$67,7,0)</f>
        <v>4.5045045045045045E-3</v>
      </c>
      <c r="BV12" s="40">
        <f>VLOOKUP(Reais12x12!M12,Aplicações!$B$10:$J$67,7,0)</f>
        <v>4.5045045045045045E-3</v>
      </c>
      <c r="BW12" s="40">
        <f>VLOOKUP(Reais12x12!N12,Aplicações!$B$10:$J$67,7,0)</f>
        <v>4.5045045045045045E-3</v>
      </c>
      <c r="BX12" s="40">
        <f>VLOOKUP(Reais12x12!C12,Aplicações!$B$10:$J$67,8,0)</f>
        <v>0</v>
      </c>
      <c r="BY12" s="40">
        <f>VLOOKUP(Reais12x12!D12,Aplicações!$B$10:$J$67,8,0)</f>
        <v>0</v>
      </c>
      <c r="BZ12" s="40">
        <f>VLOOKUP(Reais12x12!E12,Aplicações!$B$10:$J$67,8,0)</f>
        <v>0</v>
      </c>
      <c r="CA12" s="40">
        <f>VLOOKUP(Reais12x12!F12,Aplicações!$B$10:$J$67,8,0)</f>
        <v>0</v>
      </c>
      <c r="CB12" s="40">
        <f>VLOOKUP(Reais12x12!G12,Aplicações!$B$10:$J$67,8,0)</f>
        <v>0</v>
      </c>
      <c r="CC12" s="40">
        <f>VLOOKUP(Reais12x12!H12,Aplicações!$B$10:$J$67,8,0)</f>
        <v>0</v>
      </c>
      <c r="CD12" s="40">
        <f>VLOOKUP(Reais12x12!I12,Aplicações!$B$10:$J$67,8,0)</f>
        <v>0</v>
      </c>
      <c r="CE12" s="40">
        <f>VLOOKUP(Reais12x12!J12,Aplicações!$B$10:$J$67,8,0)</f>
        <v>0</v>
      </c>
      <c r="CF12" s="40">
        <f>VLOOKUP(Reais12x12!K12,Aplicações!$B$10:$J$67,8,0)</f>
        <v>0</v>
      </c>
      <c r="CG12" s="40">
        <f>VLOOKUP(Reais12x12!L12,Aplicações!$B$10:$J$67,8,0)</f>
        <v>0</v>
      </c>
      <c r="CH12" s="40">
        <f>VLOOKUP(Reais12x12!M12,Aplicações!$B$10:$J$67,8,0)</f>
        <v>0</v>
      </c>
      <c r="CI12" s="40">
        <f>VLOOKUP(Reais12x12!N12,Aplicações!$B$10:$J$67,8,0)</f>
        <v>0</v>
      </c>
      <c r="CJ12" s="40">
        <f t="shared" si="2"/>
        <v>0.22262996941896018</v>
      </c>
      <c r="CK12" s="40">
        <f t="shared" si="3"/>
        <v>0.1531531531531532</v>
      </c>
      <c r="CL12" s="40">
        <f t="shared" si="4"/>
        <v>0</v>
      </c>
      <c r="CM12" s="40">
        <v>0.97721210000000003</v>
      </c>
      <c r="CN12" s="40">
        <v>0.98787879999999995</v>
      </c>
      <c r="CO12" s="40">
        <v>1</v>
      </c>
    </row>
    <row r="13" spans="2:93" ht="13.5" customHeight="1">
      <c r="B13" s="39">
        <v>10</v>
      </c>
      <c r="C13" s="31" t="s">
        <v>102</v>
      </c>
      <c r="D13" s="31" t="s">
        <v>102</v>
      </c>
      <c r="E13" s="31" t="s">
        <v>102</v>
      </c>
      <c r="F13" s="31" t="s">
        <v>103</v>
      </c>
      <c r="G13" s="31" t="s">
        <v>103</v>
      </c>
      <c r="H13" s="31" t="s">
        <v>103</v>
      </c>
      <c r="I13" s="31" t="s">
        <v>103</v>
      </c>
      <c r="J13" s="31" t="s">
        <v>103</v>
      </c>
      <c r="K13" s="31" t="s">
        <v>103</v>
      </c>
      <c r="L13" s="31" t="s">
        <v>103</v>
      </c>
      <c r="M13" s="31" t="s">
        <v>103</v>
      </c>
      <c r="N13" s="31" t="s">
        <v>103</v>
      </c>
      <c r="O13" s="40">
        <f>VLOOKUP(Reais12x12!C13,Aplicações!$B$10:$J$67,9,0)</f>
        <v>62.84</v>
      </c>
      <c r="P13" s="40">
        <f>VLOOKUP(Reais12x12!D13,Aplicações!$B$10:$J$67,9,0)</f>
        <v>62.84</v>
      </c>
      <c r="Q13" s="40">
        <f>VLOOKUP(Reais12x12!E13,Aplicações!$B$10:$J$67,9,0)</f>
        <v>62.84</v>
      </c>
      <c r="R13" s="40">
        <f>VLOOKUP(Reais12x12!F13,Aplicações!$B$10:$J$67,9,0)</f>
        <v>21.87</v>
      </c>
      <c r="S13" s="40">
        <f>VLOOKUP(Reais12x12!G13,Aplicações!$B$10:$J$67,9,0)</f>
        <v>21.87</v>
      </c>
      <c r="T13" s="40">
        <f>VLOOKUP(Reais12x12!H13,Aplicações!$B$10:$J$67,9,0)</f>
        <v>21.87</v>
      </c>
      <c r="U13" s="40">
        <f>VLOOKUP(Reais12x12!I13,Aplicações!$B$10:$J$67,9,0)</f>
        <v>21.87</v>
      </c>
      <c r="V13" s="40">
        <f>VLOOKUP(Reais12x12!J13,Aplicações!$B$10:$J$67,9,0)</f>
        <v>21.87</v>
      </c>
      <c r="W13" s="40">
        <f>VLOOKUP(Reais12x12!K13,Aplicações!$B$10:$J$67,9,0)</f>
        <v>21.87</v>
      </c>
      <c r="X13" s="40">
        <f>VLOOKUP(Reais12x12!L13,Aplicações!$B$10:$J$67,9,0)</f>
        <v>21.87</v>
      </c>
      <c r="Y13" s="40">
        <f>VLOOKUP(Reais12x12!M13,Aplicações!$B$10:$J$67,9,0)</f>
        <v>21.87</v>
      </c>
      <c r="Z13" s="40">
        <f>VLOOKUP(Reais12x12!N13,Aplicações!$B$10:$J$67,9,0)</f>
        <v>21.87</v>
      </c>
      <c r="AA13" s="31">
        <v>81</v>
      </c>
      <c r="AB13" s="31">
        <v>99</v>
      </c>
      <c r="AC13" s="31">
        <v>102</v>
      </c>
      <c r="AD13" s="31">
        <v>25</v>
      </c>
      <c r="AE13" s="31">
        <v>25</v>
      </c>
      <c r="AF13" s="31">
        <v>24</v>
      </c>
      <c r="AG13" s="31">
        <v>24</v>
      </c>
      <c r="AH13" s="31">
        <v>24</v>
      </c>
      <c r="AI13" s="31">
        <v>24</v>
      </c>
      <c r="AJ13" s="31">
        <v>25</v>
      </c>
      <c r="AK13" s="31">
        <v>25</v>
      </c>
      <c r="AL13" s="31">
        <v>24</v>
      </c>
      <c r="AM13" s="41">
        <f t="shared" ref="AM13:AX13" si="13">AA13/O13-1</f>
        <v>0.2889879057924889</v>
      </c>
      <c r="AN13" s="41">
        <f t="shared" si="13"/>
        <v>0.57542966263526418</v>
      </c>
      <c r="AO13" s="41">
        <f t="shared" si="13"/>
        <v>0.62316995544239329</v>
      </c>
      <c r="AP13" s="41">
        <f t="shared" si="13"/>
        <v>0.14311842706904421</v>
      </c>
      <c r="AQ13" s="41">
        <f t="shared" si="13"/>
        <v>0.14311842706904421</v>
      </c>
      <c r="AR13" s="41">
        <f t="shared" si="13"/>
        <v>9.7393689986282617E-2</v>
      </c>
      <c r="AS13" s="41">
        <f t="shared" si="13"/>
        <v>9.7393689986282617E-2</v>
      </c>
      <c r="AT13" s="41">
        <f t="shared" si="13"/>
        <v>9.7393689986282617E-2</v>
      </c>
      <c r="AU13" s="41">
        <f t="shared" si="13"/>
        <v>9.7393689986282617E-2</v>
      </c>
      <c r="AV13" s="41">
        <f t="shared" si="13"/>
        <v>0.14311842706904421</v>
      </c>
      <c r="AW13" s="41">
        <f t="shared" si="13"/>
        <v>0.14311842706904421</v>
      </c>
      <c r="AX13" s="41">
        <f t="shared" si="13"/>
        <v>9.7393689986282617E-2</v>
      </c>
      <c r="AY13" s="41">
        <f t="shared" si="1"/>
        <v>0.21225247350647805</v>
      </c>
      <c r="AZ13" s="40">
        <f>VLOOKUP(Reais12x12!C13,Aplicações!$B$10:$J$67,6,0)</f>
        <v>4.9541284403669728E-2</v>
      </c>
      <c r="BA13" s="40">
        <f>VLOOKUP(Reais12x12!D13,Aplicações!$B$10:$J$67,6,0)</f>
        <v>4.9541284403669728E-2</v>
      </c>
      <c r="BB13" s="40">
        <f>VLOOKUP(Reais12x12!E13,Aplicações!$B$10:$J$67,6,0)</f>
        <v>4.9541284403669728E-2</v>
      </c>
      <c r="BC13" s="40">
        <f>VLOOKUP(Reais12x12!F13,Aplicações!$B$10:$J$67,6,0)</f>
        <v>3.0581039755351682E-3</v>
      </c>
      <c r="BD13" s="40">
        <f>VLOOKUP(Reais12x12!G13,Aplicações!$B$10:$J$67,6,0)</f>
        <v>3.0581039755351682E-3</v>
      </c>
      <c r="BE13" s="40">
        <f>VLOOKUP(Reais12x12!H13,Aplicações!$B$10:$J$67,6,0)</f>
        <v>3.0581039755351682E-3</v>
      </c>
      <c r="BF13" s="40">
        <f>VLOOKUP(Reais12x12!I13,Aplicações!$B$10:$J$67,6,0)</f>
        <v>3.0581039755351682E-3</v>
      </c>
      <c r="BG13" s="40">
        <f>VLOOKUP(Reais12x12!J13,Aplicações!$B$10:$J$67,6,0)</f>
        <v>3.0581039755351682E-3</v>
      </c>
      <c r="BH13" s="40">
        <f>VLOOKUP(Reais12x12!K13,Aplicações!$B$10:$J$67,6,0)</f>
        <v>3.0581039755351682E-3</v>
      </c>
      <c r="BI13" s="40">
        <f>VLOOKUP(Reais12x12!L13,Aplicações!$B$10:$J$67,6,0)</f>
        <v>3.0581039755351682E-3</v>
      </c>
      <c r="BJ13" s="40">
        <f>VLOOKUP(Reais12x12!M13,Aplicações!$B$10:$J$67,6,0)</f>
        <v>3.0581039755351682E-3</v>
      </c>
      <c r="BK13" s="40">
        <f>VLOOKUP(Reais12x12!N13,Aplicações!$B$10:$J$67,6,0)</f>
        <v>3.0581039755351682E-3</v>
      </c>
      <c r="BL13" s="40">
        <f>VLOOKUP(Reais12x12!C13,Aplicações!$B$10:$J$67,7,0)</f>
        <v>2.9279279279279279E-2</v>
      </c>
      <c r="BM13" s="40">
        <f>VLOOKUP(Reais12x12!D13,Aplicações!$B$10:$J$67,7,0)</f>
        <v>2.9279279279279279E-2</v>
      </c>
      <c r="BN13" s="40">
        <f>VLOOKUP(Reais12x12!E13,Aplicações!$B$10:$J$67,7,0)</f>
        <v>2.9279279279279279E-2</v>
      </c>
      <c r="BO13" s="40">
        <f>VLOOKUP(Reais12x12!F13,Aplicações!$B$10:$J$67,7,0)</f>
        <v>4.5045045045045045E-3</v>
      </c>
      <c r="BP13" s="40">
        <f>VLOOKUP(Reais12x12!G13,Aplicações!$B$10:$J$67,7,0)</f>
        <v>4.5045045045045045E-3</v>
      </c>
      <c r="BQ13" s="40">
        <f>VLOOKUP(Reais12x12!H13,Aplicações!$B$10:$J$67,7,0)</f>
        <v>4.5045045045045045E-3</v>
      </c>
      <c r="BR13" s="40">
        <f>VLOOKUP(Reais12x12!I13,Aplicações!$B$10:$J$67,7,0)</f>
        <v>4.5045045045045045E-3</v>
      </c>
      <c r="BS13" s="40">
        <f>VLOOKUP(Reais12x12!J13,Aplicações!$B$10:$J$67,7,0)</f>
        <v>4.5045045045045045E-3</v>
      </c>
      <c r="BT13" s="40">
        <f>VLOOKUP(Reais12x12!K13,Aplicações!$B$10:$J$67,7,0)</f>
        <v>4.5045045045045045E-3</v>
      </c>
      <c r="BU13" s="40">
        <f>VLOOKUP(Reais12x12!L13,Aplicações!$B$10:$J$67,7,0)</f>
        <v>4.5045045045045045E-3</v>
      </c>
      <c r="BV13" s="40">
        <f>VLOOKUP(Reais12x12!M13,Aplicações!$B$10:$J$67,7,0)</f>
        <v>4.5045045045045045E-3</v>
      </c>
      <c r="BW13" s="40">
        <f>VLOOKUP(Reais12x12!N13,Aplicações!$B$10:$J$67,7,0)</f>
        <v>4.5045045045045045E-3</v>
      </c>
      <c r="BX13" s="40">
        <f>VLOOKUP(Reais12x12!C13,Aplicações!$B$10:$J$67,8,0)</f>
        <v>0</v>
      </c>
      <c r="BY13" s="40">
        <f>VLOOKUP(Reais12x12!D13,Aplicações!$B$10:$J$67,8,0)</f>
        <v>0</v>
      </c>
      <c r="BZ13" s="40">
        <f>VLOOKUP(Reais12x12!E13,Aplicações!$B$10:$J$67,8,0)</f>
        <v>0</v>
      </c>
      <c r="CA13" s="40">
        <f>VLOOKUP(Reais12x12!F13,Aplicações!$B$10:$J$67,8,0)</f>
        <v>0</v>
      </c>
      <c r="CB13" s="40">
        <f>VLOOKUP(Reais12x12!G13,Aplicações!$B$10:$J$67,8,0)</f>
        <v>0</v>
      </c>
      <c r="CC13" s="40">
        <f>VLOOKUP(Reais12x12!H13,Aplicações!$B$10:$J$67,8,0)</f>
        <v>0</v>
      </c>
      <c r="CD13" s="40">
        <f>VLOOKUP(Reais12x12!I13,Aplicações!$B$10:$J$67,8,0)</f>
        <v>0</v>
      </c>
      <c r="CE13" s="40">
        <f>VLOOKUP(Reais12x12!J13,Aplicações!$B$10:$J$67,8,0)</f>
        <v>0</v>
      </c>
      <c r="CF13" s="40">
        <f>VLOOKUP(Reais12x12!K13,Aplicações!$B$10:$J$67,8,0)</f>
        <v>0</v>
      </c>
      <c r="CG13" s="40">
        <f>VLOOKUP(Reais12x12!L13,Aplicações!$B$10:$J$67,8,0)</f>
        <v>0</v>
      </c>
      <c r="CH13" s="40">
        <f>VLOOKUP(Reais12x12!M13,Aplicações!$B$10:$J$67,8,0)</f>
        <v>0</v>
      </c>
      <c r="CI13" s="40">
        <f>VLOOKUP(Reais12x12!N13,Aplicações!$B$10:$J$67,8,0)</f>
        <v>0</v>
      </c>
      <c r="CJ13" s="40">
        <f t="shared" si="2"/>
        <v>0.17614678899082561</v>
      </c>
      <c r="CK13" s="40">
        <f t="shared" si="3"/>
        <v>0.12837837837837834</v>
      </c>
      <c r="CL13" s="40">
        <f t="shared" si="4"/>
        <v>0</v>
      </c>
      <c r="CM13" s="40">
        <v>0.98077270000000005</v>
      </c>
      <c r="CN13" s="40">
        <v>0.98977269999999995</v>
      </c>
      <c r="CO13" s="40">
        <v>1</v>
      </c>
    </row>
    <row r="14" spans="2:93" ht="13.5" customHeight="1">
      <c r="B14" s="39">
        <v>11</v>
      </c>
      <c r="C14" s="31" t="s">
        <v>102</v>
      </c>
      <c r="D14" s="31" t="s">
        <v>102</v>
      </c>
      <c r="E14" s="31" t="s">
        <v>103</v>
      </c>
      <c r="F14" s="31" t="s">
        <v>103</v>
      </c>
      <c r="G14" s="31" t="s">
        <v>103</v>
      </c>
      <c r="H14" s="31" t="s">
        <v>103</v>
      </c>
      <c r="I14" s="31" t="s">
        <v>103</v>
      </c>
      <c r="J14" s="31" t="s">
        <v>103</v>
      </c>
      <c r="K14" s="31" t="s">
        <v>103</v>
      </c>
      <c r="L14" s="31" t="s">
        <v>103</v>
      </c>
      <c r="M14" s="31" t="s">
        <v>103</v>
      </c>
      <c r="N14" s="31" t="s">
        <v>103</v>
      </c>
      <c r="O14" s="40">
        <f>VLOOKUP(Reais12x12!C14,Aplicações!$B$10:$J$67,9,0)</f>
        <v>62.84</v>
      </c>
      <c r="P14" s="40">
        <f>VLOOKUP(Reais12x12!D14,Aplicações!$B$10:$J$67,9,0)</f>
        <v>62.84</v>
      </c>
      <c r="Q14" s="40">
        <f>VLOOKUP(Reais12x12!E14,Aplicações!$B$10:$J$67,9,0)</f>
        <v>21.87</v>
      </c>
      <c r="R14" s="40">
        <f>VLOOKUP(Reais12x12!F14,Aplicações!$B$10:$J$67,9,0)</f>
        <v>21.87</v>
      </c>
      <c r="S14" s="40">
        <f>VLOOKUP(Reais12x12!G14,Aplicações!$B$10:$J$67,9,0)</f>
        <v>21.87</v>
      </c>
      <c r="T14" s="40">
        <f>VLOOKUP(Reais12x12!H14,Aplicações!$B$10:$J$67,9,0)</f>
        <v>21.87</v>
      </c>
      <c r="U14" s="40">
        <f>VLOOKUP(Reais12x12!I14,Aplicações!$B$10:$J$67,9,0)</f>
        <v>21.87</v>
      </c>
      <c r="V14" s="40">
        <f>VLOOKUP(Reais12x12!J14,Aplicações!$B$10:$J$67,9,0)</f>
        <v>21.87</v>
      </c>
      <c r="W14" s="40">
        <f>VLOOKUP(Reais12x12!K14,Aplicações!$B$10:$J$67,9,0)</f>
        <v>21.87</v>
      </c>
      <c r="X14" s="40">
        <f>VLOOKUP(Reais12x12!L14,Aplicações!$B$10:$J$67,9,0)</f>
        <v>21.87</v>
      </c>
      <c r="Y14" s="40">
        <f>VLOOKUP(Reais12x12!M14,Aplicações!$B$10:$J$67,9,0)</f>
        <v>21.87</v>
      </c>
      <c r="Z14" s="40">
        <f>VLOOKUP(Reais12x12!N14,Aplicações!$B$10:$J$67,9,0)</f>
        <v>21.87</v>
      </c>
      <c r="AA14" s="31">
        <v>76</v>
      </c>
      <c r="AB14" s="31">
        <v>97</v>
      </c>
      <c r="AC14" s="31">
        <v>25</v>
      </c>
      <c r="AD14" s="31">
        <v>25</v>
      </c>
      <c r="AE14" s="31">
        <v>25</v>
      </c>
      <c r="AF14" s="31">
        <v>24</v>
      </c>
      <c r="AG14" s="31">
        <v>24</v>
      </c>
      <c r="AH14" s="31">
        <v>24</v>
      </c>
      <c r="AI14" s="31">
        <v>24</v>
      </c>
      <c r="AJ14" s="31">
        <v>25</v>
      </c>
      <c r="AK14" s="31">
        <v>25</v>
      </c>
      <c r="AL14" s="31">
        <v>25</v>
      </c>
      <c r="AM14" s="41">
        <f t="shared" ref="AM14:AX14" si="14">AA14/O14-1</f>
        <v>0.2094207511139401</v>
      </c>
      <c r="AN14" s="41">
        <f t="shared" si="14"/>
        <v>0.54360280076384471</v>
      </c>
      <c r="AO14" s="41">
        <f t="shared" si="14"/>
        <v>0.14311842706904421</v>
      </c>
      <c r="AP14" s="41">
        <f t="shared" si="14"/>
        <v>0.14311842706904421</v>
      </c>
      <c r="AQ14" s="41">
        <f t="shared" si="14"/>
        <v>0.14311842706904421</v>
      </c>
      <c r="AR14" s="41">
        <f t="shared" si="14"/>
        <v>9.7393689986282617E-2</v>
      </c>
      <c r="AS14" s="41">
        <f t="shared" si="14"/>
        <v>9.7393689986282617E-2</v>
      </c>
      <c r="AT14" s="41">
        <f t="shared" si="14"/>
        <v>9.7393689986282617E-2</v>
      </c>
      <c r="AU14" s="41">
        <f t="shared" si="14"/>
        <v>9.7393689986282617E-2</v>
      </c>
      <c r="AV14" s="41">
        <f t="shared" si="14"/>
        <v>0.14311842706904421</v>
      </c>
      <c r="AW14" s="41">
        <f t="shared" si="14"/>
        <v>0.14311842706904421</v>
      </c>
      <c r="AX14" s="41">
        <f t="shared" si="14"/>
        <v>0.14311842706904421</v>
      </c>
      <c r="AY14" s="41">
        <f t="shared" si="1"/>
        <v>0.16677573951976501</v>
      </c>
      <c r="AZ14" s="40">
        <f>VLOOKUP(Reais12x12!C14,Aplicações!$B$10:$J$67,6,0)</f>
        <v>4.9541284403669728E-2</v>
      </c>
      <c r="BA14" s="40">
        <f>VLOOKUP(Reais12x12!D14,Aplicações!$B$10:$J$67,6,0)</f>
        <v>4.9541284403669728E-2</v>
      </c>
      <c r="BB14" s="40">
        <f>VLOOKUP(Reais12x12!E14,Aplicações!$B$10:$J$67,6,0)</f>
        <v>3.0581039755351682E-3</v>
      </c>
      <c r="BC14" s="40">
        <f>VLOOKUP(Reais12x12!F14,Aplicações!$B$10:$J$67,6,0)</f>
        <v>3.0581039755351682E-3</v>
      </c>
      <c r="BD14" s="40">
        <f>VLOOKUP(Reais12x12!G14,Aplicações!$B$10:$J$67,6,0)</f>
        <v>3.0581039755351682E-3</v>
      </c>
      <c r="BE14" s="40">
        <f>VLOOKUP(Reais12x12!H14,Aplicações!$B$10:$J$67,6,0)</f>
        <v>3.0581039755351682E-3</v>
      </c>
      <c r="BF14" s="40">
        <f>VLOOKUP(Reais12x12!I14,Aplicações!$B$10:$J$67,6,0)</f>
        <v>3.0581039755351682E-3</v>
      </c>
      <c r="BG14" s="40">
        <f>VLOOKUP(Reais12x12!J14,Aplicações!$B$10:$J$67,6,0)</f>
        <v>3.0581039755351682E-3</v>
      </c>
      <c r="BH14" s="40">
        <f>VLOOKUP(Reais12x12!K14,Aplicações!$B$10:$J$67,6,0)</f>
        <v>3.0581039755351682E-3</v>
      </c>
      <c r="BI14" s="40">
        <f>VLOOKUP(Reais12x12!L14,Aplicações!$B$10:$J$67,6,0)</f>
        <v>3.0581039755351682E-3</v>
      </c>
      <c r="BJ14" s="40">
        <f>VLOOKUP(Reais12x12!M14,Aplicações!$B$10:$J$67,6,0)</f>
        <v>3.0581039755351682E-3</v>
      </c>
      <c r="BK14" s="40">
        <f>VLOOKUP(Reais12x12!N14,Aplicações!$B$10:$J$67,6,0)</f>
        <v>3.0581039755351682E-3</v>
      </c>
      <c r="BL14" s="40">
        <f>VLOOKUP(Reais12x12!C14,Aplicações!$B$10:$J$67,7,0)</f>
        <v>2.9279279279279279E-2</v>
      </c>
      <c r="BM14" s="40">
        <f>VLOOKUP(Reais12x12!D14,Aplicações!$B$10:$J$67,7,0)</f>
        <v>2.9279279279279279E-2</v>
      </c>
      <c r="BN14" s="40">
        <f>VLOOKUP(Reais12x12!E14,Aplicações!$B$10:$J$67,7,0)</f>
        <v>4.5045045045045045E-3</v>
      </c>
      <c r="BO14" s="40">
        <f>VLOOKUP(Reais12x12!F14,Aplicações!$B$10:$J$67,7,0)</f>
        <v>4.5045045045045045E-3</v>
      </c>
      <c r="BP14" s="40">
        <f>VLOOKUP(Reais12x12!G14,Aplicações!$B$10:$J$67,7,0)</f>
        <v>4.5045045045045045E-3</v>
      </c>
      <c r="BQ14" s="40">
        <f>VLOOKUP(Reais12x12!H14,Aplicações!$B$10:$J$67,7,0)</f>
        <v>4.5045045045045045E-3</v>
      </c>
      <c r="BR14" s="40">
        <f>VLOOKUP(Reais12x12!I14,Aplicações!$B$10:$J$67,7,0)</f>
        <v>4.5045045045045045E-3</v>
      </c>
      <c r="BS14" s="40">
        <f>VLOOKUP(Reais12x12!J14,Aplicações!$B$10:$J$67,7,0)</f>
        <v>4.5045045045045045E-3</v>
      </c>
      <c r="BT14" s="40">
        <f>VLOOKUP(Reais12x12!K14,Aplicações!$B$10:$J$67,7,0)</f>
        <v>4.5045045045045045E-3</v>
      </c>
      <c r="BU14" s="40">
        <f>VLOOKUP(Reais12x12!L14,Aplicações!$B$10:$J$67,7,0)</f>
        <v>4.5045045045045045E-3</v>
      </c>
      <c r="BV14" s="40">
        <f>VLOOKUP(Reais12x12!M14,Aplicações!$B$10:$J$67,7,0)</f>
        <v>4.5045045045045045E-3</v>
      </c>
      <c r="BW14" s="40">
        <f>VLOOKUP(Reais12x12!N14,Aplicações!$B$10:$J$67,7,0)</f>
        <v>4.5045045045045045E-3</v>
      </c>
      <c r="BX14" s="40">
        <f>VLOOKUP(Reais12x12!C14,Aplicações!$B$10:$J$67,8,0)</f>
        <v>0</v>
      </c>
      <c r="BY14" s="40">
        <f>VLOOKUP(Reais12x12!D14,Aplicações!$B$10:$J$67,8,0)</f>
        <v>0</v>
      </c>
      <c r="BZ14" s="40">
        <f>VLOOKUP(Reais12x12!E14,Aplicações!$B$10:$J$67,8,0)</f>
        <v>0</v>
      </c>
      <c r="CA14" s="40">
        <f>VLOOKUP(Reais12x12!F14,Aplicações!$B$10:$J$67,8,0)</f>
        <v>0</v>
      </c>
      <c r="CB14" s="40">
        <f>VLOOKUP(Reais12x12!G14,Aplicações!$B$10:$J$67,8,0)</f>
        <v>0</v>
      </c>
      <c r="CC14" s="40">
        <f>VLOOKUP(Reais12x12!H14,Aplicações!$B$10:$J$67,8,0)</f>
        <v>0</v>
      </c>
      <c r="CD14" s="40">
        <f>VLOOKUP(Reais12x12!I14,Aplicações!$B$10:$J$67,8,0)</f>
        <v>0</v>
      </c>
      <c r="CE14" s="40">
        <f>VLOOKUP(Reais12x12!J14,Aplicações!$B$10:$J$67,8,0)</f>
        <v>0</v>
      </c>
      <c r="CF14" s="40">
        <f>VLOOKUP(Reais12x12!K14,Aplicações!$B$10:$J$67,8,0)</f>
        <v>0</v>
      </c>
      <c r="CG14" s="40">
        <f>VLOOKUP(Reais12x12!L14,Aplicações!$B$10:$J$67,8,0)</f>
        <v>0</v>
      </c>
      <c r="CH14" s="40">
        <f>VLOOKUP(Reais12x12!M14,Aplicações!$B$10:$J$67,8,0)</f>
        <v>0</v>
      </c>
      <c r="CI14" s="40">
        <f>VLOOKUP(Reais12x12!N14,Aplicações!$B$10:$J$67,8,0)</f>
        <v>0</v>
      </c>
      <c r="CJ14" s="40">
        <f t="shared" si="2"/>
        <v>0.12966360856269116</v>
      </c>
      <c r="CK14" s="40">
        <f t="shared" si="3"/>
        <v>0.10360360360360356</v>
      </c>
      <c r="CL14" s="40">
        <f t="shared" si="4"/>
        <v>0</v>
      </c>
      <c r="CM14" s="40">
        <v>0.98575760000000001</v>
      </c>
      <c r="CN14" s="40">
        <v>0.99242419999999998</v>
      </c>
      <c r="CO14" s="40">
        <v>1</v>
      </c>
    </row>
    <row r="15" spans="2:93" ht="13.5" customHeight="1">
      <c r="B15" s="39">
        <v>12</v>
      </c>
      <c r="C15" s="31" t="s">
        <v>102</v>
      </c>
      <c r="D15" s="31" t="s">
        <v>103</v>
      </c>
      <c r="E15" s="31" t="s">
        <v>103</v>
      </c>
      <c r="F15" s="31" t="s">
        <v>103</v>
      </c>
      <c r="G15" s="31" t="s">
        <v>103</v>
      </c>
      <c r="H15" s="31" t="s">
        <v>103</v>
      </c>
      <c r="I15" s="31" t="s">
        <v>103</v>
      </c>
      <c r="J15" s="31" t="s">
        <v>103</v>
      </c>
      <c r="K15" s="31" t="s">
        <v>103</v>
      </c>
      <c r="L15" s="31" t="s">
        <v>103</v>
      </c>
      <c r="M15" s="31" t="s">
        <v>103</v>
      </c>
      <c r="N15" s="31" t="s">
        <v>103</v>
      </c>
      <c r="O15" s="40">
        <f>VLOOKUP(Reais12x12!C15,Aplicações!$B$10:$J$67,9,0)</f>
        <v>62.84</v>
      </c>
      <c r="P15" s="40">
        <f>VLOOKUP(Reais12x12!D15,Aplicações!$B$10:$J$67,9,0)</f>
        <v>21.87</v>
      </c>
      <c r="Q15" s="40">
        <f>VLOOKUP(Reais12x12!E15,Aplicações!$B$10:$J$67,9,0)</f>
        <v>21.87</v>
      </c>
      <c r="R15" s="40">
        <f>VLOOKUP(Reais12x12!F15,Aplicações!$B$10:$J$67,9,0)</f>
        <v>21.87</v>
      </c>
      <c r="S15" s="40">
        <f>VLOOKUP(Reais12x12!G15,Aplicações!$B$10:$J$67,9,0)</f>
        <v>21.87</v>
      </c>
      <c r="T15" s="40">
        <f>VLOOKUP(Reais12x12!H15,Aplicações!$B$10:$J$67,9,0)</f>
        <v>21.87</v>
      </c>
      <c r="U15" s="40">
        <f>VLOOKUP(Reais12x12!I15,Aplicações!$B$10:$J$67,9,0)</f>
        <v>21.87</v>
      </c>
      <c r="V15" s="40">
        <f>VLOOKUP(Reais12x12!J15,Aplicações!$B$10:$J$67,9,0)</f>
        <v>21.87</v>
      </c>
      <c r="W15" s="40">
        <f>VLOOKUP(Reais12x12!K15,Aplicações!$B$10:$J$67,9,0)</f>
        <v>21.87</v>
      </c>
      <c r="X15" s="40">
        <f>VLOOKUP(Reais12x12!L15,Aplicações!$B$10:$J$67,9,0)</f>
        <v>21.87</v>
      </c>
      <c r="Y15" s="40">
        <f>VLOOKUP(Reais12x12!M15,Aplicações!$B$10:$J$67,9,0)</f>
        <v>21.87</v>
      </c>
      <c r="Z15" s="40">
        <f>VLOOKUP(Reais12x12!N15,Aplicações!$B$10:$J$67,9,0)</f>
        <v>21.87</v>
      </c>
      <c r="AA15" s="31">
        <v>73</v>
      </c>
      <c r="AB15" s="31">
        <v>25</v>
      </c>
      <c r="AC15" s="31">
        <v>25</v>
      </c>
      <c r="AD15" s="31">
        <v>25</v>
      </c>
      <c r="AE15" s="31">
        <v>24</v>
      </c>
      <c r="AF15" s="31">
        <v>24</v>
      </c>
      <c r="AG15" s="31">
        <v>25</v>
      </c>
      <c r="AH15" s="31">
        <v>25</v>
      </c>
      <c r="AI15" s="31">
        <v>25</v>
      </c>
      <c r="AJ15" s="31">
        <v>25</v>
      </c>
      <c r="AK15" s="31">
        <v>25</v>
      </c>
      <c r="AL15" s="31">
        <v>25</v>
      </c>
      <c r="AM15" s="41">
        <f t="shared" ref="AM15:AX15" si="15">AA15/O15-1</f>
        <v>0.16168045830681099</v>
      </c>
      <c r="AN15" s="41">
        <f t="shared" si="15"/>
        <v>0.14311842706904421</v>
      </c>
      <c r="AO15" s="41">
        <f t="shared" si="15"/>
        <v>0.14311842706904421</v>
      </c>
      <c r="AP15" s="41">
        <f t="shared" si="15"/>
        <v>0.14311842706904421</v>
      </c>
      <c r="AQ15" s="41">
        <f t="shared" si="15"/>
        <v>9.7393689986282617E-2</v>
      </c>
      <c r="AR15" s="41">
        <f t="shared" si="15"/>
        <v>9.7393689986282617E-2</v>
      </c>
      <c r="AS15" s="41">
        <f t="shared" si="15"/>
        <v>0.14311842706904421</v>
      </c>
      <c r="AT15" s="41">
        <f t="shared" si="15"/>
        <v>0.14311842706904421</v>
      </c>
      <c r="AU15" s="41">
        <f t="shared" si="15"/>
        <v>0.14311842706904421</v>
      </c>
      <c r="AV15" s="41">
        <f t="shared" si="15"/>
        <v>0.14311842706904421</v>
      </c>
      <c r="AW15" s="41">
        <f t="shared" si="15"/>
        <v>0.14311842706904421</v>
      </c>
      <c r="AX15" s="41">
        <f t="shared" si="15"/>
        <v>0.14311842706904421</v>
      </c>
      <c r="AY15" s="41">
        <f t="shared" si="1"/>
        <v>0.13704447349173118</v>
      </c>
      <c r="AZ15" s="40">
        <f>VLOOKUP(Reais12x12!C15,Aplicações!$B$10:$J$67,6,0)</f>
        <v>4.9541284403669728E-2</v>
      </c>
      <c r="BA15" s="40">
        <f>VLOOKUP(Reais12x12!D15,Aplicações!$B$10:$J$67,6,0)</f>
        <v>3.0581039755351682E-3</v>
      </c>
      <c r="BB15" s="40">
        <f>VLOOKUP(Reais12x12!E15,Aplicações!$B$10:$J$67,6,0)</f>
        <v>3.0581039755351682E-3</v>
      </c>
      <c r="BC15" s="40">
        <f>VLOOKUP(Reais12x12!F15,Aplicações!$B$10:$J$67,6,0)</f>
        <v>3.0581039755351682E-3</v>
      </c>
      <c r="BD15" s="40">
        <f>VLOOKUP(Reais12x12!G15,Aplicações!$B$10:$J$67,6,0)</f>
        <v>3.0581039755351682E-3</v>
      </c>
      <c r="BE15" s="40">
        <f>VLOOKUP(Reais12x12!H15,Aplicações!$B$10:$J$67,6,0)</f>
        <v>3.0581039755351682E-3</v>
      </c>
      <c r="BF15" s="40">
        <f>VLOOKUP(Reais12x12!I15,Aplicações!$B$10:$J$67,6,0)</f>
        <v>3.0581039755351682E-3</v>
      </c>
      <c r="BG15" s="40">
        <f>VLOOKUP(Reais12x12!J15,Aplicações!$B$10:$J$67,6,0)</f>
        <v>3.0581039755351682E-3</v>
      </c>
      <c r="BH15" s="40">
        <f>VLOOKUP(Reais12x12!K15,Aplicações!$B$10:$J$67,6,0)</f>
        <v>3.0581039755351682E-3</v>
      </c>
      <c r="BI15" s="40">
        <f>VLOOKUP(Reais12x12!L15,Aplicações!$B$10:$J$67,6,0)</f>
        <v>3.0581039755351682E-3</v>
      </c>
      <c r="BJ15" s="40">
        <f>VLOOKUP(Reais12x12!M15,Aplicações!$B$10:$J$67,6,0)</f>
        <v>3.0581039755351682E-3</v>
      </c>
      <c r="BK15" s="40">
        <f>VLOOKUP(Reais12x12!N15,Aplicações!$B$10:$J$67,6,0)</f>
        <v>3.0581039755351682E-3</v>
      </c>
      <c r="BL15" s="40">
        <f>VLOOKUP(Reais12x12!C15,Aplicações!$B$10:$J$67,7,0)</f>
        <v>2.9279279279279279E-2</v>
      </c>
      <c r="BM15" s="40">
        <f>VLOOKUP(Reais12x12!D15,Aplicações!$B$10:$J$67,7,0)</f>
        <v>4.5045045045045045E-3</v>
      </c>
      <c r="BN15" s="40">
        <f>VLOOKUP(Reais12x12!E15,Aplicações!$B$10:$J$67,7,0)</f>
        <v>4.5045045045045045E-3</v>
      </c>
      <c r="BO15" s="40">
        <f>VLOOKUP(Reais12x12!F15,Aplicações!$B$10:$J$67,7,0)</f>
        <v>4.5045045045045045E-3</v>
      </c>
      <c r="BP15" s="40">
        <f>VLOOKUP(Reais12x12!G15,Aplicações!$B$10:$J$67,7,0)</f>
        <v>4.5045045045045045E-3</v>
      </c>
      <c r="BQ15" s="40">
        <f>VLOOKUP(Reais12x12!H15,Aplicações!$B$10:$J$67,7,0)</f>
        <v>4.5045045045045045E-3</v>
      </c>
      <c r="BR15" s="40">
        <f>VLOOKUP(Reais12x12!I15,Aplicações!$B$10:$J$67,7,0)</f>
        <v>4.5045045045045045E-3</v>
      </c>
      <c r="BS15" s="40">
        <f>VLOOKUP(Reais12x12!J15,Aplicações!$B$10:$J$67,7,0)</f>
        <v>4.5045045045045045E-3</v>
      </c>
      <c r="BT15" s="40">
        <f>VLOOKUP(Reais12x12!K15,Aplicações!$B$10:$J$67,7,0)</f>
        <v>4.5045045045045045E-3</v>
      </c>
      <c r="BU15" s="40">
        <f>VLOOKUP(Reais12x12!L15,Aplicações!$B$10:$J$67,7,0)</f>
        <v>4.5045045045045045E-3</v>
      </c>
      <c r="BV15" s="40">
        <f>VLOOKUP(Reais12x12!M15,Aplicações!$B$10:$J$67,7,0)</f>
        <v>4.5045045045045045E-3</v>
      </c>
      <c r="BW15" s="40">
        <f>VLOOKUP(Reais12x12!N15,Aplicações!$B$10:$J$67,7,0)</f>
        <v>4.5045045045045045E-3</v>
      </c>
      <c r="BX15" s="40">
        <f>VLOOKUP(Reais12x12!C15,Aplicações!$B$10:$J$67,8,0)</f>
        <v>0</v>
      </c>
      <c r="BY15" s="40">
        <f>VLOOKUP(Reais12x12!D15,Aplicações!$B$10:$J$67,8,0)</f>
        <v>0</v>
      </c>
      <c r="BZ15" s="40">
        <f>VLOOKUP(Reais12x12!E15,Aplicações!$B$10:$J$67,8,0)</f>
        <v>0</v>
      </c>
      <c r="CA15" s="40">
        <f>VLOOKUP(Reais12x12!F15,Aplicações!$B$10:$J$67,8,0)</f>
        <v>0</v>
      </c>
      <c r="CB15" s="40">
        <f>VLOOKUP(Reais12x12!G15,Aplicações!$B$10:$J$67,8,0)</f>
        <v>0</v>
      </c>
      <c r="CC15" s="40">
        <f>VLOOKUP(Reais12x12!H15,Aplicações!$B$10:$J$67,8,0)</f>
        <v>0</v>
      </c>
      <c r="CD15" s="40">
        <f>VLOOKUP(Reais12x12!I15,Aplicações!$B$10:$J$67,8,0)</f>
        <v>0</v>
      </c>
      <c r="CE15" s="40">
        <f>VLOOKUP(Reais12x12!J15,Aplicações!$B$10:$J$67,8,0)</f>
        <v>0</v>
      </c>
      <c r="CF15" s="40">
        <f>VLOOKUP(Reais12x12!K15,Aplicações!$B$10:$J$67,8,0)</f>
        <v>0</v>
      </c>
      <c r="CG15" s="40">
        <f>VLOOKUP(Reais12x12!L15,Aplicações!$B$10:$J$67,8,0)</f>
        <v>0</v>
      </c>
      <c r="CH15" s="40">
        <f>VLOOKUP(Reais12x12!M15,Aplicações!$B$10:$J$67,8,0)</f>
        <v>0</v>
      </c>
      <c r="CI15" s="40">
        <f>VLOOKUP(Reais12x12!N15,Aplicações!$B$10:$J$67,8,0)</f>
        <v>0</v>
      </c>
      <c r="CJ15" s="40">
        <f t="shared" si="2"/>
        <v>8.3180428134556603E-2</v>
      </c>
      <c r="CK15" s="40">
        <f t="shared" si="3"/>
        <v>7.8828828828828829E-2</v>
      </c>
      <c r="CL15" s="40">
        <f t="shared" si="4"/>
        <v>0</v>
      </c>
      <c r="CM15" s="40">
        <v>0.99216669999999996</v>
      </c>
      <c r="CN15" s="40">
        <v>0.99583330000000003</v>
      </c>
      <c r="CO15" s="40">
        <v>1</v>
      </c>
    </row>
    <row r="16" spans="2:93" ht="13.5" customHeight="1">
      <c r="B16" s="39">
        <v>13</v>
      </c>
      <c r="C16" s="31" t="s">
        <v>103</v>
      </c>
      <c r="D16" s="31" t="s">
        <v>103</v>
      </c>
      <c r="E16" s="31" t="s">
        <v>103</v>
      </c>
      <c r="F16" s="31" t="s">
        <v>103</v>
      </c>
      <c r="G16" s="31" t="s">
        <v>103</v>
      </c>
      <c r="H16" s="31" t="s">
        <v>103</v>
      </c>
      <c r="I16" s="31" t="s">
        <v>103</v>
      </c>
      <c r="J16" s="31" t="s">
        <v>103</v>
      </c>
      <c r="K16" s="31" t="s">
        <v>103</v>
      </c>
      <c r="L16" s="31" t="s">
        <v>103</v>
      </c>
      <c r="M16" s="31" t="s">
        <v>103</v>
      </c>
      <c r="N16" s="31" t="s">
        <v>103</v>
      </c>
      <c r="O16" s="40">
        <f>VLOOKUP(Reais12x12!C16,Aplicações!$B$10:$J$67,9,0)</f>
        <v>21.87</v>
      </c>
      <c r="P16" s="40">
        <f>VLOOKUP(Reais12x12!D16,Aplicações!$B$10:$J$67,9,0)</f>
        <v>21.87</v>
      </c>
      <c r="Q16" s="40">
        <f>VLOOKUP(Reais12x12!E16,Aplicações!$B$10:$J$67,9,0)</f>
        <v>21.87</v>
      </c>
      <c r="R16" s="40">
        <f>VLOOKUP(Reais12x12!F16,Aplicações!$B$10:$J$67,9,0)</f>
        <v>21.87</v>
      </c>
      <c r="S16" s="40">
        <f>VLOOKUP(Reais12x12!G16,Aplicações!$B$10:$J$67,9,0)</f>
        <v>21.87</v>
      </c>
      <c r="T16" s="40">
        <f>VLOOKUP(Reais12x12!H16,Aplicações!$B$10:$J$67,9,0)</f>
        <v>21.87</v>
      </c>
      <c r="U16" s="40">
        <f>VLOOKUP(Reais12x12!I16,Aplicações!$B$10:$J$67,9,0)</f>
        <v>21.87</v>
      </c>
      <c r="V16" s="40">
        <f>VLOOKUP(Reais12x12!J16,Aplicações!$B$10:$J$67,9,0)</f>
        <v>21.87</v>
      </c>
      <c r="W16" s="40">
        <f>VLOOKUP(Reais12x12!K16,Aplicações!$B$10:$J$67,9,0)</f>
        <v>21.87</v>
      </c>
      <c r="X16" s="40">
        <f>VLOOKUP(Reais12x12!L16,Aplicações!$B$10:$J$67,9,0)</f>
        <v>21.87</v>
      </c>
      <c r="Y16" s="40">
        <f>VLOOKUP(Reais12x12!M16,Aplicações!$B$10:$J$67,9,0)</f>
        <v>21.87</v>
      </c>
      <c r="Z16" s="40">
        <f>VLOOKUP(Reais12x12!N16,Aplicações!$B$10:$J$67,9,0)</f>
        <v>21.87</v>
      </c>
      <c r="AA16" s="31">
        <v>25</v>
      </c>
      <c r="AB16" s="31">
        <v>25</v>
      </c>
      <c r="AC16" s="31">
        <v>25</v>
      </c>
      <c r="AD16" s="31">
        <v>25</v>
      </c>
      <c r="AE16" s="31">
        <v>25</v>
      </c>
      <c r="AF16" s="31">
        <v>25</v>
      </c>
      <c r="AG16" s="31">
        <v>25</v>
      </c>
      <c r="AH16" s="31">
        <v>25</v>
      </c>
      <c r="AI16" s="31">
        <v>25</v>
      </c>
      <c r="AJ16" s="31">
        <v>25</v>
      </c>
      <c r="AK16" s="31">
        <v>24</v>
      </c>
      <c r="AL16" s="31">
        <v>26</v>
      </c>
      <c r="AM16" s="41">
        <f t="shared" ref="AM16:AX16" si="16">AA16/O16-1</f>
        <v>0.14311842706904421</v>
      </c>
      <c r="AN16" s="41">
        <f t="shared" si="16"/>
        <v>0.14311842706904421</v>
      </c>
      <c r="AO16" s="41">
        <f t="shared" si="16"/>
        <v>0.14311842706904421</v>
      </c>
      <c r="AP16" s="41">
        <f t="shared" si="16"/>
        <v>0.14311842706904421</v>
      </c>
      <c r="AQ16" s="41">
        <f t="shared" si="16"/>
        <v>0.14311842706904421</v>
      </c>
      <c r="AR16" s="41">
        <f t="shared" si="16"/>
        <v>0.14311842706904421</v>
      </c>
      <c r="AS16" s="41">
        <f t="shared" si="16"/>
        <v>0.14311842706904421</v>
      </c>
      <c r="AT16" s="41">
        <f t="shared" si="16"/>
        <v>0.14311842706904421</v>
      </c>
      <c r="AU16" s="41">
        <f t="shared" si="16"/>
        <v>0.14311842706904421</v>
      </c>
      <c r="AV16" s="41">
        <f t="shared" si="16"/>
        <v>0.14311842706904421</v>
      </c>
      <c r="AW16" s="41">
        <f t="shared" si="16"/>
        <v>9.7393689986282617E-2</v>
      </c>
      <c r="AX16" s="41">
        <f t="shared" si="16"/>
        <v>0.18884316415180602</v>
      </c>
      <c r="AY16" s="41">
        <f t="shared" si="1"/>
        <v>0.14311842706904424</v>
      </c>
      <c r="AZ16" s="40">
        <f>VLOOKUP(Reais12x12!C16,Aplicações!$B$10:$J$67,6,0)</f>
        <v>3.0581039755351682E-3</v>
      </c>
      <c r="BA16" s="40">
        <f>VLOOKUP(Reais12x12!D16,Aplicações!$B$10:$J$67,6,0)</f>
        <v>3.0581039755351682E-3</v>
      </c>
      <c r="BB16" s="40">
        <f>VLOOKUP(Reais12x12!E16,Aplicações!$B$10:$J$67,6,0)</f>
        <v>3.0581039755351682E-3</v>
      </c>
      <c r="BC16" s="40">
        <f>VLOOKUP(Reais12x12!F16,Aplicações!$B$10:$J$67,6,0)</f>
        <v>3.0581039755351682E-3</v>
      </c>
      <c r="BD16" s="40">
        <f>VLOOKUP(Reais12x12!G16,Aplicações!$B$10:$J$67,6,0)</f>
        <v>3.0581039755351682E-3</v>
      </c>
      <c r="BE16" s="40">
        <f>VLOOKUP(Reais12x12!H16,Aplicações!$B$10:$J$67,6,0)</f>
        <v>3.0581039755351682E-3</v>
      </c>
      <c r="BF16" s="40">
        <f>VLOOKUP(Reais12x12!I16,Aplicações!$B$10:$J$67,6,0)</f>
        <v>3.0581039755351682E-3</v>
      </c>
      <c r="BG16" s="40">
        <f>VLOOKUP(Reais12x12!J16,Aplicações!$B$10:$J$67,6,0)</f>
        <v>3.0581039755351682E-3</v>
      </c>
      <c r="BH16" s="40">
        <f>VLOOKUP(Reais12x12!K16,Aplicações!$B$10:$J$67,6,0)</f>
        <v>3.0581039755351682E-3</v>
      </c>
      <c r="BI16" s="40">
        <f>VLOOKUP(Reais12x12!L16,Aplicações!$B$10:$J$67,6,0)</f>
        <v>3.0581039755351682E-3</v>
      </c>
      <c r="BJ16" s="40">
        <f>VLOOKUP(Reais12x12!M16,Aplicações!$B$10:$J$67,6,0)</f>
        <v>3.0581039755351682E-3</v>
      </c>
      <c r="BK16" s="40">
        <f>VLOOKUP(Reais12x12!N16,Aplicações!$B$10:$J$67,6,0)</f>
        <v>3.0581039755351682E-3</v>
      </c>
      <c r="BL16" s="40">
        <f>VLOOKUP(Reais12x12!C16,Aplicações!$B$10:$J$67,7,0)</f>
        <v>4.5045045045045045E-3</v>
      </c>
      <c r="BM16" s="40">
        <f>VLOOKUP(Reais12x12!D16,Aplicações!$B$10:$J$67,7,0)</f>
        <v>4.5045045045045045E-3</v>
      </c>
      <c r="BN16" s="40">
        <f>VLOOKUP(Reais12x12!E16,Aplicações!$B$10:$J$67,7,0)</f>
        <v>4.5045045045045045E-3</v>
      </c>
      <c r="BO16" s="40">
        <f>VLOOKUP(Reais12x12!F16,Aplicações!$B$10:$J$67,7,0)</f>
        <v>4.5045045045045045E-3</v>
      </c>
      <c r="BP16" s="40">
        <f>VLOOKUP(Reais12x12!G16,Aplicações!$B$10:$J$67,7,0)</f>
        <v>4.5045045045045045E-3</v>
      </c>
      <c r="BQ16" s="40">
        <f>VLOOKUP(Reais12x12!H16,Aplicações!$B$10:$J$67,7,0)</f>
        <v>4.5045045045045045E-3</v>
      </c>
      <c r="BR16" s="40">
        <f>VLOOKUP(Reais12x12!I16,Aplicações!$B$10:$J$67,7,0)</f>
        <v>4.5045045045045045E-3</v>
      </c>
      <c r="BS16" s="40">
        <f>VLOOKUP(Reais12x12!J16,Aplicações!$B$10:$J$67,7,0)</f>
        <v>4.5045045045045045E-3</v>
      </c>
      <c r="BT16" s="40">
        <f>VLOOKUP(Reais12x12!K16,Aplicações!$B$10:$J$67,7,0)</f>
        <v>4.5045045045045045E-3</v>
      </c>
      <c r="BU16" s="40">
        <f>VLOOKUP(Reais12x12!L16,Aplicações!$B$10:$J$67,7,0)</f>
        <v>4.5045045045045045E-3</v>
      </c>
      <c r="BV16" s="40">
        <f>VLOOKUP(Reais12x12!M16,Aplicações!$B$10:$J$67,7,0)</f>
        <v>4.5045045045045045E-3</v>
      </c>
      <c r="BW16" s="40">
        <f>VLOOKUP(Reais12x12!N16,Aplicações!$B$10:$J$67,7,0)</f>
        <v>4.5045045045045045E-3</v>
      </c>
      <c r="BX16" s="40">
        <f>VLOOKUP(Reais12x12!C16,Aplicações!$B$10:$J$67,8,0)</f>
        <v>0</v>
      </c>
      <c r="BY16" s="40">
        <f>VLOOKUP(Reais12x12!D16,Aplicações!$B$10:$J$67,8,0)</f>
        <v>0</v>
      </c>
      <c r="BZ16" s="40">
        <f>VLOOKUP(Reais12x12!E16,Aplicações!$B$10:$J$67,8,0)</f>
        <v>0</v>
      </c>
      <c r="CA16" s="40">
        <f>VLOOKUP(Reais12x12!F16,Aplicações!$B$10:$J$67,8,0)</f>
        <v>0</v>
      </c>
      <c r="CB16" s="40">
        <f>VLOOKUP(Reais12x12!G16,Aplicações!$B$10:$J$67,8,0)</f>
        <v>0</v>
      </c>
      <c r="CC16" s="40">
        <f>VLOOKUP(Reais12x12!H16,Aplicações!$B$10:$J$67,8,0)</f>
        <v>0</v>
      </c>
      <c r="CD16" s="40">
        <f>VLOOKUP(Reais12x12!I16,Aplicações!$B$10:$J$67,8,0)</f>
        <v>0</v>
      </c>
      <c r="CE16" s="40">
        <f>VLOOKUP(Reais12x12!J16,Aplicações!$B$10:$J$67,8,0)</f>
        <v>0</v>
      </c>
      <c r="CF16" s="40">
        <f>VLOOKUP(Reais12x12!K16,Aplicações!$B$10:$J$67,8,0)</f>
        <v>0</v>
      </c>
      <c r="CG16" s="40">
        <f>VLOOKUP(Reais12x12!L16,Aplicações!$B$10:$J$67,8,0)</f>
        <v>0</v>
      </c>
      <c r="CH16" s="40">
        <f>VLOOKUP(Reais12x12!M16,Aplicações!$B$10:$J$67,8,0)</f>
        <v>0</v>
      </c>
      <c r="CI16" s="40">
        <f>VLOOKUP(Reais12x12!N16,Aplicações!$B$10:$J$67,8,0)</f>
        <v>0</v>
      </c>
      <c r="CJ16" s="40">
        <f t="shared" si="2"/>
        <v>3.669724770642202E-2</v>
      </c>
      <c r="CK16" s="40">
        <f t="shared" si="3"/>
        <v>5.4054054054054064E-2</v>
      </c>
      <c r="CL16" s="40">
        <f t="shared" si="4"/>
        <v>0</v>
      </c>
      <c r="CM16" s="40">
        <v>1</v>
      </c>
      <c r="CN16" s="40">
        <v>1</v>
      </c>
      <c r="CO16" s="40">
        <v>1</v>
      </c>
    </row>
    <row r="17" spans="2:93" ht="13.5" customHeight="1">
      <c r="B17" s="39">
        <v>14</v>
      </c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31"/>
      <c r="AB17" s="31"/>
      <c r="AC17" s="31"/>
      <c r="AD17" s="31"/>
      <c r="AE17" s="31"/>
      <c r="AF17" s="31"/>
      <c r="AG17" s="31"/>
      <c r="AH17" s="31"/>
      <c r="AI17" s="31"/>
      <c r="AJ17" s="31"/>
      <c r="AK17" s="31"/>
      <c r="AL17" s="31"/>
      <c r="AM17" s="41"/>
      <c r="AN17" s="41"/>
      <c r="AO17" s="41"/>
      <c r="AP17" s="41"/>
      <c r="AQ17" s="41"/>
      <c r="AR17" s="41"/>
      <c r="AS17" s="41"/>
      <c r="AT17" s="41"/>
      <c r="AU17" s="41"/>
      <c r="AV17" s="41"/>
      <c r="AW17" s="41"/>
      <c r="AX17" s="41"/>
      <c r="AY17" s="41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40"/>
      <c r="BW17" s="40"/>
      <c r="BX17" s="40"/>
      <c r="BY17" s="40"/>
      <c r="BZ17" s="40"/>
      <c r="CA17" s="40"/>
      <c r="CB17" s="40"/>
      <c r="CC17" s="40"/>
      <c r="CD17" s="40"/>
      <c r="CE17" s="40"/>
      <c r="CF17" s="40"/>
      <c r="CG17" s="40"/>
      <c r="CH17" s="40"/>
      <c r="CI17" s="40"/>
      <c r="CJ17" s="40"/>
      <c r="CK17" s="40"/>
      <c r="CL17" s="40"/>
      <c r="CM17" s="40"/>
      <c r="CN17" s="40"/>
      <c r="CO17" s="40"/>
    </row>
    <row r="18" spans="2:93" ht="13.5" customHeight="1">
      <c r="B18" s="39">
        <v>15</v>
      </c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31"/>
      <c r="AB18" s="31"/>
      <c r="AC18" s="31"/>
      <c r="AD18" s="31"/>
      <c r="AE18" s="31"/>
      <c r="AF18" s="31"/>
      <c r="AG18" s="31"/>
      <c r="AH18" s="31"/>
      <c r="AI18" s="31"/>
      <c r="AJ18" s="31"/>
      <c r="AK18" s="31"/>
      <c r="AL18" s="31"/>
      <c r="AM18" s="41"/>
      <c r="AN18" s="41"/>
      <c r="AO18" s="41"/>
      <c r="AP18" s="41"/>
      <c r="AQ18" s="41"/>
      <c r="AR18" s="41"/>
      <c r="AS18" s="41"/>
      <c r="AT18" s="41"/>
      <c r="AU18" s="41"/>
      <c r="AV18" s="41"/>
      <c r="AW18" s="41"/>
      <c r="AX18" s="41"/>
      <c r="AY18" s="41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40"/>
      <c r="BW18" s="40"/>
      <c r="BX18" s="40"/>
      <c r="BY18" s="40"/>
      <c r="BZ18" s="40"/>
      <c r="CA18" s="40"/>
      <c r="CB18" s="40"/>
      <c r="CC18" s="40"/>
      <c r="CD18" s="40"/>
      <c r="CE18" s="40"/>
      <c r="CF18" s="40"/>
      <c r="CG18" s="40"/>
      <c r="CH18" s="40"/>
      <c r="CI18" s="40"/>
      <c r="CJ18" s="40"/>
      <c r="CK18" s="40"/>
      <c r="CL18" s="40"/>
      <c r="CM18" s="40"/>
      <c r="CN18" s="40"/>
      <c r="CO18" s="40"/>
    </row>
    <row r="19" spans="2:93" ht="13.5" customHeight="1">
      <c r="B19" s="39">
        <v>16</v>
      </c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  <c r="AA19" s="31"/>
      <c r="AB19" s="31"/>
      <c r="AC19" s="31"/>
      <c r="AD19" s="31"/>
      <c r="AE19" s="31"/>
      <c r="AF19" s="31"/>
      <c r="AG19" s="31"/>
      <c r="AH19" s="31"/>
      <c r="AI19" s="31"/>
      <c r="AJ19" s="31"/>
      <c r="AK19" s="31"/>
      <c r="AL19" s="31"/>
      <c r="AM19" s="41"/>
      <c r="AN19" s="41"/>
      <c r="AO19" s="41"/>
      <c r="AP19" s="41"/>
      <c r="AQ19" s="41"/>
      <c r="AR19" s="41"/>
      <c r="AS19" s="41"/>
      <c r="AT19" s="41"/>
      <c r="AU19" s="41"/>
      <c r="AV19" s="41"/>
      <c r="AW19" s="41"/>
      <c r="AX19" s="41"/>
      <c r="AY19" s="41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40"/>
      <c r="BW19" s="40"/>
      <c r="BX19" s="40"/>
      <c r="BY19" s="40"/>
      <c r="BZ19" s="40"/>
      <c r="CA19" s="40"/>
      <c r="CB19" s="40"/>
      <c r="CC19" s="40"/>
      <c r="CD19" s="40"/>
      <c r="CE19" s="40"/>
      <c r="CF19" s="40"/>
      <c r="CG19" s="40"/>
      <c r="CH19" s="40"/>
      <c r="CI19" s="40"/>
      <c r="CJ19" s="40"/>
      <c r="CK19" s="40"/>
      <c r="CL19" s="40"/>
      <c r="CM19" s="40"/>
      <c r="CN19" s="40"/>
      <c r="CO19" s="40"/>
    </row>
    <row r="20" spans="2:93" ht="13.5" customHeight="1">
      <c r="B20" s="39">
        <v>17</v>
      </c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31"/>
      <c r="AL20" s="31"/>
      <c r="AM20" s="41"/>
      <c r="AN20" s="41"/>
      <c r="AO20" s="41"/>
      <c r="AP20" s="41"/>
      <c r="AQ20" s="41"/>
      <c r="AR20" s="41"/>
      <c r="AS20" s="41"/>
      <c r="AT20" s="41"/>
      <c r="AU20" s="41"/>
      <c r="AV20" s="41"/>
      <c r="AW20" s="41"/>
      <c r="AX20" s="41"/>
      <c r="AY20" s="41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40"/>
      <c r="BW20" s="40"/>
      <c r="BX20" s="40"/>
      <c r="BY20" s="40"/>
      <c r="BZ20" s="40"/>
      <c r="CA20" s="40"/>
      <c r="CB20" s="40"/>
      <c r="CC20" s="40"/>
      <c r="CD20" s="40"/>
      <c r="CE20" s="40"/>
      <c r="CF20" s="40"/>
      <c r="CG20" s="40"/>
      <c r="CH20" s="40"/>
      <c r="CI20" s="40"/>
      <c r="CJ20" s="40"/>
      <c r="CK20" s="40"/>
      <c r="CL20" s="40"/>
      <c r="CM20" s="40"/>
      <c r="CN20" s="40"/>
      <c r="CO20" s="40"/>
    </row>
    <row r="21" spans="2:93" ht="13.5" customHeight="1">
      <c r="B21" s="39">
        <v>18</v>
      </c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31"/>
      <c r="AB21" s="31"/>
      <c r="AC21" s="31"/>
      <c r="AD21" s="31"/>
      <c r="AE21" s="31"/>
      <c r="AF21" s="31"/>
      <c r="AG21" s="31"/>
      <c r="AH21" s="31"/>
      <c r="AI21" s="31"/>
      <c r="AJ21" s="31"/>
      <c r="AK21" s="31"/>
      <c r="AL21" s="31"/>
      <c r="AM21" s="41"/>
      <c r="AN21" s="41"/>
      <c r="AO21" s="41"/>
      <c r="AP21" s="41"/>
      <c r="AQ21" s="41"/>
      <c r="AR21" s="41"/>
      <c r="AS21" s="41"/>
      <c r="AT21" s="41"/>
      <c r="AU21" s="41"/>
      <c r="AV21" s="41"/>
      <c r="AW21" s="41"/>
      <c r="AX21" s="41"/>
      <c r="AY21" s="41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40"/>
      <c r="BW21" s="40"/>
      <c r="BX21" s="40"/>
      <c r="BY21" s="40"/>
      <c r="BZ21" s="40"/>
      <c r="CA21" s="40"/>
      <c r="CB21" s="40"/>
      <c r="CC21" s="40"/>
      <c r="CD21" s="40"/>
      <c r="CE21" s="40"/>
      <c r="CF21" s="40"/>
      <c r="CG21" s="40"/>
      <c r="CH21" s="40"/>
      <c r="CI21" s="40"/>
      <c r="CJ21" s="40"/>
      <c r="CK21" s="40"/>
      <c r="CL21" s="40"/>
      <c r="CM21" s="40"/>
      <c r="CN21" s="40"/>
      <c r="CO21" s="40"/>
    </row>
    <row r="22" spans="2:93" ht="13.5" customHeight="1">
      <c r="B22" s="39">
        <v>19</v>
      </c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31"/>
      <c r="AB22" s="31"/>
      <c r="AC22" s="31"/>
      <c r="AD22" s="31"/>
      <c r="AE22" s="31"/>
      <c r="AF22" s="31"/>
      <c r="AG22" s="31"/>
      <c r="AH22" s="31"/>
      <c r="AI22" s="31"/>
      <c r="AJ22" s="31"/>
      <c r="AK22" s="31"/>
      <c r="AL22" s="31"/>
      <c r="AM22" s="41"/>
      <c r="AN22" s="41"/>
      <c r="AO22" s="41"/>
      <c r="AP22" s="41"/>
      <c r="AQ22" s="41"/>
      <c r="AR22" s="41"/>
      <c r="AS22" s="41"/>
      <c r="AT22" s="41"/>
      <c r="AU22" s="41"/>
      <c r="AV22" s="41"/>
      <c r="AW22" s="41"/>
      <c r="AX22" s="41"/>
      <c r="AY22" s="41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40"/>
      <c r="BW22" s="40"/>
      <c r="BX22" s="40"/>
      <c r="BY22" s="40"/>
      <c r="BZ22" s="40"/>
      <c r="CA22" s="40"/>
      <c r="CB22" s="40"/>
      <c r="CC22" s="40"/>
      <c r="CD22" s="40"/>
      <c r="CE22" s="40"/>
      <c r="CF22" s="40"/>
      <c r="CG22" s="40"/>
      <c r="CH22" s="40"/>
      <c r="CI22" s="40"/>
      <c r="CJ22" s="40"/>
      <c r="CK22" s="40"/>
      <c r="CL22" s="40"/>
      <c r="CM22" s="40"/>
      <c r="CN22" s="40"/>
      <c r="CO22" s="40"/>
    </row>
    <row r="23" spans="2:93" ht="13.5" customHeight="1">
      <c r="B23" s="39">
        <v>20</v>
      </c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  <c r="AA23" s="31"/>
      <c r="AB23" s="31"/>
      <c r="AC23" s="31"/>
      <c r="AD23" s="31"/>
      <c r="AE23" s="31"/>
      <c r="AF23" s="31"/>
      <c r="AG23" s="31"/>
      <c r="AH23" s="31"/>
      <c r="AI23" s="31"/>
      <c r="AJ23" s="31"/>
      <c r="AK23" s="31"/>
      <c r="AL23" s="31"/>
      <c r="AM23" s="41"/>
      <c r="AN23" s="41"/>
      <c r="AO23" s="41"/>
      <c r="AP23" s="41"/>
      <c r="AQ23" s="41"/>
      <c r="AR23" s="41"/>
      <c r="AS23" s="41"/>
      <c r="AT23" s="41"/>
      <c r="AU23" s="41"/>
      <c r="AV23" s="41"/>
      <c r="AW23" s="41"/>
      <c r="AX23" s="41"/>
      <c r="AY23" s="41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40"/>
      <c r="BW23" s="40"/>
      <c r="BX23" s="40"/>
      <c r="BY23" s="40"/>
      <c r="BZ23" s="40"/>
      <c r="CA23" s="40"/>
      <c r="CB23" s="40"/>
      <c r="CC23" s="40"/>
      <c r="CD23" s="40"/>
      <c r="CE23" s="40"/>
      <c r="CF23" s="40"/>
      <c r="CG23" s="40"/>
      <c r="CH23" s="40"/>
      <c r="CI23" s="40"/>
      <c r="CJ23" s="40"/>
      <c r="CK23" s="40"/>
      <c r="CL23" s="40"/>
      <c r="CM23" s="40"/>
      <c r="CN23" s="40"/>
      <c r="CO23" s="40"/>
    </row>
    <row r="24" spans="2:93" ht="13.5" customHeight="1">
      <c r="B24" s="39">
        <v>21</v>
      </c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31"/>
      <c r="AB24" s="31"/>
      <c r="AC24" s="31"/>
      <c r="AD24" s="31"/>
      <c r="AE24" s="31"/>
      <c r="AF24" s="31"/>
      <c r="AG24" s="31"/>
      <c r="AH24" s="31"/>
      <c r="AI24" s="31"/>
      <c r="AJ24" s="31"/>
      <c r="AK24" s="31"/>
      <c r="AL24" s="31"/>
      <c r="AM24" s="41"/>
      <c r="AN24" s="41"/>
      <c r="AO24" s="41"/>
      <c r="AP24" s="41"/>
      <c r="AQ24" s="41"/>
      <c r="AR24" s="41"/>
      <c r="AS24" s="41"/>
      <c r="AT24" s="41"/>
      <c r="AU24" s="41"/>
      <c r="AV24" s="41"/>
      <c r="AW24" s="41"/>
      <c r="AX24" s="41"/>
      <c r="AY24" s="41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40"/>
      <c r="BW24" s="40"/>
      <c r="BX24" s="40"/>
      <c r="BY24" s="40"/>
      <c r="BZ24" s="40"/>
      <c r="CA24" s="40"/>
      <c r="CB24" s="40"/>
      <c r="CC24" s="40"/>
      <c r="CD24" s="40"/>
      <c r="CE24" s="40"/>
      <c r="CF24" s="40"/>
      <c r="CG24" s="40"/>
      <c r="CH24" s="40"/>
      <c r="CI24" s="40"/>
      <c r="CJ24" s="40"/>
      <c r="CK24" s="40"/>
      <c r="CL24" s="40"/>
      <c r="CM24" s="40"/>
      <c r="CN24" s="40"/>
      <c r="CO24" s="40"/>
    </row>
    <row r="25" spans="2:93" ht="13.5" customHeight="1">
      <c r="B25" s="39">
        <v>22</v>
      </c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31"/>
      <c r="AB25" s="31"/>
      <c r="AC25" s="31"/>
      <c r="AD25" s="31"/>
      <c r="AE25" s="31"/>
      <c r="AF25" s="31"/>
      <c r="AG25" s="31"/>
      <c r="AH25" s="31"/>
      <c r="AI25" s="31"/>
      <c r="AJ25" s="31"/>
      <c r="AK25" s="31"/>
      <c r="AL25" s="31"/>
      <c r="AM25" s="41"/>
      <c r="AN25" s="41"/>
      <c r="AO25" s="41"/>
      <c r="AP25" s="41"/>
      <c r="AQ25" s="41"/>
      <c r="AR25" s="41"/>
      <c r="AS25" s="41"/>
      <c r="AT25" s="41"/>
      <c r="AU25" s="41"/>
      <c r="AV25" s="41"/>
      <c r="AW25" s="41"/>
      <c r="AX25" s="41"/>
      <c r="AY25" s="41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40"/>
      <c r="BW25" s="40"/>
      <c r="BX25" s="40"/>
      <c r="BY25" s="40"/>
      <c r="BZ25" s="40"/>
      <c r="CA25" s="40"/>
      <c r="CB25" s="40"/>
      <c r="CC25" s="40"/>
      <c r="CD25" s="40"/>
      <c r="CE25" s="40"/>
      <c r="CF25" s="40"/>
      <c r="CG25" s="40"/>
      <c r="CH25" s="40"/>
      <c r="CI25" s="40"/>
      <c r="CJ25" s="40"/>
      <c r="CK25" s="40"/>
      <c r="CL25" s="40"/>
      <c r="CM25" s="40"/>
      <c r="CN25" s="40"/>
      <c r="CO25" s="40"/>
    </row>
    <row r="26" spans="2:93" ht="13.5" customHeight="1">
      <c r="B26" s="39">
        <v>23</v>
      </c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31"/>
      <c r="AB26" s="31"/>
      <c r="AC26" s="31"/>
      <c r="AD26" s="31"/>
      <c r="AE26" s="31"/>
      <c r="AF26" s="31"/>
      <c r="AG26" s="31"/>
      <c r="AH26" s="31"/>
      <c r="AI26" s="31"/>
      <c r="AJ26" s="31"/>
      <c r="AK26" s="31"/>
      <c r="AL26" s="31"/>
      <c r="AM26" s="41"/>
      <c r="AN26" s="41"/>
      <c r="AO26" s="41"/>
      <c r="AP26" s="41"/>
      <c r="AQ26" s="41"/>
      <c r="AR26" s="41"/>
      <c r="AS26" s="41"/>
      <c r="AT26" s="41"/>
      <c r="AU26" s="41"/>
      <c r="AV26" s="41"/>
      <c r="AW26" s="41"/>
      <c r="AX26" s="41"/>
      <c r="AY26" s="41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40"/>
      <c r="BW26" s="40"/>
      <c r="BX26" s="40"/>
      <c r="BY26" s="40"/>
      <c r="BZ26" s="40"/>
      <c r="CA26" s="40"/>
      <c r="CB26" s="40"/>
      <c r="CC26" s="40"/>
      <c r="CD26" s="40"/>
      <c r="CE26" s="40"/>
      <c r="CF26" s="40"/>
      <c r="CG26" s="40"/>
      <c r="CH26" s="40"/>
      <c r="CI26" s="40"/>
      <c r="CJ26" s="40"/>
      <c r="CK26" s="40"/>
      <c r="CL26" s="40"/>
      <c r="CM26" s="40"/>
      <c r="CN26" s="40"/>
      <c r="CO26" s="40"/>
    </row>
    <row r="27" spans="2:93" ht="13.5" customHeight="1">
      <c r="B27" s="39">
        <v>24</v>
      </c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  <c r="AA27" s="31"/>
      <c r="AB27" s="31"/>
      <c r="AC27" s="31"/>
      <c r="AD27" s="31"/>
      <c r="AE27" s="31"/>
      <c r="AF27" s="31"/>
      <c r="AG27" s="31"/>
      <c r="AH27" s="31"/>
      <c r="AI27" s="31"/>
      <c r="AJ27" s="31"/>
      <c r="AK27" s="31"/>
      <c r="AL27" s="31"/>
      <c r="AM27" s="41"/>
      <c r="AN27" s="41"/>
      <c r="AO27" s="41"/>
      <c r="AP27" s="41"/>
      <c r="AQ27" s="41"/>
      <c r="AR27" s="41"/>
      <c r="AS27" s="41"/>
      <c r="AT27" s="41"/>
      <c r="AU27" s="41"/>
      <c r="AV27" s="41"/>
      <c r="AW27" s="41"/>
      <c r="AX27" s="41"/>
      <c r="AY27" s="41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40"/>
      <c r="BW27" s="40"/>
      <c r="BX27" s="40"/>
      <c r="BY27" s="40"/>
      <c r="BZ27" s="40"/>
      <c r="CA27" s="40"/>
      <c r="CB27" s="40"/>
      <c r="CC27" s="40"/>
      <c r="CD27" s="40"/>
      <c r="CE27" s="40"/>
      <c r="CF27" s="40"/>
      <c r="CG27" s="40"/>
      <c r="CH27" s="40"/>
      <c r="CI27" s="40"/>
      <c r="CJ27" s="40"/>
      <c r="CK27" s="40"/>
      <c r="CL27" s="40"/>
      <c r="CM27" s="40"/>
      <c r="CN27" s="40"/>
      <c r="CO27" s="40"/>
    </row>
    <row r="28" spans="2:93" ht="13.5" customHeight="1">
      <c r="B28" s="39">
        <v>25</v>
      </c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  <c r="AA28" s="31"/>
      <c r="AB28" s="31"/>
      <c r="AC28" s="31"/>
      <c r="AD28" s="31"/>
      <c r="AE28" s="31"/>
      <c r="AF28" s="31"/>
      <c r="AG28" s="31"/>
      <c r="AH28" s="31"/>
      <c r="AI28" s="31"/>
      <c r="AJ28" s="31"/>
      <c r="AK28" s="31"/>
      <c r="AL28" s="31"/>
      <c r="AM28" s="41"/>
      <c r="AN28" s="41"/>
      <c r="AO28" s="41"/>
      <c r="AP28" s="41"/>
      <c r="AQ28" s="41"/>
      <c r="AR28" s="41"/>
      <c r="AS28" s="41"/>
      <c r="AT28" s="41"/>
      <c r="AU28" s="41"/>
      <c r="AV28" s="41"/>
      <c r="AW28" s="41"/>
      <c r="AX28" s="41"/>
      <c r="AY28" s="41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40"/>
      <c r="BW28" s="40"/>
      <c r="BX28" s="40"/>
      <c r="BY28" s="40"/>
      <c r="BZ28" s="40"/>
      <c r="CA28" s="40"/>
      <c r="CB28" s="40"/>
      <c r="CC28" s="40"/>
      <c r="CD28" s="40"/>
      <c r="CE28" s="40"/>
      <c r="CF28" s="40"/>
      <c r="CG28" s="40"/>
      <c r="CH28" s="40"/>
      <c r="CI28" s="40"/>
      <c r="CJ28" s="40"/>
      <c r="CK28" s="40"/>
      <c r="CL28" s="40"/>
      <c r="CM28" s="40"/>
      <c r="CN28" s="40"/>
      <c r="CO28" s="40"/>
    </row>
    <row r="29" spans="2:93" ht="13.5" customHeight="1">
      <c r="B29" s="39">
        <v>26</v>
      </c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  <c r="AA29" s="31"/>
      <c r="AB29" s="31"/>
      <c r="AC29" s="31"/>
      <c r="AD29" s="31"/>
      <c r="AE29" s="31"/>
      <c r="AF29" s="31"/>
      <c r="AG29" s="31"/>
      <c r="AH29" s="31"/>
      <c r="AI29" s="31"/>
      <c r="AJ29" s="31"/>
      <c r="AK29" s="31"/>
      <c r="AL29" s="31"/>
      <c r="AM29" s="41"/>
      <c r="AN29" s="41"/>
      <c r="AO29" s="41"/>
      <c r="AP29" s="41"/>
      <c r="AQ29" s="41"/>
      <c r="AR29" s="41"/>
      <c r="AS29" s="41"/>
      <c r="AT29" s="41"/>
      <c r="AU29" s="41"/>
      <c r="AV29" s="41"/>
      <c r="AW29" s="41"/>
      <c r="AX29" s="41"/>
      <c r="AY29" s="41"/>
      <c r="AZ29" s="40"/>
      <c r="BA29" s="40"/>
      <c r="BB29" s="40"/>
      <c r="BC29" s="40"/>
      <c r="BD29" s="40"/>
      <c r="BE29" s="40"/>
      <c r="BF29" s="40"/>
      <c r="BG29" s="40"/>
      <c r="BH29" s="40"/>
      <c r="BI29" s="40"/>
      <c r="BJ29" s="40"/>
      <c r="BK29" s="40"/>
      <c r="BL29" s="40"/>
      <c r="BM29" s="40"/>
      <c r="BN29" s="40"/>
      <c r="BO29" s="40"/>
      <c r="BP29" s="40"/>
      <c r="BQ29" s="40"/>
      <c r="BR29" s="40"/>
      <c r="BS29" s="40"/>
      <c r="BT29" s="40"/>
      <c r="BU29" s="40"/>
      <c r="BV29" s="40"/>
      <c r="BW29" s="40"/>
      <c r="BX29" s="40"/>
      <c r="BY29" s="40"/>
      <c r="BZ29" s="40"/>
      <c r="CA29" s="40"/>
      <c r="CB29" s="40"/>
      <c r="CC29" s="40"/>
      <c r="CD29" s="40"/>
      <c r="CE29" s="40"/>
      <c r="CF29" s="40"/>
      <c r="CG29" s="40"/>
      <c r="CH29" s="40"/>
      <c r="CI29" s="40"/>
      <c r="CJ29" s="40"/>
      <c r="CK29" s="40"/>
      <c r="CL29" s="40"/>
      <c r="CM29" s="40"/>
      <c r="CN29" s="40"/>
      <c r="CO29" s="40"/>
    </row>
    <row r="30" spans="2:93" ht="13.5" customHeight="1">
      <c r="B30" s="39">
        <v>27</v>
      </c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31"/>
      <c r="AB30" s="31"/>
      <c r="AC30" s="31"/>
      <c r="AD30" s="31"/>
      <c r="AE30" s="31"/>
      <c r="AF30" s="31"/>
      <c r="AG30" s="31"/>
      <c r="AH30" s="31"/>
      <c r="AI30" s="31"/>
      <c r="AJ30" s="31"/>
      <c r="AK30" s="31"/>
      <c r="AL30" s="31"/>
      <c r="AM30" s="41"/>
      <c r="AN30" s="41"/>
      <c r="AO30" s="41"/>
      <c r="AP30" s="41"/>
      <c r="AQ30" s="41"/>
      <c r="AR30" s="41"/>
      <c r="AS30" s="41"/>
      <c r="AT30" s="41"/>
      <c r="AU30" s="41"/>
      <c r="AV30" s="41"/>
      <c r="AW30" s="41"/>
      <c r="AX30" s="41"/>
      <c r="AY30" s="41"/>
      <c r="AZ30" s="40"/>
      <c r="BA30" s="40"/>
      <c r="BB30" s="40"/>
      <c r="BC30" s="40"/>
      <c r="BD30" s="40"/>
      <c r="BE30" s="40"/>
      <c r="BF30" s="40"/>
      <c r="BG30" s="40"/>
      <c r="BH30" s="40"/>
      <c r="BI30" s="40"/>
      <c r="BJ30" s="40"/>
      <c r="BK30" s="40"/>
      <c r="BL30" s="40"/>
      <c r="BM30" s="40"/>
      <c r="BN30" s="40"/>
      <c r="BO30" s="40"/>
      <c r="BP30" s="40"/>
      <c r="BQ30" s="40"/>
      <c r="BR30" s="40"/>
      <c r="BS30" s="40"/>
      <c r="BT30" s="40"/>
      <c r="BU30" s="40"/>
      <c r="BV30" s="40"/>
      <c r="BW30" s="40"/>
      <c r="BX30" s="40"/>
      <c r="BY30" s="40"/>
      <c r="BZ30" s="40"/>
      <c r="CA30" s="40"/>
      <c r="CB30" s="40"/>
      <c r="CC30" s="40"/>
      <c r="CD30" s="40"/>
      <c r="CE30" s="40"/>
      <c r="CF30" s="40"/>
      <c r="CG30" s="40"/>
      <c r="CH30" s="40"/>
      <c r="CI30" s="40"/>
      <c r="CJ30" s="40"/>
      <c r="CK30" s="40"/>
      <c r="CL30" s="40"/>
      <c r="CM30" s="40"/>
      <c r="CN30" s="40"/>
      <c r="CO30" s="40"/>
    </row>
    <row r="31" spans="2:93" ht="13.5" customHeight="1">
      <c r="B31" s="39">
        <v>28</v>
      </c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  <c r="AA31" s="31"/>
      <c r="AB31" s="31"/>
      <c r="AC31" s="31"/>
      <c r="AD31" s="31"/>
      <c r="AE31" s="31"/>
      <c r="AF31" s="31"/>
      <c r="AG31" s="31"/>
      <c r="AH31" s="31"/>
      <c r="AI31" s="31"/>
      <c r="AJ31" s="31"/>
      <c r="AK31" s="31"/>
      <c r="AL31" s="31"/>
      <c r="AM31" s="41"/>
      <c r="AN31" s="41"/>
      <c r="AO31" s="41"/>
      <c r="AP31" s="41"/>
      <c r="AQ31" s="41"/>
      <c r="AR31" s="41"/>
      <c r="AS31" s="41"/>
      <c r="AT31" s="41"/>
      <c r="AU31" s="41"/>
      <c r="AV31" s="41"/>
      <c r="AW31" s="41"/>
      <c r="AX31" s="41"/>
      <c r="AY31" s="41"/>
      <c r="AZ31" s="40"/>
      <c r="BA31" s="40"/>
      <c r="BB31" s="40"/>
      <c r="BC31" s="40"/>
      <c r="BD31" s="40"/>
      <c r="BE31" s="40"/>
      <c r="BF31" s="40"/>
      <c r="BG31" s="40"/>
      <c r="BH31" s="40"/>
      <c r="BI31" s="40"/>
      <c r="BJ31" s="40"/>
      <c r="BK31" s="40"/>
      <c r="BL31" s="40"/>
      <c r="BM31" s="40"/>
      <c r="BN31" s="40"/>
      <c r="BO31" s="40"/>
      <c r="BP31" s="40"/>
      <c r="BQ31" s="40"/>
      <c r="BR31" s="40"/>
      <c r="BS31" s="40"/>
      <c r="BT31" s="40"/>
      <c r="BU31" s="40"/>
      <c r="BV31" s="40"/>
      <c r="BW31" s="40"/>
      <c r="BX31" s="40"/>
      <c r="BY31" s="40"/>
      <c r="BZ31" s="40"/>
      <c r="CA31" s="40"/>
      <c r="CB31" s="40"/>
      <c r="CC31" s="40"/>
      <c r="CD31" s="40"/>
      <c r="CE31" s="40"/>
      <c r="CF31" s="40"/>
      <c r="CG31" s="40"/>
      <c r="CH31" s="40"/>
      <c r="CI31" s="40"/>
      <c r="CJ31" s="40"/>
      <c r="CK31" s="40"/>
      <c r="CL31" s="40"/>
      <c r="CM31" s="40"/>
      <c r="CN31" s="40"/>
      <c r="CO31" s="40"/>
    </row>
    <row r="32" spans="2:93" ht="13.5" customHeight="1">
      <c r="B32" s="39">
        <v>29</v>
      </c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31"/>
      <c r="AB32" s="31"/>
      <c r="AC32" s="31"/>
      <c r="AD32" s="31"/>
      <c r="AE32" s="31"/>
      <c r="AF32" s="31"/>
      <c r="AG32" s="31"/>
      <c r="AH32" s="31"/>
      <c r="AI32" s="31"/>
      <c r="AJ32" s="31"/>
      <c r="AK32" s="31"/>
      <c r="AL32" s="31"/>
      <c r="AM32" s="41"/>
      <c r="AN32" s="41"/>
      <c r="AO32" s="41"/>
      <c r="AP32" s="41"/>
      <c r="AQ32" s="41"/>
      <c r="AR32" s="41"/>
      <c r="AS32" s="41"/>
      <c r="AT32" s="41"/>
      <c r="AU32" s="41"/>
      <c r="AV32" s="41"/>
      <c r="AW32" s="41"/>
      <c r="AX32" s="41"/>
      <c r="AY32" s="41"/>
      <c r="AZ32" s="40"/>
      <c r="BA32" s="40"/>
      <c r="BB32" s="40"/>
      <c r="BC32" s="40"/>
      <c r="BD32" s="40"/>
      <c r="BE32" s="40"/>
      <c r="BF32" s="40"/>
      <c r="BG32" s="40"/>
      <c r="BH32" s="40"/>
      <c r="BI32" s="40"/>
      <c r="BJ32" s="40"/>
      <c r="BK32" s="40"/>
      <c r="BL32" s="40"/>
      <c r="BM32" s="40"/>
      <c r="BN32" s="40"/>
      <c r="BO32" s="40"/>
      <c r="BP32" s="40"/>
      <c r="BQ32" s="40"/>
      <c r="BR32" s="40"/>
      <c r="BS32" s="40"/>
      <c r="BT32" s="40"/>
      <c r="BU32" s="40"/>
      <c r="BV32" s="40"/>
      <c r="BW32" s="40"/>
      <c r="BX32" s="40"/>
      <c r="BY32" s="40"/>
      <c r="BZ32" s="40"/>
      <c r="CA32" s="40"/>
      <c r="CB32" s="40"/>
      <c r="CC32" s="40"/>
      <c r="CD32" s="40"/>
      <c r="CE32" s="40"/>
      <c r="CF32" s="40"/>
      <c r="CG32" s="40"/>
      <c r="CH32" s="40"/>
      <c r="CI32" s="40"/>
      <c r="CJ32" s="40"/>
      <c r="CK32" s="40"/>
      <c r="CL32" s="40"/>
      <c r="CM32" s="40"/>
      <c r="CN32" s="40"/>
      <c r="CO32" s="40"/>
    </row>
    <row r="33" spans="2:93" ht="13.5" customHeight="1">
      <c r="B33" s="39">
        <v>30</v>
      </c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  <c r="AA33" s="31"/>
      <c r="AB33" s="31"/>
      <c r="AC33" s="31"/>
      <c r="AD33" s="31"/>
      <c r="AE33" s="31"/>
      <c r="AF33" s="31"/>
      <c r="AG33" s="31"/>
      <c r="AH33" s="31"/>
      <c r="AI33" s="31"/>
      <c r="AJ33" s="31"/>
      <c r="AK33" s="31"/>
      <c r="AL33" s="31"/>
      <c r="AM33" s="41"/>
      <c r="AN33" s="41"/>
      <c r="AO33" s="41"/>
      <c r="AP33" s="41"/>
      <c r="AQ33" s="41"/>
      <c r="AR33" s="41"/>
      <c r="AS33" s="41"/>
      <c r="AT33" s="41"/>
      <c r="AU33" s="41"/>
      <c r="AV33" s="41"/>
      <c r="AW33" s="41"/>
      <c r="AX33" s="41"/>
      <c r="AY33" s="41"/>
      <c r="AZ33" s="40"/>
      <c r="BA33" s="40"/>
      <c r="BB33" s="40"/>
      <c r="BC33" s="40"/>
      <c r="BD33" s="40"/>
      <c r="BE33" s="40"/>
      <c r="BF33" s="40"/>
      <c r="BG33" s="40"/>
      <c r="BH33" s="40"/>
      <c r="BI33" s="40"/>
      <c r="BJ33" s="40"/>
      <c r="BK33" s="40"/>
      <c r="BL33" s="40"/>
      <c r="BM33" s="40"/>
      <c r="BN33" s="40"/>
      <c r="BO33" s="40"/>
      <c r="BP33" s="40"/>
      <c r="BQ33" s="40"/>
      <c r="BR33" s="40"/>
      <c r="BS33" s="40"/>
      <c r="BT33" s="40"/>
      <c r="BU33" s="40"/>
      <c r="BV33" s="40"/>
      <c r="BW33" s="40"/>
      <c r="BX33" s="40"/>
      <c r="BY33" s="40"/>
      <c r="BZ33" s="40"/>
      <c r="CA33" s="40"/>
      <c r="CB33" s="40"/>
      <c r="CC33" s="40"/>
      <c r="CD33" s="40"/>
      <c r="CE33" s="40"/>
      <c r="CF33" s="40"/>
      <c r="CG33" s="40"/>
      <c r="CH33" s="40"/>
      <c r="CI33" s="40"/>
      <c r="CJ33" s="40"/>
      <c r="CK33" s="40"/>
      <c r="CL33" s="40"/>
      <c r="CM33" s="40"/>
      <c r="CN33" s="40"/>
      <c r="CO33" s="40"/>
    </row>
    <row r="34" spans="2:93" ht="13.5" customHeight="1">
      <c r="B34" s="39">
        <v>31</v>
      </c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31"/>
      <c r="AB34" s="31"/>
      <c r="AC34" s="31"/>
      <c r="AD34" s="31"/>
      <c r="AE34" s="31"/>
      <c r="AF34" s="31"/>
      <c r="AG34" s="31"/>
      <c r="AH34" s="31"/>
      <c r="AI34" s="31"/>
      <c r="AJ34" s="31"/>
      <c r="AK34" s="31"/>
      <c r="AL34" s="31"/>
      <c r="AM34" s="41"/>
      <c r="AN34" s="41"/>
      <c r="AO34" s="41"/>
      <c r="AP34" s="41"/>
      <c r="AQ34" s="41"/>
      <c r="AR34" s="41"/>
      <c r="AS34" s="41"/>
      <c r="AT34" s="41"/>
      <c r="AU34" s="41"/>
      <c r="AV34" s="41"/>
      <c r="AW34" s="41"/>
      <c r="AX34" s="41"/>
      <c r="AY34" s="41"/>
      <c r="AZ34" s="40"/>
      <c r="BA34" s="40"/>
      <c r="BB34" s="40"/>
      <c r="BC34" s="40"/>
      <c r="BD34" s="40"/>
      <c r="BE34" s="40"/>
      <c r="BF34" s="40"/>
      <c r="BG34" s="40"/>
      <c r="BH34" s="40"/>
      <c r="BI34" s="40"/>
      <c r="BJ34" s="40"/>
      <c r="BK34" s="40"/>
      <c r="BL34" s="40"/>
      <c r="BM34" s="40"/>
      <c r="BN34" s="40"/>
      <c r="BO34" s="40"/>
      <c r="BP34" s="40"/>
      <c r="BQ34" s="40"/>
      <c r="BR34" s="40"/>
      <c r="BS34" s="40"/>
      <c r="BT34" s="40"/>
      <c r="BU34" s="40"/>
      <c r="BV34" s="40"/>
      <c r="BW34" s="40"/>
      <c r="BX34" s="40"/>
      <c r="BY34" s="40"/>
      <c r="BZ34" s="40"/>
      <c r="CA34" s="40"/>
      <c r="CB34" s="40"/>
      <c r="CC34" s="40"/>
      <c r="CD34" s="40"/>
      <c r="CE34" s="40"/>
      <c r="CF34" s="40"/>
      <c r="CG34" s="40"/>
      <c r="CH34" s="40"/>
      <c r="CI34" s="40"/>
      <c r="CJ34" s="40"/>
      <c r="CK34" s="40"/>
      <c r="CL34" s="40"/>
      <c r="CM34" s="40"/>
      <c r="CN34" s="40"/>
      <c r="CO34" s="40"/>
    </row>
    <row r="35" spans="2:93" ht="13.5" customHeight="1">
      <c r="B35" s="39">
        <v>32</v>
      </c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  <c r="AA35" s="31"/>
      <c r="AB35" s="31"/>
      <c r="AC35" s="31"/>
      <c r="AD35" s="31"/>
      <c r="AE35" s="31"/>
      <c r="AF35" s="31"/>
      <c r="AG35" s="31"/>
      <c r="AH35" s="31"/>
      <c r="AI35" s="31"/>
      <c r="AJ35" s="31"/>
      <c r="AK35" s="31"/>
      <c r="AL35" s="31"/>
      <c r="AM35" s="41"/>
      <c r="AN35" s="41"/>
      <c r="AO35" s="41"/>
      <c r="AP35" s="41"/>
      <c r="AQ35" s="41"/>
      <c r="AR35" s="41"/>
      <c r="AS35" s="41"/>
      <c r="AT35" s="41"/>
      <c r="AU35" s="41"/>
      <c r="AV35" s="41"/>
      <c r="AW35" s="41"/>
      <c r="AX35" s="41"/>
      <c r="AY35" s="41"/>
      <c r="AZ35" s="40"/>
      <c r="BA35" s="40"/>
      <c r="BB35" s="40"/>
      <c r="BC35" s="40"/>
      <c r="BD35" s="40"/>
      <c r="BE35" s="40"/>
      <c r="BF35" s="40"/>
      <c r="BG35" s="40"/>
      <c r="BH35" s="40"/>
      <c r="BI35" s="40"/>
      <c r="BJ35" s="40"/>
      <c r="BK35" s="40"/>
      <c r="BL35" s="40"/>
      <c r="BM35" s="40"/>
      <c r="BN35" s="40"/>
      <c r="BO35" s="40"/>
      <c r="BP35" s="40"/>
      <c r="BQ35" s="40"/>
      <c r="BR35" s="40"/>
      <c r="BS35" s="40"/>
      <c r="BT35" s="40"/>
      <c r="BU35" s="40"/>
      <c r="BV35" s="40"/>
      <c r="BW35" s="40"/>
      <c r="BX35" s="40"/>
      <c r="BY35" s="40"/>
      <c r="BZ35" s="40"/>
      <c r="CA35" s="40"/>
      <c r="CB35" s="40"/>
      <c r="CC35" s="40"/>
      <c r="CD35" s="40"/>
      <c r="CE35" s="40"/>
      <c r="CF35" s="40"/>
      <c r="CG35" s="40"/>
      <c r="CH35" s="40"/>
      <c r="CI35" s="40"/>
      <c r="CJ35" s="40"/>
      <c r="CK35" s="40"/>
      <c r="CL35" s="40"/>
      <c r="CM35" s="40"/>
      <c r="CN35" s="40"/>
      <c r="CO35" s="40"/>
    </row>
    <row r="36" spans="2:93" ht="13.5" customHeight="1">
      <c r="B36" s="39">
        <v>33</v>
      </c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31"/>
      <c r="AB36" s="31"/>
      <c r="AC36" s="31"/>
      <c r="AD36" s="31"/>
      <c r="AE36" s="31"/>
      <c r="AF36" s="31"/>
      <c r="AG36" s="31"/>
      <c r="AH36" s="31"/>
      <c r="AI36" s="31"/>
      <c r="AJ36" s="31"/>
      <c r="AK36" s="31"/>
      <c r="AL36" s="31"/>
      <c r="AM36" s="41"/>
      <c r="AN36" s="41"/>
      <c r="AO36" s="41"/>
      <c r="AP36" s="41"/>
      <c r="AQ36" s="41"/>
      <c r="AR36" s="41"/>
      <c r="AS36" s="41"/>
      <c r="AT36" s="41"/>
      <c r="AU36" s="41"/>
      <c r="AV36" s="41"/>
      <c r="AW36" s="41"/>
      <c r="AX36" s="41"/>
      <c r="AY36" s="41"/>
      <c r="AZ36" s="40"/>
      <c r="BA36" s="40"/>
      <c r="BB36" s="40"/>
      <c r="BC36" s="40"/>
      <c r="BD36" s="40"/>
      <c r="BE36" s="40"/>
      <c r="BF36" s="40"/>
      <c r="BG36" s="40"/>
      <c r="BH36" s="40"/>
      <c r="BI36" s="40"/>
      <c r="BJ36" s="40"/>
      <c r="BK36" s="40"/>
      <c r="BL36" s="40"/>
      <c r="BM36" s="40"/>
      <c r="BN36" s="40"/>
      <c r="BO36" s="40"/>
      <c r="BP36" s="40"/>
      <c r="BQ36" s="40"/>
      <c r="BR36" s="40"/>
      <c r="BS36" s="40"/>
      <c r="BT36" s="40"/>
      <c r="BU36" s="40"/>
      <c r="BV36" s="40"/>
      <c r="BW36" s="40"/>
      <c r="BX36" s="40"/>
      <c r="BY36" s="40"/>
      <c r="BZ36" s="40"/>
      <c r="CA36" s="40"/>
      <c r="CB36" s="40"/>
      <c r="CC36" s="40"/>
      <c r="CD36" s="40"/>
      <c r="CE36" s="40"/>
      <c r="CF36" s="40"/>
      <c r="CG36" s="40"/>
      <c r="CH36" s="40"/>
      <c r="CI36" s="40"/>
      <c r="CJ36" s="40"/>
      <c r="CK36" s="40"/>
      <c r="CL36" s="40"/>
      <c r="CM36" s="40"/>
      <c r="CN36" s="40"/>
      <c r="CO36" s="40"/>
    </row>
    <row r="37" spans="2:93" ht="13.5" customHeight="1">
      <c r="B37" s="39">
        <v>34</v>
      </c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  <c r="AA37" s="31"/>
      <c r="AB37" s="31"/>
      <c r="AC37" s="31"/>
      <c r="AD37" s="31"/>
      <c r="AE37" s="31"/>
      <c r="AF37" s="31"/>
      <c r="AG37" s="31"/>
      <c r="AH37" s="31"/>
      <c r="AI37" s="31"/>
      <c r="AJ37" s="31"/>
      <c r="AK37" s="31"/>
      <c r="AL37" s="31"/>
      <c r="AM37" s="41"/>
      <c r="AN37" s="41"/>
      <c r="AO37" s="41"/>
      <c r="AP37" s="41"/>
      <c r="AQ37" s="41"/>
      <c r="AR37" s="41"/>
      <c r="AS37" s="41"/>
      <c r="AT37" s="41"/>
      <c r="AU37" s="41"/>
      <c r="AV37" s="41"/>
      <c r="AW37" s="41"/>
      <c r="AX37" s="41"/>
      <c r="AY37" s="41"/>
      <c r="AZ37" s="40"/>
      <c r="BA37" s="40"/>
      <c r="BB37" s="40"/>
      <c r="BC37" s="40"/>
      <c r="BD37" s="40"/>
      <c r="BE37" s="40"/>
      <c r="BF37" s="40"/>
      <c r="BG37" s="40"/>
      <c r="BH37" s="40"/>
      <c r="BI37" s="40"/>
      <c r="BJ37" s="40"/>
      <c r="BK37" s="40"/>
      <c r="BL37" s="40"/>
      <c r="BM37" s="40"/>
      <c r="BN37" s="40"/>
      <c r="BO37" s="40"/>
      <c r="BP37" s="40"/>
      <c r="BQ37" s="40"/>
      <c r="BR37" s="40"/>
      <c r="BS37" s="40"/>
      <c r="BT37" s="40"/>
      <c r="BU37" s="40"/>
      <c r="BV37" s="40"/>
      <c r="BW37" s="40"/>
      <c r="BX37" s="40"/>
      <c r="BY37" s="40"/>
      <c r="BZ37" s="40"/>
      <c r="CA37" s="40"/>
      <c r="CB37" s="40"/>
      <c r="CC37" s="40"/>
      <c r="CD37" s="40"/>
      <c r="CE37" s="40"/>
      <c r="CF37" s="40"/>
      <c r="CG37" s="40"/>
      <c r="CH37" s="40"/>
      <c r="CI37" s="40"/>
      <c r="CJ37" s="40"/>
      <c r="CK37" s="40"/>
      <c r="CL37" s="40"/>
      <c r="CM37" s="40"/>
      <c r="CN37" s="40"/>
      <c r="CO37" s="40"/>
    </row>
    <row r="38" spans="2:93" ht="13.5" customHeight="1">
      <c r="B38" s="39">
        <v>35</v>
      </c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31"/>
      <c r="AB38" s="31"/>
      <c r="AC38" s="31"/>
      <c r="AD38" s="31"/>
      <c r="AE38" s="31"/>
      <c r="AF38" s="31"/>
      <c r="AG38" s="31"/>
      <c r="AH38" s="31"/>
      <c r="AI38" s="31"/>
      <c r="AJ38" s="31"/>
      <c r="AK38" s="31"/>
      <c r="AL38" s="31"/>
      <c r="AM38" s="41"/>
      <c r="AN38" s="41"/>
      <c r="AO38" s="41"/>
      <c r="AP38" s="41"/>
      <c r="AQ38" s="41"/>
      <c r="AR38" s="41"/>
      <c r="AS38" s="41"/>
      <c r="AT38" s="41"/>
      <c r="AU38" s="41"/>
      <c r="AV38" s="41"/>
      <c r="AW38" s="41"/>
      <c r="AX38" s="41"/>
      <c r="AY38" s="41"/>
      <c r="AZ38" s="40"/>
      <c r="BA38" s="40"/>
      <c r="BB38" s="40"/>
      <c r="BC38" s="40"/>
      <c r="BD38" s="40"/>
      <c r="BE38" s="40"/>
      <c r="BF38" s="40"/>
      <c r="BG38" s="40"/>
      <c r="BH38" s="40"/>
      <c r="BI38" s="40"/>
      <c r="BJ38" s="40"/>
      <c r="BK38" s="40"/>
      <c r="BL38" s="40"/>
      <c r="BM38" s="40"/>
      <c r="BN38" s="40"/>
      <c r="BO38" s="40"/>
      <c r="BP38" s="40"/>
      <c r="BQ38" s="40"/>
      <c r="BR38" s="40"/>
      <c r="BS38" s="40"/>
      <c r="BT38" s="40"/>
      <c r="BU38" s="40"/>
      <c r="BV38" s="40"/>
      <c r="BW38" s="40"/>
      <c r="BX38" s="40"/>
      <c r="BY38" s="40"/>
      <c r="BZ38" s="40"/>
      <c r="CA38" s="40"/>
      <c r="CB38" s="40"/>
      <c r="CC38" s="40"/>
      <c r="CD38" s="40"/>
      <c r="CE38" s="40"/>
      <c r="CF38" s="40"/>
      <c r="CG38" s="40"/>
      <c r="CH38" s="40"/>
      <c r="CI38" s="40"/>
      <c r="CJ38" s="40"/>
      <c r="CK38" s="40"/>
      <c r="CL38" s="40"/>
      <c r="CM38" s="40"/>
      <c r="CN38" s="40"/>
      <c r="CO38" s="40"/>
    </row>
    <row r="39" spans="2:93" ht="13.5" customHeight="1">
      <c r="B39" s="39">
        <v>36</v>
      </c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  <c r="AA39" s="31"/>
      <c r="AB39" s="31"/>
      <c r="AC39" s="31"/>
      <c r="AD39" s="31"/>
      <c r="AE39" s="31"/>
      <c r="AF39" s="31"/>
      <c r="AG39" s="31"/>
      <c r="AH39" s="31"/>
      <c r="AI39" s="31"/>
      <c r="AJ39" s="31"/>
      <c r="AK39" s="31"/>
      <c r="AL39" s="31"/>
      <c r="AM39" s="41"/>
      <c r="AN39" s="41"/>
      <c r="AO39" s="41"/>
      <c r="AP39" s="41"/>
      <c r="AQ39" s="41"/>
      <c r="AR39" s="41"/>
      <c r="AS39" s="41"/>
      <c r="AT39" s="41"/>
      <c r="AU39" s="41"/>
      <c r="AV39" s="41"/>
      <c r="AW39" s="41"/>
      <c r="AX39" s="41"/>
      <c r="AY39" s="41"/>
      <c r="AZ39" s="40"/>
      <c r="BA39" s="40"/>
      <c r="BB39" s="40"/>
      <c r="BC39" s="40"/>
      <c r="BD39" s="40"/>
      <c r="BE39" s="40"/>
      <c r="BF39" s="40"/>
      <c r="BG39" s="40"/>
      <c r="BH39" s="40"/>
      <c r="BI39" s="40"/>
      <c r="BJ39" s="40"/>
      <c r="BK39" s="40"/>
      <c r="BL39" s="40"/>
      <c r="BM39" s="40"/>
      <c r="BN39" s="40"/>
      <c r="BO39" s="40"/>
      <c r="BP39" s="40"/>
      <c r="BQ39" s="40"/>
      <c r="BR39" s="40"/>
      <c r="BS39" s="40"/>
      <c r="BT39" s="40"/>
      <c r="BU39" s="40"/>
      <c r="BV39" s="40"/>
      <c r="BW39" s="40"/>
      <c r="BX39" s="40"/>
      <c r="BY39" s="40"/>
      <c r="BZ39" s="40"/>
      <c r="CA39" s="40"/>
      <c r="CB39" s="40"/>
      <c r="CC39" s="40"/>
      <c r="CD39" s="40"/>
      <c r="CE39" s="40"/>
      <c r="CF39" s="40"/>
      <c r="CG39" s="40"/>
      <c r="CH39" s="40"/>
      <c r="CI39" s="40"/>
      <c r="CJ39" s="40"/>
      <c r="CK39" s="40"/>
      <c r="CL39" s="40"/>
      <c r="CM39" s="40"/>
      <c r="CN39" s="40"/>
      <c r="CO39" s="40"/>
    </row>
    <row r="40" spans="2:93" ht="13.5" customHeight="1">
      <c r="B40" s="39">
        <v>37</v>
      </c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  <c r="AA40" s="31"/>
      <c r="AB40" s="31"/>
      <c r="AC40" s="31"/>
      <c r="AD40" s="31"/>
      <c r="AE40" s="31"/>
      <c r="AF40" s="31"/>
      <c r="AG40" s="31"/>
      <c r="AH40" s="31"/>
      <c r="AI40" s="31"/>
      <c r="AJ40" s="31"/>
      <c r="AK40" s="31"/>
      <c r="AL40" s="31"/>
      <c r="AM40" s="41"/>
      <c r="AN40" s="41"/>
      <c r="AO40" s="41"/>
      <c r="AP40" s="41"/>
      <c r="AQ40" s="41"/>
      <c r="AR40" s="41"/>
      <c r="AS40" s="41"/>
      <c r="AT40" s="41"/>
      <c r="AU40" s="41"/>
      <c r="AV40" s="41"/>
      <c r="AW40" s="41"/>
      <c r="AX40" s="41"/>
      <c r="AY40" s="41"/>
      <c r="AZ40" s="40"/>
      <c r="BA40" s="40"/>
      <c r="BB40" s="40"/>
      <c r="BC40" s="40"/>
      <c r="BD40" s="40"/>
      <c r="BE40" s="40"/>
      <c r="BF40" s="40"/>
      <c r="BG40" s="40"/>
      <c r="BH40" s="40"/>
      <c r="BI40" s="40"/>
      <c r="BJ40" s="40"/>
      <c r="BK40" s="40"/>
      <c r="BL40" s="40"/>
      <c r="BM40" s="40"/>
      <c r="BN40" s="40"/>
      <c r="BO40" s="40"/>
      <c r="BP40" s="40"/>
      <c r="BQ40" s="40"/>
      <c r="BR40" s="40"/>
      <c r="BS40" s="40"/>
      <c r="BT40" s="40"/>
      <c r="BU40" s="40"/>
      <c r="BV40" s="40"/>
      <c r="BW40" s="40"/>
      <c r="BX40" s="40"/>
      <c r="BY40" s="40"/>
      <c r="BZ40" s="40"/>
      <c r="CA40" s="40"/>
      <c r="CB40" s="40"/>
      <c r="CC40" s="40"/>
      <c r="CD40" s="40"/>
      <c r="CE40" s="40"/>
      <c r="CF40" s="40"/>
      <c r="CG40" s="40"/>
      <c r="CH40" s="40"/>
      <c r="CI40" s="40"/>
      <c r="CJ40" s="40"/>
      <c r="CK40" s="40"/>
      <c r="CL40" s="40"/>
      <c r="CM40" s="40"/>
      <c r="CN40" s="40"/>
      <c r="CO40" s="40"/>
    </row>
    <row r="41" spans="2:93" ht="13.5" customHeight="1">
      <c r="B41" s="39">
        <v>38</v>
      </c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  <c r="AA41" s="31"/>
      <c r="AB41" s="31"/>
      <c r="AC41" s="31"/>
      <c r="AD41" s="31"/>
      <c r="AE41" s="31"/>
      <c r="AF41" s="31"/>
      <c r="AG41" s="31"/>
      <c r="AH41" s="31"/>
      <c r="AI41" s="31"/>
      <c r="AJ41" s="31"/>
      <c r="AK41" s="31"/>
      <c r="AL41" s="31"/>
      <c r="AM41" s="41"/>
      <c r="AN41" s="41"/>
      <c r="AO41" s="41"/>
      <c r="AP41" s="41"/>
      <c r="AQ41" s="41"/>
      <c r="AR41" s="41"/>
      <c r="AS41" s="41"/>
      <c r="AT41" s="41"/>
      <c r="AU41" s="41"/>
      <c r="AV41" s="41"/>
      <c r="AW41" s="41"/>
      <c r="AX41" s="41"/>
      <c r="AY41" s="41"/>
      <c r="AZ41" s="40"/>
      <c r="BA41" s="40"/>
      <c r="BB41" s="40"/>
      <c r="BC41" s="40"/>
      <c r="BD41" s="40"/>
      <c r="BE41" s="40"/>
      <c r="BF41" s="40"/>
      <c r="BG41" s="40"/>
      <c r="BH41" s="40"/>
      <c r="BI41" s="40"/>
      <c r="BJ41" s="40"/>
      <c r="BK41" s="40"/>
      <c r="BL41" s="40"/>
      <c r="BM41" s="40"/>
      <c r="BN41" s="40"/>
      <c r="BO41" s="40"/>
      <c r="BP41" s="40"/>
      <c r="BQ41" s="40"/>
      <c r="BR41" s="40"/>
      <c r="BS41" s="40"/>
      <c r="BT41" s="40"/>
      <c r="BU41" s="40"/>
      <c r="BV41" s="40"/>
      <c r="BW41" s="40"/>
      <c r="BX41" s="40"/>
      <c r="BY41" s="40"/>
      <c r="BZ41" s="40"/>
      <c r="CA41" s="40"/>
      <c r="CB41" s="40"/>
      <c r="CC41" s="40"/>
      <c r="CD41" s="40"/>
      <c r="CE41" s="40"/>
      <c r="CF41" s="40"/>
      <c r="CG41" s="40"/>
      <c r="CH41" s="40"/>
      <c r="CI41" s="40"/>
      <c r="CJ41" s="40"/>
      <c r="CK41" s="40"/>
      <c r="CL41" s="40"/>
      <c r="CM41" s="40"/>
      <c r="CN41" s="40"/>
      <c r="CO41" s="40"/>
    </row>
    <row r="42" spans="2:93" ht="13.5" customHeight="1">
      <c r="B42" s="39">
        <v>39</v>
      </c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31"/>
      <c r="AB42" s="31"/>
      <c r="AC42" s="31"/>
      <c r="AD42" s="31"/>
      <c r="AE42" s="31"/>
      <c r="AF42" s="31"/>
      <c r="AG42" s="31"/>
      <c r="AH42" s="31"/>
      <c r="AI42" s="31"/>
      <c r="AJ42" s="31"/>
      <c r="AK42" s="31"/>
      <c r="AL42" s="31"/>
      <c r="AM42" s="41"/>
      <c r="AN42" s="41"/>
      <c r="AO42" s="41"/>
      <c r="AP42" s="41"/>
      <c r="AQ42" s="41"/>
      <c r="AR42" s="41"/>
      <c r="AS42" s="41"/>
      <c r="AT42" s="41"/>
      <c r="AU42" s="41"/>
      <c r="AV42" s="41"/>
      <c r="AW42" s="41"/>
      <c r="AX42" s="41"/>
      <c r="AY42" s="41"/>
      <c r="AZ42" s="40"/>
      <c r="BA42" s="40"/>
      <c r="BB42" s="40"/>
      <c r="BC42" s="40"/>
      <c r="BD42" s="40"/>
      <c r="BE42" s="40"/>
      <c r="BF42" s="40"/>
      <c r="BG42" s="40"/>
      <c r="BH42" s="40"/>
      <c r="BI42" s="40"/>
      <c r="BJ42" s="40"/>
      <c r="BK42" s="40"/>
      <c r="BL42" s="40"/>
      <c r="BM42" s="40"/>
      <c r="BN42" s="40"/>
      <c r="BO42" s="40"/>
      <c r="BP42" s="40"/>
      <c r="BQ42" s="40"/>
      <c r="BR42" s="40"/>
      <c r="BS42" s="40"/>
      <c r="BT42" s="40"/>
      <c r="BU42" s="40"/>
      <c r="BV42" s="40"/>
      <c r="BW42" s="40"/>
      <c r="BX42" s="40"/>
      <c r="BY42" s="40"/>
      <c r="BZ42" s="40"/>
      <c r="CA42" s="40"/>
      <c r="CB42" s="40"/>
      <c r="CC42" s="40"/>
      <c r="CD42" s="40"/>
      <c r="CE42" s="40"/>
      <c r="CF42" s="40"/>
      <c r="CG42" s="40"/>
      <c r="CH42" s="40"/>
      <c r="CI42" s="40"/>
      <c r="CJ42" s="40"/>
      <c r="CK42" s="40"/>
      <c r="CL42" s="40"/>
      <c r="CM42" s="40"/>
      <c r="CN42" s="40"/>
      <c r="CO42" s="40"/>
    </row>
    <row r="43" spans="2:93" ht="13.5" customHeight="1">
      <c r="B43" s="39">
        <v>40</v>
      </c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  <c r="AA43" s="31"/>
      <c r="AB43" s="31"/>
      <c r="AC43" s="31"/>
      <c r="AD43" s="31"/>
      <c r="AE43" s="31"/>
      <c r="AF43" s="31"/>
      <c r="AG43" s="31"/>
      <c r="AH43" s="31"/>
      <c r="AI43" s="31"/>
      <c r="AJ43" s="31"/>
      <c r="AK43" s="31"/>
      <c r="AL43" s="31"/>
      <c r="AM43" s="41"/>
      <c r="AN43" s="41"/>
      <c r="AO43" s="41"/>
      <c r="AP43" s="41"/>
      <c r="AQ43" s="41"/>
      <c r="AR43" s="41"/>
      <c r="AS43" s="41"/>
      <c r="AT43" s="41"/>
      <c r="AU43" s="41"/>
      <c r="AV43" s="41"/>
      <c r="AW43" s="41"/>
      <c r="AX43" s="41"/>
      <c r="AY43" s="41"/>
      <c r="AZ43" s="40"/>
      <c r="BA43" s="40"/>
      <c r="BB43" s="40"/>
      <c r="BC43" s="40"/>
      <c r="BD43" s="40"/>
      <c r="BE43" s="40"/>
      <c r="BF43" s="40"/>
      <c r="BG43" s="40"/>
      <c r="BH43" s="40"/>
      <c r="BI43" s="40"/>
      <c r="BJ43" s="40"/>
      <c r="BK43" s="40"/>
      <c r="BL43" s="40"/>
      <c r="BM43" s="40"/>
      <c r="BN43" s="40"/>
      <c r="BO43" s="40"/>
      <c r="BP43" s="40"/>
      <c r="BQ43" s="40"/>
      <c r="BR43" s="40"/>
      <c r="BS43" s="40"/>
      <c r="BT43" s="40"/>
      <c r="BU43" s="40"/>
      <c r="BV43" s="40"/>
      <c r="BW43" s="40"/>
      <c r="BX43" s="40"/>
      <c r="BY43" s="40"/>
      <c r="BZ43" s="40"/>
      <c r="CA43" s="40"/>
      <c r="CB43" s="40"/>
      <c r="CC43" s="40"/>
      <c r="CD43" s="40"/>
      <c r="CE43" s="40"/>
      <c r="CF43" s="40"/>
      <c r="CG43" s="40"/>
      <c r="CH43" s="40"/>
      <c r="CI43" s="40"/>
      <c r="CJ43" s="40"/>
      <c r="CK43" s="40"/>
      <c r="CL43" s="40"/>
      <c r="CM43" s="40"/>
      <c r="CN43" s="40"/>
      <c r="CO43" s="40"/>
    </row>
    <row r="44" spans="2:93" ht="13.5" customHeight="1">
      <c r="B44" s="39">
        <v>41</v>
      </c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  <c r="AA44" s="31"/>
      <c r="AB44" s="31"/>
      <c r="AC44" s="31"/>
      <c r="AD44" s="31"/>
      <c r="AE44" s="31"/>
      <c r="AF44" s="31"/>
      <c r="AG44" s="31"/>
      <c r="AH44" s="31"/>
      <c r="AI44" s="31"/>
      <c r="AJ44" s="31"/>
      <c r="AK44" s="31"/>
      <c r="AL44" s="31"/>
      <c r="AM44" s="41"/>
      <c r="AN44" s="41"/>
      <c r="AO44" s="41"/>
      <c r="AP44" s="41"/>
      <c r="AQ44" s="41"/>
      <c r="AR44" s="41"/>
      <c r="AS44" s="41"/>
      <c r="AT44" s="41"/>
      <c r="AU44" s="41"/>
      <c r="AV44" s="41"/>
      <c r="AW44" s="41"/>
      <c r="AX44" s="41"/>
      <c r="AY44" s="41"/>
      <c r="AZ44" s="40"/>
      <c r="BA44" s="40"/>
      <c r="BB44" s="40"/>
      <c r="BC44" s="40"/>
      <c r="BD44" s="40"/>
      <c r="BE44" s="40"/>
      <c r="BF44" s="40"/>
      <c r="BG44" s="40"/>
      <c r="BH44" s="40"/>
      <c r="BI44" s="40"/>
      <c r="BJ44" s="40"/>
      <c r="BK44" s="40"/>
      <c r="BL44" s="40"/>
      <c r="BM44" s="40"/>
      <c r="BN44" s="40"/>
      <c r="BO44" s="40"/>
      <c r="BP44" s="40"/>
      <c r="BQ44" s="40"/>
      <c r="BR44" s="40"/>
      <c r="BS44" s="40"/>
      <c r="BT44" s="40"/>
      <c r="BU44" s="40"/>
      <c r="BV44" s="40"/>
      <c r="BW44" s="40"/>
      <c r="BX44" s="40"/>
      <c r="BY44" s="40"/>
      <c r="BZ44" s="40"/>
      <c r="CA44" s="40"/>
      <c r="CB44" s="40"/>
      <c r="CC44" s="40"/>
      <c r="CD44" s="40"/>
      <c r="CE44" s="40"/>
      <c r="CF44" s="40"/>
      <c r="CG44" s="40"/>
      <c r="CH44" s="40"/>
      <c r="CI44" s="40"/>
      <c r="CJ44" s="40"/>
      <c r="CK44" s="40"/>
      <c r="CL44" s="40"/>
      <c r="CM44" s="40"/>
      <c r="CN44" s="40"/>
      <c r="CO44" s="40"/>
    </row>
    <row r="45" spans="2:93" ht="13.5" customHeight="1">
      <c r="B45" s="39">
        <v>42</v>
      </c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  <c r="AA45" s="31"/>
      <c r="AB45" s="31"/>
      <c r="AC45" s="31"/>
      <c r="AD45" s="31"/>
      <c r="AE45" s="31"/>
      <c r="AF45" s="31"/>
      <c r="AG45" s="31"/>
      <c r="AH45" s="31"/>
      <c r="AI45" s="31"/>
      <c r="AJ45" s="31"/>
      <c r="AK45" s="31"/>
      <c r="AL45" s="31"/>
      <c r="AM45" s="41"/>
      <c r="AN45" s="41"/>
      <c r="AO45" s="41"/>
      <c r="AP45" s="41"/>
      <c r="AQ45" s="41"/>
      <c r="AR45" s="41"/>
      <c r="AS45" s="41"/>
      <c r="AT45" s="41"/>
      <c r="AU45" s="41"/>
      <c r="AV45" s="41"/>
      <c r="AW45" s="41"/>
      <c r="AX45" s="41"/>
      <c r="AY45" s="41"/>
      <c r="AZ45" s="40"/>
      <c r="BA45" s="40"/>
      <c r="BB45" s="40"/>
      <c r="BC45" s="40"/>
      <c r="BD45" s="40"/>
      <c r="BE45" s="40"/>
      <c r="BF45" s="40"/>
      <c r="BG45" s="40"/>
      <c r="BH45" s="40"/>
      <c r="BI45" s="40"/>
      <c r="BJ45" s="40"/>
      <c r="BK45" s="40"/>
      <c r="BL45" s="40"/>
      <c r="BM45" s="40"/>
      <c r="BN45" s="40"/>
      <c r="BO45" s="40"/>
      <c r="BP45" s="40"/>
      <c r="BQ45" s="40"/>
      <c r="BR45" s="40"/>
      <c r="BS45" s="40"/>
      <c r="BT45" s="40"/>
      <c r="BU45" s="40"/>
      <c r="BV45" s="40"/>
      <c r="BW45" s="40"/>
      <c r="BX45" s="40"/>
      <c r="BY45" s="40"/>
      <c r="BZ45" s="40"/>
      <c r="CA45" s="40"/>
      <c r="CB45" s="40"/>
      <c r="CC45" s="40"/>
      <c r="CD45" s="40"/>
      <c r="CE45" s="40"/>
      <c r="CF45" s="40"/>
      <c r="CG45" s="40"/>
      <c r="CH45" s="40"/>
      <c r="CI45" s="40"/>
      <c r="CJ45" s="40"/>
      <c r="CK45" s="40"/>
      <c r="CL45" s="40"/>
      <c r="CM45" s="40"/>
      <c r="CN45" s="40"/>
      <c r="CO45" s="40"/>
    </row>
    <row r="46" spans="2:93" ht="13.5" customHeight="1">
      <c r="B46" s="39">
        <v>43</v>
      </c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  <c r="AA46" s="31"/>
      <c r="AB46" s="31"/>
      <c r="AC46" s="31"/>
      <c r="AD46" s="31"/>
      <c r="AE46" s="31"/>
      <c r="AF46" s="31"/>
      <c r="AG46" s="31"/>
      <c r="AH46" s="31"/>
      <c r="AI46" s="31"/>
      <c r="AJ46" s="31"/>
      <c r="AK46" s="31"/>
      <c r="AL46" s="31"/>
      <c r="AM46" s="41"/>
      <c r="AN46" s="41"/>
      <c r="AO46" s="41"/>
      <c r="AP46" s="41"/>
      <c r="AQ46" s="41"/>
      <c r="AR46" s="41"/>
      <c r="AS46" s="41"/>
      <c r="AT46" s="41"/>
      <c r="AU46" s="41"/>
      <c r="AV46" s="41"/>
      <c r="AW46" s="41"/>
      <c r="AX46" s="41"/>
      <c r="AY46" s="41"/>
      <c r="AZ46" s="40"/>
      <c r="BA46" s="40"/>
      <c r="BB46" s="40"/>
      <c r="BC46" s="40"/>
      <c r="BD46" s="40"/>
      <c r="BE46" s="40"/>
      <c r="BF46" s="40"/>
      <c r="BG46" s="40"/>
      <c r="BH46" s="40"/>
      <c r="BI46" s="40"/>
      <c r="BJ46" s="40"/>
      <c r="BK46" s="40"/>
      <c r="BL46" s="40"/>
      <c r="BM46" s="40"/>
      <c r="BN46" s="40"/>
      <c r="BO46" s="40"/>
      <c r="BP46" s="40"/>
      <c r="BQ46" s="40"/>
      <c r="BR46" s="40"/>
      <c r="BS46" s="40"/>
      <c r="BT46" s="40"/>
      <c r="BU46" s="40"/>
      <c r="BV46" s="40"/>
      <c r="BW46" s="40"/>
      <c r="BX46" s="40"/>
      <c r="BY46" s="40"/>
      <c r="BZ46" s="40"/>
      <c r="CA46" s="40"/>
      <c r="CB46" s="40"/>
      <c r="CC46" s="40"/>
      <c r="CD46" s="40"/>
      <c r="CE46" s="40"/>
      <c r="CF46" s="40"/>
      <c r="CG46" s="40"/>
      <c r="CH46" s="40"/>
      <c r="CI46" s="40"/>
      <c r="CJ46" s="40"/>
      <c r="CK46" s="40"/>
      <c r="CL46" s="40"/>
      <c r="CM46" s="40"/>
      <c r="CN46" s="40"/>
      <c r="CO46" s="40"/>
    </row>
    <row r="47" spans="2:93" ht="13.5" customHeight="1">
      <c r="B47" s="39">
        <v>44</v>
      </c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  <c r="AA47" s="31"/>
      <c r="AB47" s="31"/>
      <c r="AC47" s="31"/>
      <c r="AD47" s="31"/>
      <c r="AE47" s="31"/>
      <c r="AF47" s="31"/>
      <c r="AG47" s="31"/>
      <c r="AH47" s="31"/>
      <c r="AI47" s="31"/>
      <c r="AJ47" s="31"/>
      <c r="AK47" s="31"/>
      <c r="AL47" s="31"/>
      <c r="AM47" s="41"/>
      <c r="AN47" s="41"/>
      <c r="AO47" s="41"/>
      <c r="AP47" s="41"/>
      <c r="AQ47" s="41"/>
      <c r="AR47" s="41"/>
      <c r="AS47" s="41"/>
      <c r="AT47" s="41"/>
      <c r="AU47" s="41"/>
      <c r="AV47" s="41"/>
      <c r="AW47" s="41"/>
      <c r="AX47" s="41"/>
      <c r="AY47" s="41"/>
      <c r="AZ47" s="40"/>
      <c r="BA47" s="40"/>
      <c r="BB47" s="40"/>
      <c r="BC47" s="40"/>
      <c r="BD47" s="40"/>
      <c r="BE47" s="40"/>
      <c r="BF47" s="40"/>
      <c r="BG47" s="40"/>
      <c r="BH47" s="40"/>
      <c r="BI47" s="40"/>
      <c r="BJ47" s="40"/>
      <c r="BK47" s="40"/>
      <c r="BL47" s="40"/>
      <c r="BM47" s="40"/>
      <c r="BN47" s="40"/>
      <c r="BO47" s="40"/>
      <c r="BP47" s="40"/>
      <c r="BQ47" s="40"/>
      <c r="BR47" s="40"/>
      <c r="BS47" s="40"/>
      <c r="BT47" s="40"/>
      <c r="BU47" s="40"/>
      <c r="BV47" s="40"/>
      <c r="BW47" s="40"/>
      <c r="BX47" s="40"/>
      <c r="BY47" s="40"/>
      <c r="BZ47" s="40"/>
      <c r="CA47" s="40"/>
      <c r="CB47" s="40"/>
      <c r="CC47" s="40"/>
      <c r="CD47" s="40"/>
      <c r="CE47" s="40"/>
      <c r="CF47" s="40"/>
      <c r="CG47" s="40"/>
      <c r="CH47" s="40"/>
      <c r="CI47" s="40"/>
      <c r="CJ47" s="40"/>
      <c r="CK47" s="40"/>
      <c r="CL47" s="40"/>
      <c r="CM47" s="40"/>
      <c r="CN47" s="40"/>
      <c r="CO47" s="40"/>
    </row>
    <row r="48" spans="2:93" ht="13.5" customHeight="1">
      <c r="B48" s="39">
        <v>45</v>
      </c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  <c r="AA48" s="31"/>
      <c r="AB48" s="31"/>
      <c r="AC48" s="31"/>
      <c r="AD48" s="31"/>
      <c r="AE48" s="31"/>
      <c r="AF48" s="31"/>
      <c r="AG48" s="31"/>
      <c r="AH48" s="31"/>
      <c r="AI48" s="31"/>
      <c r="AJ48" s="31"/>
      <c r="AK48" s="31"/>
      <c r="AL48" s="31"/>
      <c r="AM48" s="41"/>
      <c r="AN48" s="41"/>
      <c r="AO48" s="41"/>
      <c r="AP48" s="41"/>
      <c r="AQ48" s="41"/>
      <c r="AR48" s="41"/>
      <c r="AS48" s="41"/>
      <c r="AT48" s="41"/>
      <c r="AU48" s="41"/>
      <c r="AV48" s="41"/>
      <c r="AW48" s="41"/>
      <c r="AX48" s="41"/>
      <c r="AY48" s="41"/>
      <c r="AZ48" s="40"/>
      <c r="BA48" s="40"/>
      <c r="BB48" s="40"/>
      <c r="BC48" s="40"/>
      <c r="BD48" s="40"/>
      <c r="BE48" s="40"/>
      <c r="BF48" s="40"/>
      <c r="BG48" s="40"/>
      <c r="BH48" s="40"/>
      <c r="BI48" s="40"/>
      <c r="BJ48" s="40"/>
      <c r="BK48" s="40"/>
      <c r="BL48" s="40"/>
      <c r="BM48" s="40"/>
      <c r="BN48" s="40"/>
      <c r="BO48" s="40"/>
      <c r="BP48" s="40"/>
      <c r="BQ48" s="40"/>
      <c r="BR48" s="40"/>
      <c r="BS48" s="40"/>
      <c r="BT48" s="40"/>
      <c r="BU48" s="40"/>
      <c r="BV48" s="40"/>
      <c r="BW48" s="40"/>
      <c r="BX48" s="40"/>
      <c r="BY48" s="40"/>
      <c r="BZ48" s="40"/>
      <c r="CA48" s="40"/>
      <c r="CB48" s="40"/>
      <c r="CC48" s="40"/>
      <c r="CD48" s="40"/>
      <c r="CE48" s="40"/>
      <c r="CF48" s="40"/>
      <c r="CG48" s="40"/>
      <c r="CH48" s="40"/>
      <c r="CI48" s="40"/>
      <c r="CJ48" s="40"/>
      <c r="CK48" s="40"/>
      <c r="CL48" s="40"/>
      <c r="CM48" s="40"/>
      <c r="CN48" s="40"/>
      <c r="CO48" s="40"/>
    </row>
    <row r="49" spans="2:93" ht="13.5" customHeight="1">
      <c r="B49" s="39">
        <v>46</v>
      </c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  <c r="AA49" s="31"/>
      <c r="AB49" s="31"/>
      <c r="AC49" s="31"/>
      <c r="AD49" s="31"/>
      <c r="AE49" s="31"/>
      <c r="AF49" s="31"/>
      <c r="AG49" s="31"/>
      <c r="AH49" s="31"/>
      <c r="AI49" s="31"/>
      <c r="AJ49" s="31"/>
      <c r="AK49" s="31"/>
      <c r="AL49" s="31"/>
      <c r="AM49" s="41"/>
      <c r="AN49" s="41"/>
      <c r="AO49" s="41"/>
      <c r="AP49" s="41"/>
      <c r="AQ49" s="41"/>
      <c r="AR49" s="41"/>
      <c r="AS49" s="41"/>
      <c r="AT49" s="41"/>
      <c r="AU49" s="41"/>
      <c r="AV49" s="41"/>
      <c r="AW49" s="41"/>
      <c r="AX49" s="41"/>
      <c r="AY49" s="41"/>
      <c r="AZ49" s="40"/>
      <c r="BA49" s="40"/>
      <c r="BB49" s="40"/>
      <c r="BC49" s="40"/>
      <c r="BD49" s="40"/>
      <c r="BE49" s="40"/>
      <c r="BF49" s="40"/>
      <c r="BG49" s="40"/>
      <c r="BH49" s="40"/>
      <c r="BI49" s="40"/>
      <c r="BJ49" s="40"/>
      <c r="BK49" s="40"/>
      <c r="BL49" s="40"/>
      <c r="BM49" s="40"/>
      <c r="BN49" s="40"/>
      <c r="BO49" s="40"/>
      <c r="BP49" s="40"/>
      <c r="BQ49" s="40"/>
      <c r="BR49" s="40"/>
      <c r="BS49" s="40"/>
      <c r="BT49" s="40"/>
      <c r="BU49" s="40"/>
      <c r="BV49" s="40"/>
      <c r="BW49" s="40"/>
      <c r="BX49" s="40"/>
      <c r="BY49" s="40"/>
      <c r="BZ49" s="40"/>
      <c r="CA49" s="40"/>
      <c r="CB49" s="40"/>
      <c r="CC49" s="40"/>
      <c r="CD49" s="40"/>
      <c r="CE49" s="40"/>
      <c r="CF49" s="40"/>
      <c r="CG49" s="40"/>
      <c r="CH49" s="40"/>
      <c r="CI49" s="40"/>
      <c r="CJ49" s="40"/>
      <c r="CK49" s="40"/>
      <c r="CL49" s="40"/>
      <c r="CM49" s="40"/>
      <c r="CN49" s="40"/>
      <c r="CO49" s="40"/>
    </row>
    <row r="50" spans="2:93" ht="13.5" customHeight="1">
      <c r="B50" s="39">
        <v>47</v>
      </c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  <c r="AA50" s="31"/>
      <c r="AB50" s="31"/>
      <c r="AC50" s="31"/>
      <c r="AD50" s="31"/>
      <c r="AE50" s="31"/>
      <c r="AF50" s="31"/>
      <c r="AG50" s="31"/>
      <c r="AH50" s="31"/>
      <c r="AI50" s="31"/>
      <c r="AJ50" s="31"/>
      <c r="AK50" s="31"/>
      <c r="AL50" s="31"/>
      <c r="AM50" s="41"/>
      <c r="AN50" s="41"/>
      <c r="AO50" s="41"/>
      <c r="AP50" s="41"/>
      <c r="AQ50" s="41"/>
      <c r="AR50" s="41"/>
      <c r="AS50" s="41"/>
      <c r="AT50" s="41"/>
      <c r="AU50" s="41"/>
      <c r="AV50" s="41"/>
      <c r="AW50" s="41"/>
      <c r="AX50" s="41"/>
      <c r="AY50" s="41"/>
      <c r="AZ50" s="40"/>
      <c r="BA50" s="40"/>
      <c r="BB50" s="40"/>
      <c r="BC50" s="40"/>
      <c r="BD50" s="40"/>
      <c r="BE50" s="40"/>
      <c r="BF50" s="40"/>
      <c r="BG50" s="40"/>
      <c r="BH50" s="40"/>
      <c r="BI50" s="40"/>
      <c r="BJ50" s="40"/>
      <c r="BK50" s="40"/>
      <c r="BL50" s="40"/>
      <c r="BM50" s="40"/>
      <c r="BN50" s="40"/>
      <c r="BO50" s="40"/>
      <c r="BP50" s="40"/>
      <c r="BQ50" s="40"/>
      <c r="BR50" s="40"/>
      <c r="BS50" s="40"/>
      <c r="BT50" s="40"/>
      <c r="BU50" s="40"/>
      <c r="BV50" s="40"/>
      <c r="BW50" s="40"/>
      <c r="BX50" s="40"/>
      <c r="BY50" s="40"/>
      <c r="BZ50" s="40"/>
      <c r="CA50" s="40"/>
      <c r="CB50" s="40"/>
      <c r="CC50" s="40"/>
      <c r="CD50" s="40"/>
      <c r="CE50" s="40"/>
      <c r="CF50" s="40"/>
      <c r="CG50" s="40"/>
      <c r="CH50" s="40"/>
      <c r="CI50" s="40"/>
      <c r="CJ50" s="40"/>
      <c r="CK50" s="40"/>
      <c r="CL50" s="40"/>
      <c r="CM50" s="40"/>
      <c r="CN50" s="40"/>
      <c r="CO50" s="40"/>
    </row>
    <row r="51" spans="2:93" ht="13.5" customHeight="1">
      <c r="B51" s="39">
        <v>48</v>
      </c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  <c r="AA51" s="31"/>
      <c r="AB51" s="31"/>
      <c r="AC51" s="31"/>
      <c r="AD51" s="31"/>
      <c r="AE51" s="31"/>
      <c r="AF51" s="31"/>
      <c r="AG51" s="31"/>
      <c r="AH51" s="31"/>
      <c r="AI51" s="31"/>
      <c r="AJ51" s="31"/>
      <c r="AK51" s="31"/>
      <c r="AL51" s="31"/>
      <c r="AM51" s="41"/>
      <c r="AN51" s="41"/>
      <c r="AO51" s="41"/>
      <c r="AP51" s="41"/>
      <c r="AQ51" s="41"/>
      <c r="AR51" s="41"/>
      <c r="AS51" s="41"/>
      <c r="AT51" s="41"/>
      <c r="AU51" s="41"/>
      <c r="AV51" s="41"/>
      <c r="AW51" s="41"/>
      <c r="AX51" s="41"/>
      <c r="AY51" s="41"/>
      <c r="AZ51" s="40"/>
      <c r="BA51" s="40"/>
      <c r="BB51" s="40"/>
      <c r="BC51" s="40"/>
      <c r="BD51" s="40"/>
      <c r="BE51" s="40"/>
      <c r="BF51" s="40"/>
      <c r="BG51" s="40"/>
      <c r="BH51" s="40"/>
      <c r="BI51" s="40"/>
      <c r="BJ51" s="40"/>
      <c r="BK51" s="40"/>
      <c r="BL51" s="40"/>
      <c r="BM51" s="40"/>
      <c r="BN51" s="40"/>
      <c r="BO51" s="40"/>
      <c r="BP51" s="40"/>
      <c r="BQ51" s="40"/>
      <c r="BR51" s="40"/>
      <c r="BS51" s="40"/>
      <c r="BT51" s="40"/>
      <c r="BU51" s="40"/>
      <c r="BV51" s="40"/>
      <c r="BW51" s="40"/>
      <c r="BX51" s="40"/>
      <c r="BY51" s="40"/>
      <c r="BZ51" s="40"/>
      <c r="CA51" s="40"/>
      <c r="CB51" s="40"/>
      <c r="CC51" s="40"/>
      <c r="CD51" s="40"/>
      <c r="CE51" s="40"/>
      <c r="CF51" s="40"/>
      <c r="CG51" s="40"/>
      <c r="CH51" s="40"/>
      <c r="CI51" s="40"/>
      <c r="CJ51" s="40"/>
      <c r="CK51" s="40"/>
      <c r="CL51" s="40"/>
      <c r="CM51" s="40"/>
      <c r="CN51" s="40"/>
      <c r="CO51" s="40"/>
    </row>
    <row r="52" spans="2:93" ht="13.5" customHeight="1">
      <c r="B52" s="39">
        <v>49</v>
      </c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31"/>
      <c r="AB52" s="31"/>
      <c r="AC52" s="31"/>
      <c r="AD52" s="31"/>
      <c r="AE52" s="31"/>
      <c r="AF52" s="31"/>
      <c r="AG52" s="31"/>
      <c r="AH52" s="31"/>
      <c r="AI52" s="31"/>
      <c r="AJ52" s="31"/>
      <c r="AK52" s="31"/>
      <c r="AL52" s="31"/>
      <c r="AM52" s="41"/>
      <c r="AN52" s="41"/>
      <c r="AO52" s="41"/>
      <c r="AP52" s="41"/>
      <c r="AQ52" s="41"/>
      <c r="AR52" s="41"/>
      <c r="AS52" s="41"/>
      <c r="AT52" s="41"/>
      <c r="AU52" s="41"/>
      <c r="AV52" s="41"/>
      <c r="AW52" s="41"/>
      <c r="AX52" s="41"/>
      <c r="AY52" s="41"/>
      <c r="AZ52" s="40"/>
      <c r="BA52" s="40"/>
      <c r="BB52" s="40"/>
      <c r="BC52" s="40"/>
      <c r="BD52" s="40"/>
      <c r="BE52" s="40"/>
      <c r="BF52" s="40"/>
      <c r="BG52" s="40"/>
      <c r="BH52" s="40"/>
      <c r="BI52" s="40"/>
      <c r="BJ52" s="40"/>
      <c r="BK52" s="40"/>
      <c r="BL52" s="40"/>
      <c r="BM52" s="40"/>
      <c r="BN52" s="40"/>
      <c r="BO52" s="40"/>
      <c r="BP52" s="40"/>
      <c r="BQ52" s="40"/>
      <c r="BR52" s="40"/>
      <c r="BS52" s="40"/>
      <c r="BT52" s="40"/>
      <c r="BU52" s="40"/>
      <c r="BV52" s="40"/>
      <c r="BW52" s="40"/>
      <c r="BX52" s="40"/>
      <c r="BY52" s="40"/>
      <c r="BZ52" s="40"/>
      <c r="CA52" s="40"/>
      <c r="CB52" s="40"/>
      <c r="CC52" s="40"/>
      <c r="CD52" s="40"/>
      <c r="CE52" s="40"/>
      <c r="CF52" s="40"/>
      <c r="CG52" s="40"/>
      <c r="CH52" s="40"/>
      <c r="CI52" s="40"/>
      <c r="CJ52" s="40"/>
      <c r="CK52" s="40"/>
      <c r="CL52" s="40"/>
      <c r="CM52" s="40"/>
      <c r="CN52" s="40"/>
      <c r="CO52" s="40"/>
    </row>
    <row r="53" spans="2:93" ht="13.5" customHeight="1">
      <c r="B53" s="39">
        <v>50</v>
      </c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  <c r="AA53" s="31"/>
      <c r="AB53" s="31"/>
      <c r="AC53" s="31"/>
      <c r="AD53" s="31"/>
      <c r="AE53" s="31"/>
      <c r="AF53" s="31"/>
      <c r="AG53" s="31"/>
      <c r="AH53" s="31"/>
      <c r="AI53" s="31"/>
      <c r="AJ53" s="31"/>
      <c r="AK53" s="31"/>
      <c r="AL53" s="31"/>
      <c r="AM53" s="41"/>
      <c r="AN53" s="41"/>
      <c r="AO53" s="41"/>
      <c r="AP53" s="41"/>
      <c r="AQ53" s="41"/>
      <c r="AR53" s="41"/>
      <c r="AS53" s="41"/>
      <c r="AT53" s="41"/>
      <c r="AU53" s="41"/>
      <c r="AV53" s="41"/>
      <c r="AW53" s="41"/>
      <c r="AX53" s="41"/>
      <c r="AY53" s="41"/>
      <c r="AZ53" s="40"/>
      <c r="BA53" s="40"/>
      <c r="BB53" s="40"/>
      <c r="BC53" s="40"/>
      <c r="BD53" s="40"/>
      <c r="BE53" s="40"/>
      <c r="BF53" s="40"/>
      <c r="BG53" s="40"/>
      <c r="BH53" s="40"/>
      <c r="BI53" s="40"/>
      <c r="BJ53" s="40"/>
      <c r="BK53" s="40"/>
      <c r="BL53" s="40"/>
      <c r="BM53" s="40"/>
      <c r="BN53" s="40"/>
      <c r="BO53" s="40"/>
      <c r="BP53" s="40"/>
      <c r="BQ53" s="40"/>
      <c r="BR53" s="40"/>
      <c r="BS53" s="40"/>
      <c r="BT53" s="40"/>
      <c r="BU53" s="40"/>
      <c r="BV53" s="40"/>
      <c r="BW53" s="40"/>
      <c r="BX53" s="40"/>
      <c r="BY53" s="40"/>
      <c r="BZ53" s="40"/>
      <c r="CA53" s="40"/>
      <c r="CB53" s="40"/>
      <c r="CC53" s="40"/>
      <c r="CD53" s="40"/>
      <c r="CE53" s="40"/>
      <c r="CF53" s="40"/>
      <c r="CG53" s="40"/>
      <c r="CH53" s="40"/>
      <c r="CI53" s="40"/>
      <c r="CJ53" s="40"/>
      <c r="CK53" s="40"/>
      <c r="CL53" s="40"/>
      <c r="CM53" s="40"/>
      <c r="CN53" s="40"/>
      <c r="CO53" s="40"/>
    </row>
    <row r="54" spans="2:93" ht="13.5" customHeight="1">
      <c r="B54" s="39">
        <v>51</v>
      </c>
      <c r="C54" s="31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  <c r="AA54" s="31"/>
      <c r="AB54" s="31"/>
      <c r="AC54" s="31"/>
      <c r="AD54" s="31"/>
      <c r="AE54" s="31"/>
      <c r="AF54" s="31"/>
      <c r="AG54" s="31"/>
      <c r="AH54" s="31"/>
      <c r="AI54" s="31"/>
      <c r="AJ54" s="31"/>
      <c r="AK54" s="31"/>
      <c r="AL54" s="31"/>
      <c r="AM54" s="41"/>
      <c r="AN54" s="41"/>
      <c r="AO54" s="41"/>
      <c r="AP54" s="41"/>
      <c r="AQ54" s="41"/>
      <c r="AR54" s="41"/>
      <c r="AS54" s="41"/>
      <c r="AT54" s="41"/>
      <c r="AU54" s="41"/>
      <c r="AV54" s="41"/>
      <c r="AW54" s="41"/>
      <c r="AX54" s="41"/>
      <c r="AY54" s="41"/>
      <c r="AZ54" s="40"/>
      <c r="BA54" s="40"/>
      <c r="BB54" s="40"/>
      <c r="BC54" s="40"/>
      <c r="BD54" s="40"/>
      <c r="BE54" s="40"/>
      <c r="BF54" s="40"/>
      <c r="BG54" s="40"/>
      <c r="BH54" s="40"/>
      <c r="BI54" s="40"/>
      <c r="BJ54" s="40"/>
      <c r="BK54" s="40"/>
      <c r="BL54" s="40"/>
      <c r="BM54" s="40"/>
      <c r="BN54" s="40"/>
      <c r="BO54" s="40"/>
      <c r="BP54" s="40"/>
      <c r="BQ54" s="40"/>
      <c r="BR54" s="40"/>
      <c r="BS54" s="40"/>
      <c r="BT54" s="40"/>
      <c r="BU54" s="40"/>
      <c r="BV54" s="40"/>
      <c r="BW54" s="40"/>
      <c r="BX54" s="40"/>
      <c r="BY54" s="40"/>
      <c r="BZ54" s="40"/>
      <c r="CA54" s="40"/>
      <c r="CB54" s="40"/>
      <c r="CC54" s="40"/>
      <c r="CD54" s="40"/>
      <c r="CE54" s="40"/>
      <c r="CF54" s="40"/>
      <c r="CG54" s="40"/>
      <c r="CH54" s="40"/>
      <c r="CI54" s="40"/>
      <c r="CJ54" s="40"/>
      <c r="CK54" s="40"/>
      <c r="CL54" s="40"/>
      <c r="CM54" s="40"/>
      <c r="CN54" s="40"/>
      <c r="CO54" s="40"/>
    </row>
    <row r="55" spans="2:93" ht="13.5" customHeight="1">
      <c r="B55" s="39">
        <v>52</v>
      </c>
      <c r="C55" s="31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  <c r="AA55" s="31"/>
      <c r="AB55" s="31"/>
      <c r="AC55" s="31"/>
      <c r="AD55" s="31"/>
      <c r="AE55" s="31"/>
      <c r="AF55" s="31"/>
      <c r="AG55" s="31"/>
      <c r="AH55" s="31"/>
      <c r="AI55" s="31"/>
      <c r="AJ55" s="31"/>
      <c r="AK55" s="31"/>
      <c r="AL55" s="31"/>
      <c r="AM55" s="41"/>
      <c r="AN55" s="41"/>
      <c r="AO55" s="41"/>
      <c r="AP55" s="41"/>
      <c r="AQ55" s="41"/>
      <c r="AR55" s="41"/>
      <c r="AS55" s="41"/>
      <c r="AT55" s="41"/>
      <c r="AU55" s="41"/>
      <c r="AV55" s="41"/>
      <c r="AW55" s="41"/>
      <c r="AX55" s="41"/>
      <c r="AY55" s="41"/>
      <c r="AZ55" s="40"/>
      <c r="BA55" s="40"/>
      <c r="BB55" s="40"/>
      <c r="BC55" s="40"/>
      <c r="BD55" s="40"/>
      <c r="BE55" s="40"/>
      <c r="BF55" s="40"/>
      <c r="BG55" s="40"/>
      <c r="BH55" s="40"/>
      <c r="BI55" s="40"/>
      <c r="BJ55" s="40"/>
      <c r="BK55" s="40"/>
      <c r="BL55" s="40"/>
      <c r="BM55" s="40"/>
      <c r="BN55" s="40"/>
      <c r="BO55" s="40"/>
      <c r="BP55" s="40"/>
      <c r="BQ55" s="40"/>
      <c r="BR55" s="40"/>
      <c r="BS55" s="40"/>
      <c r="BT55" s="40"/>
      <c r="BU55" s="40"/>
      <c r="BV55" s="40"/>
      <c r="BW55" s="40"/>
      <c r="BX55" s="40"/>
      <c r="BY55" s="40"/>
      <c r="BZ55" s="40"/>
      <c r="CA55" s="40"/>
      <c r="CB55" s="40"/>
      <c r="CC55" s="40"/>
      <c r="CD55" s="40"/>
      <c r="CE55" s="40"/>
      <c r="CF55" s="40"/>
      <c r="CG55" s="40"/>
      <c r="CH55" s="40"/>
      <c r="CI55" s="40"/>
      <c r="CJ55" s="40"/>
      <c r="CK55" s="40"/>
      <c r="CL55" s="40"/>
      <c r="CM55" s="40"/>
      <c r="CN55" s="40"/>
      <c r="CO55" s="40"/>
    </row>
    <row r="56" spans="2:93" ht="13.5" customHeight="1">
      <c r="B56" s="39">
        <v>53</v>
      </c>
      <c r="C56" s="31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  <c r="AA56" s="31"/>
      <c r="AB56" s="31"/>
      <c r="AC56" s="31"/>
      <c r="AD56" s="31"/>
      <c r="AE56" s="31"/>
      <c r="AF56" s="31"/>
      <c r="AG56" s="31"/>
      <c r="AH56" s="31"/>
      <c r="AI56" s="31"/>
      <c r="AJ56" s="31"/>
      <c r="AK56" s="31"/>
      <c r="AL56" s="31"/>
      <c r="AM56" s="41"/>
      <c r="AN56" s="41"/>
      <c r="AO56" s="41"/>
      <c r="AP56" s="41"/>
      <c r="AQ56" s="41"/>
      <c r="AR56" s="41"/>
      <c r="AS56" s="41"/>
      <c r="AT56" s="41"/>
      <c r="AU56" s="41"/>
      <c r="AV56" s="41"/>
      <c r="AW56" s="41"/>
      <c r="AX56" s="41"/>
      <c r="AY56" s="41"/>
      <c r="AZ56" s="40"/>
      <c r="BA56" s="40"/>
      <c r="BB56" s="40"/>
      <c r="BC56" s="40"/>
      <c r="BD56" s="40"/>
      <c r="BE56" s="40"/>
      <c r="BF56" s="40"/>
      <c r="BG56" s="40"/>
      <c r="BH56" s="40"/>
      <c r="BI56" s="40"/>
      <c r="BJ56" s="40"/>
      <c r="BK56" s="40"/>
      <c r="BL56" s="40"/>
      <c r="BM56" s="40"/>
      <c r="BN56" s="40"/>
      <c r="BO56" s="40"/>
      <c r="BP56" s="40"/>
      <c r="BQ56" s="40"/>
      <c r="BR56" s="40"/>
      <c r="BS56" s="40"/>
      <c r="BT56" s="40"/>
      <c r="BU56" s="40"/>
      <c r="BV56" s="40"/>
      <c r="BW56" s="40"/>
      <c r="BX56" s="40"/>
      <c r="BY56" s="40"/>
      <c r="BZ56" s="40"/>
      <c r="CA56" s="40"/>
      <c r="CB56" s="40"/>
      <c r="CC56" s="40"/>
      <c r="CD56" s="40"/>
      <c r="CE56" s="40"/>
      <c r="CF56" s="40"/>
      <c r="CG56" s="40"/>
      <c r="CH56" s="40"/>
      <c r="CI56" s="40"/>
      <c r="CJ56" s="40"/>
      <c r="CK56" s="40"/>
      <c r="CL56" s="40"/>
      <c r="CM56" s="40"/>
      <c r="CN56" s="40"/>
      <c r="CO56" s="40"/>
    </row>
    <row r="57" spans="2:93" ht="13.5" customHeight="1">
      <c r="B57" s="39">
        <v>54</v>
      </c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  <c r="AA57" s="31"/>
      <c r="AB57" s="31"/>
      <c r="AC57" s="31"/>
      <c r="AD57" s="31"/>
      <c r="AE57" s="31"/>
      <c r="AF57" s="31"/>
      <c r="AG57" s="31"/>
      <c r="AH57" s="31"/>
      <c r="AI57" s="31"/>
      <c r="AJ57" s="31"/>
      <c r="AK57" s="31"/>
      <c r="AL57" s="31"/>
      <c r="AM57" s="41"/>
      <c r="AN57" s="41"/>
      <c r="AO57" s="41"/>
      <c r="AP57" s="41"/>
      <c r="AQ57" s="41"/>
      <c r="AR57" s="41"/>
      <c r="AS57" s="41"/>
      <c r="AT57" s="41"/>
      <c r="AU57" s="41"/>
      <c r="AV57" s="41"/>
      <c r="AW57" s="41"/>
      <c r="AX57" s="41"/>
      <c r="AY57" s="41"/>
      <c r="AZ57" s="40"/>
      <c r="BA57" s="40"/>
      <c r="BB57" s="40"/>
      <c r="BC57" s="40"/>
      <c r="BD57" s="40"/>
      <c r="BE57" s="40"/>
      <c r="BF57" s="40"/>
      <c r="BG57" s="40"/>
      <c r="BH57" s="40"/>
      <c r="BI57" s="40"/>
      <c r="BJ57" s="40"/>
      <c r="BK57" s="40"/>
      <c r="BL57" s="40"/>
      <c r="BM57" s="40"/>
      <c r="BN57" s="40"/>
      <c r="BO57" s="40"/>
      <c r="BP57" s="40"/>
      <c r="BQ57" s="40"/>
      <c r="BR57" s="40"/>
      <c r="BS57" s="40"/>
      <c r="BT57" s="40"/>
      <c r="BU57" s="40"/>
      <c r="BV57" s="40"/>
      <c r="BW57" s="40"/>
      <c r="BX57" s="40"/>
      <c r="BY57" s="40"/>
      <c r="BZ57" s="40"/>
      <c r="CA57" s="40"/>
      <c r="CB57" s="40"/>
      <c r="CC57" s="40"/>
      <c r="CD57" s="40"/>
      <c r="CE57" s="40"/>
      <c r="CF57" s="40"/>
      <c r="CG57" s="40"/>
      <c r="CH57" s="40"/>
      <c r="CI57" s="40"/>
      <c r="CJ57" s="40"/>
      <c r="CK57" s="40"/>
      <c r="CL57" s="40"/>
      <c r="CM57" s="40"/>
      <c r="CN57" s="40"/>
      <c r="CO57" s="40"/>
    </row>
    <row r="58" spans="2:93" ht="13.5" customHeight="1">
      <c r="B58" s="39">
        <v>55</v>
      </c>
      <c r="C58" s="31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31"/>
      <c r="AB58" s="31"/>
      <c r="AC58" s="31"/>
      <c r="AD58" s="31"/>
      <c r="AE58" s="31"/>
      <c r="AF58" s="31"/>
      <c r="AG58" s="31"/>
      <c r="AH58" s="31"/>
      <c r="AI58" s="31"/>
      <c r="AJ58" s="31"/>
      <c r="AK58" s="31"/>
      <c r="AL58" s="31"/>
      <c r="AM58" s="41"/>
      <c r="AN58" s="41"/>
      <c r="AO58" s="41"/>
      <c r="AP58" s="41"/>
      <c r="AQ58" s="41"/>
      <c r="AR58" s="41"/>
      <c r="AS58" s="41"/>
      <c r="AT58" s="41"/>
      <c r="AU58" s="41"/>
      <c r="AV58" s="41"/>
      <c r="AW58" s="41"/>
      <c r="AX58" s="41"/>
      <c r="AY58" s="41"/>
      <c r="AZ58" s="40"/>
      <c r="BA58" s="40"/>
      <c r="BB58" s="40"/>
      <c r="BC58" s="40"/>
      <c r="BD58" s="40"/>
      <c r="BE58" s="40"/>
      <c r="BF58" s="40"/>
      <c r="BG58" s="40"/>
      <c r="BH58" s="40"/>
      <c r="BI58" s="40"/>
      <c r="BJ58" s="40"/>
      <c r="BK58" s="40"/>
      <c r="BL58" s="40"/>
      <c r="BM58" s="40"/>
      <c r="BN58" s="40"/>
      <c r="BO58" s="40"/>
      <c r="BP58" s="40"/>
      <c r="BQ58" s="40"/>
      <c r="BR58" s="40"/>
      <c r="BS58" s="40"/>
      <c r="BT58" s="40"/>
      <c r="BU58" s="40"/>
      <c r="BV58" s="40"/>
      <c r="BW58" s="40"/>
      <c r="BX58" s="40"/>
      <c r="BY58" s="40"/>
      <c r="BZ58" s="40"/>
      <c r="CA58" s="40"/>
      <c r="CB58" s="40"/>
      <c r="CC58" s="40"/>
      <c r="CD58" s="40"/>
      <c r="CE58" s="40"/>
      <c r="CF58" s="40"/>
      <c r="CG58" s="40"/>
      <c r="CH58" s="40"/>
      <c r="CI58" s="40"/>
      <c r="CJ58" s="40"/>
      <c r="CK58" s="40"/>
      <c r="CL58" s="40"/>
      <c r="CM58" s="40"/>
      <c r="CN58" s="40"/>
      <c r="CO58" s="40"/>
    </row>
    <row r="59" spans="2:93" ht="13.5" customHeight="1">
      <c r="B59" s="39">
        <v>56</v>
      </c>
      <c r="C59" s="31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  <c r="AA59" s="31"/>
      <c r="AB59" s="31"/>
      <c r="AC59" s="31"/>
      <c r="AD59" s="31"/>
      <c r="AE59" s="31"/>
      <c r="AF59" s="31"/>
      <c r="AG59" s="31"/>
      <c r="AH59" s="31"/>
      <c r="AI59" s="31"/>
      <c r="AJ59" s="31"/>
      <c r="AK59" s="31"/>
      <c r="AL59" s="31"/>
      <c r="AM59" s="41"/>
      <c r="AN59" s="41"/>
      <c r="AO59" s="41"/>
      <c r="AP59" s="41"/>
      <c r="AQ59" s="41"/>
      <c r="AR59" s="41"/>
      <c r="AS59" s="41"/>
      <c r="AT59" s="41"/>
      <c r="AU59" s="41"/>
      <c r="AV59" s="41"/>
      <c r="AW59" s="41"/>
      <c r="AX59" s="41"/>
      <c r="AY59" s="41"/>
      <c r="AZ59" s="40"/>
      <c r="BA59" s="40"/>
      <c r="BB59" s="40"/>
      <c r="BC59" s="40"/>
      <c r="BD59" s="40"/>
      <c r="BE59" s="40"/>
      <c r="BF59" s="40"/>
      <c r="BG59" s="40"/>
      <c r="BH59" s="40"/>
      <c r="BI59" s="40"/>
      <c r="BJ59" s="40"/>
      <c r="BK59" s="40"/>
      <c r="BL59" s="40"/>
      <c r="BM59" s="40"/>
      <c r="BN59" s="40"/>
      <c r="BO59" s="40"/>
      <c r="BP59" s="40"/>
      <c r="BQ59" s="40"/>
      <c r="BR59" s="40"/>
      <c r="BS59" s="40"/>
      <c r="BT59" s="40"/>
      <c r="BU59" s="40"/>
      <c r="BV59" s="40"/>
      <c r="BW59" s="40"/>
      <c r="BX59" s="40"/>
      <c r="BY59" s="40"/>
      <c r="BZ59" s="40"/>
      <c r="CA59" s="40"/>
      <c r="CB59" s="40"/>
      <c r="CC59" s="40"/>
      <c r="CD59" s="40"/>
      <c r="CE59" s="40"/>
      <c r="CF59" s="40"/>
      <c r="CG59" s="40"/>
      <c r="CH59" s="40"/>
      <c r="CI59" s="40"/>
      <c r="CJ59" s="40"/>
      <c r="CK59" s="40"/>
      <c r="CL59" s="40"/>
      <c r="CM59" s="40"/>
      <c r="CN59" s="40"/>
      <c r="CO59" s="40"/>
    </row>
    <row r="60" spans="2:93" ht="13.5" customHeight="1">
      <c r="B60" s="39">
        <v>57</v>
      </c>
      <c r="C60" s="31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  <c r="AA60" s="31"/>
      <c r="AB60" s="31"/>
      <c r="AC60" s="31"/>
      <c r="AD60" s="31"/>
      <c r="AE60" s="31"/>
      <c r="AF60" s="31"/>
      <c r="AG60" s="31"/>
      <c r="AH60" s="31"/>
      <c r="AI60" s="31"/>
      <c r="AJ60" s="31"/>
      <c r="AK60" s="31"/>
      <c r="AL60" s="31"/>
      <c r="AM60" s="41"/>
      <c r="AN60" s="41"/>
      <c r="AO60" s="41"/>
      <c r="AP60" s="41"/>
      <c r="AQ60" s="41"/>
      <c r="AR60" s="41"/>
      <c r="AS60" s="41"/>
      <c r="AT60" s="41"/>
      <c r="AU60" s="41"/>
      <c r="AV60" s="41"/>
      <c r="AW60" s="41"/>
      <c r="AX60" s="41"/>
      <c r="AY60" s="41"/>
      <c r="AZ60" s="40"/>
      <c r="BA60" s="40"/>
      <c r="BB60" s="40"/>
      <c r="BC60" s="40"/>
      <c r="BD60" s="40"/>
      <c r="BE60" s="40"/>
      <c r="BF60" s="40"/>
      <c r="BG60" s="40"/>
      <c r="BH60" s="40"/>
      <c r="BI60" s="40"/>
      <c r="BJ60" s="40"/>
      <c r="BK60" s="40"/>
      <c r="BL60" s="40"/>
      <c r="BM60" s="40"/>
      <c r="BN60" s="40"/>
      <c r="BO60" s="40"/>
      <c r="BP60" s="40"/>
      <c r="BQ60" s="40"/>
      <c r="BR60" s="40"/>
      <c r="BS60" s="40"/>
      <c r="BT60" s="40"/>
      <c r="BU60" s="40"/>
      <c r="BV60" s="40"/>
      <c r="BW60" s="40"/>
      <c r="BX60" s="40"/>
      <c r="BY60" s="40"/>
      <c r="BZ60" s="40"/>
      <c r="CA60" s="40"/>
      <c r="CB60" s="40"/>
      <c r="CC60" s="40"/>
      <c r="CD60" s="40"/>
      <c r="CE60" s="40"/>
      <c r="CF60" s="40"/>
      <c r="CG60" s="40"/>
      <c r="CH60" s="40"/>
      <c r="CI60" s="40"/>
      <c r="CJ60" s="40"/>
      <c r="CK60" s="40"/>
      <c r="CL60" s="40"/>
      <c r="CM60" s="40"/>
      <c r="CN60" s="40"/>
      <c r="CO60" s="40"/>
    </row>
    <row r="61" spans="2:93" ht="13.5" customHeight="1">
      <c r="B61" s="39">
        <v>58</v>
      </c>
      <c r="C61" s="31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  <c r="AA61" s="31"/>
      <c r="AB61" s="31"/>
      <c r="AC61" s="31"/>
      <c r="AD61" s="31"/>
      <c r="AE61" s="31"/>
      <c r="AF61" s="31"/>
      <c r="AG61" s="31"/>
      <c r="AH61" s="31"/>
      <c r="AI61" s="31"/>
      <c r="AJ61" s="31"/>
      <c r="AK61" s="31"/>
      <c r="AL61" s="31"/>
      <c r="AM61" s="41"/>
      <c r="AN61" s="41"/>
      <c r="AO61" s="41"/>
      <c r="AP61" s="41"/>
      <c r="AQ61" s="41"/>
      <c r="AR61" s="41"/>
      <c r="AS61" s="41"/>
      <c r="AT61" s="41"/>
      <c r="AU61" s="41"/>
      <c r="AV61" s="41"/>
      <c r="AW61" s="41"/>
      <c r="AX61" s="41"/>
      <c r="AY61" s="41"/>
      <c r="AZ61" s="40"/>
      <c r="BA61" s="40"/>
      <c r="BB61" s="40"/>
      <c r="BC61" s="40"/>
      <c r="BD61" s="40"/>
      <c r="BE61" s="40"/>
      <c r="BF61" s="40"/>
      <c r="BG61" s="40"/>
      <c r="BH61" s="40"/>
      <c r="BI61" s="40"/>
      <c r="BJ61" s="40"/>
      <c r="BK61" s="40"/>
      <c r="BL61" s="40"/>
      <c r="BM61" s="40"/>
      <c r="BN61" s="40"/>
      <c r="BO61" s="40"/>
      <c r="BP61" s="40"/>
      <c r="BQ61" s="40"/>
      <c r="BR61" s="40"/>
      <c r="BS61" s="40"/>
      <c r="BT61" s="40"/>
      <c r="BU61" s="40"/>
      <c r="BV61" s="40"/>
      <c r="BW61" s="40"/>
      <c r="BX61" s="40"/>
      <c r="BY61" s="40"/>
      <c r="BZ61" s="40"/>
      <c r="CA61" s="40"/>
      <c r="CB61" s="40"/>
      <c r="CC61" s="40"/>
      <c r="CD61" s="40"/>
      <c r="CE61" s="40"/>
      <c r="CF61" s="40"/>
      <c r="CG61" s="40"/>
      <c r="CH61" s="40"/>
      <c r="CI61" s="40"/>
      <c r="CJ61" s="40"/>
      <c r="CK61" s="40"/>
      <c r="CL61" s="40"/>
      <c r="CM61" s="40"/>
      <c r="CN61" s="40"/>
      <c r="CO61" s="40"/>
    </row>
    <row r="62" spans="2:93" ht="13.5" customHeight="1">
      <c r="B62" s="39">
        <v>59</v>
      </c>
      <c r="C62" s="31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31"/>
      <c r="AB62" s="31"/>
      <c r="AC62" s="31"/>
      <c r="AD62" s="31"/>
      <c r="AE62" s="31"/>
      <c r="AF62" s="31"/>
      <c r="AG62" s="31"/>
      <c r="AH62" s="31"/>
      <c r="AI62" s="31"/>
      <c r="AJ62" s="31"/>
      <c r="AK62" s="31"/>
      <c r="AL62" s="31"/>
      <c r="AM62" s="41"/>
      <c r="AN62" s="41"/>
      <c r="AO62" s="41"/>
      <c r="AP62" s="41"/>
      <c r="AQ62" s="41"/>
      <c r="AR62" s="41"/>
      <c r="AS62" s="41"/>
      <c r="AT62" s="41"/>
      <c r="AU62" s="41"/>
      <c r="AV62" s="41"/>
      <c r="AW62" s="41"/>
      <c r="AX62" s="41"/>
      <c r="AY62" s="41"/>
      <c r="AZ62" s="40"/>
      <c r="BA62" s="40"/>
      <c r="BB62" s="40"/>
      <c r="BC62" s="40"/>
      <c r="BD62" s="40"/>
      <c r="BE62" s="40"/>
      <c r="BF62" s="40"/>
      <c r="BG62" s="40"/>
      <c r="BH62" s="40"/>
      <c r="BI62" s="40"/>
      <c r="BJ62" s="40"/>
      <c r="BK62" s="40"/>
      <c r="BL62" s="40"/>
      <c r="BM62" s="40"/>
      <c r="BN62" s="40"/>
      <c r="BO62" s="40"/>
      <c r="BP62" s="40"/>
      <c r="BQ62" s="40"/>
      <c r="BR62" s="40"/>
      <c r="BS62" s="40"/>
      <c r="BT62" s="40"/>
      <c r="BU62" s="40"/>
      <c r="BV62" s="40"/>
      <c r="BW62" s="40"/>
      <c r="BX62" s="40"/>
      <c r="BY62" s="40"/>
      <c r="BZ62" s="40"/>
      <c r="CA62" s="40"/>
      <c r="CB62" s="40"/>
      <c r="CC62" s="40"/>
      <c r="CD62" s="40"/>
      <c r="CE62" s="40"/>
      <c r="CF62" s="40"/>
      <c r="CG62" s="40"/>
      <c r="CH62" s="40"/>
      <c r="CI62" s="40"/>
      <c r="CJ62" s="40"/>
      <c r="CK62" s="40"/>
      <c r="CL62" s="40"/>
      <c r="CM62" s="40"/>
      <c r="CN62" s="40"/>
      <c r="CO62" s="40"/>
    </row>
    <row r="63" spans="2:93" ht="13.5" customHeight="1">
      <c r="B63" s="39">
        <v>60</v>
      </c>
      <c r="C63" s="31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  <c r="AA63" s="31"/>
      <c r="AB63" s="31"/>
      <c r="AC63" s="31"/>
      <c r="AD63" s="31"/>
      <c r="AE63" s="31"/>
      <c r="AF63" s="31"/>
      <c r="AG63" s="31"/>
      <c r="AH63" s="31"/>
      <c r="AI63" s="31"/>
      <c r="AJ63" s="31"/>
      <c r="AK63" s="31"/>
      <c r="AL63" s="31"/>
      <c r="AM63" s="41"/>
      <c r="AN63" s="41"/>
      <c r="AO63" s="41"/>
      <c r="AP63" s="41"/>
      <c r="AQ63" s="41"/>
      <c r="AR63" s="41"/>
      <c r="AS63" s="41"/>
      <c r="AT63" s="41"/>
      <c r="AU63" s="41"/>
      <c r="AV63" s="41"/>
      <c r="AW63" s="41"/>
      <c r="AX63" s="41"/>
      <c r="AY63" s="41"/>
      <c r="AZ63" s="40"/>
      <c r="BA63" s="40"/>
      <c r="BB63" s="40"/>
      <c r="BC63" s="40"/>
      <c r="BD63" s="40"/>
      <c r="BE63" s="40"/>
      <c r="BF63" s="40"/>
      <c r="BG63" s="40"/>
      <c r="BH63" s="40"/>
      <c r="BI63" s="40"/>
      <c r="BJ63" s="40"/>
      <c r="BK63" s="40"/>
      <c r="BL63" s="40"/>
      <c r="BM63" s="40"/>
      <c r="BN63" s="40"/>
      <c r="BO63" s="40"/>
      <c r="BP63" s="40"/>
      <c r="BQ63" s="40"/>
      <c r="BR63" s="40"/>
      <c r="BS63" s="40"/>
      <c r="BT63" s="40"/>
      <c r="BU63" s="40"/>
      <c r="BV63" s="40"/>
      <c r="BW63" s="40"/>
      <c r="BX63" s="40"/>
      <c r="BY63" s="40"/>
      <c r="BZ63" s="40"/>
      <c r="CA63" s="40"/>
      <c r="CB63" s="40"/>
      <c r="CC63" s="40"/>
      <c r="CD63" s="40"/>
      <c r="CE63" s="40"/>
      <c r="CF63" s="40"/>
      <c r="CG63" s="40"/>
      <c r="CH63" s="40"/>
      <c r="CI63" s="40"/>
      <c r="CJ63" s="40"/>
      <c r="CK63" s="40"/>
      <c r="CL63" s="40"/>
      <c r="CM63" s="40"/>
      <c r="CN63" s="40"/>
      <c r="CO63" s="40"/>
    </row>
    <row r="64" spans="2:93" ht="13.5" customHeight="1">
      <c r="B64" s="39">
        <v>61</v>
      </c>
      <c r="C64" s="31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  <c r="AA64" s="31"/>
      <c r="AB64" s="31"/>
      <c r="AC64" s="31"/>
      <c r="AD64" s="31"/>
      <c r="AE64" s="31"/>
      <c r="AF64" s="31"/>
      <c r="AG64" s="31"/>
      <c r="AH64" s="31"/>
      <c r="AI64" s="31"/>
      <c r="AJ64" s="31"/>
      <c r="AK64" s="31"/>
      <c r="AL64" s="31"/>
      <c r="AM64" s="41"/>
      <c r="AN64" s="41"/>
      <c r="AO64" s="41"/>
      <c r="AP64" s="41"/>
      <c r="AQ64" s="41"/>
      <c r="AR64" s="41"/>
      <c r="AS64" s="41"/>
      <c r="AT64" s="41"/>
      <c r="AU64" s="41"/>
      <c r="AV64" s="41"/>
      <c r="AW64" s="41"/>
      <c r="AX64" s="41"/>
      <c r="AY64" s="41"/>
      <c r="AZ64" s="40"/>
      <c r="BA64" s="40"/>
      <c r="BB64" s="40"/>
      <c r="BC64" s="40"/>
      <c r="BD64" s="40"/>
      <c r="BE64" s="40"/>
      <c r="BF64" s="40"/>
      <c r="BG64" s="40"/>
      <c r="BH64" s="40"/>
      <c r="BI64" s="40"/>
      <c r="BJ64" s="40"/>
      <c r="BK64" s="40"/>
      <c r="BL64" s="40"/>
      <c r="BM64" s="40"/>
      <c r="BN64" s="40"/>
      <c r="BO64" s="40"/>
      <c r="BP64" s="40"/>
      <c r="BQ64" s="40"/>
      <c r="BR64" s="40"/>
      <c r="BS64" s="40"/>
      <c r="BT64" s="40"/>
      <c r="BU64" s="40"/>
      <c r="BV64" s="40"/>
      <c r="BW64" s="40"/>
      <c r="BX64" s="40"/>
      <c r="BY64" s="40"/>
      <c r="BZ64" s="40"/>
      <c r="CA64" s="40"/>
      <c r="CB64" s="40"/>
      <c r="CC64" s="40"/>
      <c r="CD64" s="40"/>
      <c r="CE64" s="40"/>
      <c r="CF64" s="40"/>
      <c r="CG64" s="40"/>
      <c r="CH64" s="40"/>
      <c r="CI64" s="40"/>
      <c r="CJ64" s="40"/>
      <c r="CK64" s="40"/>
      <c r="CL64" s="40"/>
      <c r="CM64" s="40"/>
      <c r="CN64" s="40"/>
      <c r="CO64" s="40"/>
    </row>
    <row r="65" spans="2:93" ht="13.5" customHeight="1">
      <c r="B65" s="39">
        <v>62</v>
      </c>
      <c r="C65" s="31"/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31"/>
      <c r="AB65" s="31"/>
      <c r="AC65" s="31"/>
      <c r="AD65" s="31"/>
      <c r="AE65" s="31"/>
      <c r="AF65" s="31"/>
      <c r="AG65" s="31"/>
      <c r="AH65" s="31"/>
      <c r="AI65" s="31"/>
      <c r="AJ65" s="31"/>
      <c r="AK65" s="31"/>
      <c r="AL65" s="31"/>
      <c r="AM65" s="41"/>
      <c r="AN65" s="41"/>
      <c r="AO65" s="41"/>
      <c r="AP65" s="41"/>
      <c r="AQ65" s="41"/>
      <c r="AR65" s="41"/>
      <c r="AS65" s="41"/>
      <c r="AT65" s="41"/>
      <c r="AU65" s="41"/>
      <c r="AV65" s="41"/>
      <c r="AW65" s="41"/>
      <c r="AX65" s="41"/>
      <c r="AY65" s="41"/>
      <c r="AZ65" s="40"/>
      <c r="BA65" s="40"/>
      <c r="BB65" s="40"/>
      <c r="BC65" s="40"/>
      <c r="BD65" s="40"/>
      <c r="BE65" s="40"/>
      <c r="BF65" s="40"/>
      <c r="BG65" s="40"/>
      <c r="BH65" s="40"/>
      <c r="BI65" s="40"/>
      <c r="BJ65" s="40"/>
      <c r="BK65" s="40"/>
      <c r="BL65" s="40"/>
      <c r="BM65" s="40"/>
      <c r="BN65" s="40"/>
      <c r="BO65" s="40"/>
      <c r="BP65" s="40"/>
      <c r="BQ65" s="40"/>
      <c r="BR65" s="40"/>
      <c r="BS65" s="40"/>
      <c r="BT65" s="40"/>
      <c r="BU65" s="40"/>
      <c r="BV65" s="40"/>
      <c r="BW65" s="40"/>
      <c r="BX65" s="40"/>
      <c r="BY65" s="40"/>
      <c r="BZ65" s="40"/>
      <c r="CA65" s="40"/>
      <c r="CB65" s="40"/>
      <c r="CC65" s="40"/>
      <c r="CD65" s="40"/>
      <c r="CE65" s="40"/>
      <c r="CF65" s="40"/>
      <c r="CG65" s="40"/>
      <c r="CH65" s="40"/>
      <c r="CI65" s="40"/>
      <c r="CJ65" s="40"/>
      <c r="CK65" s="40"/>
      <c r="CL65" s="40"/>
      <c r="CM65" s="40"/>
      <c r="CN65" s="40"/>
      <c r="CO65" s="40"/>
    </row>
    <row r="66" spans="2:93" ht="13.5" customHeight="1">
      <c r="B66" s="39">
        <v>63</v>
      </c>
      <c r="C66" s="31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  <c r="AA66" s="31"/>
      <c r="AB66" s="31"/>
      <c r="AC66" s="31"/>
      <c r="AD66" s="31"/>
      <c r="AE66" s="31"/>
      <c r="AF66" s="31"/>
      <c r="AG66" s="31"/>
      <c r="AH66" s="31"/>
      <c r="AI66" s="31"/>
      <c r="AJ66" s="31"/>
      <c r="AK66" s="31"/>
      <c r="AL66" s="31"/>
      <c r="AM66" s="41"/>
      <c r="AN66" s="41"/>
      <c r="AO66" s="41"/>
      <c r="AP66" s="41"/>
      <c r="AQ66" s="41"/>
      <c r="AR66" s="41"/>
      <c r="AS66" s="41"/>
      <c r="AT66" s="41"/>
      <c r="AU66" s="41"/>
      <c r="AV66" s="41"/>
      <c r="AW66" s="41"/>
      <c r="AX66" s="41"/>
      <c r="AY66" s="41"/>
      <c r="AZ66" s="40"/>
      <c r="BA66" s="40"/>
      <c r="BB66" s="40"/>
      <c r="BC66" s="40"/>
      <c r="BD66" s="40"/>
      <c r="BE66" s="40"/>
      <c r="BF66" s="40"/>
      <c r="BG66" s="40"/>
      <c r="BH66" s="40"/>
      <c r="BI66" s="40"/>
      <c r="BJ66" s="40"/>
      <c r="BK66" s="40"/>
      <c r="BL66" s="40"/>
      <c r="BM66" s="40"/>
      <c r="BN66" s="40"/>
      <c r="BO66" s="40"/>
      <c r="BP66" s="40"/>
      <c r="BQ66" s="40"/>
      <c r="BR66" s="40"/>
      <c r="BS66" s="40"/>
      <c r="BT66" s="40"/>
      <c r="BU66" s="40"/>
      <c r="BV66" s="40"/>
      <c r="BW66" s="40"/>
      <c r="BX66" s="40"/>
      <c r="BY66" s="40"/>
      <c r="BZ66" s="40"/>
      <c r="CA66" s="40"/>
      <c r="CB66" s="40"/>
      <c r="CC66" s="40"/>
      <c r="CD66" s="40"/>
      <c r="CE66" s="40"/>
      <c r="CF66" s="40"/>
      <c r="CG66" s="40"/>
      <c r="CH66" s="40"/>
      <c r="CI66" s="40"/>
      <c r="CJ66" s="40"/>
      <c r="CK66" s="40"/>
      <c r="CL66" s="40"/>
      <c r="CM66" s="40"/>
      <c r="CN66" s="40"/>
      <c r="CO66" s="40"/>
    </row>
    <row r="67" spans="2:93" ht="13.5" customHeight="1">
      <c r="B67" s="39">
        <v>64</v>
      </c>
      <c r="C67" s="31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  <c r="AA67" s="31"/>
      <c r="AB67" s="31"/>
      <c r="AC67" s="31"/>
      <c r="AD67" s="31"/>
      <c r="AE67" s="31"/>
      <c r="AF67" s="31"/>
      <c r="AG67" s="31"/>
      <c r="AH67" s="31"/>
      <c r="AI67" s="31"/>
      <c r="AJ67" s="31"/>
      <c r="AK67" s="31"/>
      <c r="AL67" s="31"/>
      <c r="AM67" s="41"/>
      <c r="AN67" s="41"/>
      <c r="AO67" s="41"/>
      <c r="AP67" s="41"/>
      <c r="AQ67" s="41"/>
      <c r="AR67" s="41"/>
      <c r="AS67" s="41"/>
      <c r="AT67" s="41"/>
      <c r="AU67" s="41"/>
      <c r="AV67" s="41"/>
      <c r="AW67" s="41"/>
      <c r="AX67" s="41"/>
      <c r="AY67" s="41"/>
      <c r="AZ67" s="40"/>
      <c r="BA67" s="40"/>
      <c r="BB67" s="40"/>
      <c r="BC67" s="40"/>
      <c r="BD67" s="40"/>
      <c r="BE67" s="40"/>
      <c r="BF67" s="40"/>
      <c r="BG67" s="40"/>
      <c r="BH67" s="40"/>
      <c r="BI67" s="40"/>
      <c r="BJ67" s="40"/>
      <c r="BK67" s="40"/>
      <c r="BL67" s="40"/>
      <c r="BM67" s="40"/>
      <c r="BN67" s="40"/>
      <c r="BO67" s="40"/>
      <c r="BP67" s="40"/>
      <c r="BQ67" s="40"/>
      <c r="BR67" s="40"/>
      <c r="BS67" s="40"/>
      <c r="BT67" s="40"/>
      <c r="BU67" s="40"/>
      <c r="BV67" s="40"/>
      <c r="BW67" s="40"/>
      <c r="BX67" s="40"/>
      <c r="BY67" s="40"/>
      <c r="BZ67" s="40"/>
      <c r="CA67" s="40"/>
      <c r="CB67" s="40"/>
      <c r="CC67" s="40"/>
      <c r="CD67" s="40"/>
      <c r="CE67" s="40"/>
      <c r="CF67" s="40"/>
      <c r="CG67" s="40"/>
      <c r="CH67" s="40"/>
      <c r="CI67" s="40"/>
      <c r="CJ67" s="40"/>
      <c r="CK67" s="40"/>
      <c r="CL67" s="40"/>
      <c r="CM67" s="40"/>
      <c r="CN67" s="40"/>
      <c r="CO67" s="40"/>
    </row>
    <row r="68" spans="2:93" ht="13.5" customHeight="1">
      <c r="B68" s="39">
        <v>65</v>
      </c>
      <c r="C68" s="31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  <c r="AA68" s="31"/>
      <c r="AB68" s="31"/>
      <c r="AC68" s="31"/>
      <c r="AD68" s="31"/>
      <c r="AE68" s="31"/>
      <c r="AF68" s="31"/>
      <c r="AG68" s="31"/>
      <c r="AH68" s="31"/>
      <c r="AI68" s="31"/>
      <c r="AJ68" s="31"/>
      <c r="AK68" s="31"/>
      <c r="AL68" s="31"/>
      <c r="AM68" s="41"/>
      <c r="AN68" s="41"/>
      <c r="AO68" s="41"/>
      <c r="AP68" s="41"/>
      <c r="AQ68" s="41"/>
      <c r="AR68" s="41"/>
      <c r="AS68" s="41"/>
      <c r="AT68" s="41"/>
      <c r="AU68" s="41"/>
      <c r="AV68" s="41"/>
      <c r="AW68" s="41"/>
      <c r="AX68" s="41"/>
      <c r="AY68" s="41"/>
      <c r="AZ68" s="40"/>
      <c r="BA68" s="40"/>
      <c r="BB68" s="40"/>
      <c r="BC68" s="40"/>
      <c r="BD68" s="40"/>
      <c r="BE68" s="40"/>
      <c r="BF68" s="40"/>
      <c r="BG68" s="40"/>
      <c r="BH68" s="40"/>
      <c r="BI68" s="40"/>
      <c r="BJ68" s="40"/>
      <c r="BK68" s="40"/>
      <c r="BL68" s="40"/>
      <c r="BM68" s="40"/>
      <c r="BN68" s="40"/>
      <c r="BO68" s="40"/>
      <c r="BP68" s="40"/>
      <c r="BQ68" s="40"/>
      <c r="BR68" s="40"/>
      <c r="BS68" s="40"/>
      <c r="BT68" s="40"/>
      <c r="BU68" s="40"/>
      <c r="BV68" s="40"/>
      <c r="BW68" s="40"/>
      <c r="BX68" s="40"/>
      <c r="BY68" s="40"/>
      <c r="BZ68" s="40"/>
      <c r="CA68" s="40"/>
      <c r="CB68" s="40"/>
      <c r="CC68" s="40"/>
      <c r="CD68" s="40"/>
      <c r="CE68" s="40"/>
      <c r="CF68" s="40"/>
      <c r="CG68" s="40"/>
      <c r="CH68" s="40"/>
      <c r="CI68" s="40"/>
      <c r="CJ68" s="40"/>
      <c r="CK68" s="40"/>
      <c r="CL68" s="40"/>
      <c r="CM68" s="40"/>
      <c r="CN68" s="40"/>
      <c r="CO68" s="40"/>
    </row>
    <row r="69" spans="2:93" ht="13.5" customHeight="1">
      <c r="B69" s="39">
        <v>66</v>
      </c>
      <c r="C69" s="31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  <c r="AA69" s="31"/>
      <c r="AB69" s="31"/>
      <c r="AC69" s="31"/>
      <c r="AD69" s="31"/>
      <c r="AE69" s="31"/>
      <c r="AF69" s="31"/>
      <c r="AG69" s="31"/>
      <c r="AH69" s="31"/>
      <c r="AI69" s="31"/>
      <c r="AJ69" s="31"/>
      <c r="AK69" s="31"/>
      <c r="AL69" s="31"/>
      <c r="AM69" s="41"/>
      <c r="AN69" s="41"/>
      <c r="AO69" s="41"/>
      <c r="AP69" s="41"/>
      <c r="AQ69" s="41"/>
      <c r="AR69" s="41"/>
      <c r="AS69" s="41"/>
      <c r="AT69" s="41"/>
      <c r="AU69" s="41"/>
      <c r="AV69" s="41"/>
      <c r="AW69" s="41"/>
      <c r="AX69" s="41"/>
      <c r="AY69" s="41"/>
      <c r="AZ69" s="40"/>
      <c r="BA69" s="40"/>
      <c r="BB69" s="40"/>
      <c r="BC69" s="40"/>
      <c r="BD69" s="40"/>
      <c r="BE69" s="40"/>
      <c r="BF69" s="40"/>
      <c r="BG69" s="40"/>
      <c r="BH69" s="40"/>
      <c r="BI69" s="40"/>
      <c r="BJ69" s="40"/>
      <c r="BK69" s="40"/>
      <c r="BL69" s="40"/>
      <c r="BM69" s="40"/>
      <c r="BN69" s="40"/>
      <c r="BO69" s="40"/>
      <c r="BP69" s="40"/>
      <c r="BQ69" s="40"/>
      <c r="BR69" s="40"/>
      <c r="BS69" s="40"/>
      <c r="BT69" s="40"/>
      <c r="BU69" s="40"/>
      <c r="BV69" s="40"/>
      <c r="BW69" s="40"/>
      <c r="BX69" s="40"/>
      <c r="BY69" s="40"/>
      <c r="BZ69" s="40"/>
      <c r="CA69" s="40"/>
      <c r="CB69" s="40"/>
      <c r="CC69" s="40"/>
      <c r="CD69" s="40"/>
      <c r="CE69" s="40"/>
      <c r="CF69" s="40"/>
      <c r="CG69" s="40"/>
      <c r="CH69" s="40"/>
      <c r="CI69" s="40"/>
      <c r="CJ69" s="40"/>
      <c r="CK69" s="40"/>
      <c r="CL69" s="40"/>
      <c r="CM69" s="40"/>
      <c r="CN69" s="40"/>
      <c r="CO69" s="40"/>
    </row>
    <row r="70" spans="2:93" ht="13.5" customHeight="1">
      <c r="B70" s="39">
        <v>67</v>
      </c>
      <c r="C70" s="31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  <c r="AA70" s="31"/>
      <c r="AB70" s="31"/>
      <c r="AC70" s="31"/>
      <c r="AD70" s="31"/>
      <c r="AE70" s="31"/>
      <c r="AF70" s="31"/>
      <c r="AG70" s="31"/>
      <c r="AH70" s="31"/>
      <c r="AI70" s="31"/>
      <c r="AJ70" s="31"/>
      <c r="AK70" s="31"/>
      <c r="AL70" s="31"/>
      <c r="AM70" s="41"/>
      <c r="AN70" s="41"/>
      <c r="AO70" s="41"/>
      <c r="AP70" s="41"/>
      <c r="AQ70" s="41"/>
      <c r="AR70" s="41"/>
      <c r="AS70" s="41"/>
      <c r="AT70" s="41"/>
      <c r="AU70" s="41"/>
      <c r="AV70" s="41"/>
      <c r="AW70" s="41"/>
      <c r="AX70" s="41"/>
      <c r="AY70" s="41"/>
      <c r="AZ70" s="40"/>
      <c r="BA70" s="40"/>
      <c r="BB70" s="40"/>
      <c r="BC70" s="40"/>
      <c r="BD70" s="40"/>
      <c r="BE70" s="40"/>
      <c r="BF70" s="40"/>
      <c r="BG70" s="40"/>
      <c r="BH70" s="40"/>
      <c r="BI70" s="40"/>
      <c r="BJ70" s="40"/>
      <c r="BK70" s="40"/>
      <c r="BL70" s="40"/>
      <c r="BM70" s="40"/>
      <c r="BN70" s="40"/>
      <c r="BO70" s="40"/>
      <c r="BP70" s="40"/>
      <c r="BQ70" s="40"/>
      <c r="BR70" s="40"/>
      <c r="BS70" s="40"/>
      <c r="BT70" s="40"/>
      <c r="BU70" s="40"/>
      <c r="BV70" s="40"/>
      <c r="BW70" s="40"/>
      <c r="BX70" s="40"/>
      <c r="BY70" s="40"/>
      <c r="BZ70" s="40"/>
      <c r="CA70" s="40"/>
      <c r="CB70" s="40"/>
      <c r="CC70" s="40"/>
      <c r="CD70" s="40"/>
      <c r="CE70" s="40"/>
      <c r="CF70" s="40"/>
      <c r="CG70" s="40"/>
      <c r="CH70" s="40"/>
      <c r="CI70" s="40"/>
      <c r="CJ70" s="40"/>
      <c r="CK70" s="40"/>
      <c r="CL70" s="40"/>
      <c r="CM70" s="40"/>
      <c r="CN70" s="40"/>
      <c r="CO70" s="40"/>
    </row>
    <row r="71" spans="2:93" ht="13.5" customHeight="1">
      <c r="B71" s="39">
        <v>68</v>
      </c>
      <c r="C71" s="31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  <c r="AA71" s="31"/>
      <c r="AB71" s="31"/>
      <c r="AC71" s="31"/>
      <c r="AD71" s="31"/>
      <c r="AE71" s="31"/>
      <c r="AF71" s="31"/>
      <c r="AG71" s="31"/>
      <c r="AH71" s="31"/>
      <c r="AI71" s="31"/>
      <c r="AJ71" s="31"/>
      <c r="AK71" s="31"/>
      <c r="AL71" s="31"/>
      <c r="AM71" s="41"/>
      <c r="AN71" s="41"/>
      <c r="AO71" s="41"/>
      <c r="AP71" s="41"/>
      <c r="AQ71" s="41"/>
      <c r="AR71" s="41"/>
      <c r="AS71" s="41"/>
      <c r="AT71" s="41"/>
      <c r="AU71" s="41"/>
      <c r="AV71" s="41"/>
      <c r="AW71" s="41"/>
      <c r="AX71" s="41"/>
      <c r="AY71" s="41"/>
      <c r="AZ71" s="40"/>
      <c r="BA71" s="40"/>
      <c r="BB71" s="40"/>
      <c r="BC71" s="40"/>
      <c r="BD71" s="40"/>
      <c r="BE71" s="40"/>
      <c r="BF71" s="40"/>
      <c r="BG71" s="40"/>
      <c r="BH71" s="40"/>
      <c r="BI71" s="40"/>
      <c r="BJ71" s="40"/>
      <c r="BK71" s="40"/>
      <c r="BL71" s="40"/>
      <c r="BM71" s="40"/>
      <c r="BN71" s="40"/>
      <c r="BO71" s="40"/>
      <c r="BP71" s="40"/>
      <c r="BQ71" s="40"/>
      <c r="BR71" s="40"/>
      <c r="BS71" s="40"/>
      <c r="BT71" s="40"/>
      <c r="BU71" s="40"/>
      <c r="BV71" s="40"/>
      <c r="BW71" s="40"/>
      <c r="BX71" s="40"/>
      <c r="BY71" s="40"/>
      <c r="BZ71" s="40"/>
      <c r="CA71" s="40"/>
      <c r="CB71" s="40"/>
      <c r="CC71" s="40"/>
      <c r="CD71" s="40"/>
      <c r="CE71" s="40"/>
      <c r="CF71" s="40"/>
      <c r="CG71" s="40"/>
      <c r="CH71" s="40"/>
      <c r="CI71" s="40"/>
      <c r="CJ71" s="40"/>
      <c r="CK71" s="40"/>
      <c r="CL71" s="40"/>
      <c r="CM71" s="40"/>
      <c r="CN71" s="40"/>
      <c r="CO71" s="40"/>
    </row>
    <row r="72" spans="2:93" ht="13.5" customHeight="1">
      <c r="B72" s="39">
        <v>69</v>
      </c>
      <c r="C72" s="31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31"/>
      <c r="AB72" s="31"/>
      <c r="AC72" s="31"/>
      <c r="AD72" s="31"/>
      <c r="AE72" s="31"/>
      <c r="AF72" s="31"/>
      <c r="AG72" s="31"/>
      <c r="AH72" s="31"/>
      <c r="AI72" s="31"/>
      <c r="AJ72" s="31"/>
      <c r="AK72" s="31"/>
      <c r="AL72" s="31"/>
      <c r="AM72" s="41"/>
      <c r="AN72" s="41"/>
      <c r="AO72" s="41"/>
      <c r="AP72" s="41"/>
      <c r="AQ72" s="41"/>
      <c r="AR72" s="41"/>
      <c r="AS72" s="41"/>
      <c r="AT72" s="41"/>
      <c r="AU72" s="41"/>
      <c r="AV72" s="41"/>
      <c r="AW72" s="41"/>
      <c r="AX72" s="41"/>
      <c r="AY72" s="41"/>
      <c r="AZ72" s="40"/>
      <c r="BA72" s="40"/>
      <c r="BB72" s="40"/>
      <c r="BC72" s="40"/>
      <c r="BD72" s="40"/>
      <c r="BE72" s="40"/>
      <c r="BF72" s="40"/>
      <c r="BG72" s="40"/>
      <c r="BH72" s="40"/>
      <c r="BI72" s="40"/>
      <c r="BJ72" s="40"/>
      <c r="BK72" s="40"/>
      <c r="BL72" s="40"/>
      <c r="BM72" s="40"/>
      <c r="BN72" s="40"/>
      <c r="BO72" s="40"/>
      <c r="BP72" s="40"/>
      <c r="BQ72" s="40"/>
      <c r="BR72" s="40"/>
      <c r="BS72" s="40"/>
      <c r="BT72" s="40"/>
      <c r="BU72" s="40"/>
      <c r="BV72" s="40"/>
      <c r="BW72" s="40"/>
      <c r="BX72" s="40"/>
      <c r="BY72" s="40"/>
      <c r="BZ72" s="40"/>
      <c r="CA72" s="40"/>
      <c r="CB72" s="40"/>
      <c r="CC72" s="40"/>
      <c r="CD72" s="40"/>
      <c r="CE72" s="40"/>
      <c r="CF72" s="40"/>
      <c r="CG72" s="40"/>
      <c r="CH72" s="40"/>
      <c r="CI72" s="40"/>
      <c r="CJ72" s="40"/>
      <c r="CK72" s="40"/>
      <c r="CL72" s="40"/>
      <c r="CM72" s="40"/>
      <c r="CN72" s="40"/>
      <c r="CO72" s="40"/>
    </row>
    <row r="73" spans="2:93" ht="13.5" customHeight="1">
      <c r="B73" s="39">
        <v>70</v>
      </c>
      <c r="C73" s="31"/>
      <c r="D73" s="31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  <c r="AA73" s="31"/>
      <c r="AB73" s="31"/>
      <c r="AC73" s="31"/>
      <c r="AD73" s="31"/>
      <c r="AE73" s="31"/>
      <c r="AF73" s="31"/>
      <c r="AG73" s="31"/>
      <c r="AH73" s="31"/>
      <c r="AI73" s="31"/>
      <c r="AJ73" s="31"/>
      <c r="AK73" s="31"/>
      <c r="AL73" s="31"/>
      <c r="AM73" s="41"/>
      <c r="AN73" s="41"/>
      <c r="AO73" s="41"/>
      <c r="AP73" s="41"/>
      <c r="AQ73" s="41"/>
      <c r="AR73" s="41"/>
      <c r="AS73" s="41"/>
      <c r="AT73" s="41"/>
      <c r="AU73" s="41"/>
      <c r="AV73" s="41"/>
      <c r="AW73" s="41"/>
      <c r="AX73" s="41"/>
      <c r="AY73" s="41"/>
      <c r="AZ73" s="40"/>
      <c r="BA73" s="40"/>
      <c r="BB73" s="40"/>
      <c r="BC73" s="40"/>
      <c r="BD73" s="40"/>
      <c r="BE73" s="40"/>
      <c r="BF73" s="40"/>
      <c r="BG73" s="40"/>
      <c r="BH73" s="40"/>
      <c r="BI73" s="40"/>
      <c r="BJ73" s="40"/>
      <c r="BK73" s="40"/>
      <c r="BL73" s="40"/>
      <c r="BM73" s="40"/>
      <c r="BN73" s="40"/>
      <c r="BO73" s="40"/>
      <c r="BP73" s="40"/>
      <c r="BQ73" s="40"/>
      <c r="BR73" s="40"/>
      <c r="BS73" s="40"/>
      <c r="BT73" s="40"/>
      <c r="BU73" s="40"/>
      <c r="BV73" s="40"/>
      <c r="BW73" s="40"/>
      <c r="BX73" s="40"/>
      <c r="BY73" s="40"/>
      <c r="BZ73" s="40"/>
      <c r="CA73" s="40"/>
      <c r="CB73" s="40"/>
      <c r="CC73" s="40"/>
      <c r="CD73" s="40"/>
      <c r="CE73" s="40"/>
      <c r="CF73" s="40"/>
      <c r="CG73" s="40"/>
      <c r="CH73" s="40"/>
      <c r="CI73" s="40"/>
      <c r="CJ73" s="40"/>
      <c r="CK73" s="40"/>
      <c r="CL73" s="40"/>
      <c r="CM73" s="40"/>
      <c r="CN73" s="40"/>
      <c r="CO73" s="40"/>
    </row>
    <row r="74" spans="2:93" ht="13.5" customHeight="1">
      <c r="B74" s="39">
        <v>71</v>
      </c>
      <c r="C74" s="31"/>
      <c r="D74" s="31"/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  <c r="AA74" s="31"/>
      <c r="AB74" s="31"/>
      <c r="AC74" s="31"/>
      <c r="AD74" s="31"/>
      <c r="AE74" s="31"/>
      <c r="AF74" s="31"/>
      <c r="AG74" s="31"/>
      <c r="AH74" s="31"/>
      <c r="AI74" s="31"/>
      <c r="AJ74" s="31"/>
      <c r="AK74" s="31"/>
      <c r="AL74" s="31"/>
      <c r="AM74" s="41"/>
      <c r="AN74" s="41"/>
      <c r="AO74" s="41"/>
      <c r="AP74" s="41"/>
      <c r="AQ74" s="41"/>
      <c r="AR74" s="41"/>
      <c r="AS74" s="41"/>
      <c r="AT74" s="41"/>
      <c r="AU74" s="41"/>
      <c r="AV74" s="41"/>
      <c r="AW74" s="41"/>
      <c r="AX74" s="41"/>
      <c r="AY74" s="41"/>
      <c r="AZ74" s="40"/>
      <c r="BA74" s="40"/>
      <c r="BB74" s="40"/>
      <c r="BC74" s="40"/>
      <c r="BD74" s="40"/>
      <c r="BE74" s="40"/>
      <c r="BF74" s="40"/>
      <c r="BG74" s="40"/>
      <c r="BH74" s="40"/>
      <c r="BI74" s="40"/>
      <c r="BJ74" s="40"/>
      <c r="BK74" s="40"/>
      <c r="BL74" s="40"/>
      <c r="BM74" s="40"/>
      <c r="BN74" s="40"/>
      <c r="BO74" s="40"/>
      <c r="BP74" s="40"/>
      <c r="BQ74" s="40"/>
      <c r="BR74" s="40"/>
      <c r="BS74" s="40"/>
      <c r="BT74" s="40"/>
      <c r="BU74" s="40"/>
      <c r="BV74" s="40"/>
      <c r="BW74" s="40"/>
      <c r="BX74" s="40"/>
      <c r="BY74" s="40"/>
      <c r="BZ74" s="40"/>
      <c r="CA74" s="40"/>
      <c r="CB74" s="40"/>
      <c r="CC74" s="40"/>
      <c r="CD74" s="40"/>
      <c r="CE74" s="40"/>
      <c r="CF74" s="40"/>
      <c r="CG74" s="40"/>
      <c r="CH74" s="40"/>
      <c r="CI74" s="40"/>
      <c r="CJ74" s="40"/>
      <c r="CK74" s="40"/>
      <c r="CL74" s="40"/>
      <c r="CM74" s="40"/>
      <c r="CN74" s="40"/>
      <c r="CO74" s="40"/>
    </row>
    <row r="75" spans="2:93" ht="13.5" customHeight="1">
      <c r="B75" s="39">
        <v>72</v>
      </c>
      <c r="C75" s="31"/>
      <c r="D75" s="31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  <c r="AA75" s="31"/>
      <c r="AB75" s="31"/>
      <c r="AC75" s="31"/>
      <c r="AD75" s="31"/>
      <c r="AE75" s="31"/>
      <c r="AF75" s="31"/>
      <c r="AG75" s="31"/>
      <c r="AH75" s="31"/>
      <c r="AI75" s="31"/>
      <c r="AJ75" s="31"/>
      <c r="AK75" s="31"/>
      <c r="AL75" s="31"/>
      <c r="AM75" s="41"/>
      <c r="AN75" s="41"/>
      <c r="AO75" s="41"/>
      <c r="AP75" s="41"/>
      <c r="AQ75" s="41"/>
      <c r="AR75" s="41"/>
      <c r="AS75" s="41"/>
      <c r="AT75" s="41"/>
      <c r="AU75" s="41"/>
      <c r="AV75" s="41"/>
      <c r="AW75" s="41"/>
      <c r="AX75" s="41"/>
      <c r="AY75" s="41"/>
      <c r="AZ75" s="40"/>
      <c r="BA75" s="40"/>
      <c r="BB75" s="40"/>
      <c r="BC75" s="40"/>
      <c r="BD75" s="40"/>
      <c r="BE75" s="40"/>
      <c r="BF75" s="40"/>
      <c r="BG75" s="40"/>
      <c r="BH75" s="40"/>
      <c r="BI75" s="40"/>
      <c r="BJ75" s="40"/>
      <c r="BK75" s="40"/>
      <c r="BL75" s="40"/>
      <c r="BM75" s="40"/>
      <c r="BN75" s="40"/>
      <c r="BO75" s="40"/>
      <c r="BP75" s="40"/>
      <c r="BQ75" s="40"/>
      <c r="BR75" s="40"/>
      <c r="BS75" s="40"/>
      <c r="BT75" s="40"/>
      <c r="BU75" s="40"/>
      <c r="BV75" s="40"/>
      <c r="BW75" s="40"/>
      <c r="BX75" s="40"/>
      <c r="BY75" s="40"/>
      <c r="BZ75" s="40"/>
      <c r="CA75" s="40"/>
      <c r="CB75" s="40"/>
      <c r="CC75" s="40"/>
      <c r="CD75" s="40"/>
      <c r="CE75" s="40"/>
      <c r="CF75" s="40"/>
      <c r="CG75" s="40"/>
      <c r="CH75" s="40"/>
      <c r="CI75" s="40"/>
      <c r="CJ75" s="40"/>
      <c r="CK75" s="40"/>
      <c r="CL75" s="40"/>
      <c r="CM75" s="40"/>
      <c r="CN75" s="40"/>
      <c r="CO75" s="40"/>
    </row>
    <row r="76" spans="2:93" ht="13.5" customHeight="1">
      <c r="B76" s="39">
        <v>73</v>
      </c>
      <c r="C76" s="31"/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  <c r="AA76" s="31"/>
      <c r="AB76" s="31"/>
      <c r="AC76" s="31"/>
      <c r="AD76" s="31"/>
      <c r="AE76" s="31"/>
      <c r="AF76" s="31"/>
      <c r="AG76" s="31"/>
      <c r="AH76" s="31"/>
      <c r="AI76" s="31"/>
      <c r="AJ76" s="31"/>
      <c r="AK76" s="31"/>
      <c r="AL76" s="31"/>
      <c r="AM76" s="41"/>
      <c r="AN76" s="41"/>
      <c r="AO76" s="41"/>
      <c r="AP76" s="41"/>
      <c r="AQ76" s="41"/>
      <c r="AR76" s="41"/>
      <c r="AS76" s="41"/>
      <c r="AT76" s="41"/>
      <c r="AU76" s="41"/>
      <c r="AV76" s="41"/>
      <c r="AW76" s="41"/>
      <c r="AX76" s="41"/>
      <c r="AY76" s="41"/>
      <c r="AZ76" s="40"/>
      <c r="BA76" s="40"/>
      <c r="BB76" s="40"/>
      <c r="BC76" s="40"/>
      <c r="BD76" s="40"/>
      <c r="BE76" s="40"/>
      <c r="BF76" s="40"/>
      <c r="BG76" s="40"/>
      <c r="BH76" s="40"/>
      <c r="BI76" s="40"/>
      <c r="BJ76" s="40"/>
      <c r="BK76" s="40"/>
      <c r="BL76" s="40"/>
      <c r="BM76" s="40"/>
      <c r="BN76" s="40"/>
      <c r="BO76" s="40"/>
      <c r="BP76" s="40"/>
      <c r="BQ76" s="40"/>
      <c r="BR76" s="40"/>
      <c r="BS76" s="40"/>
      <c r="BT76" s="40"/>
      <c r="BU76" s="40"/>
      <c r="BV76" s="40"/>
      <c r="BW76" s="40"/>
      <c r="BX76" s="40"/>
      <c r="BY76" s="40"/>
      <c r="BZ76" s="40"/>
      <c r="CA76" s="40"/>
      <c r="CB76" s="40"/>
      <c r="CC76" s="40"/>
      <c r="CD76" s="40"/>
      <c r="CE76" s="40"/>
      <c r="CF76" s="40"/>
      <c r="CG76" s="40"/>
      <c r="CH76" s="40"/>
      <c r="CI76" s="40"/>
      <c r="CJ76" s="40"/>
      <c r="CK76" s="40"/>
      <c r="CL76" s="40"/>
      <c r="CM76" s="40"/>
      <c r="CN76" s="40"/>
      <c r="CO76" s="40"/>
    </row>
    <row r="77" spans="2:93" ht="13.5" customHeight="1">
      <c r="B77" s="39">
        <v>74</v>
      </c>
      <c r="C77" s="31"/>
      <c r="D77" s="31"/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  <c r="AA77" s="31"/>
      <c r="AB77" s="31"/>
      <c r="AC77" s="31"/>
      <c r="AD77" s="31"/>
      <c r="AE77" s="31"/>
      <c r="AF77" s="31"/>
      <c r="AG77" s="31"/>
      <c r="AH77" s="31"/>
      <c r="AI77" s="31"/>
      <c r="AJ77" s="31"/>
      <c r="AK77" s="31"/>
      <c r="AL77" s="31"/>
      <c r="AM77" s="41"/>
      <c r="AN77" s="41"/>
      <c r="AO77" s="41"/>
      <c r="AP77" s="41"/>
      <c r="AQ77" s="41"/>
      <c r="AR77" s="41"/>
      <c r="AS77" s="41"/>
      <c r="AT77" s="41"/>
      <c r="AU77" s="41"/>
      <c r="AV77" s="41"/>
      <c r="AW77" s="41"/>
      <c r="AX77" s="41"/>
      <c r="AY77" s="41"/>
      <c r="AZ77" s="40"/>
      <c r="BA77" s="40"/>
      <c r="BB77" s="40"/>
      <c r="BC77" s="40"/>
      <c r="BD77" s="40"/>
      <c r="BE77" s="40"/>
      <c r="BF77" s="40"/>
      <c r="BG77" s="40"/>
      <c r="BH77" s="40"/>
      <c r="BI77" s="40"/>
      <c r="BJ77" s="40"/>
      <c r="BK77" s="40"/>
      <c r="BL77" s="40"/>
      <c r="BM77" s="40"/>
      <c r="BN77" s="40"/>
      <c r="BO77" s="40"/>
      <c r="BP77" s="40"/>
      <c r="BQ77" s="40"/>
      <c r="BR77" s="40"/>
      <c r="BS77" s="40"/>
      <c r="BT77" s="40"/>
      <c r="BU77" s="40"/>
      <c r="BV77" s="40"/>
      <c r="BW77" s="40"/>
      <c r="BX77" s="40"/>
      <c r="BY77" s="40"/>
      <c r="BZ77" s="40"/>
      <c r="CA77" s="40"/>
      <c r="CB77" s="40"/>
      <c r="CC77" s="40"/>
      <c r="CD77" s="40"/>
      <c r="CE77" s="40"/>
      <c r="CF77" s="40"/>
      <c r="CG77" s="40"/>
      <c r="CH77" s="40"/>
      <c r="CI77" s="40"/>
      <c r="CJ77" s="40"/>
      <c r="CK77" s="40"/>
      <c r="CL77" s="40"/>
      <c r="CM77" s="40"/>
      <c r="CN77" s="40"/>
      <c r="CO77" s="40"/>
    </row>
    <row r="78" spans="2:93" ht="13.5" customHeight="1">
      <c r="B78" s="39">
        <v>75</v>
      </c>
      <c r="C78" s="31"/>
      <c r="D78" s="31"/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  <c r="AA78" s="31"/>
      <c r="AB78" s="31"/>
      <c r="AC78" s="31"/>
      <c r="AD78" s="31"/>
      <c r="AE78" s="31"/>
      <c r="AF78" s="31"/>
      <c r="AG78" s="31"/>
      <c r="AH78" s="31"/>
      <c r="AI78" s="31"/>
      <c r="AJ78" s="31"/>
      <c r="AK78" s="31"/>
      <c r="AL78" s="31"/>
      <c r="AM78" s="41"/>
      <c r="AN78" s="41"/>
      <c r="AO78" s="41"/>
      <c r="AP78" s="41"/>
      <c r="AQ78" s="41"/>
      <c r="AR78" s="41"/>
      <c r="AS78" s="41"/>
      <c r="AT78" s="41"/>
      <c r="AU78" s="41"/>
      <c r="AV78" s="41"/>
      <c r="AW78" s="41"/>
      <c r="AX78" s="41"/>
      <c r="AY78" s="41"/>
      <c r="AZ78" s="40"/>
      <c r="BA78" s="40"/>
      <c r="BB78" s="40"/>
      <c r="BC78" s="40"/>
      <c r="BD78" s="40"/>
      <c r="BE78" s="40"/>
      <c r="BF78" s="40"/>
      <c r="BG78" s="40"/>
      <c r="BH78" s="40"/>
      <c r="BI78" s="40"/>
      <c r="BJ78" s="40"/>
      <c r="BK78" s="40"/>
      <c r="BL78" s="40"/>
      <c r="BM78" s="40"/>
      <c r="BN78" s="40"/>
      <c r="BO78" s="40"/>
      <c r="BP78" s="40"/>
      <c r="BQ78" s="40"/>
      <c r="BR78" s="40"/>
      <c r="BS78" s="40"/>
      <c r="BT78" s="40"/>
      <c r="BU78" s="40"/>
      <c r="BV78" s="40"/>
      <c r="BW78" s="40"/>
      <c r="BX78" s="40"/>
      <c r="BY78" s="40"/>
      <c r="BZ78" s="40"/>
      <c r="CA78" s="40"/>
      <c r="CB78" s="40"/>
      <c r="CC78" s="40"/>
      <c r="CD78" s="40"/>
      <c r="CE78" s="40"/>
      <c r="CF78" s="40"/>
      <c r="CG78" s="40"/>
      <c r="CH78" s="40"/>
      <c r="CI78" s="40"/>
      <c r="CJ78" s="40"/>
      <c r="CK78" s="40"/>
      <c r="CL78" s="40"/>
      <c r="CM78" s="40"/>
      <c r="CN78" s="40"/>
      <c r="CO78" s="40"/>
    </row>
    <row r="79" spans="2:93" ht="13.5" customHeight="1">
      <c r="B79" s="39">
        <v>76</v>
      </c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  <c r="AA79" s="31"/>
      <c r="AB79" s="31"/>
      <c r="AC79" s="31"/>
      <c r="AD79" s="31"/>
      <c r="AE79" s="31"/>
      <c r="AF79" s="31"/>
      <c r="AG79" s="31"/>
      <c r="AH79" s="31"/>
      <c r="AI79" s="31"/>
      <c r="AJ79" s="31"/>
      <c r="AK79" s="31"/>
      <c r="AL79" s="31"/>
      <c r="AM79" s="41"/>
      <c r="AN79" s="41"/>
      <c r="AO79" s="41"/>
      <c r="AP79" s="41"/>
      <c r="AQ79" s="41"/>
      <c r="AR79" s="41"/>
      <c r="AS79" s="41"/>
      <c r="AT79" s="41"/>
      <c r="AU79" s="41"/>
      <c r="AV79" s="41"/>
      <c r="AW79" s="41"/>
      <c r="AX79" s="41"/>
      <c r="AY79" s="41"/>
      <c r="AZ79" s="40"/>
      <c r="BA79" s="40"/>
      <c r="BB79" s="40"/>
      <c r="BC79" s="40"/>
      <c r="BD79" s="40"/>
      <c r="BE79" s="40"/>
      <c r="BF79" s="40"/>
      <c r="BG79" s="40"/>
      <c r="BH79" s="40"/>
      <c r="BI79" s="40"/>
      <c r="BJ79" s="40"/>
      <c r="BK79" s="40"/>
      <c r="BL79" s="40"/>
      <c r="BM79" s="40"/>
      <c r="BN79" s="40"/>
      <c r="BO79" s="40"/>
      <c r="BP79" s="40"/>
      <c r="BQ79" s="40"/>
      <c r="BR79" s="40"/>
      <c r="BS79" s="40"/>
      <c r="BT79" s="40"/>
      <c r="BU79" s="40"/>
      <c r="BV79" s="40"/>
      <c r="BW79" s="40"/>
      <c r="BX79" s="40"/>
      <c r="BY79" s="40"/>
      <c r="BZ79" s="40"/>
      <c r="CA79" s="40"/>
      <c r="CB79" s="40"/>
      <c r="CC79" s="40"/>
      <c r="CD79" s="40"/>
      <c r="CE79" s="40"/>
      <c r="CF79" s="40"/>
      <c r="CG79" s="40"/>
      <c r="CH79" s="40"/>
      <c r="CI79" s="40"/>
      <c r="CJ79" s="40"/>
      <c r="CK79" s="40"/>
      <c r="CL79" s="40"/>
      <c r="CM79" s="40"/>
      <c r="CN79" s="40"/>
      <c r="CO79" s="40"/>
    </row>
    <row r="80" spans="2:93" ht="13.5" customHeight="1">
      <c r="B80" s="39">
        <v>77</v>
      </c>
      <c r="C80" s="31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  <c r="AA80" s="31"/>
      <c r="AB80" s="31"/>
      <c r="AC80" s="31"/>
      <c r="AD80" s="31"/>
      <c r="AE80" s="31"/>
      <c r="AF80" s="31"/>
      <c r="AG80" s="31"/>
      <c r="AH80" s="31"/>
      <c r="AI80" s="31"/>
      <c r="AJ80" s="31"/>
      <c r="AK80" s="31"/>
      <c r="AL80" s="31"/>
      <c r="AM80" s="41"/>
      <c r="AN80" s="41"/>
      <c r="AO80" s="41"/>
      <c r="AP80" s="41"/>
      <c r="AQ80" s="41"/>
      <c r="AR80" s="41"/>
      <c r="AS80" s="41"/>
      <c r="AT80" s="41"/>
      <c r="AU80" s="41"/>
      <c r="AV80" s="41"/>
      <c r="AW80" s="41"/>
      <c r="AX80" s="41"/>
      <c r="AY80" s="41"/>
      <c r="AZ80" s="40"/>
      <c r="BA80" s="40"/>
      <c r="BB80" s="40"/>
      <c r="BC80" s="40"/>
      <c r="BD80" s="40"/>
      <c r="BE80" s="40"/>
      <c r="BF80" s="40"/>
      <c r="BG80" s="40"/>
      <c r="BH80" s="40"/>
      <c r="BI80" s="40"/>
      <c r="BJ80" s="40"/>
      <c r="BK80" s="40"/>
      <c r="BL80" s="40"/>
      <c r="BM80" s="40"/>
      <c r="BN80" s="40"/>
      <c r="BO80" s="40"/>
      <c r="BP80" s="40"/>
      <c r="BQ80" s="40"/>
      <c r="BR80" s="40"/>
      <c r="BS80" s="40"/>
      <c r="BT80" s="40"/>
      <c r="BU80" s="40"/>
      <c r="BV80" s="40"/>
      <c r="BW80" s="40"/>
      <c r="BX80" s="40"/>
      <c r="BY80" s="40"/>
      <c r="BZ80" s="40"/>
      <c r="CA80" s="40"/>
      <c r="CB80" s="40"/>
      <c r="CC80" s="40"/>
      <c r="CD80" s="40"/>
      <c r="CE80" s="40"/>
      <c r="CF80" s="40"/>
      <c r="CG80" s="40"/>
      <c r="CH80" s="40"/>
      <c r="CI80" s="40"/>
      <c r="CJ80" s="40"/>
      <c r="CK80" s="40"/>
      <c r="CL80" s="40"/>
      <c r="CM80" s="40"/>
      <c r="CN80" s="40"/>
      <c r="CO80" s="40"/>
    </row>
    <row r="81" spans="2:93" ht="13.5" customHeight="1">
      <c r="B81" s="39">
        <v>78</v>
      </c>
      <c r="C81" s="31"/>
      <c r="D81" s="31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  <c r="AA81" s="31"/>
      <c r="AB81" s="31"/>
      <c r="AC81" s="31"/>
      <c r="AD81" s="31"/>
      <c r="AE81" s="31"/>
      <c r="AF81" s="31"/>
      <c r="AG81" s="31"/>
      <c r="AH81" s="31"/>
      <c r="AI81" s="31"/>
      <c r="AJ81" s="31"/>
      <c r="AK81" s="31"/>
      <c r="AL81" s="31"/>
      <c r="AM81" s="41"/>
      <c r="AN81" s="41"/>
      <c r="AO81" s="41"/>
      <c r="AP81" s="41"/>
      <c r="AQ81" s="41"/>
      <c r="AR81" s="41"/>
      <c r="AS81" s="41"/>
      <c r="AT81" s="41"/>
      <c r="AU81" s="41"/>
      <c r="AV81" s="41"/>
      <c r="AW81" s="41"/>
      <c r="AX81" s="41"/>
      <c r="AY81" s="41"/>
      <c r="AZ81" s="40"/>
      <c r="BA81" s="40"/>
      <c r="BB81" s="40"/>
      <c r="BC81" s="40"/>
      <c r="BD81" s="40"/>
      <c r="BE81" s="40"/>
      <c r="BF81" s="40"/>
      <c r="BG81" s="40"/>
      <c r="BH81" s="40"/>
      <c r="BI81" s="40"/>
      <c r="BJ81" s="40"/>
      <c r="BK81" s="40"/>
      <c r="BL81" s="40"/>
      <c r="BM81" s="40"/>
      <c r="BN81" s="40"/>
      <c r="BO81" s="40"/>
      <c r="BP81" s="40"/>
      <c r="BQ81" s="40"/>
      <c r="BR81" s="40"/>
      <c r="BS81" s="40"/>
      <c r="BT81" s="40"/>
      <c r="BU81" s="40"/>
      <c r="BV81" s="40"/>
      <c r="BW81" s="40"/>
      <c r="BX81" s="40"/>
      <c r="BY81" s="40"/>
      <c r="BZ81" s="40"/>
      <c r="CA81" s="40"/>
      <c r="CB81" s="40"/>
      <c r="CC81" s="40"/>
      <c r="CD81" s="40"/>
      <c r="CE81" s="40"/>
      <c r="CF81" s="40"/>
      <c r="CG81" s="40"/>
      <c r="CH81" s="40"/>
      <c r="CI81" s="40"/>
      <c r="CJ81" s="40"/>
      <c r="CK81" s="40"/>
      <c r="CL81" s="40"/>
      <c r="CM81" s="40"/>
      <c r="CN81" s="40"/>
      <c r="CO81" s="40"/>
    </row>
    <row r="82" spans="2:93" ht="13.5" customHeight="1">
      <c r="B82" s="39">
        <v>79</v>
      </c>
      <c r="C82" s="31"/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31"/>
      <c r="AB82" s="31"/>
      <c r="AC82" s="31"/>
      <c r="AD82" s="31"/>
      <c r="AE82" s="31"/>
      <c r="AF82" s="31"/>
      <c r="AG82" s="31"/>
      <c r="AH82" s="31"/>
      <c r="AI82" s="31"/>
      <c r="AJ82" s="31"/>
      <c r="AK82" s="31"/>
      <c r="AL82" s="31"/>
      <c r="AM82" s="41"/>
      <c r="AN82" s="41"/>
      <c r="AO82" s="41"/>
      <c r="AP82" s="41"/>
      <c r="AQ82" s="41"/>
      <c r="AR82" s="41"/>
      <c r="AS82" s="41"/>
      <c r="AT82" s="41"/>
      <c r="AU82" s="41"/>
      <c r="AV82" s="41"/>
      <c r="AW82" s="41"/>
      <c r="AX82" s="41"/>
      <c r="AY82" s="41"/>
      <c r="AZ82" s="40"/>
      <c r="BA82" s="40"/>
      <c r="BB82" s="40"/>
      <c r="BC82" s="40"/>
      <c r="BD82" s="40"/>
      <c r="BE82" s="40"/>
      <c r="BF82" s="40"/>
      <c r="BG82" s="40"/>
      <c r="BH82" s="40"/>
      <c r="BI82" s="40"/>
      <c r="BJ82" s="40"/>
      <c r="BK82" s="40"/>
      <c r="BL82" s="40"/>
      <c r="BM82" s="40"/>
      <c r="BN82" s="40"/>
      <c r="BO82" s="40"/>
      <c r="BP82" s="40"/>
      <c r="BQ82" s="40"/>
      <c r="BR82" s="40"/>
      <c r="BS82" s="40"/>
      <c r="BT82" s="40"/>
      <c r="BU82" s="40"/>
      <c r="BV82" s="40"/>
      <c r="BW82" s="40"/>
      <c r="BX82" s="40"/>
      <c r="BY82" s="40"/>
      <c r="BZ82" s="40"/>
      <c r="CA82" s="40"/>
      <c r="CB82" s="40"/>
      <c r="CC82" s="40"/>
      <c r="CD82" s="40"/>
      <c r="CE82" s="40"/>
      <c r="CF82" s="40"/>
      <c r="CG82" s="40"/>
      <c r="CH82" s="40"/>
      <c r="CI82" s="40"/>
      <c r="CJ82" s="40"/>
      <c r="CK82" s="40"/>
      <c r="CL82" s="40"/>
      <c r="CM82" s="40"/>
      <c r="CN82" s="40"/>
      <c r="CO82" s="40"/>
    </row>
    <row r="83" spans="2:93" ht="13.5" customHeight="1">
      <c r="B83" s="39">
        <v>80</v>
      </c>
      <c r="C83" s="31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  <c r="AA83" s="31"/>
      <c r="AB83" s="31"/>
      <c r="AC83" s="31"/>
      <c r="AD83" s="31"/>
      <c r="AE83" s="31"/>
      <c r="AF83" s="31"/>
      <c r="AG83" s="31"/>
      <c r="AH83" s="31"/>
      <c r="AI83" s="31"/>
      <c r="AJ83" s="31"/>
      <c r="AK83" s="31"/>
      <c r="AL83" s="31"/>
      <c r="AM83" s="41"/>
      <c r="AN83" s="41"/>
      <c r="AO83" s="41"/>
      <c r="AP83" s="41"/>
      <c r="AQ83" s="41"/>
      <c r="AR83" s="41"/>
      <c r="AS83" s="41"/>
      <c r="AT83" s="41"/>
      <c r="AU83" s="41"/>
      <c r="AV83" s="41"/>
      <c r="AW83" s="41"/>
      <c r="AX83" s="41"/>
      <c r="AY83" s="41"/>
      <c r="AZ83" s="40"/>
      <c r="BA83" s="40"/>
      <c r="BB83" s="40"/>
      <c r="BC83" s="40"/>
      <c r="BD83" s="40"/>
      <c r="BE83" s="40"/>
      <c r="BF83" s="40"/>
      <c r="BG83" s="40"/>
      <c r="BH83" s="40"/>
      <c r="BI83" s="40"/>
      <c r="BJ83" s="40"/>
      <c r="BK83" s="40"/>
      <c r="BL83" s="40"/>
      <c r="BM83" s="40"/>
      <c r="BN83" s="40"/>
      <c r="BO83" s="40"/>
      <c r="BP83" s="40"/>
      <c r="BQ83" s="40"/>
      <c r="BR83" s="40"/>
      <c r="BS83" s="40"/>
      <c r="BT83" s="40"/>
      <c r="BU83" s="40"/>
      <c r="BV83" s="40"/>
      <c r="BW83" s="40"/>
      <c r="BX83" s="40"/>
      <c r="BY83" s="40"/>
      <c r="BZ83" s="40"/>
      <c r="CA83" s="40"/>
      <c r="CB83" s="40"/>
      <c r="CC83" s="40"/>
      <c r="CD83" s="40"/>
      <c r="CE83" s="40"/>
      <c r="CF83" s="40"/>
      <c r="CG83" s="40"/>
      <c r="CH83" s="40"/>
      <c r="CI83" s="40"/>
      <c r="CJ83" s="40"/>
      <c r="CK83" s="40"/>
      <c r="CL83" s="40"/>
      <c r="CM83" s="40"/>
      <c r="CN83" s="40"/>
      <c r="CO83" s="40"/>
    </row>
    <row r="84" spans="2:93" ht="13.5" customHeight="1">
      <c r="B84" s="39">
        <v>81</v>
      </c>
      <c r="C84" s="31"/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  <c r="AA84" s="31"/>
      <c r="AB84" s="31"/>
      <c r="AC84" s="31"/>
      <c r="AD84" s="31"/>
      <c r="AE84" s="31"/>
      <c r="AF84" s="31"/>
      <c r="AG84" s="31"/>
      <c r="AH84" s="31"/>
      <c r="AI84" s="31"/>
      <c r="AJ84" s="31"/>
      <c r="AK84" s="31"/>
      <c r="AL84" s="31"/>
      <c r="AM84" s="41"/>
      <c r="AN84" s="41"/>
      <c r="AO84" s="41"/>
      <c r="AP84" s="41"/>
      <c r="AQ84" s="41"/>
      <c r="AR84" s="41"/>
      <c r="AS84" s="41"/>
      <c r="AT84" s="41"/>
      <c r="AU84" s="41"/>
      <c r="AV84" s="41"/>
      <c r="AW84" s="41"/>
      <c r="AX84" s="41"/>
      <c r="AY84" s="41"/>
      <c r="AZ84" s="40"/>
      <c r="BA84" s="40"/>
      <c r="BB84" s="40"/>
      <c r="BC84" s="40"/>
      <c r="BD84" s="40"/>
      <c r="BE84" s="40"/>
      <c r="BF84" s="40"/>
      <c r="BG84" s="40"/>
      <c r="BH84" s="40"/>
      <c r="BI84" s="40"/>
      <c r="BJ84" s="40"/>
      <c r="BK84" s="40"/>
      <c r="BL84" s="40"/>
      <c r="BM84" s="40"/>
      <c r="BN84" s="40"/>
      <c r="BO84" s="40"/>
      <c r="BP84" s="40"/>
      <c r="BQ84" s="40"/>
      <c r="BR84" s="40"/>
      <c r="BS84" s="40"/>
      <c r="BT84" s="40"/>
      <c r="BU84" s="40"/>
      <c r="BV84" s="40"/>
      <c r="BW84" s="40"/>
      <c r="BX84" s="40"/>
      <c r="BY84" s="40"/>
      <c r="BZ84" s="40"/>
      <c r="CA84" s="40"/>
      <c r="CB84" s="40"/>
      <c r="CC84" s="40"/>
      <c r="CD84" s="40"/>
      <c r="CE84" s="40"/>
      <c r="CF84" s="40"/>
      <c r="CG84" s="40"/>
      <c r="CH84" s="40"/>
      <c r="CI84" s="40"/>
      <c r="CJ84" s="40"/>
      <c r="CK84" s="40"/>
      <c r="CL84" s="40"/>
      <c r="CM84" s="40"/>
      <c r="CN84" s="40"/>
      <c r="CO84" s="40"/>
    </row>
    <row r="85" spans="2:93" ht="13.5" customHeight="1">
      <c r="B85" s="39">
        <v>82</v>
      </c>
      <c r="C85" s="31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  <c r="AA85" s="31"/>
      <c r="AB85" s="31"/>
      <c r="AC85" s="31"/>
      <c r="AD85" s="31"/>
      <c r="AE85" s="31"/>
      <c r="AF85" s="31"/>
      <c r="AG85" s="31"/>
      <c r="AH85" s="31"/>
      <c r="AI85" s="31"/>
      <c r="AJ85" s="31"/>
      <c r="AK85" s="31"/>
      <c r="AL85" s="31"/>
      <c r="AM85" s="41"/>
      <c r="AN85" s="41"/>
      <c r="AO85" s="41"/>
      <c r="AP85" s="41"/>
      <c r="AQ85" s="41"/>
      <c r="AR85" s="41"/>
      <c r="AS85" s="41"/>
      <c r="AT85" s="41"/>
      <c r="AU85" s="41"/>
      <c r="AV85" s="41"/>
      <c r="AW85" s="41"/>
      <c r="AX85" s="41"/>
      <c r="AY85" s="41"/>
      <c r="AZ85" s="40"/>
      <c r="BA85" s="40"/>
      <c r="BB85" s="40"/>
      <c r="BC85" s="40"/>
      <c r="BD85" s="40"/>
      <c r="BE85" s="40"/>
      <c r="BF85" s="40"/>
      <c r="BG85" s="40"/>
      <c r="BH85" s="40"/>
      <c r="BI85" s="40"/>
      <c r="BJ85" s="40"/>
      <c r="BK85" s="40"/>
      <c r="BL85" s="40"/>
      <c r="BM85" s="40"/>
      <c r="BN85" s="40"/>
      <c r="BO85" s="40"/>
      <c r="BP85" s="40"/>
      <c r="BQ85" s="40"/>
      <c r="BR85" s="40"/>
      <c r="BS85" s="40"/>
      <c r="BT85" s="40"/>
      <c r="BU85" s="40"/>
      <c r="BV85" s="40"/>
      <c r="BW85" s="40"/>
      <c r="BX85" s="40"/>
      <c r="BY85" s="40"/>
      <c r="BZ85" s="40"/>
      <c r="CA85" s="40"/>
      <c r="CB85" s="40"/>
      <c r="CC85" s="40"/>
      <c r="CD85" s="40"/>
      <c r="CE85" s="40"/>
      <c r="CF85" s="40"/>
      <c r="CG85" s="40"/>
      <c r="CH85" s="40"/>
      <c r="CI85" s="40"/>
      <c r="CJ85" s="40"/>
      <c r="CK85" s="40"/>
      <c r="CL85" s="40"/>
      <c r="CM85" s="40"/>
      <c r="CN85" s="40"/>
      <c r="CO85" s="40"/>
    </row>
    <row r="86" spans="2:93" ht="13.5" customHeight="1">
      <c r="B86" s="39">
        <v>83</v>
      </c>
      <c r="C86" s="31"/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  <c r="AA86" s="31"/>
      <c r="AB86" s="31"/>
      <c r="AC86" s="31"/>
      <c r="AD86" s="31"/>
      <c r="AE86" s="31"/>
      <c r="AF86" s="31"/>
      <c r="AG86" s="31"/>
      <c r="AH86" s="31"/>
      <c r="AI86" s="31"/>
      <c r="AJ86" s="31"/>
      <c r="AK86" s="31"/>
      <c r="AL86" s="31"/>
      <c r="AM86" s="41"/>
      <c r="AN86" s="41"/>
      <c r="AO86" s="41"/>
      <c r="AP86" s="41"/>
      <c r="AQ86" s="41"/>
      <c r="AR86" s="41"/>
      <c r="AS86" s="41"/>
      <c r="AT86" s="41"/>
      <c r="AU86" s="41"/>
      <c r="AV86" s="41"/>
      <c r="AW86" s="41"/>
      <c r="AX86" s="41"/>
      <c r="AY86" s="41"/>
      <c r="AZ86" s="40"/>
      <c r="BA86" s="40"/>
      <c r="BB86" s="40"/>
      <c r="BC86" s="40"/>
      <c r="BD86" s="40"/>
      <c r="BE86" s="40"/>
      <c r="BF86" s="40"/>
      <c r="BG86" s="40"/>
      <c r="BH86" s="40"/>
      <c r="BI86" s="40"/>
      <c r="BJ86" s="40"/>
      <c r="BK86" s="40"/>
      <c r="BL86" s="40"/>
      <c r="BM86" s="40"/>
      <c r="BN86" s="40"/>
      <c r="BO86" s="40"/>
      <c r="BP86" s="40"/>
      <c r="BQ86" s="40"/>
      <c r="BR86" s="40"/>
      <c r="BS86" s="40"/>
      <c r="BT86" s="40"/>
      <c r="BU86" s="40"/>
      <c r="BV86" s="40"/>
      <c r="BW86" s="40"/>
      <c r="BX86" s="40"/>
      <c r="BY86" s="40"/>
      <c r="BZ86" s="40"/>
      <c r="CA86" s="40"/>
      <c r="CB86" s="40"/>
      <c r="CC86" s="40"/>
      <c r="CD86" s="40"/>
      <c r="CE86" s="40"/>
      <c r="CF86" s="40"/>
      <c r="CG86" s="40"/>
      <c r="CH86" s="40"/>
      <c r="CI86" s="40"/>
      <c r="CJ86" s="40"/>
      <c r="CK86" s="40"/>
      <c r="CL86" s="40"/>
      <c r="CM86" s="40"/>
      <c r="CN86" s="40"/>
      <c r="CO86" s="40"/>
    </row>
    <row r="87" spans="2:93" ht="13.5" customHeight="1">
      <c r="B87" s="39">
        <v>84</v>
      </c>
      <c r="C87" s="31"/>
      <c r="D87" s="31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  <c r="AA87" s="31"/>
      <c r="AB87" s="31"/>
      <c r="AC87" s="31"/>
      <c r="AD87" s="31"/>
      <c r="AE87" s="31"/>
      <c r="AF87" s="31"/>
      <c r="AG87" s="31"/>
      <c r="AH87" s="31"/>
      <c r="AI87" s="31"/>
      <c r="AJ87" s="31"/>
      <c r="AK87" s="31"/>
      <c r="AL87" s="31"/>
      <c r="AM87" s="41"/>
      <c r="AN87" s="41"/>
      <c r="AO87" s="41"/>
      <c r="AP87" s="41"/>
      <c r="AQ87" s="41"/>
      <c r="AR87" s="41"/>
      <c r="AS87" s="41"/>
      <c r="AT87" s="41"/>
      <c r="AU87" s="41"/>
      <c r="AV87" s="41"/>
      <c r="AW87" s="41"/>
      <c r="AX87" s="41"/>
      <c r="AY87" s="41"/>
      <c r="AZ87" s="40"/>
      <c r="BA87" s="40"/>
      <c r="BB87" s="40"/>
      <c r="BC87" s="40"/>
      <c r="BD87" s="40"/>
      <c r="BE87" s="40"/>
      <c r="BF87" s="40"/>
      <c r="BG87" s="40"/>
      <c r="BH87" s="40"/>
      <c r="BI87" s="40"/>
      <c r="BJ87" s="40"/>
      <c r="BK87" s="40"/>
      <c r="BL87" s="40"/>
      <c r="BM87" s="40"/>
      <c r="BN87" s="40"/>
      <c r="BO87" s="40"/>
      <c r="BP87" s="40"/>
      <c r="BQ87" s="40"/>
      <c r="BR87" s="40"/>
      <c r="BS87" s="40"/>
      <c r="BT87" s="40"/>
      <c r="BU87" s="40"/>
      <c r="BV87" s="40"/>
      <c r="BW87" s="40"/>
      <c r="BX87" s="40"/>
      <c r="BY87" s="40"/>
      <c r="BZ87" s="40"/>
      <c r="CA87" s="40"/>
      <c r="CB87" s="40"/>
      <c r="CC87" s="40"/>
      <c r="CD87" s="40"/>
      <c r="CE87" s="40"/>
      <c r="CF87" s="40"/>
      <c r="CG87" s="40"/>
      <c r="CH87" s="40"/>
      <c r="CI87" s="40"/>
      <c r="CJ87" s="40"/>
      <c r="CK87" s="40"/>
      <c r="CL87" s="40"/>
      <c r="CM87" s="40"/>
      <c r="CN87" s="40"/>
      <c r="CO87" s="40"/>
    </row>
    <row r="88" spans="2:93" ht="13.5" customHeight="1">
      <c r="B88" s="39">
        <v>85</v>
      </c>
      <c r="C88" s="31"/>
      <c r="D88" s="31"/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40"/>
      <c r="S88" s="40"/>
      <c r="T88" s="40"/>
      <c r="U88" s="40"/>
      <c r="V88" s="40"/>
      <c r="W88" s="40"/>
      <c r="X88" s="40"/>
      <c r="Y88" s="40"/>
      <c r="Z88" s="40"/>
      <c r="AA88" s="40"/>
      <c r="AB88" s="40"/>
      <c r="AC88" s="40"/>
      <c r="AD88" s="31"/>
      <c r="AE88" s="31"/>
      <c r="AF88" s="31"/>
      <c r="AG88" s="31"/>
      <c r="AH88" s="31"/>
      <c r="AI88" s="31"/>
      <c r="AJ88" s="31"/>
      <c r="AK88" s="31"/>
      <c r="AL88" s="31"/>
      <c r="AM88" s="31"/>
      <c r="AN88" s="31"/>
      <c r="AO88" s="31"/>
      <c r="AP88" s="41"/>
      <c r="AQ88" s="41"/>
      <c r="AR88" s="41"/>
      <c r="AS88" s="41"/>
      <c r="AT88" s="41"/>
      <c r="AU88" s="41"/>
      <c r="AV88" s="41"/>
      <c r="AW88" s="41"/>
      <c r="AX88" s="41"/>
      <c r="AY88" s="41"/>
      <c r="AZ88" s="41"/>
      <c r="BA88" s="41"/>
      <c r="BB88" s="41"/>
      <c r="BC88" s="40"/>
      <c r="BD88" s="40"/>
      <c r="BE88" s="40"/>
      <c r="BF88" s="40"/>
      <c r="BG88" s="40"/>
      <c r="BH88" s="40"/>
      <c r="BI88" s="40"/>
      <c r="BJ88" s="40"/>
      <c r="BK88" s="40"/>
      <c r="BL88" s="40"/>
      <c r="BM88" s="40"/>
      <c r="BN88" s="40"/>
      <c r="BO88" s="40"/>
      <c r="BP88" s="40"/>
      <c r="BQ88" s="40"/>
      <c r="BR88" s="40"/>
      <c r="BS88" s="40"/>
      <c r="BT88" s="40"/>
      <c r="BU88" s="40"/>
      <c r="BV88" s="40"/>
      <c r="BW88" s="40"/>
      <c r="BX88" s="40"/>
      <c r="BY88" s="40"/>
      <c r="BZ88" s="40"/>
      <c r="CA88" s="40"/>
      <c r="CB88" s="40"/>
      <c r="CC88" s="40"/>
      <c r="CD88" s="40"/>
      <c r="CE88" s="40"/>
      <c r="CF88" s="40"/>
      <c r="CG88" s="40"/>
      <c r="CH88" s="40"/>
      <c r="CI88" s="40"/>
      <c r="CJ88" s="40"/>
      <c r="CK88" s="40"/>
      <c r="CL88" s="40"/>
      <c r="CM88" s="40"/>
      <c r="CN88" s="40"/>
      <c r="CO88" s="40"/>
    </row>
    <row r="89" spans="2:93" ht="13.5" customHeight="1">
      <c r="B89" s="39">
        <v>86</v>
      </c>
      <c r="C89" s="31"/>
      <c r="D89" s="31"/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40"/>
      <c r="S89" s="40"/>
      <c r="T89" s="40"/>
      <c r="U89" s="40"/>
      <c r="V89" s="40"/>
      <c r="W89" s="40"/>
      <c r="X89" s="40"/>
      <c r="Y89" s="40"/>
      <c r="Z89" s="40"/>
      <c r="AA89" s="40"/>
      <c r="AB89" s="40"/>
      <c r="AC89" s="40"/>
      <c r="AD89" s="31"/>
      <c r="AE89" s="31"/>
      <c r="AF89" s="31"/>
      <c r="AG89" s="31"/>
      <c r="AH89" s="31"/>
      <c r="AI89" s="31"/>
      <c r="AJ89" s="31"/>
      <c r="AK89" s="31"/>
      <c r="AL89" s="31"/>
      <c r="AM89" s="31"/>
      <c r="AN89" s="31"/>
      <c r="AO89" s="31"/>
      <c r="AP89" s="41"/>
      <c r="AQ89" s="41"/>
      <c r="AR89" s="41"/>
      <c r="AS89" s="41"/>
      <c r="AT89" s="41"/>
      <c r="AU89" s="41"/>
      <c r="AV89" s="41"/>
      <c r="AW89" s="41"/>
      <c r="AX89" s="41"/>
      <c r="AY89" s="41"/>
      <c r="AZ89" s="41"/>
      <c r="BA89" s="41"/>
      <c r="BB89" s="41"/>
      <c r="BC89" s="40"/>
      <c r="BD89" s="40"/>
      <c r="BE89" s="40"/>
      <c r="BF89" s="40"/>
      <c r="BG89" s="40"/>
      <c r="BH89" s="40"/>
      <c r="BI89" s="40"/>
      <c r="BJ89" s="40"/>
      <c r="BK89" s="40"/>
      <c r="BL89" s="40"/>
      <c r="BM89" s="40"/>
      <c r="BN89" s="40"/>
      <c r="BO89" s="40"/>
      <c r="BP89" s="40"/>
      <c r="BQ89" s="40"/>
      <c r="BR89" s="40"/>
      <c r="BS89" s="40"/>
      <c r="BT89" s="40"/>
      <c r="BU89" s="40"/>
      <c r="BV89" s="40"/>
      <c r="BW89" s="40"/>
      <c r="BX89" s="40"/>
      <c r="BY89" s="40"/>
      <c r="BZ89" s="40"/>
      <c r="CA89" s="40"/>
      <c r="CB89" s="40"/>
      <c r="CC89" s="40"/>
      <c r="CD89" s="40"/>
      <c r="CE89" s="40"/>
      <c r="CF89" s="40"/>
      <c r="CG89" s="40"/>
      <c r="CH89" s="40"/>
      <c r="CI89" s="40"/>
      <c r="CJ89" s="40"/>
      <c r="CK89" s="40"/>
      <c r="CL89" s="40"/>
      <c r="CM89" s="40"/>
      <c r="CN89" s="40"/>
      <c r="CO89" s="40"/>
    </row>
    <row r="90" spans="2:93" ht="13.5" customHeight="1">
      <c r="B90" s="39">
        <v>87</v>
      </c>
      <c r="C90" s="31"/>
      <c r="D90" s="31"/>
      <c r="E90" s="31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40"/>
      <c r="S90" s="40"/>
      <c r="T90" s="40"/>
      <c r="U90" s="40"/>
      <c r="V90" s="40"/>
      <c r="W90" s="40"/>
      <c r="X90" s="40"/>
      <c r="Y90" s="40"/>
      <c r="Z90" s="40"/>
      <c r="AA90" s="40"/>
      <c r="AB90" s="40"/>
      <c r="AC90" s="40"/>
      <c r="AD90" s="31"/>
      <c r="AE90" s="31"/>
      <c r="AF90" s="31"/>
      <c r="AG90" s="31"/>
      <c r="AH90" s="31"/>
      <c r="AI90" s="31"/>
      <c r="AJ90" s="31"/>
      <c r="AK90" s="31"/>
      <c r="AL90" s="31"/>
      <c r="AM90" s="31"/>
      <c r="AN90" s="31"/>
      <c r="AO90" s="31"/>
      <c r="AP90" s="41"/>
      <c r="AQ90" s="41"/>
      <c r="AR90" s="41"/>
      <c r="AS90" s="41"/>
      <c r="AT90" s="41"/>
      <c r="AU90" s="41"/>
      <c r="AV90" s="41"/>
      <c r="AW90" s="41"/>
      <c r="AX90" s="41"/>
      <c r="AY90" s="41"/>
      <c r="AZ90" s="41"/>
      <c r="BA90" s="41"/>
      <c r="BB90" s="41"/>
      <c r="BC90" s="40"/>
      <c r="BD90" s="40"/>
      <c r="BE90" s="40"/>
      <c r="BF90" s="40"/>
      <c r="BG90" s="40"/>
      <c r="BH90" s="40"/>
      <c r="BI90" s="40"/>
      <c r="BJ90" s="40"/>
      <c r="BK90" s="40"/>
      <c r="BL90" s="40"/>
      <c r="BM90" s="40"/>
      <c r="BN90" s="40"/>
      <c r="BO90" s="40"/>
      <c r="BP90" s="40"/>
      <c r="BQ90" s="40"/>
      <c r="BR90" s="40"/>
      <c r="BS90" s="40"/>
      <c r="BT90" s="40"/>
      <c r="BU90" s="40"/>
      <c r="BV90" s="40"/>
      <c r="BW90" s="40"/>
      <c r="BX90" s="40"/>
      <c r="BY90" s="40"/>
      <c r="BZ90" s="40"/>
      <c r="CA90" s="40"/>
      <c r="CB90" s="40"/>
      <c r="CC90" s="40"/>
      <c r="CD90" s="40"/>
      <c r="CE90" s="40"/>
      <c r="CF90" s="40"/>
      <c r="CG90" s="40"/>
      <c r="CH90" s="40"/>
      <c r="CI90" s="40"/>
      <c r="CJ90" s="40"/>
      <c r="CK90" s="40"/>
      <c r="CL90" s="40"/>
      <c r="CM90" s="40"/>
      <c r="CN90" s="40"/>
      <c r="CO90" s="40"/>
    </row>
    <row r="91" spans="2:93" ht="13.5" customHeight="1">
      <c r="B91" s="39">
        <v>88</v>
      </c>
      <c r="C91" s="31"/>
      <c r="D91" s="31"/>
      <c r="E91" s="31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40"/>
      <c r="S91" s="40"/>
      <c r="T91" s="40"/>
      <c r="U91" s="40"/>
      <c r="V91" s="40"/>
      <c r="W91" s="40"/>
      <c r="X91" s="40"/>
      <c r="Y91" s="40"/>
      <c r="Z91" s="40"/>
      <c r="AA91" s="40"/>
      <c r="AB91" s="40"/>
      <c r="AC91" s="40"/>
      <c r="AD91" s="31"/>
      <c r="AE91" s="31"/>
      <c r="AF91" s="31"/>
      <c r="AG91" s="31"/>
      <c r="AH91" s="31"/>
      <c r="AI91" s="31"/>
      <c r="AJ91" s="31"/>
      <c r="AK91" s="31"/>
      <c r="AL91" s="31"/>
      <c r="AM91" s="31"/>
      <c r="AN91" s="31"/>
      <c r="AO91" s="31"/>
      <c r="AP91" s="41"/>
      <c r="AQ91" s="41"/>
      <c r="AR91" s="41"/>
      <c r="AS91" s="41"/>
      <c r="AT91" s="41"/>
      <c r="AU91" s="41"/>
      <c r="AV91" s="41"/>
      <c r="AW91" s="41"/>
      <c r="AX91" s="41"/>
      <c r="AY91" s="41"/>
      <c r="AZ91" s="41"/>
      <c r="BA91" s="41"/>
      <c r="BB91" s="41"/>
      <c r="BC91" s="40"/>
      <c r="BD91" s="40"/>
      <c r="BE91" s="40"/>
      <c r="BF91" s="40"/>
      <c r="BG91" s="40"/>
      <c r="BH91" s="40"/>
      <c r="BI91" s="40"/>
      <c r="BJ91" s="40"/>
      <c r="BK91" s="40"/>
      <c r="BL91" s="40"/>
      <c r="BM91" s="40"/>
      <c r="BN91" s="40"/>
      <c r="BO91" s="40"/>
      <c r="BP91" s="40"/>
      <c r="BQ91" s="40"/>
      <c r="BR91" s="40"/>
      <c r="BS91" s="40"/>
      <c r="BT91" s="40"/>
      <c r="BU91" s="40"/>
      <c r="BV91" s="40"/>
      <c r="BW91" s="40"/>
      <c r="BX91" s="40"/>
      <c r="BY91" s="40"/>
      <c r="BZ91" s="40"/>
      <c r="CA91" s="40"/>
      <c r="CB91" s="40"/>
      <c r="CC91" s="40"/>
      <c r="CD91" s="40"/>
      <c r="CE91" s="40"/>
      <c r="CF91" s="40"/>
      <c r="CG91" s="40"/>
      <c r="CH91" s="40"/>
      <c r="CI91" s="40"/>
      <c r="CJ91" s="40"/>
      <c r="CK91" s="40"/>
      <c r="CL91" s="40"/>
      <c r="CM91" s="40"/>
      <c r="CN91" s="40"/>
      <c r="CO91" s="40"/>
    </row>
    <row r="92" spans="2:93" ht="13.5" customHeight="1">
      <c r="B92" s="39">
        <v>89</v>
      </c>
      <c r="C92" s="31"/>
      <c r="D92" s="31"/>
      <c r="E92" s="31"/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40"/>
      <c r="S92" s="40"/>
      <c r="T92" s="40"/>
      <c r="U92" s="40"/>
      <c r="V92" s="40"/>
      <c r="W92" s="40"/>
      <c r="X92" s="40"/>
      <c r="Y92" s="40"/>
      <c r="Z92" s="40"/>
      <c r="AA92" s="40"/>
      <c r="AB92" s="40"/>
      <c r="AC92" s="40"/>
      <c r="AD92" s="31"/>
      <c r="AE92" s="31"/>
      <c r="AF92" s="31"/>
      <c r="AG92" s="31"/>
      <c r="AH92" s="31"/>
      <c r="AI92" s="31"/>
      <c r="AJ92" s="31"/>
      <c r="AK92" s="31"/>
      <c r="AL92" s="31"/>
      <c r="AM92" s="31"/>
      <c r="AN92" s="31"/>
      <c r="AO92" s="31"/>
      <c r="AP92" s="41"/>
      <c r="AQ92" s="41"/>
      <c r="AR92" s="41"/>
      <c r="AS92" s="41"/>
      <c r="AT92" s="41"/>
      <c r="AU92" s="41"/>
      <c r="AV92" s="41"/>
      <c r="AW92" s="41"/>
      <c r="AX92" s="41"/>
      <c r="AY92" s="41"/>
      <c r="AZ92" s="41"/>
      <c r="BA92" s="41"/>
      <c r="BB92" s="41"/>
      <c r="BC92" s="40"/>
      <c r="BD92" s="40"/>
      <c r="BE92" s="40"/>
      <c r="BF92" s="40"/>
      <c r="BG92" s="40"/>
      <c r="BH92" s="40"/>
      <c r="BI92" s="40"/>
      <c r="BJ92" s="40"/>
      <c r="BK92" s="40"/>
      <c r="BL92" s="40"/>
      <c r="BM92" s="40"/>
      <c r="BN92" s="40"/>
      <c r="BO92" s="40"/>
      <c r="BP92" s="40"/>
      <c r="BQ92" s="40"/>
      <c r="BR92" s="40"/>
      <c r="BS92" s="40"/>
      <c r="BT92" s="40"/>
      <c r="BU92" s="40"/>
      <c r="BV92" s="40"/>
      <c r="BW92" s="40"/>
      <c r="BX92" s="40"/>
      <c r="BY92" s="40"/>
      <c r="BZ92" s="40"/>
      <c r="CA92" s="40"/>
      <c r="CB92" s="40"/>
      <c r="CC92" s="40"/>
      <c r="CD92" s="40"/>
      <c r="CE92" s="40"/>
      <c r="CF92" s="40"/>
      <c r="CG92" s="40"/>
      <c r="CH92" s="40"/>
      <c r="CI92" s="40"/>
      <c r="CJ92" s="40"/>
      <c r="CK92" s="40"/>
      <c r="CL92" s="40"/>
      <c r="CM92" s="40"/>
      <c r="CN92" s="40"/>
      <c r="CO92" s="40"/>
    </row>
    <row r="93" spans="2:93" ht="13.5" customHeight="1">
      <c r="B93" s="39">
        <v>90</v>
      </c>
      <c r="C93" s="31"/>
      <c r="D93" s="31"/>
      <c r="E93" s="31"/>
      <c r="F93" s="31"/>
      <c r="G93" s="31"/>
      <c r="H93" s="31"/>
      <c r="I93" s="31"/>
      <c r="J93" s="31"/>
      <c r="K93" s="31"/>
      <c r="L93" s="31"/>
      <c r="M93" s="31"/>
      <c r="N93" s="31"/>
      <c r="O93" s="31"/>
      <c r="P93" s="31"/>
      <c r="Q93" s="31"/>
      <c r="R93" s="40"/>
      <c r="S93" s="40"/>
      <c r="T93" s="40"/>
      <c r="U93" s="40"/>
      <c r="V93" s="40"/>
      <c r="W93" s="40"/>
      <c r="X93" s="40"/>
      <c r="Y93" s="40"/>
      <c r="Z93" s="40"/>
      <c r="AA93" s="40"/>
      <c r="AB93" s="40"/>
      <c r="AC93" s="40"/>
      <c r="AD93" s="31"/>
      <c r="AE93" s="31"/>
      <c r="AF93" s="31"/>
      <c r="AG93" s="31"/>
      <c r="AH93" s="31"/>
      <c r="AI93" s="31"/>
      <c r="AJ93" s="31"/>
      <c r="AK93" s="31"/>
      <c r="AL93" s="31"/>
      <c r="AM93" s="31"/>
      <c r="AN93" s="31"/>
      <c r="AO93" s="31"/>
      <c r="AP93" s="41"/>
      <c r="AQ93" s="41"/>
      <c r="AR93" s="41"/>
      <c r="AS93" s="41"/>
      <c r="AT93" s="41"/>
      <c r="AU93" s="41"/>
      <c r="AV93" s="41"/>
      <c r="AW93" s="41"/>
      <c r="AX93" s="41"/>
      <c r="AY93" s="41"/>
      <c r="AZ93" s="41"/>
      <c r="BA93" s="41"/>
      <c r="BB93" s="41"/>
      <c r="BC93" s="40"/>
      <c r="BD93" s="40"/>
      <c r="BE93" s="40"/>
      <c r="BF93" s="40"/>
      <c r="BG93" s="40"/>
      <c r="BH93" s="40"/>
      <c r="BI93" s="40"/>
      <c r="BJ93" s="40"/>
      <c r="BK93" s="40"/>
      <c r="BL93" s="40"/>
      <c r="BM93" s="40"/>
      <c r="BN93" s="40"/>
      <c r="BO93" s="40"/>
      <c r="BP93" s="40"/>
      <c r="BQ93" s="40"/>
      <c r="BR93" s="40"/>
      <c r="BS93" s="40"/>
      <c r="BT93" s="40"/>
      <c r="BU93" s="40"/>
      <c r="BV93" s="40"/>
      <c r="BW93" s="40"/>
      <c r="BX93" s="40"/>
      <c r="BY93" s="40"/>
      <c r="BZ93" s="40"/>
      <c r="CA93" s="40"/>
      <c r="CB93" s="40"/>
      <c r="CC93" s="40"/>
      <c r="CD93" s="40"/>
      <c r="CE93" s="40"/>
      <c r="CF93" s="40"/>
      <c r="CG93" s="40"/>
      <c r="CH93" s="40"/>
      <c r="CI93" s="40"/>
      <c r="CJ93" s="40"/>
      <c r="CK93" s="40"/>
      <c r="CL93" s="40"/>
      <c r="CM93" s="40"/>
      <c r="CN93" s="40"/>
      <c r="CO93" s="40"/>
    </row>
    <row r="94" spans="2:93" ht="13.5" customHeight="1">
      <c r="B94" s="39">
        <v>91</v>
      </c>
      <c r="C94" s="31"/>
      <c r="D94" s="31"/>
      <c r="E94" s="31"/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40"/>
      <c r="S94" s="40"/>
      <c r="T94" s="40"/>
      <c r="U94" s="40"/>
      <c r="V94" s="40"/>
      <c r="W94" s="40"/>
      <c r="X94" s="40"/>
      <c r="Y94" s="40"/>
      <c r="Z94" s="40"/>
      <c r="AA94" s="40"/>
      <c r="AB94" s="40"/>
      <c r="AC94" s="40"/>
      <c r="AD94" s="31"/>
      <c r="AE94" s="31"/>
      <c r="AF94" s="31"/>
      <c r="AG94" s="31"/>
      <c r="AH94" s="31"/>
      <c r="AI94" s="31"/>
      <c r="AJ94" s="31"/>
      <c r="AK94" s="31"/>
      <c r="AL94" s="31"/>
      <c r="AM94" s="31"/>
      <c r="AN94" s="31"/>
      <c r="AO94" s="31"/>
      <c r="AP94" s="41"/>
      <c r="AQ94" s="41"/>
      <c r="AR94" s="41"/>
      <c r="AS94" s="41"/>
      <c r="AT94" s="41"/>
      <c r="AU94" s="41"/>
      <c r="AV94" s="41"/>
      <c r="AW94" s="41"/>
      <c r="AX94" s="41"/>
      <c r="AY94" s="41"/>
      <c r="AZ94" s="41"/>
      <c r="BA94" s="41"/>
      <c r="BB94" s="41"/>
      <c r="BC94" s="40"/>
      <c r="BD94" s="40"/>
      <c r="BE94" s="40"/>
      <c r="BF94" s="40"/>
      <c r="BG94" s="40"/>
      <c r="BH94" s="40"/>
      <c r="BI94" s="40"/>
      <c r="BJ94" s="40"/>
      <c r="BK94" s="40"/>
      <c r="BL94" s="40"/>
      <c r="BM94" s="40"/>
      <c r="BN94" s="40"/>
      <c r="BO94" s="40"/>
      <c r="BP94" s="40"/>
      <c r="BQ94" s="40"/>
      <c r="BR94" s="40"/>
      <c r="BS94" s="40"/>
      <c r="BT94" s="40"/>
      <c r="BU94" s="40"/>
      <c r="BV94" s="40"/>
      <c r="BW94" s="40"/>
      <c r="BX94" s="40"/>
      <c r="BY94" s="40"/>
      <c r="BZ94" s="40"/>
      <c r="CA94" s="40"/>
      <c r="CB94" s="40"/>
      <c r="CC94" s="40"/>
      <c r="CD94" s="40"/>
      <c r="CE94" s="40"/>
      <c r="CF94" s="40"/>
      <c r="CG94" s="40"/>
      <c r="CH94" s="40"/>
      <c r="CI94" s="40"/>
      <c r="CJ94" s="40"/>
      <c r="CK94" s="40"/>
      <c r="CL94" s="40"/>
      <c r="CM94" s="40"/>
      <c r="CN94" s="40"/>
      <c r="CO94" s="40"/>
    </row>
    <row r="95" spans="2:93" ht="13.5" customHeight="1">
      <c r="B95" s="39">
        <v>92</v>
      </c>
      <c r="C95" s="31"/>
      <c r="D95" s="31"/>
      <c r="E95" s="31"/>
      <c r="F95" s="31"/>
      <c r="G95" s="31"/>
      <c r="H95" s="31"/>
      <c r="I95" s="31"/>
      <c r="J95" s="31"/>
      <c r="K95" s="31"/>
      <c r="L95" s="31"/>
      <c r="M95" s="31"/>
      <c r="N95" s="31"/>
      <c r="O95" s="31"/>
      <c r="P95" s="31"/>
      <c r="Q95" s="31"/>
      <c r="R95" s="40"/>
      <c r="S95" s="40"/>
      <c r="T95" s="40"/>
      <c r="U95" s="40"/>
      <c r="V95" s="40"/>
      <c r="W95" s="40"/>
      <c r="X95" s="40"/>
      <c r="Y95" s="40"/>
      <c r="Z95" s="40"/>
      <c r="AA95" s="40"/>
      <c r="AB95" s="40"/>
      <c r="AC95" s="40"/>
      <c r="AD95" s="31"/>
      <c r="AE95" s="31"/>
      <c r="AF95" s="31"/>
      <c r="AG95" s="31"/>
      <c r="AH95" s="31"/>
      <c r="AI95" s="31"/>
      <c r="AJ95" s="31"/>
      <c r="AK95" s="31"/>
      <c r="AL95" s="31"/>
      <c r="AM95" s="31"/>
      <c r="AN95" s="31"/>
      <c r="AO95" s="31"/>
      <c r="AP95" s="41"/>
      <c r="AQ95" s="41"/>
      <c r="AR95" s="41"/>
      <c r="AS95" s="41"/>
      <c r="AT95" s="41"/>
      <c r="AU95" s="41"/>
      <c r="AV95" s="41"/>
      <c r="AW95" s="41"/>
      <c r="AX95" s="41"/>
      <c r="AY95" s="41"/>
      <c r="AZ95" s="41"/>
      <c r="BA95" s="41"/>
      <c r="BB95" s="41"/>
      <c r="BC95" s="40"/>
      <c r="BD95" s="40"/>
      <c r="BE95" s="40"/>
      <c r="BF95" s="40"/>
      <c r="BG95" s="40"/>
      <c r="BH95" s="40"/>
      <c r="BI95" s="40"/>
      <c r="BJ95" s="40"/>
      <c r="BK95" s="40"/>
      <c r="BL95" s="40"/>
      <c r="BM95" s="40"/>
      <c r="BN95" s="40"/>
      <c r="BO95" s="40"/>
      <c r="BP95" s="40"/>
      <c r="BQ95" s="40"/>
      <c r="BR95" s="40"/>
      <c r="BS95" s="40"/>
      <c r="BT95" s="40"/>
      <c r="BU95" s="40"/>
      <c r="BV95" s="40"/>
      <c r="BW95" s="40"/>
      <c r="BX95" s="40"/>
      <c r="BY95" s="40"/>
      <c r="BZ95" s="40"/>
      <c r="CA95" s="40"/>
      <c r="CB95" s="40"/>
      <c r="CC95" s="40"/>
      <c r="CD95" s="40"/>
      <c r="CE95" s="40"/>
      <c r="CF95" s="40"/>
      <c r="CG95" s="40"/>
      <c r="CH95" s="40"/>
      <c r="CI95" s="40"/>
      <c r="CJ95" s="40"/>
      <c r="CK95" s="40"/>
      <c r="CL95" s="40"/>
      <c r="CM95" s="40"/>
      <c r="CN95" s="40"/>
      <c r="CO95" s="40"/>
    </row>
    <row r="96" spans="2:93" ht="13.5" customHeight="1">
      <c r="B96" s="39">
        <v>93</v>
      </c>
      <c r="C96" s="31"/>
      <c r="D96" s="31"/>
      <c r="E96" s="31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40"/>
      <c r="S96" s="40"/>
      <c r="T96" s="40"/>
      <c r="U96" s="40"/>
      <c r="V96" s="40"/>
      <c r="W96" s="40"/>
      <c r="X96" s="40"/>
      <c r="Y96" s="40"/>
      <c r="Z96" s="40"/>
      <c r="AA96" s="40"/>
      <c r="AB96" s="40"/>
      <c r="AC96" s="40"/>
      <c r="AD96" s="31"/>
      <c r="AE96" s="31"/>
      <c r="AF96" s="31"/>
      <c r="AG96" s="31"/>
      <c r="AH96" s="31"/>
      <c r="AI96" s="31"/>
      <c r="AJ96" s="31"/>
      <c r="AK96" s="31"/>
      <c r="AL96" s="31"/>
      <c r="AM96" s="31"/>
      <c r="AN96" s="31"/>
      <c r="AO96" s="31"/>
      <c r="AP96" s="41"/>
      <c r="AQ96" s="41"/>
      <c r="AR96" s="41"/>
      <c r="AS96" s="41"/>
      <c r="AT96" s="41"/>
      <c r="AU96" s="41"/>
      <c r="AV96" s="41"/>
      <c r="AW96" s="41"/>
      <c r="AX96" s="41"/>
      <c r="AY96" s="41"/>
      <c r="AZ96" s="41"/>
      <c r="BA96" s="41"/>
      <c r="BB96" s="41"/>
      <c r="BC96" s="40"/>
      <c r="BD96" s="40"/>
      <c r="BE96" s="40"/>
      <c r="BF96" s="40"/>
      <c r="BG96" s="40"/>
      <c r="BH96" s="40"/>
      <c r="BI96" s="40"/>
      <c r="BJ96" s="40"/>
      <c r="BK96" s="40"/>
      <c r="BL96" s="40"/>
      <c r="BM96" s="40"/>
      <c r="BN96" s="40"/>
      <c r="BO96" s="40"/>
      <c r="BP96" s="40"/>
      <c r="BQ96" s="40"/>
      <c r="BR96" s="40"/>
      <c r="BS96" s="40"/>
      <c r="BT96" s="40"/>
      <c r="BU96" s="40"/>
      <c r="BV96" s="40"/>
      <c r="BW96" s="40"/>
      <c r="BX96" s="40"/>
      <c r="BY96" s="40"/>
      <c r="BZ96" s="40"/>
      <c r="CA96" s="40"/>
      <c r="CB96" s="40"/>
      <c r="CC96" s="40"/>
      <c r="CD96" s="40"/>
      <c r="CE96" s="40"/>
      <c r="CF96" s="40"/>
      <c r="CG96" s="40"/>
      <c r="CH96" s="40"/>
      <c r="CI96" s="40"/>
      <c r="CJ96" s="40"/>
      <c r="CK96" s="40"/>
      <c r="CL96" s="40"/>
      <c r="CM96" s="40"/>
      <c r="CN96" s="40"/>
      <c r="CO96" s="40"/>
    </row>
    <row r="97" spans="2:93" ht="13.5" customHeight="1">
      <c r="B97" s="39">
        <v>94</v>
      </c>
      <c r="C97" s="31"/>
      <c r="D97" s="31"/>
      <c r="E97" s="31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40"/>
      <c r="S97" s="40"/>
      <c r="T97" s="40"/>
      <c r="U97" s="40"/>
      <c r="V97" s="40"/>
      <c r="W97" s="40"/>
      <c r="X97" s="40"/>
      <c r="Y97" s="40"/>
      <c r="Z97" s="40"/>
      <c r="AA97" s="40"/>
      <c r="AB97" s="40"/>
      <c r="AC97" s="40"/>
      <c r="AD97" s="31"/>
      <c r="AE97" s="31"/>
      <c r="AF97" s="31"/>
      <c r="AG97" s="31"/>
      <c r="AH97" s="31"/>
      <c r="AI97" s="31"/>
      <c r="AJ97" s="31"/>
      <c r="AK97" s="31"/>
      <c r="AL97" s="31"/>
      <c r="AM97" s="31"/>
      <c r="AN97" s="31"/>
      <c r="AO97" s="31"/>
      <c r="AP97" s="41"/>
      <c r="AQ97" s="41"/>
      <c r="AR97" s="41"/>
      <c r="AS97" s="41"/>
      <c r="AT97" s="41"/>
      <c r="AU97" s="41"/>
      <c r="AV97" s="41"/>
      <c r="AW97" s="41"/>
      <c r="AX97" s="41"/>
      <c r="AY97" s="41"/>
      <c r="AZ97" s="41"/>
      <c r="BA97" s="41"/>
      <c r="BB97" s="41"/>
      <c r="BC97" s="40"/>
      <c r="BD97" s="40"/>
      <c r="BE97" s="40"/>
      <c r="BF97" s="40"/>
      <c r="BG97" s="40"/>
      <c r="BH97" s="40"/>
      <c r="BI97" s="40"/>
      <c r="BJ97" s="40"/>
      <c r="BK97" s="40"/>
      <c r="BL97" s="40"/>
      <c r="BM97" s="40"/>
      <c r="BN97" s="40"/>
      <c r="BO97" s="40"/>
      <c r="BP97" s="40"/>
      <c r="BQ97" s="40"/>
      <c r="BR97" s="40"/>
      <c r="BS97" s="40"/>
      <c r="BT97" s="40"/>
      <c r="BU97" s="40"/>
      <c r="BV97" s="40"/>
      <c r="BW97" s="40"/>
      <c r="BX97" s="40"/>
      <c r="BY97" s="40"/>
      <c r="BZ97" s="40"/>
      <c r="CA97" s="40"/>
      <c r="CB97" s="40"/>
      <c r="CC97" s="40"/>
      <c r="CD97" s="40"/>
      <c r="CE97" s="40"/>
      <c r="CF97" s="40"/>
      <c r="CG97" s="40"/>
      <c r="CH97" s="40"/>
      <c r="CI97" s="40"/>
      <c r="CJ97" s="40"/>
      <c r="CK97" s="40"/>
      <c r="CL97" s="40"/>
      <c r="CM97" s="40"/>
      <c r="CN97" s="40"/>
      <c r="CO97" s="40"/>
    </row>
    <row r="98" spans="2:93" ht="13.5" customHeight="1">
      <c r="B98" s="39">
        <v>95</v>
      </c>
      <c r="C98" s="31"/>
      <c r="D98" s="31"/>
      <c r="E98" s="31"/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31"/>
      <c r="Q98" s="31"/>
      <c r="R98" s="40"/>
      <c r="S98" s="40"/>
      <c r="T98" s="40"/>
      <c r="U98" s="40"/>
      <c r="V98" s="40"/>
      <c r="W98" s="40"/>
      <c r="X98" s="40"/>
      <c r="Y98" s="40"/>
      <c r="Z98" s="40"/>
      <c r="AA98" s="40"/>
      <c r="AB98" s="40"/>
      <c r="AC98" s="40"/>
      <c r="AD98" s="31"/>
      <c r="AE98" s="31"/>
      <c r="AF98" s="31"/>
      <c r="AG98" s="31"/>
      <c r="AH98" s="31"/>
      <c r="AI98" s="31"/>
      <c r="AJ98" s="31"/>
      <c r="AK98" s="31"/>
      <c r="AL98" s="31"/>
      <c r="AM98" s="31"/>
      <c r="AN98" s="31"/>
      <c r="AO98" s="31"/>
      <c r="AP98" s="41"/>
      <c r="AQ98" s="41"/>
      <c r="AR98" s="41"/>
      <c r="AS98" s="41"/>
      <c r="AT98" s="41"/>
      <c r="AU98" s="41"/>
      <c r="AV98" s="41"/>
      <c r="AW98" s="41"/>
      <c r="AX98" s="41"/>
      <c r="AY98" s="41"/>
      <c r="AZ98" s="41"/>
      <c r="BA98" s="41"/>
      <c r="BB98" s="41"/>
      <c r="BC98" s="40"/>
      <c r="BD98" s="40"/>
      <c r="BE98" s="40"/>
      <c r="BF98" s="40"/>
      <c r="BG98" s="40"/>
      <c r="BH98" s="40"/>
      <c r="BI98" s="40"/>
      <c r="BJ98" s="40"/>
      <c r="BK98" s="40"/>
      <c r="BL98" s="40"/>
      <c r="BM98" s="40"/>
      <c r="BN98" s="40"/>
      <c r="BO98" s="40"/>
      <c r="BP98" s="40"/>
      <c r="BQ98" s="40"/>
      <c r="BR98" s="40"/>
      <c r="BS98" s="40"/>
      <c r="BT98" s="40"/>
      <c r="BU98" s="40"/>
      <c r="BV98" s="40"/>
      <c r="BW98" s="40"/>
      <c r="BX98" s="40"/>
      <c r="BY98" s="40"/>
      <c r="BZ98" s="40"/>
      <c r="CA98" s="40"/>
      <c r="CB98" s="40"/>
      <c r="CC98" s="40"/>
      <c r="CD98" s="40"/>
      <c r="CE98" s="40"/>
      <c r="CF98" s="40"/>
      <c r="CG98" s="40"/>
      <c r="CH98" s="40"/>
      <c r="CI98" s="40"/>
      <c r="CJ98" s="40"/>
      <c r="CK98" s="40"/>
      <c r="CL98" s="40"/>
      <c r="CM98" s="40"/>
      <c r="CN98" s="40"/>
      <c r="CO98" s="40"/>
    </row>
    <row r="99" spans="2:93" ht="13.5" customHeight="1">
      <c r="B99" s="39">
        <v>96</v>
      </c>
      <c r="C99" s="31"/>
      <c r="D99" s="31"/>
      <c r="E99" s="31"/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31"/>
      <c r="Q99" s="31"/>
      <c r="R99" s="40"/>
      <c r="S99" s="40"/>
      <c r="T99" s="40"/>
      <c r="U99" s="40"/>
      <c r="V99" s="40"/>
      <c r="W99" s="40"/>
      <c r="X99" s="40"/>
      <c r="Y99" s="40"/>
      <c r="Z99" s="40"/>
      <c r="AA99" s="40"/>
      <c r="AB99" s="40"/>
      <c r="AC99" s="40"/>
      <c r="AD99" s="31"/>
      <c r="AE99" s="31"/>
      <c r="AF99" s="31"/>
      <c r="AG99" s="31"/>
      <c r="AH99" s="31"/>
      <c r="AI99" s="31"/>
      <c r="AJ99" s="31"/>
      <c r="AK99" s="31"/>
      <c r="AL99" s="31"/>
      <c r="AM99" s="31"/>
      <c r="AN99" s="31"/>
      <c r="AO99" s="31"/>
      <c r="AP99" s="44"/>
      <c r="AQ99" s="41"/>
      <c r="AR99" s="41"/>
      <c r="AS99" s="41"/>
      <c r="AT99" s="41"/>
      <c r="AU99" s="41"/>
      <c r="AV99" s="41"/>
      <c r="AW99" s="41"/>
      <c r="AX99" s="41"/>
      <c r="AY99" s="41"/>
      <c r="AZ99" s="41"/>
      <c r="BA99" s="41"/>
      <c r="BB99" s="41"/>
      <c r="BC99" s="40"/>
      <c r="BD99" s="40"/>
      <c r="BE99" s="40"/>
      <c r="BF99" s="40"/>
      <c r="BG99" s="40"/>
      <c r="BH99" s="40"/>
      <c r="BI99" s="40"/>
      <c r="BJ99" s="40"/>
      <c r="BK99" s="40"/>
      <c r="BL99" s="40"/>
      <c r="BM99" s="40"/>
      <c r="BN99" s="40"/>
      <c r="BO99" s="40"/>
      <c r="BP99" s="40"/>
      <c r="BQ99" s="40"/>
      <c r="BR99" s="40"/>
      <c r="BS99" s="40"/>
      <c r="BT99" s="40"/>
      <c r="BU99" s="40"/>
      <c r="BV99" s="40"/>
      <c r="BW99" s="40"/>
      <c r="BX99" s="40"/>
      <c r="BY99" s="40"/>
      <c r="BZ99" s="40"/>
      <c r="CA99" s="40"/>
      <c r="CB99" s="40"/>
      <c r="CC99" s="40"/>
      <c r="CD99" s="40"/>
      <c r="CE99" s="40"/>
      <c r="CF99" s="40"/>
      <c r="CG99" s="40"/>
      <c r="CH99" s="40"/>
      <c r="CI99" s="40"/>
      <c r="CJ99" s="40"/>
      <c r="CK99" s="40"/>
      <c r="CL99" s="40"/>
      <c r="CM99" s="40"/>
      <c r="CN99" s="40"/>
      <c r="CO99" s="40"/>
    </row>
    <row r="100" spans="2:93" ht="13.5" customHeight="1">
      <c r="B100" s="39">
        <v>97</v>
      </c>
      <c r="C100" s="31"/>
      <c r="D100" s="31"/>
      <c r="E100" s="31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40"/>
      <c r="S100" s="40"/>
      <c r="T100" s="40"/>
      <c r="U100" s="40"/>
      <c r="V100" s="40"/>
      <c r="W100" s="40"/>
      <c r="X100" s="40"/>
      <c r="Y100" s="40"/>
      <c r="Z100" s="40"/>
      <c r="AA100" s="40"/>
      <c r="AB100" s="40"/>
      <c r="AC100" s="40"/>
      <c r="AD100" s="31"/>
      <c r="AE100" s="31"/>
      <c r="AF100" s="31"/>
      <c r="AG100" s="31"/>
      <c r="AH100" s="31"/>
      <c r="AI100" s="31"/>
      <c r="AJ100" s="31"/>
      <c r="AK100" s="31"/>
      <c r="AL100" s="31"/>
      <c r="AM100" s="31"/>
      <c r="AN100" s="31"/>
      <c r="AO100" s="31"/>
      <c r="AP100" s="44"/>
      <c r="AQ100" s="41"/>
      <c r="AR100" s="41"/>
      <c r="AS100" s="41"/>
      <c r="AT100" s="41"/>
      <c r="AU100" s="41"/>
      <c r="AV100" s="41"/>
      <c r="AW100" s="41"/>
      <c r="AX100" s="41"/>
      <c r="AY100" s="41"/>
      <c r="AZ100" s="41"/>
      <c r="BA100" s="41"/>
      <c r="BB100" s="41"/>
      <c r="BC100" s="40"/>
      <c r="BD100" s="40"/>
      <c r="BE100" s="40"/>
      <c r="BF100" s="40"/>
      <c r="BG100" s="40"/>
      <c r="BH100" s="40"/>
      <c r="BI100" s="40"/>
      <c r="BJ100" s="40"/>
      <c r="BK100" s="40"/>
      <c r="BL100" s="40"/>
      <c r="BM100" s="40"/>
      <c r="BN100" s="40"/>
      <c r="BO100" s="40"/>
      <c r="BP100" s="40"/>
      <c r="BQ100" s="40"/>
      <c r="BR100" s="40"/>
      <c r="BS100" s="40"/>
      <c r="BT100" s="40"/>
      <c r="BU100" s="40"/>
      <c r="BV100" s="40"/>
      <c r="BW100" s="40"/>
      <c r="BX100" s="40"/>
      <c r="BY100" s="40"/>
      <c r="BZ100" s="40"/>
      <c r="CA100" s="40"/>
      <c r="CB100" s="40"/>
      <c r="CC100" s="40"/>
      <c r="CD100" s="40"/>
      <c r="CE100" s="40"/>
      <c r="CF100" s="40"/>
      <c r="CG100" s="40"/>
      <c r="CH100" s="40"/>
      <c r="CI100" s="40"/>
      <c r="CJ100" s="40"/>
      <c r="CK100" s="40"/>
      <c r="CL100" s="40"/>
      <c r="CM100" s="40"/>
      <c r="CN100" s="40"/>
      <c r="CO100" s="40"/>
    </row>
    <row r="101" spans="2:93" ht="13.5" customHeight="1">
      <c r="B101" s="39">
        <v>98</v>
      </c>
      <c r="C101" s="31"/>
      <c r="D101" s="31"/>
      <c r="E101" s="31"/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31"/>
      <c r="Q101" s="31"/>
      <c r="R101" s="40"/>
      <c r="S101" s="40"/>
      <c r="T101" s="40"/>
      <c r="U101" s="40"/>
      <c r="V101" s="40"/>
      <c r="W101" s="40"/>
      <c r="X101" s="40"/>
      <c r="Y101" s="40"/>
      <c r="Z101" s="40"/>
      <c r="AA101" s="40"/>
      <c r="AB101" s="40"/>
      <c r="AC101" s="40"/>
      <c r="AD101" s="31"/>
      <c r="AE101" s="31"/>
      <c r="AF101" s="31"/>
      <c r="AG101" s="31"/>
      <c r="AH101" s="31"/>
      <c r="AI101" s="31"/>
      <c r="AJ101" s="31"/>
      <c r="AK101" s="31"/>
      <c r="AL101" s="31"/>
      <c r="AM101" s="31"/>
      <c r="AN101" s="31"/>
      <c r="AO101" s="31"/>
      <c r="AP101" s="44"/>
      <c r="AQ101" s="41"/>
      <c r="AR101" s="41"/>
      <c r="AS101" s="41"/>
      <c r="AT101" s="41"/>
      <c r="AU101" s="41"/>
      <c r="AV101" s="41"/>
      <c r="AW101" s="41"/>
      <c r="AX101" s="41"/>
      <c r="AY101" s="41"/>
      <c r="AZ101" s="41"/>
      <c r="BA101" s="41"/>
      <c r="BB101" s="41"/>
      <c r="BC101" s="40"/>
      <c r="BD101" s="40"/>
      <c r="BE101" s="40"/>
      <c r="BF101" s="40"/>
      <c r="BG101" s="40"/>
      <c r="BH101" s="40"/>
      <c r="BI101" s="40"/>
      <c r="BJ101" s="40"/>
      <c r="BK101" s="40"/>
      <c r="BL101" s="40"/>
      <c r="BM101" s="40"/>
      <c r="BN101" s="40"/>
      <c r="BO101" s="40"/>
      <c r="BP101" s="40"/>
      <c r="BQ101" s="40"/>
      <c r="BR101" s="40"/>
      <c r="BS101" s="40"/>
      <c r="BT101" s="40"/>
      <c r="BU101" s="40"/>
      <c r="BV101" s="40"/>
      <c r="BW101" s="40"/>
      <c r="BX101" s="40"/>
      <c r="BY101" s="40"/>
      <c r="BZ101" s="40"/>
      <c r="CA101" s="40"/>
      <c r="CB101" s="40"/>
      <c r="CC101" s="40"/>
      <c r="CD101" s="40"/>
      <c r="CE101" s="40"/>
      <c r="CF101" s="40"/>
      <c r="CG101" s="40"/>
      <c r="CH101" s="40"/>
      <c r="CI101" s="40"/>
      <c r="CJ101" s="40"/>
      <c r="CK101" s="40"/>
      <c r="CL101" s="40"/>
      <c r="CM101" s="40"/>
      <c r="CN101" s="40"/>
      <c r="CO101" s="40"/>
    </row>
    <row r="102" spans="2:93" ht="13.5" customHeight="1">
      <c r="B102" s="39">
        <v>99</v>
      </c>
      <c r="C102" s="31"/>
      <c r="D102" s="31"/>
      <c r="E102" s="31"/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31"/>
      <c r="Q102" s="31"/>
      <c r="R102" s="40"/>
      <c r="S102" s="40"/>
      <c r="T102" s="40"/>
      <c r="U102" s="40"/>
      <c r="V102" s="40"/>
      <c r="W102" s="40"/>
      <c r="X102" s="40"/>
      <c r="Y102" s="40"/>
      <c r="Z102" s="40"/>
      <c r="AA102" s="40"/>
      <c r="AB102" s="40"/>
      <c r="AC102" s="40"/>
      <c r="AD102" s="31"/>
      <c r="AE102" s="31"/>
      <c r="AF102" s="31"/>
      <c r="AG102" s="31"/>
      <c r="AH102" s="31"/>
      <c r="AI102" s="31"/>
      <c r="AJ102" s="31"/>
      <c r="AK102" s="31"/>
      <c r="AL102" s="31"/>
      <c r="AM102" s="31"/>
      <c r="AN102" s="31"/>
      <c r="AO102" s="31"/>
      <c r="AP102" s="44"/>
      <c r="AQ102" s="41"/>
      <c r="AR102" s="41"/>
      <c r="AS102" s="41"/>
      <c r="AT102" s="41"/>
      <c r="AU102" s="41"/>
      <c r="AV102" s="41"/>
      <c r="AW102" s="41"/>
      <c r="AX102" s="41"/>
      <c r="AY102" s="41"/>
      <c r="AZ102" s="41"/>
      <c r="BA102" s="41"/>
      <c r="BB102" s="41"/>
      <c r="BC102" s="40"/>
      <c r="BD102" s="40"/>
      <c r="BE102" s="40"/>
      <c r="BF102" s="40"/>
      <c r="BG102" s="40"/>
      <c r="BH102" s="40"/>
      <c r="BI102" s="40"/>
      <c r="BJ102" s="40"/>
      <c r="BK102" s="40"/>
      <c r="BL102" s="40"/>
      <c r="BM102" s="40"/>
      <c r="BN102" s="40"/>
      <c r="BO102" s="40"/>
      <c r="BP102" s="40"/>
      <c r="BQ102" s="40"/>
      <c r="BR102" s="40"/>
      <c r="BS102" s="40"/>
      <c r="BT102" s="40"/>
      <c r="BU102" s="40"/>
      <c r="BV102" s="40"/>
      <c r="BW102" s="40"/>
      <c r="BX102" s="40"/>
      <c r="BY102" s="40"/>
      <c r="BZ102" s="40"/>
      <c r="CA102" s="40"/>
      <c r="CB102" s="40"/>
      <c r="CC102" s="40"/>
      <c r="CD102" s="40"/>
      <c r="CE102" s="40"/>
      <c r="CF102" s="40"/>
      <c r="CG102" s="40"/>
      <c r="CH102" s="40"/>
      <c r="CI102" s="40"/>
      <c r="CJ102" s="40"/>
      <c r="CK102" s="40"/>
      <c r="CL102" s="40"/>
      <c r="CM102" s="40"/>
      <c r="CN102" s="40"/>
      <c r="CO102" s="40"/>
    </row>
    <row r="103" spans="2:93" ht="13.5" customHeight="1">
      <c r="B103" s="39">
        <v>100</v>
      </c>
      <c r="C103" s="31"/>
      <c r="D103" s="31"/>
      <c r="E103" s="31"/>
      <c r="F103" s="31"/>
      <c r="G103" s="31"/>
      <c r="H103" s="31"/>
      <c r="I103" s="31"/>
      <c r="J103" s="31"/>
      <c r="K103" s="31"/>
      <c r="L103" s="31"/>
      <c r="M103" s="31"/>
      <c r="N103" s="31"/>
      <c r="O103" s="31"/>
      <c r="P103" s="31"/>
      <c r="Q103" s="31"/>
      <c r="R103" s="40"/>
      <c r="S103" s="40"/>
      <c r="T103" s="40"/>
      <c r="U103" s="40"/>
      <c r="V103" s="40"/>
      <c r="W103" s="40"/>
      <c r="X103" s="40"/>
      <c r="Y103" s="40"/>
      <c r="Z103" s="40"/>
      <c r="AA103" s="40"/>
      <c r="AB103" s="40"/>
      <c r="AC103" s="40"/>
      <c r="AD103" s="31"/>
      <c r="AE103" s="31"/>
      <c r="AF103" s="31"/>
      <c r="AG103" s="31"/>
      <c r="AH103" s="31"/>
      <c r="AI103" s="31"/>
      <c r="AJ103" s="31"/>
      <c r="AK103" s="31"/>
      <c r="AL103" s="31"/>
      <c r="AM103" s="31"/>
      <c r="AN103" s="31"/>
      <c r="AO103" s="31"/>
      <c r="AP103" s="44"/>
      <c r="AQ103" s="41"/>
      <c r="AR103" s="41"/>
      <c r="AS103" s="41"/>
      <c r="AT103" s="41"/>
      <c r="AU103" s="41"/>
      <c r="AV103" s="41"/>
      <c r="AW103" s="41"/>
      <c r="AX103" s="41"/>
      <c r="AY103" s="41"/>
      <c r="AZ103" s="41"/>
      <c r="BA103" s="41"/>
      <c r="BB103" s="41"/>
      <c r="BC103" s="40"/>
      <c r="BD103" s="40"/>
      <c r="BE103" s="40"/>
      <c r="BF103" s="40"/>
      <c r="BG103" s="40"/>
      <c r="BH103" s="40"/>
      <c r="BI103" s="40"/>
      <c r="BJ103" s="40"/>
      <c r="BK103" s="40"/>
      <c r="BL103" s="40"/>
      <c r="BM103" s="40"/>
      <c r="BN103" s="40"/>
      <c r="BO103" s="40"/>
      <c r="BP103" s="40"/>
      <c r="BQ103" s="40"/>
      <c r="BR103" s="40"/>
      <c r="BS103" s="40"/>
      <c r="BT103" s="40"/>
      <c r="BU103" s="40"/>
      <c r="BV103" s="40"/>
      <c r="BW103" s="40"/>
      <c r="BX103" s="40"/>
      <c r="BY103" s="40"/>
      <c r="BZ103" s="40"/>
      <c r="CA103" s="40"/>
      <c r="CB103" s="40"/>
      <c r="CC103" s="40"/>
      <c r="CD103" s="40"/>
      <c r="CE103" s="40"/>
      <c r="CF103" s="40"/>
      <c r="CG103" s="40"/>
      <c r="CH103" s="40"/>
      <c r="CI103" s="40"/>
      <c r="CJ103" s="40"/>
      <c r="CK103" s="40"/>
      <c r="CL103" s="40"/>
      <c r="CM103" s="40"/>
      <c r="CN103" s="40"/>
      <c r="CO103" s="40"/>
    </row>
    <row r="104" spans="2:93" ht="13.5" customHeight="1">
      <c r="B104" s="39">
        <v>101</v>
      </c>
      <c r="C104" s="31"/>
      <c r="D104" s="31"/>
      <c r="E104" s="31"/>
      <c r="F104" s="31"/>
      <c r="G104" s="31"/>
      <c r="H104" s="31"/>
      <c r="I104" s="31"/>
      <c r="J104" s="31"/>
      <c r="K104" s="31"/>
      <c r="L104" s="31"/>
      <c r="M104" s="31"/>
      <c r="N104" s="31"/>
      <c r="O104" s="31"/>
      <c r="P104" s="31"/>
      <c r="Q104" s="31"/>
      <c r="R104" s="40"/>
      <c r="S104" s="40"/>
      <c r="T104" s="40"/>
      <c r="U104" s="40"/>
      <c r="V104" s="40"/>
      <c r="W104" s="40"/>
      <c r="X104" s="40"/>
      <c r="Y104" s="40"/>
      <c r="Z104" s="40"/>
      <c r="AA104" s="40"/>
      <c r="AB104" s="40"/>
      <c r="AC104" s="40"/>
      <c r="AD104" s="31"/>
      <c r="AE104" s="31"/>
      <c r="AF104" s="31"/>
      <c r="AG104" s="31"/>
      <c r="AH104" s="31"/>
      <c r="AI104" s="31"/>
      <c r="AJ104" s="31"/>
      <c r="AK104" s="31"/>
      <c r="AL104" s="31"/>
      <c r="AM104" s="31"/>
      <c r="AN104" s="31"/>
      <c r="AO104" s="31"/>
      <c r="AP104" s="44"/>
      <c r="AQ104" s="41"/>
      <c r="AR104" s="41"/>
      <c r="AS104" s="41"/>
      <c r="AT104" s="41"/>
      <c r="AU104" s="41"/>
      <c r="AV104" s="41"/>
      <c r="AW104" s="41"/>
      <c r="AX104" s="41"/>
      <c r="AY104" s="41"/>
      <c r="AZ104" s="41"/>
      <c r="BA104" s="41"/>
      <c r="BB104" s="41"/>
      <c r="BC104" s="40"/>
      <c r="BD104" s="40"/>
      <c r="BE104" s="40"/>
      <c r="BF104" s="40"/>
      <c r="BG104" s="40"/>
      <c r="BH104" s="40"/>
      <c r="BI104" s="40"/>
      <c r="BJ104" s="40"/>
      <c r="BK104" s="40"/>
      <c r="BL104" s="40"/>
      <c r="BM104" s="40"/>
      <c r="BN104" s="40"/>
      <c r="BO104" s="40"/>
      <c r="BP104" s="40"/>
      <c r="BQ104" s="40"/>
      <c r="BR104" s="40"/>
      <c r="BS104" s="40"/>
      <c r="BT104" s="40"/>
      <c r="BU104" s="40"/>
      <c r="BV104" s="40"/>
      <c r="BW104" s="40"/>
      <c r="BX104" s="40"/>
      <c r="BY104" s="40"/>
      <c r="BZ104" s="40"/>
      <c r="CA104" s="40"/>
      <c r="CB104" s="40"/>
      <c r="CC104" s="40"/>
      <c r="CD104" s="40"/>
      <c r="CE104" s="40"/>
      <c r="CF104" s="40"/>
      <c r="CG104" s="40"/>
      <c r="CH104" s="40"/>
      <c r="CI104" s="40"/>
      <c r="CJ104" s="40"/>
      <c r="CK104" s="40"/>
      <c r="CL104" s="40"/>
      <c r="CM104" s="40"/>
      <c r="CN104" s="40"/>
      <c r="CO104" s="40"/>
    </row>
    <row r="105" spans="2:93" ht="13.5" customHeight="1">
      <c r="B105" s="39">
        <v>102</v>
      </c>
      <c r="C105" s="31"/>
      <c r="D105" s="31"/>
      <c r="E105" s="31"/>
      <c r="F105" s="31"/>
      <c r="G105" s="31"/>
      <c r="H105" s="31"/>
      <c r="I105" s="31"/>
      <c r="J105" s="31"/>
      <c r="K105" s="31"/>
      <c r="L105" s="31"/>
      <c r="M105" s="31"/>
      <c r="N105" s="31"/>
      <c r="O105" s="31"/>
      <c r="P105" s="31"/>
      <c r="Q105" s="31"/>
      <c r="R105" s="40"/>
      <c r="S105" s="40"/>
      <c r="T105" s="40"/>
      <c r="U105" s="40"/>
      <c r="V105" s="40"/>
      <c r="W105" s="40"/>
      <c r="X105" s="40"/>
      <c r="Y105" s="40"/>
      <c r="Z105" s="40"/>
      <c r="AA105" s="40"/>
      <c r="AB105" s="40"/>
      <c r="AC105" s="40"/>
      <c r="AD105" s="31"/>
      <c r="AE105" s="31"/>
      <c r="AF105" s="31"/>
      <c r="AG105" s="31"/>
      <c r="AH105" s="31"/>
      <c r="AI105" s="31"/>
      <c r="AJ105" s="31"/>
      <c r="AK105" s="31"/>
      <c r="AL105" s="31"/>
      <c r="AM105" s="31"/>
      <c r="AN105" s="31"/>
      <c r="AO105" s="31"/>
      <c r="AP105" s="44"/>
      <c r="AQ105" s="41"/>
      <c r="AR105" s="41"/>
      <c r="AS105" s="41"/>
      <c r="AT105" s="41"/>
      <c r="AU105" s="41"/>
      <c r="AV105" s="41"/>
      <c r="AW105" s="41"/>
      <c r="AX105" s="41"/>
      <c r="AY105" s="41"/>
      <c r="AZ105" s="41"/>
      <c r="BA105" s="41"/>
      <c r="BB105" s="41"/>
      <c r="BC105" s="40"/>
      <c r="BD105" s="40"/>
      <c r="BE105" s="40"/>
      <c r="BF105" s="40"/>
      <c r="BG105" s="40"/>
      <c r="BH105" s="40"/>
      <c r="BI105" s="40"/>
      <c r="BJ105" s="40"/>
      <c r="BK105" s="40"/>
      <c r="BL105" s="40"/>
      <c r="BM105" s="40"/>
      <c r="BN105" s="40"/>
      <c r="BO105" s="40"/>
      <c r="BP105" s="40"/>
      <c r="BQ105" s="40"/>
      <c r="BR105" s="40"/>
      <c r="BS105" s="40"/>
      <c r="BT105" s="40"/>
      <c r="BU105" s="40"/>
      <c r="BV105" s="40"/>
      <c r="BW105" s="40"/>
      <c r="BX105" s="40"/>
      <c r="BY105" s="40"/>
      <c r="BZ105" s="40"/>
      <c r="CA105" s="40"/>
      <c r="CB105" s="40"/>
      <c r="CC105" s="40"/>
      <c r="CD105" s="40"/>
      <c r="CE105" s="40"/>
      <c r="CF105" s="40"/>
      <c r="CG105" s="40"/>
      <c r="CH105" s="40"/>
      <c r="CI105" s="40"/>
      <c r="CJ105" s="40"/>
      <c r="CK105" s="40"/>
      <c r="CL105" s="40"/>
      <c r="CM105" s="40"/>
      <c r="CN105" s="40"/>
      <c r="CO105" s="40"/>
    </row>
    <row r="106" spans="2:93" ht="13.5" customHeight="1">
      <c r="B106" s="39">
        <v>103</v>
      </c>
      <c r="C106" s="31"/>
      <c r="D106" s="31"/>
      <c r="E106" s="31"/>
      <c r="F106" s="31"/>
      <c r="G106" s="31"/>
      <c r="H106" s="31"/>
      <c r="I106" s="31"/>
      <c r="J106" s="31"/>
      <c r="K106" s="31"/>
      <c r="L106" s="31"/>
      <c r="M106" s="31"/>
      <c r="N106" s="31"/>
      <c r="O106" s="31"/>
      <c r="P106" s="31"/>
      <c r="Q106" s="31"/>
      <c r="R106" s="40"/>
      <c r="S106" s="40"/>
      <c r="T106" s="40"/>
      <c r="U106" s="40"/>
      <c r="V106" s="40"/>
      <c r="W106" s="40"/>
      <c r="X106" s="40"/>
      <c r="Y106" s="40"/>
      <c r="Z106" s="40"/>
      <c r="AA106" s="40"/>
      <c r="AB106" s="40"/>
      <c r="AC106" s="40"/>
      <c r="AD106" s="31"/>
      <c r="AE106" s="31"/>
      <c r="AF106" s="31"/>
      <c r="AG106" s="31"/>
      <c r="AH106" s="31"/>
      <c r="AI106" s="31"/>
      <c r="AJ106" s="31"/>
      <c r="AK106" s="31"/>
      <c r="AL106" s="31"/>
      <c r="AM106" s="31"/>
      <c r="AN106" s="31"/>
      <c r="AO106" s="31"/>
      <c r="AP106" s="44"/>
      <c r="AQ106" s="41"/>
      <c r="AR106" s="41"/>
      <c r="AS106" s="41"/>
      <c r="AT106" s="41"/>
      <c r="AU106" s="41"/>
      <c r="AV106" s="41"/>
      <c r="AW106" s="41"/>
      <c r="AX106" s="41"/>
      <c r="AY106" s="41"/>
      <c r="AZ106" s="41"/>
      <c r="BA106" s="41"/>
      <c r="BB106" s="41"/>
      <c r="BC106" s="40"/>
      <c r="BD106" s="40"/>
      <c r="BE106" s="40"/>
      <c r="BF106" s="40"/>
      <c r="BG106" s="40"/>
      <c r="BH106" s="40"/>
      <c r="BI106" s="40"/>
      <c r="BJ106" s="40"/>
      <c r="BK106" s="40"/>
      <c r="BL106" s="40"/>
      <c r="BM106" s="40"/>
      <c r="BN106" s="40"/>
      <c r="BO106" s="40"/>
      <c r="BP106" s="40"/>
      <c r="BQ106" s="40"/>
      <c r="BR106" s="40"/>
      <c r="BS106" s="40"/>
      <c r="BT106" s="40"/>
      <c r="BU106" s="40"/>
      <c r="BV106" s="40"/>
      <c r="BW106" s="40"/>
      <c r="BX106" s="40"/>
      <c r="BY106" s="40"/>
      <c r="BZ106" s="40"/>
      <c r="CA106" s="40"/>
      <c r="CB106" s="40"/>
      <c r="CC106" s="40"/>
      <c r="CD106" s="40"/>
      <c r="CE106" s="40"/>
      <c r="CF106" s="40"/>
      <c r="CG106" s="40"/>
      <c r="CH106" s="40"/>
      <c r="CI106" s="40"/>
      <c r="CJ106" s="40"/>
      <c r="CK106" s="40"/>
      <c r="CL106" s="40"/>
      <c r="CM106" s="40"/>
      <c r="CN106" s="40"/>
      <c r="CO106" s="40"/>
    </row>
    <row r="107" spans="2:93" ht="13.5" customHeight="1">
      <c r="B107" s="39">
        <v>104</v>
      </c>
      <c r="C107" s="31"/>
      <c r="D107" s="31"/>
      <c r="E107" s="31"/>
      <c r="F107" s="31"/>
      <c r="G107" s="31"/>
      <c r="H107" s="31"/>
      <c r="I107" s="31"/>
      <c r="J107" s="31"/>
      <c r="K107" s="31"/>
      <c r="L107" s="31"/>
      <c r="M107" s="31"/>
      <c r="N107" s="31"/>
      <c r="O107" s="31"/>
      <c r="P107" s="31"/>
      <c r="Q107" s="31"/>
      <c r="R107" s="40"/>
      <c r="S107" s="40"/>
      <c r="T107" s="40"/>
      <c r="U107" s="40"/>
      <c r="V107" s="40"/>
      <c r="W107" s="40"/>
      <c r="X107" s="40"/>
      <c r="Y107" s="40"/>
      <c r="Z107" s="40"/>
      <c r="AA107" s="40"/>
      <c r="AB107" s="40"/>
      <c r="AC107" s="40"/>
      <c r="AD107" s="31"/>
      <c r="AE107" s="31"/>
      <c r="AF107" s="31"/>
      <c r="AG107" s="31"/>
      <c r="AH107" s="31"/>
      <c r="AI107" s="31"/>
      <c r="AJ107" s="31"/>
      <c r="AK107" s="31"/>
      <c r="AL107" s="31"/>
      <c r="AM107" s="31"/>
      <c r="AN107" s="31"/>
      <c r="AO107" s="31"/>
      <c r="AP107" s="44"/>
      <c r="AQ107" s="41"/>
      <c r="AR107" s="41"/>
      <c r="AS107" s="41"/>
      <c r="AT107" s="41"/>
      <c r="AU107" s="41"/>
      <c r="AV107" s="41"/>
      <c r="AW107" s="41"/>
      <c r="AX107" s="41"/>
      <c r="AY107" s="41"/>
      <c r="AZ107" s="41"/>
      <c r="BA107" s="41"/>
      <c r="BB107" s="41"/>
      <c r="BC107" s="40"/>
      <c r="BD107" s="40"/>
      <c r="BE107" s="40"/>
      <c r="BF107" s="40"/>
      <c r="BG107" s="40"/>
      <c r="BH107" s="40"/>
      <c r="BI107" s="40"/>
      <c r="BJ107" s="40"/>
      <c r="BK107" s="40"/>
      <c r="BL107" s="40"/>
      <c r="BM107" s="40"/>
      <c r="BN107" s="40"/>
      <c r="BO107" s="40"/>
      <c r="BP107" s="40"/>
      <c r="BQ107" s="40"/>
      <c r="BR107" s="40"/>
      <c r="BS107" s="40"/>
      <c r="BT107" s="40"/>
      <c r="BU107" s="40"/>
      <c r="BV107" s="40"/>
      <c r="BW107" s="40"/>
      <c r="BX107" s="40"/>
      <c r="BY107" s="40"/>
      <c r="BZ107" s="40"/>
      <c r="CA107" s="40"/>
      <c r="CB107" s="40"/>
      <c r="CC107" s="40"/>
      <c r="CD107" s="40"/>
      <c r="CE107" s="40"/>
      <c r="CF107" s="40"/>
      <c r="CG107" s="40"/>
      <c r="CH107" s="40"/>
      <c r="CI107" s="40"/>
      <c r="CJ107" s="40"/>
      <c r="CK107" s="40"/>
      <c r="CL107" s="40"/>
      <c r="CM107" s="40"/>
      <c r="CN107" s="40"/>
      <c r="CO107" s="40"/>
    </row>
    <row r="108" spans="2:93" ht="13.5" customHeight="1">
      <c r="B108" s="39">
        <v>105</v>
      </c>
      <c r="C108" s="31"/>
      <c r="D108" s="31"/>
      <c r="E108" s="31"/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31"/>
      <c r="Q108" s="31"/>
      <c r="R108" s="40"/>
      <c r="S108" s="40"/>
      <c r="T108" s="40"/>
      <c r="U108" s="40"/>
      <c r="V108" s="40"/>
      <c r="W108" s="40"/>
      <c r="X108" s="40"/>
      <c r="Y108" s="40"/>
      <c r="Z108" s="40"/>
      <c r="AA108" s="40"/>
      <c r="AB108" s="40"/>
      <c r="AC108" s="40"/>
      <c r="AD108" s="31"/>
      <c r="AE108" s="31"/>
      <c r="AF108" s="31"/>
      <c r="AG108" s="31"/>
      <c r="AH108" s="31"/>
      <c r="AI108" s="31"/>
      <c r="AJ108" s="31"/>
      <c r="AK108" s="31"/>
      <c r="AL108" s="31"/>
      <c r="AM108" s="31"/>
      <c r="AN108" s="31"/>
      <c r="AO108" s="31"/>
      <c r="AP108" s="44"/>
      <c r="AQ108" s="41"/>
      <c r="AR108" s="41"/>
      <c r="AS108" s="41"/>
      <c r="AT108" s="41"/>
      <c r="AU108" s="41"/>
      <c r="AV108" s="41"/>
      <c r="AW108" s="41"/>
      <c r="AX108" s="41"/>
      <c r="AY108" s="41"/>
      <c r="AZ108" s="41"/>
      <c r="BA108" s="41"/>
      <c r="BB108" s="41"/>
      <c r="BC108" s="40"/>
      <c r="BD108" s="40"/>
      <c r="BE108" s="40"/>
      <c r="BF108" s="40"/>
      <c r="BG108" s="40"/>
      <c r="BH108" s="40"/>
      <c r="BI108" s="40"/>
      <c r="BJ108" s="40"/>
      <c r="BK108" s="40"/>
      <c r="BL108" s="40"/>
      <c r="BM108" s="40"/>
      <c r="BN108" s="40"/>
      <c r="BO108" s="40"/>
      <c r="BP108" s="40"/>
      <c r="BQ108" s="40"/>
      <c r="BR108" s="40"/>
      <c r="BS108" s="40"/>
      <c r="BT108" s="40"/>
      <c r="BU108" s="40"/>
      <c r="BV108" s="40"/>
      <c r="BW108" s="40"/>
      <c r="BX108" s="40"/>
      <c r="BY108" s="40"/>
      <c r="BZ108" s="40"/>
      <c r="CA108" s="40"/>
      <c r="CB108" s="40"/>
      <c r="CC108" s="40"/>
      <c r="CD108" s="40"/>
      <c r="CE108" s="40"/>
      <c r="CF108" s="40"/>
      <c r="CG108" s="40"/>
      <c r="CH108" s="40"/>
      <c r="CI108" s="40"/>
      <c r="CJ108" s="40"/>
      <c r="CK108" s="40"/>
      <c r="CL108" s="40"/>
      <c r="CM108" s="40"/>
      <c r="CN108" s="40"/>
      <c r="CO108" s="40"/>
    </row>
    <row r="109" spans="2:93" ht="13.5" customHeight="1">
      <c r="B109" s="39">
        <v>106</v>
      </c>
      <c r="C109" s="31"/>
      <c r="D109" s="31"/>
      <c r="E109" s="31"/>
      <c r="F109" s="31"/>
      <c r="G109" s="31"/>
      <c r="H109" s="31"/>
      <c r="I109" s="31"/>
      <c r="J109" s="31"/>
      <c r="K109" s="31"/>
      <c r="L109" s="31"/>
      <c r="M109" s="31"/>
      <c r="N109" s="31"/>
      <c r="O109" s="31"/>
      <c r="P109" s="31"/>
      <c r="Q109" s="31"/>
      <c r="R109" s="40"/>
      <c r="S109" s="40"/>
      <c r="T109" s="40"/>
      <c r="U109" s="40"/>
      <c r="V109" s="40"/>
      <c r="W109" s="40"/>
      <c r="X109" s="40"/>
      <c r="Y109" s="40"/>
      <c r="Z109" s="40"/>
      <c r="AA109" s="40"/>
      <c r="AB109" s="40"/>
      <c r="AC109" s="40"/>
      <c r="AD109" s="31"/>
      <c r="AE109" s="31"/>
      <c r="AF109" s="31"/>
      <c r="AG109" s="31"/>
      <c r="AH109" s="31"/>
      <c r="AI109" s="31"/>
      <c r="AJ109" s="31"/>
      <c r="AK109" s="31"/>
      <c r="AL109" s="31"/>
      <c r="AM109" s="31"/>
      <c r="AN109" s="31"/>
      <c r="AO109" s="31"/>
      <c r="AP109" s="44"/>
      <c r="AQ109" s="41"/>
      <c r="AR109" s="41"/>
      <c r="AS109" s="41"/>
      <c r="AT109" s="41"/>
      <c r="AU109" s="41"/>
      <c r="AV109" s="41"/>
      <c r="AW109" s="41"/>
      <c r="AX109" s="41"/>
      <c r="AY109" s="41"/>
      <c r="AZ109" s="41"/>
      <c r="BA109" s="41"/>
      <c r="BB109" s="41"/>
      <c r="BC109" s="40"/>
      <c r="BD109" s="40"/>
      <c r="BE109" s="40"/>
      <c r="BF109" s="40"/>
      <c r="BG109" s="40"/>
      <c r="BH109" s="40"/>
      <c r="BI109" s="40"/>
      <c r="BJ109" s="40"/>
      <c r="BK109" s="40"/>
      <c r="BL109" s="40"/>
      <c r="BM109" s="40"/>
      <c r="BN109" s="40"/>
      <c r="BO109" s="40"/>
      <c r="BP109" s="40"/>
      <c r="BQ109" s="40"/>
      <c r="BR109" s="40"/>
      <c r="BS109" s="40"/>
      <c r="BT109" s="40"/>
      <c r="BU109" s="40"/>
      <c r="BV109" s="40"/>
      <c r="BW109" s="40"/>
      <c r="BX109" s="40"/>
      <c r="BY109" s="40"/>
      <c r="BZ109" s="40"/>
      <c r="CA109" s="40"/>
      <c r="CB109" s="40"/>
      <c r="CC109" s="40"/>
      <c r="CD109" s="40"/>
      <c r="CE109" s="40"/>
      <c r="CF109" s="40"/>
      <c r="CG109" s="40"/>
      <c r="CH109" s="40"/>
      <c r="CI109" s="40"/>
      <c r="CJ109" s="40"/>
      <c r="CK109" s="40"/>
      <c r="CL109" s="40"/>
      <c r="CM109" s="40"/>
      <c r="CN109" s="40"/>
      <c r="CO109" s="40"/>
    </row>
    <row r="110" spans="2:93" ht="13.5" customHeight="1">
      <c r="B110" s="39">
        <v>107</v>
      </c>
      <c r="C110" s="31"/>
      <c r="D110" s="31"/>
      <c r="E110" s="31"/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31"/>
      <c r="Q110" s="31"/>
      <c r="R110" s="40"/>
      <c r="S110" s="40"/>
      <c r="T110" s="40"/>
      <c r="U110" s="40"/>
      <c r="V110" s="40"/>
      <c r="W110" s="40"/>
      <c r="X110" s="40"/>
      <c r="Y110" s="40"/>
      <c r="Z110" s="40"/>
      <c r="AA110" s="40"/>
      <c r="AB110" s="40"/>
      <c r="AC110" s="40"/>
      <c r="AD110" s="31"/>
      <c r="AE110" s="31"/>
      <c r="AF110" s="31"/>
      <c r="AG110" s="31"/>
      <c r="AH110" s="31"/>
      <c r="AI110" s="31"/>
      <c r="AJ110" s="31"/>
      <c r="AK110" s="31"/>
      <c r="AL110" s="31"/>
      <c r="AM110" s="31"/>
      <c r="AN110" s="31"/>
      <c r="AO110" s="31"/>
      <c r="AP110" s="44"/>
      <c r="AQ110" s="41"/>
      <c r="AR110" s="41"/>
      <c r="AS110" s="41"/>
      <c r="AT110" s="41"/>
      <c r="AU110" s="41"/>
      <c r="AV110" s="41"/>
      <c r="AW110" s="41"/>
      <c r="AX110" s="41"/>
      <c r="AY110" s="41"/>
      <c r="AZ110" s="41"/>
      <c r="BA110" s="41"/>
      <c r="BB110" s="41"/>
      <c r="BC110" s="40"/>
      <c r="BD110" s="40"/>
      <c r="BE110" s="40"/>
      <c r="BF110" s="40"/>
      <c r="BG110" s="40"/>
      <c r="BH110" s="40"/>
      <c r="BI110" s="40"/>
      <c r="BJ110" s="40"/>
      <c r="BK110" s="40"/>
      <c r="BL110" s="40"/>
      <c r="BM110" s="40"/>
      <c r="BN110" s="40"/>
      <c r="BO110" s="40"/>
      <c r="BP110" s="40"/>
      <c r="BQ110" s="40"/>
      <c r="BR110" s="40"/>
      <c r="BS110" s="40"/>
      <c r="BT110" s="40"/>
      <c r="BU110" s="40"/>
      <c r="BV110" s="40"/>
      <c r="BW110" s="40"/>
      <c r="BX110" s="40"/>
      <c r="BY110" s="40"/>
      <c r="BZ110" s="40"/>
      <c r="CA110" s="40"/>
      <c r="CB110" s="40"/>
      <c r="CC110" s="40"/>
      <c r="CD110" s="40"/>
      <c r="CE110" s="40"/>
      <c r="CF110" s="40"/>
      <c r="CG110" s="40"/>
      <c r="CH110" s="40"/>
      <c r="CI110" s="40"/>
      <c r="CJ110" s="40"/>
      <c r="CK110" s="40"/>
      <c r="CL110" s="40"/>
      <c r="CM110" s="40"/>
      <c r="CN110" s="40"/>
      <c r="CO110" s="40"/>
    </row>
    <row r="111" spans="2:93" ht="13.5" customHeight="1">
      <c r="B111" s="39">
        <v>108</v>
      </c>
      <c r="C111" s="31"/>
      <c r="D111" s="31"/>
      <c r="E111" s="31"/>
      <c r="F111" s="31"/>
      <c r="G111" s="31"/>
      <c r="H111" s="31"/>
      <c r="I111" s="31"/>
      <c r="J111" s="31"/>
      <c r="K111" s="31"/>
      <c r="L111" s="31"/>
      <c r="M111" s="31"/>
      <c r="N111" s="31"/>
      <c r="O111" s="31"/>
      <c r="P111" s="31"/>
      <c r="Q111" s="31"/>
      <c r="R111" s="40"/>
      <c r="S111" s="40"/>
      <c r="T111" s="40"/>
      <c r="U111" s="40"/>
      <c r="V111" s="40"/>
      <c r="W111" s="40"/>
      <c r="X111" s="40"/>
      <c r="Y111" s="40"/>
      <c r="Z111" s="40"/>
      <c r="AA111" s="40"/>
      <c r="AB111" s="40"/>
      <c r="AC111" s="40"/>
      <c r="AD111" s="31"/>
      <c r="AE111" s="31"/>
      <c r="AF111" s="31"/>
      <c r="AG111" s="31"/>
      <c r="AH111" s="31"/>
      <c r="AI111" s="31"/>
      <c r="AJ111" s="31"/>
      <c r="AK111" s="31"/>
      <c r="AL111" s="31"/>
      <c r="AM111" s="31"/>
      <c r="AN111" s="31"/>
      <c r="AO111" s="31"/>
      <c r="AP111" s="44"/>
      <c r="AQ111" s="41"/>
      <c r="AR111" s="41"/>
      <c r="AS111" s="41"/>
      <c r="AT111" s="41"/>
      <c r="AU111" s="41"/>
      <c r="AV111" s="41"/>
      <c r="AW111" s="41"/>
      <c r="AX111" s="41"/>
      <c r="AY111" s="41"/>
      <c r="AZ111" s="41"/>
      <c r="BA111" s="41"/>
      <c r="BB111" s="41"/>
      <c r="BC111" s="40"/>
      <c r="BD111" s="40"/>
      <c r="BE111" s="40"/>
      <c r="BF111" s="40"/>
      <c r="BG111" s="40"/>
      <c r="BH111" s="40"/>
      <c r="BI111" s="40"/>
      <c r="BJ111" s="40"/>
      <c r="BK111" s="40"/>
      <c r="BL111" s="40"/>
      <c r="BM111" s="40"/>
      <c r="BN111" s="40"/>
      <c r="BO111" s="40"/>
      <c r="BP111" s="40"/>
      <c r="BQ111" s="40"/>
      <c r="BR111" s="40"/>
      <c r="BS111" s="40"/>
      <c r="BT111" s="40"/>
      <c r="BU111" s="40"/>
      <c r="BV111" s="40"/>
      <c r="BW111" s="40"/>
      <c r="BX111" s="40"/>
      <c r="BY111" s="40"/>
      <c r="BZ111" s="40"/>
      <c r="CA111" s="40"/>
      <c r="CB111" s="40"/>
      <c r="CC111" s="40"/>
      <c r="CD111" s="40"/>
      <c r="CE111" s="40"/>
      <c r="CF111" s="40"/>
      <c r="CG111" s="40"/>
      <c r="CH111" s="40"/>
      <c r="CI111" s="40"/>
      <c r="CJ111" s="40"/>
      <c r="CK111" s="40"/>
      <c r="CL111" s="40"/>
      <c r="CM111" s="40"/>
      <c r="CN111" s="40"/>
      <c r="CO111" s="40"/>
    </row>
    <row r="112" spans="2:93" ht="13.5" customHeight="1">
      <c r="B112" s="39">
        <v>109</v>
      </c>
      <c r="C112" s="31"/>
      <c r="D112" s="31"/>
      <c r="E112" s="31"/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31"/>
      <c r="Q112" s="31"/>
      <c r="R112" s="40"/>
      <c r="S112" s="40"/>
      <c r="T112" s="40"/>
      <c r="U112" s="40"/>
      <c r="V112" s="40"/>
      <c r="W112" s="40"/>
      <c r="X112" s="40"/>
      <c r="Y112" s="40"/>
      <c r="Z112" s="40"/>
      <c r="AA112" s="40"/>
      <c r="AB112" s="40"/>
      <c r="AC112" s="40"/>
      <c r="AD112" s="31"/>
      <c r="AE112" s="31"/>
      <c r="AF112" s="31"/>
      <c r="AG112" s="31"/>
      <c r="AH112" s="31"/>
      <c r="AI112" s="31"/>
      <c r="AJ112" s="31"/>
      <c r="AK112" s="31"/>
      <c r="AL112" s="31"/>
      <c r="AM112" s="31"/>
      <c r="AN112" s="31"/>
      <c r="AO112" s="31"/>
      <c r="AP112" s="44"/>
      <c r="AQ112" s="41"/>
      <c r="AR112" s="41"/>
      <c r="AS112" s="41"/>
      <c r="AT112" s="41"/>
      <c r="AU112" s="41"/>
      <c r="AV112" s="41"/>
      <c r="AW112" s="41"/>
      <c r="AX112" s="41"/>
      <c r="AY112" s="41"/>
      <c r="AZ112" s="41"/>
      <c r="BA112" s="41"/>
      <c r="BB112" s="41"/>
      <c r="BC112" s="40"/>
      <c r="BD112" s="40"/>
      <c r="BE112" s="40"/>
      <c r="BF112" s="40"/>
      <c r="BG112" s="40"/>
      <c r="BH112" s="40"/>
      <c r="BI112" s="40"/>
      <c r="BJ112" s="40"/>
      <c r="BK112" s="40"/>
      <c r="BL112" s="40"/>
      <c r="BM112" s="40"/>
      <c r="BN112" s="40"/>
      <c r="BO112" s="40"/>
      <c r="BP112" s="40"/>
      <c r="BQ112" s="40"/>
      <c r="BR112" s="40"/>
      <c r="BS112" s="40"/>
      <c r="BT112" s="40"/>
      <c r="BU112" s="40"/>
      <c r="BV112" s="40"/>
      <c r="BW112" s="40"/>
      <c r="BX112" s="40"/>
      <c r="BY112" s="40"/>
      <c r="BZ112" s="40"/>
      <c r="CA112" s="40"/>
      <c r="CB112" s="40"/>
      <c r="CC112" s="40"/>
      <c r="CD112" s="40"/>
      <c r="CE112" s="40"/>
      <c r="CF112" s="40"/>
      <c r="CG112" s="40"/>
      <c r="CH112" s="40"/>
      <c r="CI112" s="40"/>
      <c r="CJ112" s="40"/>
      <c r="CK112" s="40"/>
      <c r="CL112" s="40"/>
      <c r="CM112" s="40"/>
      <c r="CN112" s="40"/>
      <c r="CO112" s="40"/>
    </row>
    <row r="113" spans="2:93" ht="13.5" customHeight="1">
      <c r="B113" s="39">
        <v>110</v>
      </c>
      <c r="C113" s="31"/>
      <c r="D113" s="31"/>
      <c r="E113" s="31"/>
      <c r="F113" s="31"/>
      <c r="G113" s="31"/>
      <c r="H113" s="31"/>
      <c r="I113" s="31"/>
      <c r="J113" s="31"/>
      <c r="K113" s="31"/>
      <c r="L113" s="31"/>
      <c r="M113" s="31"/>
      <c r="N113" s="31"/>
      <c r="O113" s="31"/>
      <c r="P113" s="31"/>
      <c r="Q113" s="31"/>
      <c r="R113" s="40"/>
      <c r="S113" s="40"/>
      <c r="T113" s="40"/>
      <c r="U113" s="40"/>
      <c r="V113" s="40"/>
      <c r="W113" s="40"/>
      <c r="X113" s="40"/>
      <c r="Y113" s="40"/>
      <c r="Z113" s="40"/>
      <c r="AA113" s="40"/>
      <c r="AB113" s="40"/>
      <c r="AC113" s="40"/>
      <c r="AD113" s="31"/>
      <c r="AE113" s="31"/>
      <c r="AF113" s="31"/>
      <c r="AG113" s="31"/>
      <c r="AH113" s="31"/>
      <c r="AI113" s="31"/>
      <c r="AJ113" s="31"/>
      <c r="AK113" s="31"/>
      <c r="AL113" s="31"/>
      <c r="AM113" s="31"/>
      <c r="AN113" s="31"/>
      <c r="AO113" s="31"/>
      <c r="AP113" s="44"/>
      <c r="AQ113" s="41"/>
      <c r="AR113" s="41"/>
      <c r="AS113" s="41"/>
      <c r="AT113" s="41"/>
      <c r="AU113" s="41"/>
      <c r="AV113" s="41"/>
      <c r="AW113" s="41"/>
      <c r="AX113" s="41"/>
      <c r="AY113" s="41"/>
      <c r="AZ113" s="41"/>
      <c r="BA113" s="41"/>
      <c r="BB113" s="41"/>
      <c r="BC113" s="40"/>
      <c r="BD113" s="40"/>
      <c r="BE113" s="40"/>
      <c r="BF113" s="40"/>
      <c r="BG113" s="40"/>
      <c r="BH113" s="40"/>
      <c r="BI113" s="40"/>
      <c r="BJ113" s="40"/>
      <c r="BK113" s="40"/>
      <c r="BL113" s="40"/>
      <c r="BM113" s="40"/>
      <c r="BN113" s="40"/>
      <c r="BO113" s="40"/>
      <c r="BP113" s="40"/>
      <c r="BQ113" s="40"/>
      <c r="BR113" s="40"/>
      <c r="BS113" s="40"/>
      <c r="BT113" s="40"/>
      <c r="BU113" s="40"/>
      <c r="BV113" s="40"/>
      <c r="BW113" s="40"/>
      <c r="BX113" s="40"/>
      <c r="BY113" s="40"/>
      <c r="BZ113" s="40"/>
      <c r="CA113" s="40"/>
      <c r="CB113" s="40"/>
      <c r="CC113" s="40"/>
      <c r="CD113" s="40"/>
      <c r="CE113" s="40"/>
      <c r="CF113" s="40"/>
      <c r="CG113" s="40"/>
      <c r="CH113" s="40"/>
      <c r="CI113" s="40"/>
      <c r="CJ113" s="40"/>
      <c r="CK113" s="40"/>
      <c r="CL113" s="40"/>
      <c r="CM113" s="40"/>
      <c r="CN113" s="40"/>
      <c r="CO113" s="40"/>
    </row>
    <row r="114" spans="2:93" ht="13.5" customHeight="1">
      <c r="B114" s="39">
        <v>111</v>
      </c>
      <c r="C114" s="31"/>
      <c r="D114" s="31"/>
      <c r="E114" s="31"/>
      <c r="F114" s="31"/>
      <c r="G114" s="31"/>
      <c r="H114" s="31"/>
      <c r="I114" s="31"/>
      <c r="J114" s="31"/>
      <c r="K114" s="31"/>
      <c r="L114" s="31"/>
      <c r="M114" s="31"/>
      <c r="N114" s="31"/>
      <c r="O114" s="31"/>
      <c r="P114" s="31"/>
      <c r="Q114" s="31"/>
      <c r="R114" s="40"/>
      <c r="S114" s="40"/>
      <c r="T114" s="40"/>
      <c r="U114" s="40"/>
      <c r="V114" s="40"/>
      <c r="W114" s="40"/>
      <c r="X114" s="40"/>
      <c r="Y114" s="40"/>
      <c r="Z114" s="40"/>
      <c r="AA114" s="40"/>
      <c r="AB114" s="40"/>
      <c r="AC114" s="40"/>
      <c r="AD114" s="31"/>
      <c r="AE114" s="31"/>
      <c r="AF114" s="31"/>
      <c r="AG114" s="31"/>
      <c r="AH114" s="31"/>
      <c r="AI114" s="31"/>
      <c r="AJ114" s="31"/>
      <c r="AK114" s="31"/>
      <c r="AL114" s="31"/>
      <c r="AM114" s="31"/>
      <c r="AN114" s="31"/>
      <c r="AO114" s="31"/>
      <c r="AP114" s="44"/>
      <c r="AQ114" s="41"/>
      <c r="AR114" s="41"/>
      <c r="AS114" s="41"/>
      <c r="AT114" s="41"/>
      <c r="AU114" s="41"/>
      <c r="AV114" s="41"/>
      <c r="AW114" s="41"/>
      <c r="AX114" s="41"/>
      <c r="AY114" s="41"/>
      <c r="AZ114" s="41"/>
      <c r="BA114" s="41"/>
      <c r="BB114" s="41"/>
      <c r="BC114" s="40"/>
      <c r="BD114" s="40"/>
      <c r="BE114" s="40"/>
      <c r="BF114" s="40"/>
      <c r="BG114" s="40"/>
      <c r="BH114" s="40"/>
      <c r="BI114" s="40"/>
      <c r="BJ114" s="40"/>
      <c r="BK114" s="40"/>
      <c r="BL114" s="40"/>
      <c r="BM114" s="40"/>
      <c r="BN114" s="40"/>
      <c r="BO114" s="40"/>
      <c r="BP114" s="40"/>
      <c r="BQ114" s="40"/>
      <c r="BR114" s="40"/>
      <c r="BS114" s="40"/>
      <c r="BT114" s="40"/>
      <c r="BU114" s="40"/>
      <c r="BV114" s="40"/>
      <c r="BW114" s="40"/>
      <c r="BX114" s="40"/>
      <c r="BY114" s="40"/>
      <c r="BZ114" s="40"/>
      <c r="CA114" s="40"/>
      <c r="CB114" s="40"/>
      <c r="CC114" s="40"/>
      <c r="CD114" s="40"/>
      <c r="CE114" s="40"/>
      <c r="CF114" s="40"/>
      <c r="CG114" s="40"/>
      <c r="CH114" s="40"/>
      <c r="CI114" s="40"/>
      <c r="CJ114" s="40"/>
      <c r="CK114" s="40"/>
      <c r="CL114" s="40"/>
      <c r="CM114" s="40"/>
      <c r="CN114" s="40"/>
      <c r="CO114" s="40"/>
    </row>
    <row r="115" spans="2:93" ht="13.5" customHeight="1">
      <c r="B115" s="39">
        <v>112</v>
      </c>
      <c r="C115" s="31"/>
      <c r="D115" s="31"/>
      <c r="E115" s="31"/>
      <c r="F115" s="31"/>
      <c r="G115" s="31"/>
      <c r="H115" s="31"/>
      <c r="I115" s="31"/>
      <c r="J115" s="31"/>
      <c r="K115" s="31"/>
      <c r="L115" s="31"/>
      <c r="M115" s="31"/>
      <c r="N115" s="31"/>
      <c r="O115" s="31"/>
      <c r="P115" s="31"/>
      <c r="Q115" s="31"/>
      <c r="R115" s="40"/>
      <c r="S115" s="40"/>
      <c r="T115" s="40"/>
      <c r="U115" s="40"/>
      <c r="V115" s="40"/>
      <c r="W115" s="40"/>
      <c r="X115" s="40"/>
      <c r="Y115" s="40"/>
      <c r="Z115" s="40"/>
      <c r="AA115" s="40"/>
      <c r="AB115" s="40"/>
      <c r="AC115" s="40"/>
      <c r="AD115" s="31"/>
      <c r="AE115" s="31"/>
      <c r="AF115" s="31"/>
      <c r="AG115" s="31"/>
      <c r="AH115" s="31"/>
      <c r="AI115" s="31"/>
      <c r="AJ115" s="31"/>
      <c r="AK115" s="31"/>
      <c r="AL115" s="31"/>
      <c r="AM115" s="31"/>
      <c r="AN115" s="31"/>
      <c r="AO115" s="31"/>
      <c r="AP115" s="44"/>
      <c r="AQ115" s="41"/>
      <c r="AR115" s="41"/>
      <c r="AS115" s="41"/>
      <c r="AT115" s="41"/>
      <c r="AU115" s="41"/>
      <c r="AV115" s="41"/>
      <c r="AW115" s="41"/>
      <c r="AX115" s="41"/>
      <c r="AY115" s="41"/>
      <c r="AZ115" s="41"/>
      <c r="BA115" s="41"/>
      <c r="BB115" s="41"/>
      <c r="BC115" s="40"/>
      <c r="BD115" s="40"/>
      <c r="BE115" s="40"/>
      <c r="BF115" s="40"/>
      <c r="BG115" s="40"/>
      <c r="BH115" s="40"/>
      <c r="BI115" s="40"/>
      <c r="BJ115" s="40"/>
      <c r="BK115" s="40"/>
      <c r="BL115" s="40"/>
      <c r="BM115" s="40"/>
      <c r="BN115" s="40"/>
      <c r="BO115" s="40"/>
      <c r="BP115" s="40"/>
      <c r="BQ115" s="40"/>
      <c r="BR115" s="40"/>
      <c r="BS115" s="40"/>
      <c r="BT115" s="40"/>
      <c r="BU115" s="40"/>
      <c r="BV115" s="40"/>
      <c r="BW115" s="40"/>
      <c r="BX115" s="40"/>
      <c r="BY115" s="40"/>
      <c r="BZ115" s="40"/>
      <c r="CA115" s="40"/>
      <c r="CB115" s="40"/>
      <c r="CC115" s="40"/>
      <c r="CD115" s="40"/>
      <c r="CE115" s="40"/>
      <c r="CF115" s="40"/>
      <c r="CG115" s="40"/>
      <c r="CH115" s="40"/>
      <c r="CI115" s="40"/>
      <c r="CJ115" s="40"/>
      <c r="CK115" s="40"/>
      <c r="CL115" s="40"/>
      <c r="CM115" s="40"/>
      <c r="CN115" s="40"/>
      <c r="CO115" s="40"/>
    </row>
    <row r="116" spans="2:93" ht="13.5" customHeight="1">
      <c r="B116" s="39">
        <v>113</v>
      </c>
      <c r="C116" s="31"/>
      <c r="D116" s="31"/>
      <c r="E116" s="31"/>
      <c r="F116" s="31"/>
      <c r="G116" s="31"/>
      <c r="H116" s="31"/>
      <c r="I116" s="31"/>
      <c r="J116" s="31"/>
      <c r="K116" s="31"/>
      <c r="L116" s="31"/>
      <c r="M116" s="31"/>
      <c r="N116" s="31"/>
      <c r="O116" s="31"/>
      <c r="P116" s="31"/>
      <c r="Q116" s="31"/>
      <c r="R116" s="40"/>
      <c r="S116" s="40"/>
      <c r="T116" s="40"/>
      <c r="U116" s="40"/>
      <c r="V116" s="40"/>
      <c r="W116" s="40"/>
      <c r="X116" s="40"/>
      <c r="Y116" s="40"/>
      <c r="Z116" s="40"/>
      <c r="AA116" s="40"/>
      <c r="AB116" s="40"/>
      <c r="AC116" s="40"/>
      <c r="AD116" s="31"/>
      <c r="AE116" s="31"/>
      <c r="AF116" s="31"/>
      <c r="AG116" s="31"/>
      <c r="AH116" s="31"/>
      <c r="AI116" s="31"/>
      <c r="AJ116" s="31"/>
      <c r="AK116" s="31"/>
      <c r="AL116" s="31"/>
      <c r="AM116" s="31"/>
      <c r="AN116" s="31"/>
      <c r="AO116" s="31"/>
      <c r="AP116" s="44"/>
      <c r="AQ116" s="41"/>
      <c r="AR116" s="41"/>
      <c r="AS116" s="41"/>
      <c r="AT116" s="41"/>
      <c r="AU116" s="41"/>
      <c r="AV116" s="41"/>
      <c r="AW116" s="41"/>
      <c r="AX116" s="41"/>
      <c r="AY116" s="41"/>
      <c r="AZ116" s="41"/>
      <c r="BA116" s="41"/>
      <c r="BB116" s="41"/>
      <c r="BC116" s="40"/>
      <c r="BD116" s="40"/>
      <c r="BE116" s="40"/>
      <c r="BF116" s="40"/>
      <c r="BG116" s="40"/>
      <c r="BH116" s="40"/>
      <c r="BI116" s="40"/>
      <c r="BJ116" s="40"/>
      <c r="BK116" s="40"/>
      <c r="BL116" s="40"/>
      <c r="BM116" s="40"/>
      <c r="BN116" s="40"/>
      <c r="BO116" s="40"/>
      <c r="BP116" s="40"/>
      <c r="BQ116" s="40"/>
      <c r="BR116" s="40"/>
      <c r="BS116" s="40"/>
      <c r="BT116" s="40"/>
      <c r="BU116" s="40"/>
      <c r="BV116" s="40"/>
      <c r="BW116" s="40"/>
      <c r="BX116" s="40"/>
      <c r="BY116" s="40"/>
      <c r="BZ116" s="40"/>
      <c r="CA116" s="40"/>
      <c r="CB116" s="40"/>
      <c r="CC116" s="40"/>
      <c r="CD116" s="40"/>
      <c r="CE116" s="40"/>
      <c r="CF116" s="40"/>
      <c r="CG116" s="40"/>
      <c r="CH116" s="40"/>
      <c r="CI116" s="40"/>
      <c r="CJ116" s="40"/>
      <c r="CK116" s="40"/>
      <c r="CL116" s="40"/>
      <c r="CM116" s="40"/>
      <c r="CN116" s="40"/>
      <c r="CO116" s="40"/>
    </row>
    <row r="117" spans="2:93" ht="13.5" customHeight="1">
      <c r="B117" s="39">
        <v>114</v>
      </c>
      <c r="C117" s="31"/>
      <c r="D117" s="31"/>
      <c r="E117" s="31"/>
      <c r="F117" s="31"/>
      <c r="G117" s="31"/>
      <c r="H117" s="31"/>
      <c r="I117" s="31"/>
      <c r="J117" s="31"/>
      <c r="K117" s="31"/>
      <c r="L117" s="31"/>
      <c r="M117" s="31"/>
      <c r="N117" s="31"/>
      <c r="O117" s="31"/>
      <c r="P117" s="31"/>
      <c r="Q117" s="31"/>
      <c r="R117" s="40"/>
      <c r="S117" s="40"/>
      <c r="T117" s="40"/>
      <c r="U117" s="40"/>
      <c r="V117" s="40"/>
      <c r="W117" s="40"/>
      <c r="X117" s="40"/>
      <c r="Y117" s="40"/>
      <c r="Z117" s="40"/>
      <c r="AA117" s="40"/>
      <c r="AB117" s="40"/>
      <c r="AC117" s="40"/>
      <c r="AD117" s="31"/>
      <c r="AE117" s="31"/>
      <c r="AF117" s="31"/>
      <c r="AG117" s="31"/>
      <c r="AH117" s="31"/>
      <c r="AI117" s="31"/>
      <c r="AJ117" s="31"/>
      <c r="AK117" s="31"/>
      <c r="AL117" s="31"/>
      <c r="AM117" s="31"/>
      <c r="AN117" s="31"/>
      <c r="AO117" s="31"/>
      <c r="AP117" s="44"/>
      <c r="AQ117" s="41"/>
      <c r="AR117" s="41"/>
      <c r="AS117" s="41"/>
      <c r="AT117" s="41"/>
      <c r="AU117" s="41"/>
      <c r="AV117" s="41"/>
      <c r="AW117" s="41"/>
      <c r="AX117" s="41"/>
      <c r="AY117" s="41"/>
      <c r="AZ117" s="41"/>
      <c r="BA117" s="41"/>
      <c r="BB117" s="41"/>
      <c r="BC117" s="40"/>
      <c r="BD117" s="40"/>
      <c r="BE117" s="40"/>
      <c r="BF117" s="40"/>
      <c r="BG117" s="40"/>
      <c r="BH117" s="40"/>
      <c r="BI117" s="40"/>
      <c r="BJ117" s="40"/>
      <c r="BK117" s="40"/>
      <c r="BL117" s="40"/>
      <c r="BM117" s="40"/>
      <c r="BN117" s="40"/>
      <c r="BO117" s="40"/>
      <c r="BP117" s="40"/>
      <c r="BQ117" s="40"/>
      <c r="BR117" s="40"/>
      <c r="BS117" s="40"/>
      <c r="BT117" s="40"/>
      <c r="BU117" s="40"/>
      <c r="BV117" s="40"/>
      <c r="BW117" s="40"/>
      <c r="BX117" s="40"/>
      <c r="BY117" s="40"/>
      <c r="BZ117" s="40"/>
      <c r="CA117" s="40"/>
      <c r="CB117" s="40"/>
      <c r="CC117" s="40"/>
      <c r="CD117" s="40"/>
      <c r="CE117" s="40"/>
      <c r="CF117" s="40"/>
      <c r="CG117" s="40"/>
      <c r="CH117" s="40"/>
      <c r="CI117" s="40"/>
      <c r="CJ117" s="40"/>
      <c r="CK117" s="40"/>
      <c r="CL117" s="40"/>
      <c r="CM117" s="40"/>
      <c r="CN117" s="40"/>
      <c r="CO117" s="40"/>
    </row>
    <row r="118" spans="2:93" ht="13.5" customHeight="1">
      <c r="B118" s="39">
        <v>115</v>
      </c>
      <c r="C118" s="31"/>
      <c r="D118" s="31"/>
      <c r="E118" s="31"/>
      <c r="F118" s="31"/>
      <c r="G118" s="31"/>
      <c r="H118" s="31"/>
      <c r="I118" s="31"/>
      <c r="J118" s="31"/>
      <c r="K118" s="31"/>
      <c r="L118" s="31"/>
      <c r="M118" s="31"/>
      <c r="N118" s="31"/>
      <c r="O118" s="31"/>
      <c r="P118" s="31"/>
      <c r="Q118" s="31"/>
      <c r="R118" s="40"/>
      <c r="S118" s="40"/>
      <c r="T118" s="40"/>
      <c r="U118" s="40"/>
      <c r="V118" s="40"/>
      <c r="W118" s="40"/>
      <c r="X118" s="40"/>
      <c r="Y118" s="40"/>
      <c r="Z118" s="40"/>
      <c r="AA118" s="40"/>
      <c r="AB118" s="40"/>
      <c r="AC118" s="40"/>
      <c r="AD118" s="31"/>
      <c r="AE118" s="31"/>
      <c r="AF118" s="31"/>
      <c r="AG118" s="31"/>
      <c r="AH118" s="31"/>
      <c r="AI118" s="31"/>
      <c r="AJ118" s="31"/>
      <c r="AK118" s="31"/>
      <c r="AL118" s="31"/>
      <c r="AM118" s="31"/>
      <c r="AN118" s="31"/>
      <c r="AO118" s="31"/>
      <c r="AP118" s="44"/>
      <c r="AQ118" s="41"/>
      <c r="AR118" s="41"/>
      <c r="AS118" s="41"/>
      <c r="AT118" s="41"/>
      <c r="AU118" s="41"/>
      <c r="AV118" s="41"/>
      <c r="AW118" s="41"/>
      <c r="AX118" s="41"/>
      <c r="AY118" s="41"/>
      <c r="AZ118" s="41"/>
      <c r="BA118" s="41"/>
      <c r="BB118" s="41"/>
      <c r="BC118" s="40"/>
      <c r="BD118" s="40"/>
      <c r="BE118" s="40"/>
      <c r="BF118" s="40"/>
      <c r="BG118" s="40"/>
      <c r="BH118" s="40"/>
      <c r="BI118" s="40"/>
      <c r="BJ118" s="40"/>
      <c r="BK118" s="40"/>
      <c r="BL118" s="40"/>
      <c r="BM118" s="40"/>
      <c r="BN118" s="40"/>
      <c r="BO118" s="40"/>
      <c r="BP118" s="40"/>
      <c r="BQ118" s="40"/>
      <c r="BR118" s="40"/>
      <c r="BS118" s="40"/>
      <c r="BT118" s="40"/>
      <c r="BU118" s="40"/>
      <c r="BV118" s="40"/>
      <c r="BW118" s="40"/>
      <c r="BX118" s="40"/>
      <c r="BY118" s="40"/>
      <c r="BZ118" s="40"/>
      <c r="CA118" s="40"/>
      <c r="CB118" s="40"/>
      <c r="CC118" s="40"/>
      <c r="CD118" s="40"/>
      <c r="CE118" s="40"/>
      <c r="CF118" s="40"/>
      <c r="CG118" s="40"/>
      <c r="CH118" s="40"/>
      <c r="CI118" s="40"/>
      <c r="CJ118" s="40"/>
      <c r="CK118" s="40"/>
      <c r="CL118" s="40"/>
      <c r="CM118" s="40"/>
      <c r="CN118" s="40"/>
      <c r="CO118" s="40"/>
    </row>
    <row r="119" spans="2:93" ht="13.5" customHeight="1">
      <c r="B119" s="39">
        <v>116</v>
      </c>
      <c r="C119" s="31"/>
      <c r="D119" s="31"/>
      <c r="E119" s="31"/>
      <c r="F119" s="31"/>
      <c r="G119" s="31"/>
      <c r="H119" s="31"/>
      <c r="I119" s="31"/>
      <c r="J119" s="31"/>
      <c r="K119" s="31"/>
      <c r="L119" s="31"/>
      <c r="M119" s="31"/>
      <c r="N119" s="31"/>
      <c r="O119" s="31"/>
      <c r="P119" s="31"/>
      <c r="Q119" s="31"/>
      <c r="R119" s="40"/>
      <c r="S119" s="40"/>
      <c r="T119" s="40"/>
      <c r="U119" s="40"/>
      <c r="V119" s="40"/>
      <c r="W119" s="40"/>
      <c r="X119" s="40"/>
      <c r="Y119" s="40"/>
      <c r="Z119" s="40"/>
      <c r="AA119" s="40"/>
      <c r="AB119" s="40"/>
      <c r="AC119" s="40"/>
      <c r="AD119" s="31"/>
      <c r="AE119" s="31"/>
      <c r="AF119" s="31"/>
      <c r="AG119" s="31"/>
      <c r="AH119" s="31"/>
      <c r="AI119" s="31"/>
      <c r="AJ119" s="31"/>
      <c r="AK119" s="31"/>
      <c r="AL119" s="31"/>
      <c r="AM119" s="31"/>
      <c r="AN119" s="31"/>
      <c r="AO119" s="31"/>
      <c r="AP119" s="44"/>
      <c r="AQ119" s="41"/>
      <c r="AR119" s="41"/>
      <c r="AS119" s="41"/>
      <c r="AT119" s="41"/>
      <c r="AU119" s="41"/>
      <c r="AV119" s="41"/>
      <c r="AW119" s="41"/>
      <c r="AX119" s="41"/>
      <c r="AY119" s="41"/>
      <c r="AZ119" s="41"/>
      <c r="BA119" s="41"/>
      <c r="BB119" s="41"/>
      <c r="BC119" s="40"/>
      <c r="BD119" s="40"/>
      <c r="BE119" s="40"/>
      <c r="BF119" s="40"/>
      <c r="BG119" s="40"/>
      <c r="BH119" s="40"/>
      <c r="BI119" s="40"/>
      <c r="BJ119" s="40"/>
      <c r="BK119" s="40"/>
      <c r="BL119" s="40"/>
      <c r="BM119" s="40"/>
      <c r="BN119" s="40"/>
      <c r="BO119" s="40"/>
      <c r="BP119" s="40"/>
      <c r="BQ119" s="40"/>
      <c r="BR119" s="40"/>
      <c r="BS119" s="40"/>
      <c r="BT119" s="40"/>
      <c r="BU119" s="40"/>
      <c r="BV119" s="40"/>
      <c r="BW119" s="40"/>
      <c r="BX119" s="40"/>
      <c r="BY119" s="40"/>
      <c r="BZ119" s="40"/>
      <c r="CA119" s="40"/>
      <c r="CB119" s="40"/>
      <c r="CC119" s="40"/>
      <c r="CD119" s="40"/>
      <c r="CE119" s="40"/>
      <c r="CF119" s="40"/>
      <c r="CG119" s="40"/>
      <c r="CH119" s="40"/>
      <c r="CI119" s="40"/>
      <c r="CJ119" s="40"/>
      <c r="CK119" s="40"/>
      <c r="CL119" s="40"/>
      <c r="CM119" s="40"/>
      <c r="CN119" s="40"/>
      <c r="CO119" s="40"/>
    </row>
    <row r="120" spans="2:93" ht="13.5" customHeight="1">
      <c r="B120" s="39">
        <v>117</v>
      </c>
      <c r="C120" s="31"/>
      <c r="D120" s="31"/>
      <c r="E120" s="31"/>
      <c r="F120" s="31"/>
      <c r="G120" s="31"/>
      <c r="H120" s="31"/>
      <c r="I120" s="31"/>
      <c r="J120" s="31"/>
      <c r="K120" s="31"/>
      <c r="L120" s="31"/>
      <c r="M120" s="31"/>
      <c r="N120" s="31"/>
      <c r="O120" s="31"/>
      <c r="P120" s="31"/>
      <c r="Q120" s="31"/>
      <c r="R120" s="40"/>
      <c r="S120" s="40"/>
      <c r="T120" s="40"/>
      <c r="U120" s="40"/>
      <c r="V120" s="40"/>
      <c r="W120" s="40"/>
      <c r="X120" s="40"/>
      <c r="Y120" s="40"/>
      <c r="Z120" s="40"/>
      <c r="AA120" s="40"/>
      <c r="AB120" s="40"/>
      <c r="AC120" s="40"/>
      <c r="AD120" s="31"/>
      <c r="AE120" s="31"/>
      <c r="AF120" s="31"/>
      <c r="AG120" s="31"/>
      <c r="AH120" s="31"/>
      <c r="AI120" s="31"/>
      <c r="AJ120" s="31"/>
      <c r="AK120" s="31"/>
      <c r="AL120" s="31"/>
      <c r="AM120" s="31"/>
      <c r="AN120" s="31"/>
      <c r="AO120" s="31"/>
      <c r="AP120" s="44"/>
      <c r="AQ120" s="41"/>
      <c r="AR120" s="41"/>
      <c r="AS120" s="41"/>
      <c r="AT120" s="41"/>
      <c r="AU120" s="41"/>
      <c r="AV120" s="41"/>
      <c r="AW120" s="41"/>
      <c r="AX120" s="41"/>
      <c r="AY120" s="41"/>
      <c r="AZ120" s="41"/>
      <c r="BA120" s="41"/>
      <c r="BB120" s="41"/>
      <c r="BC120" s="40"/>
      <c r="BD120" s="40"/>
      <c r="BE120" s="40"/>
      <c r="BF120" s="40"/>
      <c r="BG120" s="40"/>
      <c r="BH120" s="40"/>
      <c r="BI120" s="40"/>
      <c r="BJ120" s="40"/>
      <c r="BK120" s="40"/>
      <c r="BL120" s="40"/>
      <c r="BM120" s="40"/>
      <c r="BN120" s="40"/>
      <c r="BO120" s="40"/>
      <c r="BP120" s="40"/>
      <c r="BQ120" s="40"/>
      <c r="BR120" s="40"/>
      <c r="BS120" s="40"/>
      <c r="BT120" s="40"/>
      <c r="BU120" s="40"/>
      <c r="BV120" s="40"/>
      <c r="BW120" s="40"/>
      <c r="BX120" s="40"/>
      <c r="BY120" s="40"/>
      <c r="BZ120" s="40"/>
      <c r="CA120" s="40"/>
      <c r="CB120" s="40"/>
      <c r="CC120" s="40"/>
      <c r="CD120" s="40"/>
      <c r="CE120" s="40"/>
      <c r="CF120" s="40"/>
      <c r="CG120" s="40"/>
      <c r="CH120" s="40"/>
      <c r="CI120" s="40"/>
      <c r="CJ120" s="40"/>
      <c r="CK120" s="40"/>
      <c r="CL120" s="40"/>
      <c r="CM120" s="40"/>
      <c r="CN120" s="40"/>
      <c r="CO120" s="40"/>
    </row>
    <row r="121" spans="2:93" ht="13.5" customHeight="1">
      <c r="B121" s="39">
        <v>118</v>
      </c>
      <c r="C121" s="31"/>
      <c r="D121" s="31"/>
      <c r="E121" s="31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31"/>
      <c r="Q121" s="31"/>
      <c r="R121" s="40"/>
      <c r="S121" s="40"/>
      <c r="T121" s="40"/>
      <c r="U121" s="40"/>
      <c r="V121" s="40"/>
      <c r="W121" s="40"/>
      <c r="X121" s="40"/>
      <c r="Y121" s="40"/>
      <c r="Z121" s="40"/>
      <c r="AA121" s="40"/>
      <c r="AB121" s="40"/>
      <c r="AC121" s="40"/>
      <c r="AD121" s="31"/>
      <c r="AE121" s="31"/>
      <c r="AF121" s="31"/>
      <c r="AG121" s="31"/>
      <c r="AH121" s="31"/>
      <c r="AI121" s="31"/>
      <c r="AJ121" s="31"/>
      <c r="AK121" s="31"/>
      <c r="AL121" s="31"/>
      <c r="AM121" s="31"/>
      <c r="AN121" s="31"/>
      <c r="AO121" s="31"/>
      <c r="AP121" s="44"/>
      <c r="AQ121" s="41"/>
      <c r="AR121" s="41"/>
      <c r="AS121" s="41"/>
      <c r="AT121" s="41"/>
      <c r="AU121" s="41"/>
      <c r="AV121" s="41"/>
      <c r="AW121" s="41"/>
      <c r="AX121" s="41"/>
      <c r="AY121" s="41"/>
      <c r="AZ121" s="41"/>
      <c r="BA121" s="41"/>
      <c r="BB121" s="41"/>
      <c r="BC121" s="40"/>
      <c r="BD121" s="40"/>
      <c r="BE121" s="40"/>
      <c r="BF121" s="40"/>
      <c r="BG121" s="40"/>
      <c r="BH121" s="40"/>
      <c r="BI121" s="40"/>
      <c r="BJ121" s="40"/>
      <c r="BK121" s="40"/>
      <c r="BL121" s="40"/>
      <c r="BM121" s="40"/>
      <c r="BN121" s="40"/>
      <c r="BO121" s="40"/>
      <c r="BP121" s="40"/>
      <c r="BQ121" s="40"/>
      <c r="BR121" s="40"/>
      <c r="BS121" s="40"/>
      <c r="BT121" s="40"/>
      <c r="BU121" s="40"/>
      <c r="BV121" s="40"/>
      <c r="BW121" s="40"/>
      <c r="BX121" s="40"/>
      <c r="BY121" s="40"/>
      <c r="BZ121" s="40"/>
      <c r="CA121" s="40"/>
      <c r="CB121" s="40"/>
      <c r="CC121" s="40"/>
      <c r="CD121" s="40"/>
      <c r="CE121" s="40"/>
      <c r="CF121" s="40"/>
      <c r="CG121" s="40"/>
      <c r="CH121" s="40"/>
      <c r="CI121" s="40"/>
      <c r="CJ121" s="40"/>
      <c r="CK121" s="40"/>
      <c r="CL121" s="40"/>
      <c r="CM121" s="40"/>
      <c r="CN121" s="40"/>
      <c r="CO121" s="40"/>
    </row>
    <row r="122" spans="2:93" ht="13.5" customHeight="1">
      <c r="B122" s="39">
        <v>119</v>
      </c>
      <c r="C122" s="31"/>
      <c r="D122" s="31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31"/>
      <c r="Q122" s="31"/>
      <c r="R122" s="40"/>
      <c r="S122" s="40"/>
      <c r="T122" s="40"/>
      <c r="U122" s="40"/>
      <c r="V122" s="40"/>
      <c r="W122" s="40"/>
      <c r="X122" s="40"/>
      <c r="Y122" s="40"/>
      <c r="Z122" s="40"/>
      <c r="AA122" s="40"/>
      <c r="AB122" s="40"/>
      <c r="AC122" s="40"/>
      <c r="AD122" s="31"/>
      <c r="AE122" s="31"/>
      <c r="AF122" s="31"/>
      <c r="AG122" s="31"/>
      <c r="AH122" s="31"/>
      <c r="AI122" s="31"/>
      <c r="AJ122" s="31"/>
      <c r="AK122" s="31"/>
      <c r="AL122" s="31"/>
      <c r="AM122" s="31"/>
      <c r="AN122" s="31"/>
      <c r="AO122" s="31"/>
      <c r="AP122" s="44"/>
      <c r="AQ122" s="41"/>
      <c r="AR122" s="41"/>
      <c r="AS122" s="41"/>
      <c r="AT122" s="41"/>
      <c r="AU122" s="41"/>
      <c r="AV122" s="41"/>
      <c r="AW122" s="41"/>
      <c r="AX122" s="41"/>
      <c r="AY122" s="41"/>
      <c r="AZ122" s="41"/>
      <c r="BA122" s="41"/>
      <c r="BB122" s="41"/>
      <c r="BC122" s="40"/>
      <c r="BD122" s="40"/>
      <c r="BE122" s="40"/>
      <c r="BF122" s="40"/>
      <c r="BG122" s="40"/>
      <c r="BH122" s="40"/>
      <c r="BI122" s="40"/>
      <c r="BJ122" s="40"/>
      <c r="BK122" s="40"/>
      <c r="BL122" s="40"/>
      <c r="BM122" s="40"/>
      <c r="BN122" s="40"/>
      <c r="BO122" s="40"/>
      <c r="BP122" s="40"/>
      <c r="BQ122" s="40"/>
      <c r="BR122" s="40"/>
      <c r="BS122" s="40"/>
      <c r="BT122" s="40"/>
      <c r="BU122" s="40"/>
      <c r="BV122" s="40"/>
      <c r="BW122" s="40"/>
      <c r="BX122" s="40"/>
      <c r="BY122" s="40"/>
      <c r="BZ122" s="40"/>
      <c r="CA122" s="40"/>
      <c r="CB122" s="40"/>
      <c r="CC122" s="40"/>
      <c r="CD122" s="40"/>
      <c r="CE122" s="40"/>
      <c r="CF122" s="40"/>
      <c r="CG122" s="40"/>
      <c r="CH122" s="40"/>
      <c r="CI122" s="40"/>
      <c r="CJ122" s="40"/>
      <c r="CK122" s="40"/>
      <c r="CL122" s="40"/>
      <c r="CM122" s="40"/>
      <c r="CN122" s="40"/>
      <c r="CO122" s="40"/>
    </row>
    <row r="123" spans="2:93" ht="13.5" customHeight="1">
      <c r="B123" s="39">
        <v>120</v>
      </c>
      <c r="C123" s="31"/>
      <c r="D123" s="31"/>
      <c r="E123" s="31"/>
      <c r="F123" s="31"/>
      <c r="G123" s="31"/>
      <c r="H123" s="31"/>
      <c r="I123" s="31"/>
      <c r="J123" s="31"/>
      <c r="K123" s="31"/>
      <c r="L123" s="31"/>
      <c r="M123" s="31"/>
      <c r="N123" s="31"/>
      <c r="O123" s="31"/>
      <c r="P123" s="31"/>
      <c r="Q123" s="31"/>
      <c r="R123" s="40"/>
      <c r="S123" s="40"/>
      <c r="T123" s="40"/>
      <c r="U123" s="40"/>
      <c r="V123" s="40"/>
      <c r="W123" s="40"/>
      <c r="X123" s="40"/>
      <c r="Y123" s="40"/>
      <c r="Z123" s="40"/>
      <c r="AA123" s="40"/>
      <c r="AB123" s="40"/>
      <c r="AC123" s="40"/>
      <c r="AD123" s="31"/>
      <c r="AE123" s="31"/>
      <c r="AF123" s="31"/>
      <c r="AG123" s="31"/>
      <c r="AH123" s="31"/>
      <c r="AI123" s="31"/>
      <c r="AJ123" s="31"/>
      <c r="AK123" s="31"/>
      <c r="AL123" s="31"/>
      <c r="AM123" s="31"/>
      <c r="AN123" s="31"/>
      <c r="AO123" s="31"/>
      <c r="AP123" s="44"/>
      <c r="AQ123" s="41"/>
      <c r="AR123" s="41"/>
      <c r="AS123" s="41"/>
      <c r="AT123" s="41"/>
      <c r="AU123" s="41"/>
      <c r="AV123" s="41"/>
      <c r="AW123" s="41"/>
      <c r="AX123" s="41"/>
      <c r="AY123" s="41"/>
      <c r="AZ123" s="41"/>
      <c r="BA123" s="41"/>
      <c r="BB123" s="41"/>
      <c r="BC123" s="40"/>
      <c r="BD123" s="40"/>
      <c r="BE123" s="40"/>
      <c r="BF123" s="40"/>
      <c r="BG123" s="40"/>
      <c r="BH123" s="40"/>
      <c r="BI123" s="40"/>
      <c r="BJ123" s="40"/>
      <c r="BK123" s="40"/>
      <c r="BL123" s="40"/>
      <c r="BM123" s="40"/>
      <c r="BN123" s="40"/>
      <c r="BO123" s="40"/>
      <c r="BP123" s="40"/>
      <c r="BQ123" s="40"/>
      <c r="BR123" s="40"/>
      <c r="BS123" s="40"/>
      <c r="BT123" s="40"/>
      <c r="BU123" s="40"/>
      <c r="BV123" s="40"/>
      <c r="BW123" s="40"/>
      <c r="BX123" s="40"/>
      <c r="BY123" s="40"/>
      <c r="BZ123" s="40"/>
      <c r="CA123" s="40"/>
      <c r="CB123" s="40"/>
      <c r="CC123" s="40"/>
      <c r="CD123" s="40"/>
      <c r="CE123" s="40"/>
      <c r="CF123" s="40"/>
      <c r="CG123" s="40"/>
      <c r="CH123" s="40"/>
      <c r="CI123" s="40"/>
      <c r="CJ123" s="40"/>
      <c r="CK123" s="40"/>
      <c r="CL123" s="40"/>
      <c r="CM123" s="40"/>
      <c r="CN123" s="40"/>
      <c r="CO123" s="40"/>
    </row>
    <row r="124" spans="2:93" ht="13.5" customHeight="1">
      <c r="B124" s="39">
        <v>121</v>
      </c>
      <c r="C124" s="31"/>
      <c r="D124" s="31"/>
      <c r="E124" s="31"/>
      <c r="F124" s="31"/>
      <c r="G124" s="31"/>
      <c r="H124" s="31"/>
      <c r="I124" s="31"/>
      <c r="J124" s="31"/>
      <c r="K124" s="31"/>
      <c r="L124" s="31"/>
      <c r="M124" s="31"/>
      <c r="N124" s="31"/>
      <c r="O124" s="31"/>
      <c r="P124" s="31"/>
      <c r="Q124" s="31"/>
      <c r="R124" s="40"/>
      <c r="S124" s="40"/>
      <c r="T124" s="40"/>
      <c r="U124" s="40"/>
      <c r="V124" s="40"/>
      <c r="W124" s="40"/>
      <c r="X124" s="40"/>
      <c r="Y124" s="40"/>
      <c r="Z124" s="40"/>
      <c r="AA124" s="40"/>
      <c r="AB124" s="40"/>
      <c r="AC124" s="40"/>
      <c r="AD124" s="31"/>
      <c r="AE124" s="31"/>
      <c r="AF124" s="31"/>
      <c r="AG124" s="31"/>
      <c r="AH124" s="31"/>
      <c r="AI124" s="31"/>
      <c r="AJ124" s="31"/>
      <c r="AK124" s="31"/>
      <c r="AL124" s="31"/>
      <c r="AM124" s="31"/>
      <c r="AN124" s="31"/>
      <c r="AO124" s="31"/>
      <c r="AP124" s="44"/>
      <c r="AQ124" s="41"/>
      <c r="AR124" s="41"/>
      <c r="AS124" s="41"/>
      <c r="AT124" s="41"/>
      <c r="AU124" s="41"/>
      <c r="AV124" s="41"/>
      <c r="AW124" s="41"/>
      <c r="AX124" s="41"/>
      <c r="AY124" s="41"/>
      <c r="AZ124" s="41"/>
      <c r="BA124" s="41"/>
      <c r="BB124" s="41"/>
      <c r="BC124" s="40"/>
      <c r="BD124" s="40"/>
      <c r="BE124" s="40"/>
      <c r="BF124" s="40"/>
      <c r="BG124" s="40"/>
      <c r="BH124" s="40"/>
      <c r="BI124" s="40"/>
      <c r="BJ124" s="40"/>
      <c r="BK124" s="40"/>
      <c r="BL124" s="40"/>
      <c r="BM124" s="40"/>
      <c r="BN124" s="40"/>
      <c r="BO124" s="40"/>
      <c r="BP124" s="40"/>
      <c r="BQ124" s="40"/>
      <c r="BR124" s="40"/>
      <c r="BS124" s="40"/>
      <c r="BT124" s="40"/>
      <c r="BU124" s="40"/>
      <c r="BV124" s="40"/>
      <c r="BW124" s="40"/>
      <c r="BX124" s="40"/>
      <c r="BY124" s="40"/>
      <c r="BZ124" s="40"/>
      <c r="CA124" s="40"/>
      <c r="CB124" s="40"/>
      <c r="CC124" s="40"/>
      <c r="CD124" s="40"/>
      <c r="CE124" s="40"/>
      <c r="CF124" s="40"/>
      <c r="CG124" s="40"/>
      <c r="CH124" s="40"/>
      <c r="CI124" s="40"/>
      <c r="CJ124" s="40"/>
      <c r="CK124" s="40"/>
      <c r="CL124" s="40"/>
      <c r="CM124" s="40"/>
      <c r="CN124" s="40"/>
      <c r="CO124" s="40"/>
    </row>
    <row r="125" spans="2:93" ht="13.5" customHeight="1">
      <c r="B125" s="39">
        <v>122</v>
      </c>
      <c r="C125" s="31"/>
      <c r="D125" s="31"/>
      <c r="E125" s="31"/>
      <c r="F125" s="31"/>
      <c r="G125" s="31"/>
      <c r="H125" s="31"/>
      <c r="I125" s="31"/>
      <c r="J125" s="31"/>
      <c r="K125" s="31"/>
      <c r="L125" s="31"/>
      <c r="M125" s="31"/>
      <c r="N125" s="31"/>
      <c r="O125" s="31"/>
      <c r="P125" s="31"/>
      <c r="Q125" s="31"/>
      <c r="R125" s="40"/>
      <c r="S125" s="40"/>
      <c r="T125" s="40"/>
      <c r="U125" s="40"/>
      <c r="V125" s="40"/>
      <c r="W125" s="40"/>
      <c r="X125" s="40"/>
      <c r="Y125" s="40"/>
      <c r="Z125" s="40"/>
      <c r="AA125" s="40"/>
      <c r="AB125" s="40"/>
      <c r="AC125" s="40"/>
      <c r="AD125" s="31"/>
      <c r="AE125" s="31"/>
      <c r="AF125" s="31"/>
      <c r="AG125" s="31"/>
      <c r="AH125" s="31"/>
      <c r="AI125" s="31"/>
      <c r="AJ125" s="31"/>
      <c r="AK125" s="31"/>
      <c r="AL125" s="31"/>
      <c r="AM125" s="31"/>
      <c r="AN125" s="31"/>
      <c r="AO125" s="31"/>
      <c r="AP125" s="44"/>
      <c r="AQ125" s="41"/>
      <c r="AR125" s="41"/>
      <c r="AS125" s="41"/>
      <c r="AT125" s="41"/>
      <c r="AU125" s="41"/>
      <c r="AV125" s="41"/>
      <c r="AW125" s="41"/>
      <c r="AX125" s="41"/>
      <c r="AY125" s="41"/>
      <c r="AZ125" s="41"/>
      <c r="BA125" s="41"/>
      <c r="BB125" s="41"/>
      <c r="BC125" s="40"/>
      <c r="BD125" s="40"/>
      <c r="BE125" s="40"/>
      <c r="BF125" s="40"/>
      <c r="BG125" s="40"/>
      <c r="BH125" s="40"/>
      <c r="BI125" s="40"/>
      <c r="BJ125" s="40"/>
      <c r="BK125" s="40"/>
      <c r="BL125" s="40"/>
      <c r="BM125" s="40"/>
      <c r="BN125" s="40"/>
      <c r="BO125" s="40"/>
      <c r="BP125" s="40"/>
      <c r="BQ125" s="40"/>
      <c r="BR125" s="40"/>
      <c r="BS125" s="40"/>
      <c r="BT125" s="40"/>
      <c r="BU125" s="40"/>
      <c r="BV125" s="40"/>
      <c r="BW125" s="40"/>
      <c r="BX125" s="40"/>
      <c r="BY125" s="40"/>
      <c r="BZ125" s="40"/>
      <c r="CA125" s="40"/>
      <c r="CB125" s="40"/>
      <c r="CC125" s="40"/>
      <c r="CD125" s="40"/>
      <c r="CE125" s="40"/>
      <c r="CF125" s="40"/>
      <c r="CG125" s="40"/>
      <c r="CH125" s="40"/>
      <c r="CI125" s="40"/>
      <c r="CJ125" s="40"/>
      <c r="CK125" s="40"/>
      <c r="CL125" s="40"/>
      <c r="CM125" s="40"/>
      <c r="CN125" s="40"/>
      <c r="CO125" s="40"/>
    </row>
    <row r="126" spans="2:93" ht="13.5" customHeight="1">
      <c r="B126" s="39">
        <v>123</v>
      </c>
      <c r="C126" s="31"/>
      <c r="D126" s="31"/>
      <c r="E126" s="31"/>
      <c r="F126" s="31"/>
      <c r="G126" s="31"/>
      <c r="H126" s="31"/>
      <c r="I126" s="31"/>
      <c r="J126" s="31"/>
      <c r="K126" s="31"/>
      <c r="L126" s="31"/>
      <c r="M126" s="31"/>
      <c r="N126" s="31"/>
      <c r="O126" s="31"/>
      <c r="P126" s="31"/>
      <c r="Q126" s="31"/>
      <c r="R126" s="40"/>
      <c r="S126" s="40"/>
      <c r="T126" s="40"/>
      <c r="U126" s="40"/>
      <c r="V126" s="40"/>
      <c r="W126" s="40"/>
      <c r="X126" s="40"/>
      <c r="Y126" s="40"/>
      <c r="Z126" s="40"/>
      <c r="AA126" s="40"/>
      <c r="AB126" s="40"/>
      <c r="AC126" s="40"/>
      <c r="AD126" s="31"/>
      <c r="AE126" s="31"/>
      <c r="AF126" s="31"/>
      <c r="AG126" s="31"/>
      <c r="AH126" s="31"/>
      <c r="AI126" s="31"/>
      <c r="AJ126" s="31"/>
      <c r="AK126" s="31"/>
      <c r="AL126" s="31"/>
      <c r="AM126" s="31"/>
      <c r="AN126" s="31"/>
      <c r="AO126" s="31"/>
      <c r="AP126" s="44"/>
      <c r="AQ126" s="41"/>
      <c r="AR126" s="41"/>
      <c r="AS126" s="41"/>
      <c r="AT126" s="41"/>
      <c r="AU126" s="41"/>
      <c r="AV126" s="41"/>
      <c r="AW126" s="41"/>
      <c r="AX126" s="41"/>
      <c r="AY126" s="41"/>
      <c r="AZ126" s="41"/>
      <c r="BA126" s="41"/>
      <c r="BB126" s="41"/>
      <c r="BC126" s="40"/>
      <c r="BD126" s="40"/>
      <c r="BE126" s="40"/>
      <c r="BF126" s="40"/>
      <c r="BG126" s="40"/>
      <c r="BH126" s="40"/>
      <c r="BI126" s="40"/>
      <c r="BJ126" s="40"/>
      <c r="BK126" s="40"/>
      <c r="BL126" s="40"/>
      <c r="BM126" s="40"/>
      <c r="BN126" s="40"/>
      <c r="BO126" s="40"/>
      <c r="BP126" s="40"/>
      <c r="BQ126" s="40"/>
      <c r="BR126" s="40"/>
      <c r="BS126" s="40"/>
      <c r="BT126" s="40"/>
      <c r="BU126" s="40"/>
      <c r="BV126" s="40"/>
      <c r="BW126" s="40"/>
      <c r="BX126" s="40"/>
      <c r="BY126" s="40"/>
      <c r="BZ126" s="40"/>
      <c r="CA126" s="40"/>
      <c r="CB126" s="40"/>
      <c r="CC126" s="40"/>
      <c r="CD126" s="40"/>
      <c r="CE126" s="40"/>
      <c r="CF126" s="40"/>
      <c r="CG126" s="40"/>
      <c r="CH126" s="40"/>
      <c r="CI126" s="40"/>
      <c r="CJ126" s="40"/>
      <c r="CK126" s="40"/>
      <c r="CL126" s="40"/>
      <c r="CM126" s="40"/>
      <c r="CN126" s="40"/>
      <c r="CO126" s="40"/>
    </row>
    <row r="127" spans="2:93" ht="13.5" customHeight="1">
      <c r="B127" s="39">
        <v>124</v>
      </c>
      <c r="C127" s="31"/>
      <c r="D127" s="31"/>
      <c r="E127" s="31"/>
      <c r="F127" s="31"/>
      <c r="G127" s="31"/>
      <c r="H127" s="31"/>
      <c r="I127" s="31"/>
      <c r="J127" s="31"/>
      <c r="K127" s="31"/>
      <c r="L127" s="31"/>
      <c r="M127" s="31"/>
      <c r="N127" s="31"/>
      <c r="O127" s="31"/>
      <c r="P127" s="31"/>
      <c r="Q127" s="31"/>
      <c r="R127" s="40"/>
      <c r="S127" s="40"/>
      <c r="T127" s="40"/>
      <c r="U127" s="40"/>
      <c r="V127" s="40"/>
      <c r="W127" s="40"/>
      <c r="X127" s="40"/>
      <c r="Y127" s="40"/>
      <c r="Z127" s="40"/>
      <c r="AA127" s="40"/>
      <c r="AB127" s="40"/>
      <c r="AC127" s="40"/>
      <c r="AD127" s="31"/>
      <c r="AE127" s="31"/>
      <c r="AF127" s="31"/>
      <c r="AG127" s="31"/>
      <c r="AH127" s="31"/>
      <c r="AI127" s="31"/>
      <c r="AJ127" s="31"/>
      <c r="AK127" s="31"/>
      <c r="AL127" s="31"/>
      <c r="AM127" s="31"/>
      <c r="AN127" s="31"/>
      <c r="AO127" s="31"/>
      <c r="AP127" s="44"/>
      <c r="AQ127" s="41"/>
      <c r="AR127" s="41"/>
      <c r="AS127" s="41"/>
      <c r="AT127" s="41"/>
      <c r="AU127" s="41"/>
      <c r="AV127" s="41"/>
      <c r="AW127" s="41"/>
      <c r="AX127" s="41"/>
      <c r="AY127" s="41"/>
      <c r="AZ127" s="41"/>
      <c r="BA127" s="41"/>
      <c r="BB127" s="41"/>
      <c r="BC127" s="40"/>
      <c r="BD127" s="40"/>
      <c r="BE127" s="40"/>
      <c r="BF127" s="40"/>
      <c r="BG127" s="40"/>
      <c r="BH127" s="40"/>
      <c r="BI127" s="40"/>
      <c r="BJ127" s="40"/>
      <c r="BK127" s="40"/>
      <c r="BL127" s="40"/>
      <c r="BM127" s="40"/>
      <c r="BN127" s="40"/>
      <c r="BO127" s="40"/>
      <c r="BP127" s="40"/>
      <c r="BQ127" s="40"/>
      <c r="BR127" s="40"/>
      <c r="BS127" s="40"/>
      <c r="BT127" s="40"/>
      <c r="BU127" s="40"/>
      <c r="BV127" s="40"/>
      <c r="BW127" s="40"/>
      <c r="BX127" s="40"/>
      <c r="BY127" s="40"/>
      <c r="BZ127" s="40"/>
      <c r="CA127" s="40"/>
      <c r="CB127" s="40"/>
      <c r="CC127" s="40"/>
      <c r="CD127" s="40"/>
      <c r="CE127" s="40"/>
      <c r="CF127" s="40"/>
      <c r="CG127" s="40"/>
      <c r="CH127" s="40"/>
      <c r="CI127" s="40"/>
      <c r="CJ127" s="40"/>
      <c r="CK127" s="40"/>
      <c r="CL127" s="40"/>
      <c r="CM127" s="40"/>
      <c r="CN127" s="40"/>
      <c r="CO127" s="40"/>
    </row>
    <row r="128" spans="2:93" ht="13.5" customHeight="1">
      <c r="B128" s="39">
        <v>125</v>
      </c>
      <c r="C128" s="31"/>
      <c r="D128" s="31"/>
      <c r="E128" s="31"/>
      <c r="F128" s="31"/>
      <c r="G128" s="31"/>
      <c r="H128" s="31"/>
      <c r="I128" s="31"/>
      <c r="J128" s="31"/>
      <c r="K128" s="31"/>
      <c r="L128" s="31"/>
      <c r="M128" s="31"/>
      <c r="N128" s="31"/>
      <c r="O128" s="31"/>
      <c r="P128" s="31"/>
      <c r="Q128" s="31"/>
      <c r="R128" s="40"/>
      <c r="S128" s="40"/>
      <c r="T128" s="40"/>
      <c r="U128" s="40"/>
      <c r="V128" s="40"/>
      <c r="W128" s="40"/>
      <c r="X128" s="40"/>
      <c r="Y128" s="40"/>
      <c r="Z128" s="40"/>
      <c r="AA128" s="40"/>
      <c r="AB128" s="40"/>
      <c r="AC128" s="40"/>
      <c r="AD128" s="31"/>
      <c r="AE128" s="31"/>
      <c r="AF128" s="31"/>
      <c r="AG128" s="31"/>
      <c r="AH128" s="31"/>
      <c r="AI128" s="31"/>
      <c r="AJ128" s="31"/>
      <c r="AK128" s="31"/>
      <c r="AL128" s="31"/>
      <c r="AM128" s="31"/>
      <c r="AN128" s="31"/>
      <c r="AO128" s="31"/>
      <c r="AP128" s="44"/>
      <c r="AQ128" s="41"/>
      <c r="AR128" s="41"/>
      <c r="AS128" s="41"/>
      <c r="AT128" s="41"/>
      <c r="AU128" s="41"/>
      <c r="AV128" s="41"/>
      <c r="AW128" s="41"/>
      <c r="AX128" s="41"/>
      <c r="AY128" s="41"/>
      <c r="AZ128" s="41"/>
      <c r="BA128" s="41"/>
      <c r="BB128" s="41"/>
      <c r="BC128" s="40"/>
      <c r="BD128" s="40"/>
      <c r="BE128" s="40"/>
      <c r="BF128" s="40"/>
      <c r="BG128" s="40"/>
      <c r="BH128" s="40"/>
      <c r="BI128" s="40"/>
      <c r="BJ128" s="40"/>
      <c r="BK128" s="40"/>
      <c r="BL128" s="40"/>
      <c r="BM128" s="40"/>
      <c r="BN128" s="40"/>
      <c r="BO128" s="40"/>
      <c r="BP128" s="40"/>
      <c r="BQ128" s="40"/>
      <c r="BR128" s="40"/>
      <c r="BS128" s="40"/>
      <c r="BT128" s="40"/>
      <c r="BU128" s="40"/>
      <c r="BV128" s="40"/>
      <c r="BW128" s="40"/>
      <c r="BX128" s="40"/>
      <c r="BY128" s="40"/>
      <c r="BZ128" s="40"/>
      <c r="CA128" s="40"/>
      <c r="CB128" s="40"/>
      <c r="CC128" s="40"/>
      <c r="CD128" s="40"/>
      <c r="CE128" s="40"/>
      <c r="CF128" s="40"/>
      <c r="CG128" s="40"/>
      <c r="CH128" s="40"/>
      <c r="CI128" s="40"/>
      <c r="CJ128" s="40"/>
      <c r="CK128" s="40"/>
      <c r="CL128" s="40"/>
      <c r="CM128" s="40"/>
      <c r="CN128" s="40"/>
      <c r="CO128" s="40"/>
    </row>
    <row r="129" spans="2:93" ht="13.5" customHeight="1">
      <c r="B129" s="39">
        <v>126</v>
      </c>
      <c r="C129" s="31"/>
      <c r="D129" s="31"/>
      <c r="E129" s="31"/>
      <c r="F129" s="31"/>
      <c r="G129" s="31"/>
      <c r="H129" s="31"/>
      <c r="I129" s="31"/>
      <c r="J129" s="31"/>
      <c r="K129" s="31"/>
      <c r="L129" s="31"/>
      <c r="M129" s="31"/>
      <c r="N129" s="31"/>
      <c r="O129" s="31"/>
      <c r="P129" s="31"/>
      <c r="Q129" s="31"/>
      <c r="R129" s="40"/>
      <c r="S129" s="40"/>
      <c r="T129" s="40"/>
      <c r="U129" s="40"/>
      <c r="V129" s="40"/>
      <c r="W129" s="40"/>
      <c r="X129" s="40"/>
      <c r="Y129" s="40"/>
      <c r="Z129" s="40"/>
      <c r="AA129" s="40"/>
      <c r="AB129" s="40"/>
      <c r="AC129" s="40"/>
      <c r="AD129" s="31"/>
      <c r="AE129" s="31"/>
      <c r="AF129" s="31"/>
      <c r="AG129" s="31"/>
      <c r="AH129" s="31"/>
      <c r="AI129" s="31"/>
      <c r="AJ129" s="31"/>
      <c r="AK129" s="31"/>
      <c r="AL129" s="31"/>
      <c r="AM129" s="31"/>
      <c r="AN129" s="31"/>
      <c r="AO129" s="31"/>
      <c r="AP129" s="44"/>
      <c r="AQ129" s="41"/>
      <c r="AR129" s="41"/>
      <c r="AS129" s="41"/>
      <c r="AT129" s="41"/>
      <c r="AU129" s="41"/>
      <c r="AV129" s="41"/>
      <c r="AW129" s="41"/>
      <c r="AX129" s="41"/>
      <c r="AY129" s="41"/>
      <c r="AZ129" s="41"/>
      <c r="BA129" s="41"/>
      <c r="BB129" s="41"/>
      <c r="BC129" s="40"/>
      <c r="BD129" s="40"/>
      <c r="BE129" s="40"/>
      <c r="BF129" s="40"/>
      <c r="BG129" s="40"/>
      <c r="BH129" s="40"/>
      <c r="BI129" s="40"/>
      <c r="BJ129" s="40"/>
      <c r="BK129" s="40"/>
      <c r="BL129" s="40"/>
      <c r="BM129" s="40"/>
      <c r="BN129" s="40"/>
      <c r="BO129" s="40"/>
      <c r="BP129" s="40"/>
      <c r="BQ129" s="40"/>
      <c r="BR129" s="40"/>
      <c r="BS129" s="40"/>
      <c r="BT129" s="40"/>
      <c r="BU129" s="40"/>
      <c r="BV129" s="40"/>
      <c r="BW129" s="40"/>
      <c r="BX129" s="40"/>
      <c r="BY129" s="40"/>
      <c r="BZ129" s="40"/>
      <c r="CA129" s="40"/>
      <c r="CB129" s="40"/>
      <c r="CC129" s="40"/>
      <c r="CD129" s="40"/>
      <c r="CE129" s="40"/>
      <c r="CF129" s="40"/>
      <c r="CG129" s="40"/>
      <c r="CH129" s="40"/>
      <c r="CI129" s="40"/>
      <c r="CJ129" s="40"/>
      <c r="CK129" s="40"/>
      <c r="CL129" s="40"/>
      <c r="CM129" s="40"/>
      <c r="CN129" s="40"/>
      <c r="CO129" s="40"/>
    </row>
    <row r="130" spans="2:93" ht="13.5" customHeight="1">
      <c r="B130" s="39">
        <v>127</v>
      </c>
      <c r="C130" s="31"/>
      <c r="D130" s="31"/>
      <c r="E130" s="31"/>
      <c r="F130" s="31"/>
      <c r="G130" s="31"/>
      <c r="H130" s="31"/>
      <c r="I130" s="31"/>
      <c r="J130" s="31"/>
      <c r="K130" s="31"/>
      <c r="L130" s="31"/>
      <c r="M130" s="31"/>
      <c r="N130" s="31"/>
      <c r="O130" s="31"/>
      <c r="P130" s="31"/>
      <c r="Q130" s="31"/>
      <c r="R130" s="40"/>
      <c r="S130" s="40"/>
      <c r="T130" s="40"/>
      <c r="U130" s="40"/>
      <c r="V130" s="40"/>
      <c r="W130" s="40"/>
      <c r="X130" s="40"/>
      <c r="Y130" s="40"/>
      <c r="Z130" s="40"/>
      <c r="AA130" s="40"/>
      <c r="AB130" s="40"/>
      <c r="AC130" s="40"/>
      <c r="AD130" s="31"/>
      <c r="AE130" s="31"/>
      <c r="AF130" s="31"/>
      <c r="AG130" s="31"/>
      <c r="AH130" s="31"/>
      <c r="AI130" s="31"/>
      <c r="AJ130" s="31"/>
      <c r="AK130" s="31"/>
      <c r="AL130" s="31"/>
      <c r="AM130" s="31"/>
      <c r="AN130" s="31"/>
      <c r="AO130" s="31"/>
      <c r="AP130" s="44"/>
      <c r="AQ130" s="41"/>
      <c r="AR130" s="41"/>
      <c r="AS130" s="41"/>
      <c r="AT130" s="41"/>
      <c r="AU130" s="41"/>
      <c r="AV130" s="41"/>
      <c r="AW130" s="41"/>
      <c r="AX130" s="41"/>
      <c r="AY130" s="41"/>
      <c r="AZ130" s="41"/>
      <c r="BA130" s="41"/>
      <c r="BB130" s="41"/>
      <c r="BC130" s="40"/>
      <c r="BD130" s="40"/>
      <c r="BE130" s="40"/>
      <c r="BF130" s="40"/>
      <c r="BG130" s="40"/>
      <c r="BH130" s="40"/>
      <c r="BI130" s="40"/>
      <c r="BJ130" s="40"/>
      <c r="BK130" s="40"/>
      <c r="BL130" s="40"/>
      <c r="BM130" s="40"/>
      <c r="BN130" s="40"/>
      <c r="BO130" s="40"/>
      <c r="BP130" s="40"/>
      <c r="BQ130" s="40"/>
      <c r="BR130" s="40"/>
      <c r="BS130" s="40"/>
      <c r="BT130" s="40"/>
      <c r="BU130" s="40"/>
      <c r="BV130" s="40"/>
      <c r="BW130" s="40"/>
      <c r="BX130" s="40"/>
      <c r="BY130" s="40"/>
      <c r="BZ130" s="40"/>
      <c r="CA130" s="40"/>
      <c r="CB130" s="40"/>
      <c r="CC130" s="40"/>
      <c r="CD130" s="40"/>
      <c r="CE130" s="40"/>
      <c r="CF130" s="40"/>
      <c r="CG130" s="40"/>
      <c r="CH130" s="40"/>
      <c r="CI130" s="40"/>
      <c r="CJ130" s="40"/>
      <c r="CK130" s="40"/>
      <c r="CL130" s="40"/>
      <c r="CM130" s="40"/>
      <c r="CN130" s="40"/>
      <c r="CO130" s="40"/>
    </row>
    <row r="131" spans="2:93" ht="13.5" customHeight="1">
      <c r="B131" s="39">
        <v>128</v>
      </c>
      <c r="C131" s="31"/>
      <c r="D131" s="31"/>
      <c r="E131" s="31"/>
      <c r="F131" s="31"/>
      <c r="G131" s="31"/>
      <c r="H131" s="31"/>
      <c r="I131" s="31"/>
      <c r="J131" s="31"/>
      <c r="K131" s="31"/>
      <c r="L131" s="31"/>
      <c r="M131" s="31"/>
      <c r="N131" s="31"/>
      <c r="O131" s="31"/>
      <c r="P131" s="31"/>
      <c r="Q131" s="31"/>
      <c r="R131" s="40"/>
      <c r="S131" s="40"/>
      <c r="T131" s="40"/>
      <c r="U131" s="40"/>
      <c r="V131" s="40"/>
      <c r="W131" s="40"/>
      <c r="X131" s="40"/>
      <c r="Y131" s="40"/>
      <c r="Z131" s="40"/>
      <c r="AA131" s="40"/>
      <c r="AB131" s="40"/>
      <c r="AC131" s="40"/>
      <c r="AD131" s="31"/>
      <c r="AE131" s="31"/>
      <c r="AF131" s="31"/>
      <c r="AG131" s="31"/>
      <c r="AH131" s="31"/>
      <c r="AI131" s="31"/>
      <c r="AJ131" s="31"/>
      <c r="AK131" s="31"/>
      <c r="AL131" s="31"/>
      <c r="AM131" s="31"/>
      <c r="AN131" s="31"/>
      <c r="AO131" s="31"/>
      <c r="AP131" s="44"/>
      <c r="AQ131" s="41"/>
      <c r="AR131" s="41"/>
      <c r="AS131" s="41"/>
      <c r="AT131" s="41"/>
      <c r="AU131" s="41"/>
      <c r="AV131" s="41"/>
      <c r="AW131" s="41"/>
      <c r="AX131" s="41"/>
      <c r="AY131" s="41"/>
      <c r="AZ131" s="41"/>
      <c r="BA131" s="41"/>
      <c r="BB131" s="41"/>
      <c r="BC131" s="40"/>
      <c r="BD131" s="40"/>
      <c r="BE131" s="40"/>
      <c r="BF131" s="40"/>
      <c r="BG131" s="40"/>
      <c r="BH131" s="40"/>
      <c r="BI131" s="40"/>
      <c r="BJ131" s="40"/>
      <c r="BK131" s="40"/>
      <c r="BL131" s="40"/>
      <c r="BM131" s="40"/>
      <c r="BN131" s="40"/>
      <c r="BO131" s="40"/>
      <c r="BP131" s="40"/>
      <c r="BQ131" s="40"/>
      <c r="BR131" s="40"/>
      <c r="BS131" s="40"/>
      <c r="BT131" s="40"/>
      <c r="BU131" s="40"/>
      <c r="BV131" s="40"/>
      <c r="BW131" s="40"/>
      <c r="BX131" s="40"/>
      <c r="BY131" s="40"/>
      <c r="BZ131" s="40"/>
      <c r="CA131" s="40"/>
      <c r="CB131" s="40"/>
      <c r="CC131" s="40"/>
      <c r="CD131" s="40"/>
      <c r="CE131" s="40"/>
      <c r="CF131" s="40"/>
      <c r="CG131" s="40"/>
      <c r="CH131" s="40"/>
      <c r="CI131" s="40"/>
      <c r="CJ131" s="40"/>
      <c r="CK131" s="40"/>
      <c r="CL131" s="40"/>
      <c r="CM131" s="40"/>
      <c r="CN131" s="40"/>
      <c r="CO131" s="40"/>
    </row>
    <row r="132" spans="2:93" ht="13.5" customHeight="1">
      <c r="B132" s="39">
        <v>129</v>
      </c>
      <c r="C132" s="31"/>
      <c r="D132" s="31"/>
      <c r="E132" s="31"/>
      <c r="F132" s="31"/>
      <c r="G132" s="31"/>
      <c r="H132" s="31"/>
      <c r="I132" s="31"/>
      <c r="J132" s="31"/>
      <c r="K132" s="31"/>
      <c r="L132" s="31"/>
      <c r="M132" s="31"/>
      <c r="N132" s="31"/>
      <c r="O132" s="31"/>
      <c r="P132" s="31"/>
      <c r="Q132" s="31"/>
      <c r="R132" s="40"/>
      <c r="S132" s="40"/>
      <c r="T132" s="40"/>
      <c r="U132" s="40"/>
      <c r="V132" s="40"/>
      <c r="W132" s="40"/>
      <c r="X132" s="40"/>
      <c r="Y132" s="40"/>
      <c r="Z132" s="40"/>
      <c r="AA132" s="40"/>
      <c r="AB132" s="40"/>
      <c r="AC132" s="40"/>
      <c r="AD132" s="31"/>
      <c r="AE132" s="31"/>
      <c r="AF132" s="31"/>
      <c r="AG132" s="31"/>
      <c r="AH132" s="31"/>
      <c r="AI132" s="31"/>
      <c r="AJ132" s="31"/>
      <c r="AK132" s="31"/>
      <c r="AL132" s="31"/>
      <c r="AM132" s="31"/>
      <c r="AN132" s="31"/>
      <c r="AO132" s="31"/>
      <c r="AP132" s="44"/>
      <c r="AQ132" s="41"/>
      <c r="AR132" s="41"/>
      <c r="AS132" s="41"/>
      <c r="AT132" s="41"/>
      <c r="AU132" s="41"/>
      <c r="AV132" s="41"/>
      <c r="AW132" s="41"/>
      <c r="AX132" s="41"/>
      <c r="AY132" s="41"/>
      <c r="AZ132" s="41"/>
      <c r="BA132" s="41"/>
      <c r="BB132" s="41"/>
      <c r="BC132" s="40"/>
      <c r="BD132" s="40"/>
      <c r="BE132" s="40"/>
      <c r="BF132" s="40"/>
      <c r="BG132" s="40"/>
      <c r="BH132" s="40"/>
      <c r="BI132" s="40"/>
      <c r="BJ132" s="40"/>
      <c r="BK132" s="40"/>
      <c r="BL132" s="40"/>
      <c r="BM132" s="40"/>
      <c r="BN132" s="40"/>
      <c r="BO132" s="40"/>
      <c r="BP132" s="40"/>
      <c r="BQ132" s="40"/>
      <c r="BR132" s="40"/>
      <c r="BS132" s="40"/>
      <c r="BT132" s="40"/>
      <c r="BU132" s="40"/>
      <c r="BV132" s="40"/>
      <c r="BW132" s="40"/>
      <c r="BX132" s="40"/>
      <c r="BY132" s="40"/>
      <c r="BZ132" s="40"/>
      <c r="CA132" s="40"/>
      <c r="CB132" s="40"/>
      <c r="CC132" s="40"/>
      <c r="CD132" s="40"/>
      <c r="CE132" s="40"/>
      <c r="CF132" s="40"/>
      <c r="CG132" s="40"/>
      <c r="CH132" s="40"/>
      <c r="CI132" s="40"/>
      <c r="CJ132" s="40"/>
      <c r="CK132" s="40"/>
      <c r="CL132" s="40"/>
      <c r="CM132" s="40"/>
      <c r="CN132" s="40"/>
      <c r="CO132" s="40"/>
    </row>
    <row r="133" spans="2:93" ht="13.5" customHeight="1">
      <c r="B133" s="39">
        <v>130</v>
      </c>
      <c r="C133" s="31"/>
      <c r="D133" s="31"/>
      <c r="E133" s="31"/>
      <c r="F133" s="31"/>
      <c r="G133" s="31"/>
      <c r="H133" s="31"/>
      <c r="I133" s="31"/>
      <c r="J133" s="31"/>
      <c r="K133" s="31"/>
      <c r="L133" s="31"/>
      <c r="M133" s="31"/>
      <c r="N133" s="31"/>
      <c r="O133" s="31"/>
      <c r="P133" s="31"/>
      <c r="Q133" s="31"/>
      <c r="R133" s="40"/>
      <c r="S133" s="40"/>
      <c r="T133" s="40"/>
      <c r="U133" s="40"/>
      <c r="V133" s="40"/>
      <c r="W133" s="40"/>
      <c r="X133" s="40"/>
      <c r="Y133" s="40"/>
      <c r="Z133" s="40"/>
      <c r="AA133" s="40"/>
      <c r="AB133" s="40"/>
      <c r="AC133" s="40"/>
      <c r="AD133" s="31"/>
      <c r="AE133" s="31"/>
      <c r="AF133" s="31"/>
      <c r="AG133" s="31"/>
      <c r="AH133" s="31"/>
      <c r="AI133" s="31"/>
      <c r="AJ133" s="31"/>
      <c r="AK133" s="31"/>
      <c r="AL133" s="31"/>
      <c r="AM133" s="31"/>
      <c r="AN133" s="31"/>
      <c r="AO133" s="31"/>
      <c r="AP133" s="44"/>
      <c r="AQ133" s="41"/>
      <c r="AR133" s="41"/>
      <c r="AS133" s="41"/>
      <c r="AT133" s="41"/>
      <c r="AU133" s="41"/>
      <c r="AV133" s="41"/>
      <c r="AW133" s="41"/>
      <c r="AX133" s="41"/>
      <c r="AY133" s="41"/>
      <c r="AZ133" s="41"/>
      <c r="BA133" s="41"/>
      <c r="BB133" s="41"/>
      <c r="BC133" s="40"/>
      <c r="BD133" s="40"/>
      <c r="BE133" s="40"/>
      <c r="BF133" s="40"/>
      <c r="BG133" s="40"/>
      <c r="BH133" s="40"/>
      <c r="BI133" s="40"/>
      <c r="BJ133" s="40"/>
      <c r="BK133" s="40"/>
      <c r="BL133" s="40"/>
      <c r="BM133" s="40"/>
      <c r="BN133" s="40"/>
      <c r="BO133" s="40"/>
      <c r="BP133" s="40"/>
      <c r="BQ133" s="40"/>
      <c r="BR133" s="40"/>
      <c r="BS133" s="40"/>
      <c r="BT133" s="40"/>
      <c r="BU133" s="40"/>
      <c r="BV133" s="40"/>
      <c r="BW133" s="40"/>
      <c r="BX133" s="40"/>
      <c r="BY133" s="40"/>
      <c r="BZ133" s="40"/>
      <c r="CA133" s="40"/>
      <c r="CB133" s="40"/>
      <c r="CC133" s="40"/>
      <c r="CD133" s="40"/>
      <c r="CE133" s="40"/>
      <c r="CF133" s="40"/>
      <c r="CG133" s="40"/>
      <c r="CH133" s="40"/>
      <c r="CI133" s="40"/>
      <c r="CJ133" s="40"/>
      <c r="CK133" s="40"/>
      <c r="CL133" s="40"/>
      <c r="CM133" s="40"/>
      <c r="CN133" s="40"/>
      <c r="CO133" s="40"/>
    </row>
    <row r="134" spans="2:93" ht="13.5" customHeight="1">
      <c r="B134" s="39">
        <v>131</v>
      </c>
      <c r="C134" s="31"/>
      <c r="D134" s="31"/>
      <c r="E134" s="31"/>
      <c r="F134" s="31"/>
      <c r="G134" s="31"/>
      <c r="H134" s="31"/>
      <c r="I134" s="31"/>
      <c r="J134" s="31"/>
      <c r="K134" s="31"/>
      <c r="L134" s="31"/>
      <c r="M134" s="31"/>
      <c r="N134" s="31"/>
      <c r="O134" s="31"/>
      <c r="P134" s="31"/>
      <c r="Q134" s="31"/>
      <c r="R134" s="40"/>
      <c r="S134" s="40"/>
      <c r="T134" s="40"/>
      <c r="U134" s="40"/>
      <c r="V134" s="40"/>
      <c r="W134" s="40"/>
      <c r="X134" s="40"/>
      <c r="Y134" s="40"/>
      <c r="Z134" s="40"/>
      <c r="AA134" s="40"/>
      <c r="AB134" s="40"/>
      <c r="AC134" s="40"/>
      <c r="AD134" s="31"/>
      <c r="AE134" s="31"/>
      <c r="AF134" s="31"/>
      <c r="AG134" s="31"/>
      <c r="AH134" s="31"/>
      <c r="AI134" s="31"/>
      <c r="AJ134" s="31"/>
      <c r="AK134" s="31"/>
      <c r="AL134" s="31"/>
      <c r="AM134" s="31"/>
      <c r="AN134" s="31"/>
      <c r="AO134" s="31"/>
      <c r="AP134" s="44"/>
      <c r="AQ134" s="41"/>
      <c r="AR134" s="41"/>
      <c r="AS134" s="41"/>
      <c r="AT134" s="41"/>
      <c r="AU134" s="41"/>
      <c r="AV134" s="41"/>
      <c r="AW134" s="41"/>
      <c r="AX134" s="41"/>
      <c r="AY134" s="41"/>
      <c r="AZ134" s="41"/>
      <c r="BA134" s="41"/>
      <c r="BB134" s="41"/>
      <c r="BC134" s="40"/>
      <c r="BD134" s="40"/>
      <c r="BE134" s="40"/>
      <c r="BF134" s="40"/>
      <c r="BG134" s="40"/>
      <c r="BH134" s="40"/>
      <c r="BI134" s="40"/>
      <c r="BJ134" s="40"/>
      <c r="BK134" s="40"/>
      <c r="BL134" s="40"/>
      <c r="BM134" s="40"/>
      <c r="BN134" s="40"/>
      <c r="BO134" s="40"/>
      <c r="BP134" s="40"/>
      <c r="BQ134" s="40"/>
      <c r="BR134" s="40"/>
      <c r="BS134" s="40"/>
      <c r="BT134" s="40"/>
      <c r="BU134" s="40"/>
      <c r="BV134" s="40"/>
      <c r="BW134" s="40"/>
      <c r="BX134" s="40"/>
      <c r="BY134" s="40"/>
      <c r="BZ134" s="40"/>
      <c r="CA134" s="40"/>
      <c r="CB134" s="40"/>
      <c r="CC134" s="40"/>
      <c r="CD134" s="40"/>
      <c r="CE134" s="40"/>
      <c r="CF134" s="40"/>
      <c r="CG134" s="40"/>
      <c r="CH134" s="40"/>
      <c r="CI134" s="40"/>
      <c r="CJ134" s="40"/>
      <c r="CK134" s="40"/>
      <c r="CL134" s="40"/>
      <c r="CM134" s="40"/>
      <c r="CN134" s="40"/>
      <c r="CO134" s="40"/>
    </row>
    <row r="135" spans="2:93" ht="13.5" customHeight="1">
      <c r="B135" s="39">
        <v>132</v>
      </c>
      <c r="C135" s="31"/>
      <c r="D135" s="31"/>
      <c r="E135" s="31"/>
      <c r="F135" s="31"/>
      <c r="G135" s="31"/>
      <c r="H135" s="31"/>
      <c r="I135" s="31"/>
      <c r="J135" s="31"/>
      <c r="K135" s="31"/>
      <c r="L135" s="31"/>
      <c r="M135" s="31"/>
      <c r="N135" s="31"/>
      <c r="O135" s="31"/>
      <c r="P135" s="31"/>
      <c r="Q135" s="31"/>
      <c r="R135" s="40"/>
      <c r="S135" s="40"/>
      <c r="T135" s="40"/>
      <c r="U135" s="40"/>
      <c r="V135" s="40"/>
      <c r="W135" s="40"/>
      <c r="X135" s="40"/>
      <c r="Y135" s="40"/>
      <c r="Z135" s="40"/>
      <c r="AA135" s="40"/>
      <c r="AB135" s="40"/>
      <c r="AC135" s="40"/>
      <c r="AD135" s="31"/>
      <c r="AE135" s="31"/>
      <c r="AF135" s="31"/>
      <c r="AG135" s="31"/>
      <c r="AH135" s="31"/>
      <c r="AI135" s="31"/>
      <c r="AJ135" s="31"/>
      <c r="AK135" s="31"/>
      <c r="AL135" s="31"/>
      <c r="AM135" s="31"/>
      <c r="AN135" s="31"/>
      <c r="AO135" s="31"/>
      <c r="AP135" s="44"/>
      <c r="AQ135" s="41"/>
      <c r="AR135" s="41"/>
      <c r="AS135" s="41"/>
      <c r="AT135" s="41"/>
      <c r="AU135" s="41"/>
      <c r="AV135" s="41"/>
      <c r="AW135" s="41"/>
      <c r="AX135" s="41"/>
      <c r="AY135" s="41"/>
      <c r="AZ135" s="41"/>
      <c r="BA135" s="41"/>
      <c r="BB135" s="41"/>
      <c r="BC135" s="40"/>
      <c r="BD135" s="40"/>
      <c r="BE135" s="40"/>
      <c r="BF135" s="40"/>
      <c r="BG135" s="40"/>
      <c r="BH135" s="40"/>
      <c r="BI135" s="40"/>
      <c r="BJ135" s="40"/>
      <c r="BK135" s="40"/>
      <c r="BL135" s="40"/>
      <c r="BM135" s="40"/>
      <c r="BN135" s="40"/>
      <c r="BO135" s="40"/>
      <c r="BP135" s="40"/>
      <c r="BQ135" s="40"/>
      <c r="BR135" s="40"/>
      <c r="BS135" s="40"/>
      <c r="BT135" s="40"/>
      <c r="BU135" s="40"/>
      <c r="BV135" s="40"/>
      <c r="BW135" s="40"/>
      <c r="BX135" s="40"/>
      <c r="BY135" s="40"/>
      <c r="BZ135" s="40"/>
      <c r="CA135" s="40"/>
      <c r="CB135" s="40"/>
      <c r="CC135" s="40"/>
      <c r="CD135" s="40"/>
      <c r="CE135" s="40"/>
      <c r="CF135" s="40"/>
      <c r="CG135" s="40"/>
      <c r="CH135" s="40"/>
      <c r="CI135" s="40"/>
      <c r="CJ135" s="40"/>
      <c r="CK135" s="40"/>
      <c r="CL135" s="40"/>
      <c r="CM135" s="40"/>
      <c r="CN135" s="40"/>
      <c r="CO135" s="40"/>
    </row>
    <row r="136" spans="2:93" ht="13.5" customHeight="1">
      <c r="B136" s="39">
        <v>133</v>
      </c>
      <c r="C136" s="31"/>
      <c r="D136" s="31"/>
      <c r="E136" s="31"/>
      <c r="F136" s="31"/>
      <c r="G136" s="31"/>
      <c r="H136" s="31"/>
      <c r="I136" s="31"/>
      <c r="J136" s="31"/>
      <c r="K136" s="31"/>
      <c r="L136" s="31"/>
      <c r="M136" s="31"/>
      <c r="N136" s="31"/>
      <c r="O136" s="31"/>
      <c r="P136" s="31"/>
      <c r="Q136" s="31"/>
      <c r="R136" s="40"/>
      <c r="S136" s="40"/>
      <c r="T136" s="40"/>
      <c r="U136" s="40"/>
      <c r="V136" s="40"/>
      <c r="W136" s="40"/>
      <c r="X136" s="40"/>
      <c r="Y136" s="40"/>
      <c r="Z136" s="40"/>
      <c r="AA136" s="40"/>
      <c r="AB136" s="40"/>
      <c r="AC136" s="40"/>
      <c r="AD136" s="31"/>
      <c r="AE136" s="31"/>
      <c r="AF136" s="31"/>
      <c r="AG136" s="31"/>
      <c r="AH136" s="31"/>
      <c r="AI136" s="31"/>
      <c r="AJ136" s="31"/>
      <c r="AK136" s="31"/>
      <c r="AL136" s="31"/>
      <c r="AM136" s="31"/>
      <c r="AN136" s="31"/>
      <c r="AO136" s="31"/>
      <c r="AP136" s="44"/>
      <c r="AQ136" s="41"/>
      <c r="AR136" s="41"/>
      <c r="AS136" s="41"/>
      <c r="AT136" s="41"/>
      <c r="AU136" s="41"/>
      <c r="AV136" s="41"/>
      <c r="AW136" s="41"/>
      <c r="AX136" s="41"/>
      <c r="AY136" s="41"/>
      <c r="AZ136" s="41"/>
      <c r="BA136" s="41"/>
      <c r="BB136" s="41"/>
      <c r="BC136" s="40"/>
      <c r="BD136" s="40"/>
      <c r="BE136" s="40"/>
      <c r="BF136" s="40"/>
      <c r="BG136" s="40"/>
      <c r="BH136" s="40"/>
      <c r="BI136" s="40"/>
      <c r="BJ136" s="40"/>
      <c r="BK136" s="40"/>
      <c r="BL136" s="40"/>
      <c r="BM136" s="40"/>
      <c r="BN136" s="40"/>
      <c r="BO136" s="40"/>
      <c r="BP136" s="40"/>
      <c r="BQ136" s="40"/>
      <c r="BR136" s="40"/>
      <c r="BS136" s="40"/>
      <c r="BT136" s="40"/>
      <c r="BU136" s="40"/>
      <c r="BV136" s="40"/>
      <c r="BW136" s="40"/>
      <c r="BX136" s="40"/>
      <c r="BY136" s="40"/>
      <c r="BZ136" s="40"/>
      <c r="CA136" s="40"/>
      <c r="CB136" s="40"/>
      <c r="CC136" s="40"/>
      <c r="CD136" s="40"/>
      <c r="CE136" s="40"/>
      <c r="CF136" s="40"/>
      <c r="CG136" s="40"/>
      <c r="CH136" s="40"/>
      <c r="CI136" s="40"/>
      <c r="CJ136" s="40"/>
      <c r="CK136" s="40"/>
      <c r="CL136" s="40"/>
      <c r="CM136" s="40"/>
      <c r="CN136" s="40"/>
      <c r="CO136" s="40"/>
    </row>
    <row r="137" spans="2:93" ht="13.5" customHeight="1">
      <c r="B137" s="39">
        <v>134</v>
      </c>
      <c r="C137" s="31"/>
      <c r="D137" s="31"/>
      <c r="E137" s="31"/>
      <c r="F137" s="31"/>
      <c r="G137" s="31"/>
      <c r="H137" s="31"/>
      <c r="I137" s="31"/>
      <c r="J137" s="31"/>
      <c r="K137" s="31"/>
      <c r="L137" s="31"/>
      <c r="M137" s="31"/>
      <c r="N137" s="31"/>
      <c r="O137" s="31"/>
      <c r="P137" s="31"/>
      <c r="Q137" s="31"/>
      <c r="R137" s="40"/>
      <c r="S137" s="40"/>
      <c r="T137" s="40"/>
      <c r="U137" s="40"/>
      <c r="V137" s="40"/>
      <c r="W137" s="40"/>
      <c r="X137" s="40"/>
      <c r="Y137" s="40"/>
      <c r="Z137" s="40"/>
      <c r="AA137" s="40"/>
      <c r="AB137" s="40"/>
      <c r="AC137" s="40"/>
      <c r="AD137" s="31"/>
      <c r="AE137" s="31"/>
      <c r="AF137" s="31"/>
      <c r="AG137" s="31"/>
      <c r="AH137" s="31"/>
      <c r="AI137" s="31"/>
      <c r="AJ137" s="31"/>
      <c r="AK137" s="31"/>
      <c r="AL137" s="31"/>
      <c r="AM137" s="31"/>
      <c r="AN137" s="31"/>
      <c r="AO137" s="31"/>
      <c r="AP137" s="44"/>
      <c r="AQ137" s="41"/>
      <c r="AR137" s="41"/>
      <c r="AS137" s="41"/>
      <c r="AT137" s="41"/>
      <c r="AU137" s="41"/>
      <c r="AV137" s="41"/>
      <c r="AW137" s="41"/>
      <c r="AX137" s="41"/>
      <c r="AY137" s="41"/>
      <c r="AZ137" s="41"/>
      <c r="BA137" s="41"/>
      <c r="BB137" s="41"/>
      <c r="BC137" s="40"/>
      <c r="BD137" s="40"/>
      <c r="BE137" s="40"/>
      <c r="BF137" s="40"/>
      <c r="BG137" s="40"/>
      <c r="BH137" s="40"/>
      <c r="BI137" s="40"/>
      <c r="BJ137" s="40"/>
      <c r="BK137" s="40"/>
      <c r="BL137" s="40"/>
      <c r="BM137" s="40"/>
      <c r="BN137" s="40"/>
      <c r="BO137" s="40"/>
      <c r="BP137" s="40"/>
      <c r="BQ137" s="40"/>
      <c r="BR137" s="40"/>
      <c r="BS137" s="40"/>
      <c r="BT137" s="40"/>
      <c r="BU137" s="40"/>
      <c r="BV137" s="40"/>
      <c r="BW137" s="40"/>
      <c r="BX137" s="40"/>
      <c r="BY137" s="40"/>
      <c r="BZ137" s="40"/>
      <c r="CA137" s="40"/>
      <c r="CB137" s="40"/>
      <c r="CC137" s="40"/>
      <c r="CD137" s="40"/>
      <c r="CE137" s="40"/>
      <c r="CF137" s="40"/>
      <c r="CG137" s="40"/>
      <c r="CH137" s="40"/>
      <c r="CI137" s="40"/>
      <c r="CJ137" s="40"/>
      <c r="CK137" s="40"/>
      <c r="CL137" s="40"/>
      <c r="CM137" s="40"/>
      <c r="CN137" s="40"/>
      <c r="CO137" s="40"/>
    </row>
    <row r="138" spans="2:93" ht="13.5" customHeight="1">
      <c r="B138" s="39">
        <v>135</v>
      </c>
      <c r="C138" s="31"/>
      <c r="D138" s="31"/>
      <c r="E138" s="31"/>
      <c r="F138" s="31"/>
      <c r="G138" s="31"/>
      <c r="H138" s="31"/>
      <c r="I138" s="31"/>
      <c r="J138" s="31"/>
      <c r="K138" s="31"/>
      <c r="L138" s="31"/>
      <c r="M138" s="31"/>
      <c r="N138" s="31"/>
      <c r="O138" s="31"/>
      <c r="P138" s="31"/>
      <c r="Q138" s="31"/>
      <c r="R138" s="40"/>
      <c r="S138" s="40"/>
      <c r="T138" s="40"/>
      <c r="U138" s="40"/>
      <c r="V138" s="40"/>
      <c r="W138" s="40"/>
      <c r="X138" s="40"/>
      <c r="Y138" s="40"/>
      <c r="Z138" s="40"/>
      <c r="AA138" s="40"/>
      <c r="AB138" s="40"/>
      <c r="AC138" s="40"/>
      <c r="AD138" s="31"/>
      <c r="AE138" s="31"/>
      <c r="AF138" s="31"/>
      <c r="AG138" s="31"/>
      <c r="AH138" s="31"/>
      <c r="AI138" s="31"/>
      <c r="AJ138" s="31"/>
      <c r="AK138" s="31"/>
      <c r="AL138" s="31"/>
      <c r="AM138" s="31"/>
      <c r="AN138" s="31"/>
      <c r="AO138" s="31"/>
      <c r="AP138" s="44"/>
      <c r="AQ138" s="41"/>
      <c r="AR138" s="41"/>
      <c r="AS138" s="41"/>
      <c r="AT138" s="41"/>
      <c r="AU138" s="41"/>
      <c r="AV138" s="41"/>
      <c r="AW138" s="41"/>
      <c r="AX138" s="41"/>
      <c r="AY138" s="41"/>
      <c r="AZ138" s="41"/>
      <c r="BA138" s="41"/>
      <c r="BB138" s="41"/>
      <c r="BC138" s="40"/>
      <c r="BD138" s="40"/>
      <c r="BE138" s="40"/>
      <c r="BF138" s="40"/>
      <c r="BG138" s="40"/>
      <c r="BH138" s="40"/>
      <c r="BI138" s="40"/>
      <c r="BJ138" s="40"/>
      <c r="BK138" s="40"/>
      <c r="BL138" s="40"/>
      <c r="BM138" s="40"/>
      <c r="BN138" s="40"/>
      <c r="BO138" s="40"/>
      <c r="BP138" s="40"/>
      <c r="BQ138" s="40"/>
      <c r="BR138" s="40"/>
      <c r="BS138" s="40"/>
      <c r="BT138" s="40"/>
      <c r="BU138" s="40"/>
      <c r="BV138" s="40"/>
      <c r="BW138" s="40"/>
      <c r="BX138" s="40"/>
      <c r="BY138" s="40"/>
      <c r="BZ138" s="40"/>
      <c r="CA138" s="40"/>
      <c r="CB138" s="40"/>
      <c r="CC138" s="40"/>
      <c r="CD138" s="40"/>
      <c r="CE138" s="40"/>
      <c r="CF138" s="40"/>
      <c r="CG138" s="40"/>
      <c r="CH138" s="40"/>
      <c r="CI138" s="40"/>
      <c r="CJ138" s="40"/>
      <c r="CK138" s="40"/>
      <c r="CL138" s="40"/>
      <c r="CM138" s="40"/>
      <c r="CN138" s="40"/>
      <c r="CO138" s="40"/>
    </row>
    <row r="139" spans="2:93" ht="13.5" customHeight="1">
      <c r="B139" s="39">
        <v>136</v>
      </c>
      <c r="C139" s="31"/>
      <c r="D139" s="31"/>
      <c r="E139" s="31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31"/>
      <c r="Q139" s="31"/>
      <c r="R139" s="40"/>
      <c r="S139" s="40"/>
      <c r="T139" s="40"/>
      <c r="U139" s="40"/>
      <c r="V139" s="40"/>
      <c r="W139" s="40"/>
      <c r="X139" s="40"/>
      <c r="Y139" s="40"/>
      <c r="Z139" s="40"/>
      <c r="AA139" s="40"/>
      <c r="AB139" s="40"/>
      <c r="AC139" s="40"/>
      <c r="AD139" s="31"/>
      <c r="AE139" s="31"/>
      <c r="AF139" s="31"/>
      <c r="AG139" s="31"/>
      <c r="AH139" s="31"/>
      <c r="AI139" s="31"/>
      <c r="AJ139" s="31"/>
      <c r="AK139" s="31"/>
      <c r="AL139" s="31"/>
      <c r="AM139" s="31"/>
      <c r="AN139" s="31"/>
      <c r="AO139" s="31"/>
      <c r="AP139" s="44"/>
      <c r="AQ139" s="41"/>
      <c r="AR139" s="41"/>
      <c r="AS139" s="41"/>
      <c r="AT139" s="41"/>
      <c r="AU139" s="41"/>
      <c r="AV139" s="41"/>
      <c r="AW139" s="41"/>
      <c r="AX139" s="41"/>
      <c r="AY139" s="41"/>
      <c r="AZ139" s="41"/>
      <c r="BA139" s="41"/>
      <c r="BB139" s="41"/>
      <c r="BC139" s="40"/>
      <c r="BD139" s="40"/>
      <c r="BE139" s="40"/>
      <c r="BF139" s="40"/>
      <c r="BG139" s="40"/>
      <c r="BH139" s="40"/>
      <c r="BI139" s="40"/>
      <c r="BJ139" s="40"/>
      <c r="BK139" s="40"/>
      <c r="BL139" s="40"/>
      <c r="BM139" s="40"/>
      <c r="BN139" s="40"/>
      <c r="BO139" s="40"/>
      <c r="BP139" s="40"/>
      <c r="BQ139" s="40"/>
      <c r="BR139" s="40"/>
      <c r="BS139" s="40"/>
      <c r="BT139" s="40"/>
      <c r="BU139" s="40"/>
      <c r="BV139" s="40"/>
      <c r="BW139" s="40"/>
      <c r="BX139" s="40"/>
      <c r="BY139" s="40"/>
      <c r="BZ139" s="40"/>
      <c r="CA139" s="40"/>
      <c r="CB139" s="40"/>
      <c r="CC139" s="40"/>
      <c r="CD139" s="40"/>
      <c r="CE139" s="40"/>
      <c r="CF139" s="40"/>
      <c r="CG139" s="40"/>
      <c r="CH139" s="40"/>
      <c r="CI139" s="40"/>
      <c r="CJ139" s="40"/>
      <c r="CK139" s="40"/>
      <c r="CL139" s="40"/>
      <c r="CM139" s="40"/>
      <c r="CN139" s="40"/>
      <c r="CO139" s="40"/>
    </row>
    <row r="140" spans="2:93" ht="13.5" customHeight="1">
      <c r="B140" s="39">
        <v>137</v>
      </c>
      <c r="C140" s="31"/>
      <c r="D140" s="31"/>
      <c r="E140" s="31"/>
      <c r="F140" s="31"/>
      <c r="G140" s="31"/>
      <c r="H140" s="31"/>
      <c r="I140" s="31"/>
      <c r="J140" s="31"/>
      <c r="K140" s="31"/>
      <c r="L140" s="31"/>
      <c r="M140" s="31"/>
      <c r="N140" s="31"/>
      <c r="O140" s="31"/>
      <c r="P140" s="31"/>
      <c r="Q140" s="31"/>
      <c r="R140" s="40"/>
      <c r="S140" s="40"/>
      <c r="T140" s="40"/>
      <c r="U140" s="40"/>
      <c r="V140" s="40"/>
      <c r="W140" s="40"/>
      <c r="X140" s="40"/>
      <c r="Y140" s="40"/>
      <c r="Z140" s="40"/>
      <c r="AA140" s="40"/>
      <c r="AB140" s="40"/>
      <c r="AC140" s="40"/>
      <c r="AD140" s="31"/>
      <c r="AE140" s="31"/>
      <c r="AF140" s="31"/>
      <c r="AG140" s="31"/>
      <c r="AH140" s="31"/>
      <c r="AI140" s="31"/>
      <c r="AJ140" s="31"/>
      <c r="AK140" s="31"/>
      <c r="AL140" s="31"/>
      <c r="AM140" s="31"/>
      <c r="AN140" s="31"/>
      <c r="AO140" s="31"/>
      <c r="AP140" s="44"/>
      <c r="AQ140" s="41"/>
      <c r="AR140" s="41"/>
      <c r="AS140" s="41"/>
      <c r="AT140" s="41"/>
      <c r="AU140" s="41"/>
      <c r="AV140" s="41"/>
      <c r="AW140" s="41"/>
      <c r="AX140" s="41"/>
      <c r="AY140" s="41"/>
      <c r="AZ140" s="41"/>
      <c r="BA140" s="41"/>
      <c r="BB140" s="41"/>
      <c r="BC140" s="40"/>
      <c r="BD140" s="40"/>
      <c r="BE140" s="40"/>
      <c r="BF140" s="40"/>
      <c r="BG140" s="40"/>
      <c r="BH140" s="40"/>
      <c r="BI140" s="40"/>
      <c r="BJ140" s="40"/>
      <c r="BK140" s="40"/>
      <c r="BL140" s="40"/>
      <c r="BM140" s="40"/>
      <c r="BN140" s="40"/>
      <c r="BO140" s="40"/>
      <c r="BP140" s="40"/>
      <c r="BQ140" s="40"/>
      <c r="BR140" s="40"/>
      <c r="BS140" s="40"/>
      <c r="BT140" s="40"/>
      <c r="BU140" s="40"/>
      <c r="BV140" s="40"/>
      <c r="BW140" s="40"/>
      <c r="BX140" s="40"/>
      <c r="BY140" s="40"/>
      <c r="BZ140" s="40"/>
      <c r="CA140" s="40"/>
      <c r="CB140" s="40"/>
      <c r="CC140" s="40"/>
      <c r="CD140" s="40"/>
      <c r="CE140" s="40"/>
      <c r="CF140" s="40"/>
      <c r="CG140" s="40"/>
      <c r="CH140" s="40"/>
      <c r="CI140" s="40"/>
      <c r="CJ140" s="40"/>
      <c r="CK140" s="40"/>
      <c r="CL140" s="40"/>
      <c r="CM140" s="40"/>
      <c r="CN140" s="40"/>
      <c r="CO140" s="40"/>
    </row>
    <row r="141" spans="2:93" ht="13.5" customHeight="1">
      <c r="B141" s="39">
        <v>138</v>
      </c>
      <c r="C141" s="31"/>
      <c r="D141" s="31"/>
      <c r="E141" s="31"/>
      <c r="F141" s="31"/>
      <c r="G141" s="31"/>
      <c r="H141" s="31"/>
      <c r="I141" s="31"/>
      <c r="J141" s="31"/>
      <c r="K141" s="31"/>
      <c r="L141" s="31"/>
      <c r="M141" s="31"/>
      <c r="N141" s="31"/>
      <c r="O141" s="31"/>
      <c r="P141" s="31"/>
      <c r="Q141" s="31"/>
      <c r="R141" s="40"/>
      <c r="S141" s="40"/>
      <c r="T141" s="40"/>
      <c r="U141" s="40"/>
      <c r="V141" s="40"/>
      <c r="W141" s="40"/>
      <c r="X141" s="40"/>
      <c r="Y141" s="40"/>
      <c r="Z141" s="40"/>
      <c r="AA141" s="40"/>
      <c r="AB141" s="40"/>
      <c r="AC141" s="40"/>
      <c r="AD141" s="31"/>
      <c r="AE141" s="31"/>
      <c r="AF141" s="31"/>
      <c r="AG141" s="31"/>
      <c r="AH141" s="31"/>
      <c r="AI141" s="31"/>
      <c r="AJ141" s="31"/>
      <c r="AK141" s="31"/>
      <c r="AL141" s="31"/>
      <c r="AM141" s="31"/>
      <c r="AN141" s="31"/>
      <c r="AO141" s="31"/>
      <c r="AP141" s="44"/>
      <c r="AQ141" s="41"/>
      <c r="AR141" s="41"/>
      <c r="AS141" s="41"/>
      <c r="AT141" s="41"/>
      <c r="AU141" s="41"/>
      <c r="AV141" s="41"/>
      <c r="AW141" s="41"/>
      <c r="AX141" s="41"/>
      <c r="AY141" s="41"/>
      <c r="AZ141" s="41"/>
      <c r="BA141" s="41"/>
      <c r="BB141" s="41"/>
      <c r="BC141" s="40"/>
      <c r="BD141" s="40"/>
      <c r="BE141" s="40"/>
      <c r="BF141" s="40"/>
      <c r="BG141" s="40"/>
      <c r="BH141" s="40"/>
      <c r="BI141" s="40"/>
      <c r="BJ141" s="40"/>
      <c r="BK141" s="40"/>
      <c r="BL141" s="40"/>
      <c r="BM141" s="40"/>
      <c r="BN141" s="40"/>
      <c r="BO141" s="40"/>
      <c r="BP141" s="40"/>
      <c r="BQ141" s="40"/>
      <c r="BR141" s="40"/>
      <c r="BS141" s="40"/>
      <c r="BT141" s="40"/>
      <c r="BU141" s="40"/>
      <c r="BV141" s="40"/>
      <c r="BW141" s="40"/>
      <c r="BX141" s="40"/>
      <c r="BY141" s="40"/>
      <c r="BZ141" s="40"/>
      <c r="CA141" s="40"/>
      <c r="CB141" s="40"/>
      <c r="CC141" s="40"/>
      <c r="CD141" s="40"/>
      <c r="CE141" s="40"/>
      <c r="CF141" s="40"/>
      <c r="CG141" s="40"/>
      <c r="CH141" s="40"/>
      <c r="CI141" s="40"/>
      <c r="CJ141" s="40"/>
      <c r="CK141" s="40"/>
      <c r="CL141" s="40"/>
      <c r="CM141" s="40"/>
      <c r="CN141" s="40"/>
      <c r="CO141" s="40"/>
    </row>
    <row r="142" spans="2:93" ht="13.5" customHeight="1">
      <c r="B142" s="39">
        <v>139</v>
      </c>
      <c r="C142" s="31"/>
      <c r="D142" s="31"/>
      <c r="E142" s="31"/>
      <c r="F142" s="31"/>
      <c r="G142" s="31"/>
      <c r="H142" s="31"/>
      <c r="I142" s="31"/>
      <c r="J142" s="31"/>
      <c r="K142" s="31"/>
      <c r="L142" s="31"/>
      <c r="M142" s="31"/>
      <c r="N142" s="31"/>
      <c r="O142" s="31"/>
      <c r="P142" s="31"/>
      <c r="Q142" s="31"/>
      <c r="R142" s="40"/>
      <c r="S142" s="40"/>
      <c r="T142" s="40"/>
      <c r="U142" s="40"/>
      <c r="V142" s="40"/>
      <c r="W142" s="40"/>
      <c r="X142" s="40"/>
      <c r="Y142" s="40"/>
      <c r="Z142" s="40"/>
      <c r="AA142" s="40"/>
      <c r="AB142" s="40"/>
      <c r="AC142" s="40"/>
      <c r="AD142" s="31"/>
      <c r="AE142" s="31"/>
      <c r="AF142" s="31"/>
      <c r="AG142" s="31"/>
      <c r="AH142" s="31"/>
      <c r="AI142" s="31"/>
      <c r="AJ142" s="31"/>
      <c r="AK142" s="31"/>
      <c r="AL142" s="31"/>
      <c r="AM142" s="31"/>
      <c r="AN142" s="31"/>
      <c r="AO142" s="31"/>
      <c r="AP142" s="44"/>
      <c r="AQ142" s="41"/>
      <c r="AR142" s="41"/>
      <c r="AS142" s="41"/>
      <c r="AT142" s="41"/>
      <c r="AU142" s="41"/>
      <c r="AV142" s="41"/>
      <c r="AW142" s="41"/>
      <c r="AX142" s="41"/>
      <c r="AY142" s="41"/>
      <c r="AZ142" s="41"/>
      <c r="BA142" s="41"/>
      <c r="BB142" s="41"/>
      <c r="BC142" s="40"/>
      <c r="BD142" s="40"/>
      <c r="BE142" s="40"/>
      <c r="BF142" s="40"/>
      <c r="BG142" s="40"/>
      <c r="BH142" s="40"/>
      <c r="BI142" s="40"/>
      <c r="BJ142" s="40"/>
      <c r="BK142" s="40"/>
      <c r="BL142" s="40"/>
      <c r="BM142" s="40"/>
      <c r="BN142" s="40"/>
      <c r="BO142" s="40"/>
      <c r="BP142" s="40"/>
      <c r="BQ142" s="40"/>
      <c r="BR142" s="40"/>
      <c r="BS142" s="40"/>
      <c r="BT142" s="40"/>
      <c r="BU142" s="40"/>
      <c r="BV142" s="40"/>
      <c r="BW142" s="40"/>
      <c r="BX142" s="40"/>
      <c r="BY142" s="40"/>
      <c r="BZ142" s="40"/>
      <c r="CA142" s="40"/>
      <c r="CB142" s="40"/>
      <c r="CC142" s="40"/>
      <c r="CD142" s="40"/>
      <c r="CE142" s="40"/>
      <c r="CF142" s="40"/>
      <c r="CG142" s="40"/>
      <c r="CH142" s="40"/>
      <c r="CI142" s="40"/>
      <c r="CJ142" s="40"/>
      <c r="CK142" s="40"/>
      <c r="CL142" s="40"/>
      <c r="CM142" s="40"/>
      <c r="CN142" s="40"/>
      <c r="CO142" s="40"/>
    </row>
    <row r="143" spans="2:93" ht="13.5" customHeight="1">
      <c r="B143" s="39">
        <v>140</v>
      </c>
      <c r="C143" s="31"/>
      <c r="D143" s="31"/>
      <c r="E143" s="31"/>
      <c r="F143" s="31"/>
      <c r="G143" s="31"/>
      <c r="H143" s="31"/>
      <c r="I143" s="31"/>
      <c r="J143" s="31"/>
      <c r="K143" s="31"/>
      <c r="L143" s="31"/>
      <c r="M143" s="31"/>
      <c r="N143" s="31"/>
      <c r="O143" s="31"/>
      <c r="P143" s="31"/>
      <c r="Q143" s="31"/>
      <c r="R143" s="40"/>
      <c r="S143" s="40"/>
      <c r="T143" s="40"/>
      <c r="U143" s="40"/>
      <c r="V143" s="40"/>
      <c r="W143" s="40"/>
      <c r="X143" s="40"/>
      <c r="Y143" s="40"/>
      <c r="Z143" s="40"/>
      <c r="AA143" s="40"/>
      <c r="AB143" s="40"/>
      <c r="AC143" s="40"/>
      <c r="AD143" s="31"/>
      <c r="AE143" s="31"/>
      <c r="AF143" s="31"/>
      <c r="AG143" s="31"/>
      <c r="AH143" s="31"/>
      <c r="AI143" s="31"/>
      <c r="AJ143" s="31"/>
      <c r="AK143" s="31"/>
      <c r="AL143" s="31"/>
      <c r="AM143" s="31"/>
      <c r="AN143" s="31"/>
      <c r="AO143" s="31"/>
      <c r="AP143" s="44"/>
      <c r="AQ143" s="41"/>
      <c r="AR143" s="41"/>
      <c r="AS143" s="41"/>
      <c r="AT143" s="41"/>
      <c r="AU143" s="41"/>
      <c r="AV143" s="41"/>
      <c r="AW143" s="41"/>
      <c r="AX143" s="41"/>
      <c r="AY143" s="41"/>
      <c r="AZ143" s="41"/>
      <c r="BA143" s="41"/>
      <c r="BB143" s="41"/>
      <c r="BC143" s="40"/>
      <c r="BD143" s="40"/>
      <c r="BE143" s="40"/>
      <c r="BF143" s="40"/>
      <c r="BG143" s="40"/>
      <c r="BH143" s="40"/>
      <c r="BI143" s="40"/>
      <c r="BJ143" s="40"/>
      <c r="BK143" s="40"/>
      <c r="BL143" s="40"/>
      <c r="BM143" s="40"/>
      <c r="BN143" s="40"/>
      <c r="BO143" s="40"/>
      <c r="BP143" s="40"/>
      <c r="BQ143" s="40"/>
      <c r="BR143" s="40"/>
      <c r="BS143" s="40"/>
      <c r="BT143" s="40"/>
      <c r="BU143" s="40"/>
      <c r="BV143" s="40"/>
      <c r="BW143" s="40"/>
      <c r="BX143" s="40"/>
      <c r="BY143" s="40"/>
      <c r="BZ143" s="40"/>
      <c r="CA143" s="40"/>
      <c r="CB143" s="40"/>
      <c r="CC143" s="40"/>
      <c r="CD143" s="40"/>
      <c r="CE143" s="40"/>
      <c r="CF143" s="40"/>
      <c r="CG143" s="40"/>
      <c r="CH143" s="40"/>
      <c r="CI143" s="40"/>
      <c r="CJ143" s="40"/>
      <c r="CK143" s="40"/>
      <c r="CL143" s="40"/>
      <c r="CM143" s="40"/>
      <c r="CN143" s="40"/>
      <c r="CO143" s="40"/>
    </row>
    <row r="144" spans="2:93" ht="13.5" customHeight="1">
      <c r="B144" s="39">
        <v>141</v>
      </c>
      <c r="C144" s="31"/>
      <c r="D144" s="31"/>
      <c r="E144" s="31"/>
      <c r="F144" s="31"/>
      <c r="G144" s="31"/>
      <c r="H144" s="31"/>
      <c r="I144" s="31"/>
      <c r="J144" s="31"/>
      <c r="K144" s="31"/>
      <c r="L144" s="31"/>
      <c r="M144" s="31"/>
      <c r="N144" s="31"/>
      <c r="O144" s="31"/>
      <c r="P144" s="31"/>
      <c r="Q144" s="31"/>
      <c r="R144" s="40"/>
      <c r="S144" s="40"/>
      <c r="T144" s="40"/>
      <c r="U144" s="40"/>
      <c r="V144" s="40"/>
      <c r="W144" s="40"/>
      <c r="X144" s="40"/>
      <c r="Y144" s="40"/>
      <c r="Z144" s="40"/>
      <c r="AA144" s="40"/>
      <c r="AB144" s="40"/>
      <c r="AC144" s="40"/>
      <c r="AD144" s="31"/>
      <c r="AE144" s="31"/>
      <c r="AF144" s="31"/>
      <c r="AG144" s="31"/>
      <c r="AH144" s="31"/>
      <c r="AI144" s="31"/>
      <c r="AJ144" s="31"/>
      <c r="AK144" s="31"/>
      <c r="AL144" s="31"/>
      <c r="AM144" s="31"/>
      <c r="AN144" s="31"/>
      <c r="AO144" s="31"/>
      <c r="AP144" s="44"/>
      <c r="AQ144" s="41"/>
      <c r="AR144" s="41"/>
      <c r="AS144" s="41"/>
      <c r="AT144" s="41"/>
      <c r="AU144" s="41"/>
      <c r="AV144" s="41"/>
      <c r="AW144" s="41"/>
      <c r="AX144" s="41"/>
      <c r="AY144" s="41"/>
      <c r="AZ144" s="41"/>
      <c r="BA144" s="41"/>
      <c r="BB144" s="41"/>
      <c r="BC144" s="40"/>
      <c r="BD144" s="40"/>
      <c r="BE144" s="40"/>
      <c r="BF144" s="40"/>
      <c r="BG144" s="40"/>
      <c r="BH144" s="40"/>
      <c r="BI144" s="40"/>
      <c r="BJ144" s="40"/>
      <c r="BK144" s="40"/>
      <c r="BL144" s="40"/>
      <c r="BM144" s="40"/>
      <c r="BN144" s="40"/>
      <c r="BO144" s="40"/>
      <c r="BP144" s="40"/>
      <c r="BQ144" s="40"/>
      <c r="BR144" s="40"/>
      <c r="BS144" s="40"/>
      <c r="BT144" s="40"/>
      <c r="BU144" s="40"/>
      <c r="BV144" s="40"/>
      <c r="BW144" s="40"/>
      <c r="BX144" s="40"/>
      <c r="BY144" s="40"/>
      <c r="BZ144" s="40"/>
      <c r="CA144" s="40"/>
      <c r="CB144" s="40"/>
      <c r="CC144" s="40"/>
      <c r="CD144" s="40"/>
      <c r="CE144" s="40"/>
      <c r="CF144" s="40"/>
      <c r="CG144" s="40"/>
      <c r="CH144" s="40"/>
      <c r="CI144" s="40"/>
      <c r="CJ144" s="40"/>
      <c r="CK144" s="40"/>
      <c r="CL144" s="40"/>
      <c r="CM144" s="40"/>
      <c r="CN144" s="40"/>
      <c r="CO144" s="40"/>
    </row>
    <row r="145" spans="2:93" ht="13.5" customHeight="1">
      <c r="B145" s="39">
        <v>142</v>
      </c>
      <c r="C145" s="31"/>
      <c r="D145" s="31"/>
      <c r="E145" s="31"/>
      <c r="F145" s="31"/>
      <c r="G145" s="31"/>
      <c r="H145" s="31"/>
      <c r="I145" s="31"/>
      <c r="J145" s="31"/>
      <c r="K145" s="31"/>
      <c r="L145" s="31"/>
      <c r="M145" s="31"/>
      <c r="N145" s="31"/>
      <c r="O145" s="31"/>
      <c r="P145" s="31"/>
      <c r="Q145" s="31"/>
      <c r="R145" s="40"/>
      <c r="S145" s="40"/>
      <c r="T145" s="40"/>
      <c r="U145" s="40"/>
      <c r="V145" s="40"/>
      <c r="W145" s="40"/>
      <c r="X145" s="40"/>
      <c r="Y145" s="40"/>
      <c r="Z145" s="40"/>
      <c r="AA145" s="40"/>
      <c r="AB145" s="40"/>
      <c r="AC145" s="40"/>
      <c r="AD145" s="31"/>
      <c r="AE145" s="31"/>
      <c r="AF145" s="31"/>
      <c r="AG145" s="31"/>
      <c r="AH145" s="31"/>
      <c r="AI145" s="31"/>
      <c r="AJ145" s="31"/>
      <c r="AK145" s="31"/>
      <c r="AL145" s="31"/>
      <c r="AM145" s="31"/>
      <c r="AN145" s="31"/>
      <c r="AO145" s="31"/>
      <c r="AP145" s="44"/>
      <c r="AQ145" s="41"/>
      <c r="AR145" s="41"/>
      <c r="AS145" s="41"/>
      <c r="AT145" s="41"/>
      <c r="AU145" s="41"/>
      <c r="AV145" s="41"/>
      <c r="AW145" s="41"/>
      <c r="AX145" s="41"/>
      <c r="AY145" s="41"/>
      <c r="AZ145" s="41"/>
      <c r="BA145" s="41"/>
      <c r="BB145" s="41"/>
      <c r="BC145" s="40"/>
      <c r="BD145" s="40"/>
      <c r="BE145" s="40"/>
      <c r="BF145" s="40"/>
      <c r="BG145" s="40"/>
      <c r="BH145" s="40"/>
      <c r="BI145" s="40"/>
      <c r="BJ145" s="40"/>
      <c r="BK145" s="40"/>
      <c r="BL145" s="40"/>
      <c r="BM145" s="40"/>
      <c r="BN145" s="40"/>
      <c r="BO145" s="40"/>
      <c r="BP145" s="40"/>
      <c r="BQ145" s="40"/>
      <c r="BR145" s="40"/>
      <c r="BS145" s="40"/>
      <c r="BT145" s="40"/>
      <c r="BU145" s="40"/>
      <c r="BV145" s="40"/>
      <c r="BW145" s="40"/>
      <c r="BX145" s="40"/>
      <c r="BY145" s="40"/>
      <c r="BZ145" s="40"/>
      <c r="CA145" s="40"/>
      <c r="CB145" s="40"/>
      <c r="CC145" s="40"/>
      <c r="CD145" s="40"/>
      <c r="CE145" s="40"/>
      <c r="CF145" s="40"/>
      <c r="CG145" s="40"/>
      <c r="CH145" s="40"/>
      <c r="CI145" s="40"/>
      <c r="CJ145" s="40"/>
      <c r="CK145" s="40"/>
      <c r="CL145" s="40"/>
      <c r="CM145" s="40"/>
      <c r="CN145" s="40"/>
      <c r="CO145" s="40"/>
    </row>
    <row r="146" spans="2:93" ht="13.5" customHeight="1">
      <c r="B146" s="39">
        <v>143</v>
      </c>
      <c r="C146" s="31"/>
      <c r="D146" s="31"/>
      <c r="E146" s="31"/>
      <c r="F146" s="31"/>
      <c r="G146" s="31"/>
      <c r="H146" s="31"/>
      <c r="I146" s="31"/>
      <c r="J146" s="31"/>
      <c r="K146" s="31"/>
      <c r="L146" s="31"/>
      <c r="M146" s="31"/>
      <c r="N146" s="31"/>
      <c r="O146" s="31"/>
      <c r="P146" s="31"/>
      <c r="Q146" s="31"/>
      <c r="R146" s="40"/>
      <c r="S146" s="40"/>
      <c r="T146" s="40"/>
      <c r="U146" s="40"/>
      <c r="V146" s="40"/>
      <c r="W146" s="40"/>
      <c r="X146" s="40"/>
      <c r="Y146" s="40"/>
      <c r="Z146" s="40"/>
      <c r="AA146" s="40"/>
      <c r="AB146" s="40"/>
      <c r="AC146" s="40"/>
      <c r="AD146" s="31"/>
      <c r="AE146" s="31"/>
      <c r="AF146" s="31"/>
      <c r="AG146" s="31"/>
      <c r="AH146" s="31"/>
      <c r="AI146" s="31"/>
      <c r="AJ146" s="31"/>
      <c r="AK146" s="31"/>
      <c r="AL146" s="31"/>
      <c r="AM146" s="31"/>
      <c r="AN146" s="31"/>
      <c r="AO146" s="31"/>
      <c r="AP146" s="44"/>
      <c r="AQ146" s="41"/>
      <c r="AR146" s="41"/>
      <c r="AS146" s="41"/>
      <c r="AT146" s="41"/>
      <c r="AU146" s="41"/>
      <c r="AV146" s="41"/>
      <c r="AW146" s="41"/>
      <c r="AX146" s="41"/>
      <c r="AY146" s="41"/>
      <c r="AZ146" s="41"/>
      <c r="BA146" s="41"/>
      <c r="BB146" s="41"/>
      <c r="BC146" s="40"/>
      <c r="BD146" s="40"/>
      <c r="BE146" s="40"/>
      <c r="BF146" s="40"/>
      <c r="BG146" s="40"/>
      <c r="BH146" s="40"/>
      <c r="BI146" s="40"/>
      <c r="BJ146" s="40"/>
      <c r="BK146" s="40"/>
      <c r="BL146" s="40"/>
      <c r="BM146" s="40"/>
      <c r="BN146" s="40"/>
      <c r="BO146" s="40"/>
      <c r="BP146" s="40"/>
      <c r="BQ146" s="40"/>
      <c r="BR146" s="40"/>
      <c r="BS146" s="40"/>
      <c r="BT146" s="40"/>
      <c r="BU146" s="40"/>
      <c r="BV146" s="40"/>
      <c r="BW146" s="40"/>
      <c r="BX146" s="40"/>
      <c r="BY146" s="40"/>
      <c r="BZ146" s="40"/>
      <c r="CA146" s="40"/>
      <c r="CB146" s="40"/>
      <c r="CC146" s="40"/>
      <c r="CD146" s="40"/>
      <c r="CE146" s="40"/>
      <c r="CF146" s="40"/>
      <c r="CG146" s="40"/>
      <c r="CH146" s="40"/>
      <c r="CI146" s="40"/>
      <c r="CJ146" s="40"/>
      <c r="CK146" s="40"/>
      <c r="CL146" s="40"/>
      <c r="CM146" s="40"/>
      <c r="CN146" s="40"/>
      <c r="CO146" s="40"/>
    </row>
    <row r="147" spans="2:93" ht="13.5" customHeight="1">
      <c r="B147" s="39">
        <v>144</v>
      </c>
      <c r="C147" s="31"/>
      <c r="D147" s="31"/>
      <c r="E147" s="31"/>
      <c r="F147" s="31"/>
      <c r="G147" s="31"/>
      <c r="H147" s="31"/>
      <c r="I147" s="31"/>
      <c r="J147" s="31"/>
      <c r="K147" s="31"/>
      <c r="L147" s="31"/>
      <c r="M147" s="31"/>
      <c r="N147" s="31"/>
      <c r="O147" s="31"/>
      <c r="P147" s="31"/>
      <c r="Q147" s="31"/>
      <c r="R147" s="40"/>
      <c r="S147" s="40"/>
      <c r="T147" s="40"/>
      <c r="U147" s="40"/>
      <c r="V147" s="40"/>
      <c r="W147" s="40"/>
      <c r="X147" s="40"/>
      <c r="Y147" s="40"/>
      <c r="Z147" s="40"/>
      <c r="AA147" s="40"/>
      <c r="AB147" s="40"/>
      <c r="AC147" s="40"/>
      <c r="AD147" s="31"/>
      <c r="AE147" s="31"/>
      <c r="AF147" s="31"/>
      <c r="AG147" s="31"/>
      <c r="AH147" s="31"/>
      <c r="AI147" s="31"/>
      <c r="AJ147" s="31"/>
      <c r="AK147" s="31"/>
      <c r="AL147" s="31"/>
      <c r="AM147" s="31"/>
      <c r="AN147" s="31"/>
      <c r="AO147" s="31"/>
      <c r="AP147" s="44"/>
      <c r="AQ147" s="41"/>
      <c r="AR147" s="41"/>
      <c r="AS147" s="41"/>
      <c r="AT147" s="41"/>
      <c r="AU147" s="41"/>
      <c r="AV147" s="41"/>
      <c r="AW147" s="41"/>
      <c r="AX147" s="41"/>
      <c r="AY147" s="41"/>
      <c r="AZ147" s="41"/>
      <c r="BA147" s="41"/>
      <c r="BB147" s="41"/>
      <c r="BC147" s="40"/>
      <c r="BD147" s="40"/>
      <c r="BE147" s="40"/>
      <c r="BF147" s="40"/>
      <c r="BG147" s="40"/>
      <c r="BH147" s="40"/>
      <c r="BI147" s="40"/>
      <c r="BJ147" s="40"/>
      <c r="BK147" s="40"/>
      <c r="BL147" s="40"/>
      <c r="BM147" s="40"/>
      <c r="BN147" s="40"/>
      <c r="BO147" s="40"/>
      <c r="BP147" s="40"/>
      <c r="BQ147" s="40"/>
      <c r="BR147" s="40"/>
      <c r="BS147" s="40"/>
      <c r="BT147" s="40"/>
      <c r="BU147" s="40"/>
      <c r="BV147" s="40"/>
      <c r="BW147" s="40"/>
      <c r="BX147" s="40"/>
      <c r="BY147" s="40"/>
      <c r="BZ147" s="40"/>
      <c r="CA147" s="40"/>
      <c r="CB147" s="40"/>
      <c r="CC147" s="40"/>
      <c r="CD147" s="40"/>
      <c r="CE147" s="40"/>
      <c r="CF147" s="40"/>
      <c r="CG147" s="40"/>
      <c r="CH147" s="40"/>
      <c r="CI147" s="40"/>
      <c r="CJ147" s="40"/>
      <c r="CK147" s="40"/>
      <c r="CL147" s="40"/>
      <c r="CM147" s="40"/>
      <c r="CN147" s="40"/>
      <c r="CO147" s="40"/>
    </row>
    <row r="148" spans="2:93" ht="13.5" customHeight="1">
      <c r="B148" s="39">
        <v>145</v>
      </c>
      <c r="C148" s="31"/>
      <c r="D148" s="31"/>
      <c r="E148" s="31"/>
      <c r="F148" s="31"/>
      <c r="G148" s="31"/>
      <c r="H148" s="31"/>
      <c r="I148" s="31"/>
      <c r="J148" s="31"/>
      <c r="K148" s="31"/>
      <c r="L148" s="31"/>
      <c r="M148" s="31"/>
      <c r="N148" s="31"/>
      <c r="O148" s="31"/>
      <c r="P148" s="31"/>
      <c r="Q148" s="31"/>
      <c r="R148" s="40"/>
      <c r="S148" s="40"/>
      <c r="T148" s="40"/>
      <c r="U148" s="40"/>
      <c r="V148" s="40"/>
      <c r="W148" s="40"/>
      <c r="X148" s="40"/>
      <c r="Y148" s="40"/>
      <c r="Z148" s="40"/>
      <c r="AA148" s="40"/>
      <c r="AB148" s="40"/>
      <c r="AC148" s="40"/>
      <c r="AD148" s="31"/>
      <c r="AE148" s="31"/>
      <c r="AF148" s="31"/>
      <c r="AG148" s="31"/>
      <c r="AH148" s="31"/>
      <c r="AI148" s="31"/>
      <c r="AJ148" s="31"/>
      <c r="AK148" s="31"/>
      <c r="AL148" s="31"/>
      <c r="AM148" s="31"/>
      <c r="AN148" s="31"/>
      <c r="AO148" s="31"/>
      <c r="AP148" s="44"/>
      <c r="AQ148" s="41"/>
      <c r="AR148" s="41"/>
      <c r="AS148" s="41"/>
      <c r="AT148" s="41"/>
      <c r="AU148" s="41"/>
      <c r="AV148" s="41"/>
      <c r="AW148" s="41"/>
      <c r="AX148" s="41"/>
      <c r="AY148" s="41"/>
      <c r="AZ148" s="41"/>
      <c r="BA148" s="41"/>
      <c r="BB148" s="41"/>
      <c r="BC148" s="40"/>
      <c r="BD148" s="40"/>
      <c r="BE148" s="40"/>
      <c r="BF148" s="40"/>
      <c r="BG148" s="40"/>
      <c r="BH148" s="40"/>
      <c r="BI148" s="40"/>
      <c r="BJ148" s="40"/>
      <c r="BK148" s="40"/>
      <c r="BL148" s="40"/>
      <c r="BM148" s="40"/>
      <c r="BN148" s="40"/>
      <c r="BO148" s="40"/>
      <c r="BP148" s="40"/>
      <c r="BQ148" s="40"/>
      <c r="BR148" s="40"/>
      <c r="BS148" s="40"/>
      <c r="BT148" s="40"/>
      <c r="BU148" s="40"/>
      <c r="BV148" s="40"/>
      <c r="BW148" s="40"/>
      <c r="BX148" s="40"/>
      <c r="BY148" s="40"/>
      <c r="BZ148" s="40"/>
      <c r="CA148" s="40"/>
      <c r="CB148" s="40"/>
      <c r="CC148" s="40"/>
      <c r="CD148" s="40"/>
      <c r="CE148" s="40"/>
      <c r="CF148" s="40"/>
      <c r="CG148" s="40"/>
      <c r="CH148" s="40"/>
      <c r="CI148" s="40"/>
      <c r="CJ148" s="40"/>
      <c r="CK148" s="40"/>
      <c r="CL148" s="40"/>
      <c r="CM148" s="40"/>
      <c r="CN148" s="40"/>
      <c r="CO148" s="40"/>
    </row>
    <row r="149" spans="2:93" ht="13.5" customHeight="1">
      <c r="B149" s="39">
        <v>146</v>
      </c>
      <c r="C149" s="31"/>
      <c r="D149" s="31"/>
      <c r="E149" s="31"/>
      <c r="F149" s="31"/>
      <c r="G149" s="31"/>
      <c r="H149" s="31"/>
      <c r="I149" s="31"/>
      <c r="J149" s="31"/>
      <c r="K149" s="31"/>
      <c r="L149" s="31"/>
      <c r="M149" s="31"/>
      <c r="N149" s="31"/>
      <c r="O149" s="31"/>
      <c r="P149" s="31"/>
      <c r="Q149" s="31"/>
      <c r="R149" s="40"/>
      <c r="S149" s="40"/>
      <c r="T149" s="40"/>
      <c r="U149" s="40"/>
      <c r="V149" s="40"/>
      <c r="W149" s="40"/>
      <c r="X149" s="40"/>
      <c r="Y149" s="40"/>
      <c r="Z149" s="40"/>
      <c r="AA149" s="40"/>
      <c r="AB149" s="40"/>
      <c r="AC149" s="40"/>
      <c r="AD149" s="31"/>
      <c r="AE149" s="31"/>
      <c r="AF149" s="31"/>
      <c r="AG149" s="31"/>
      <c r="AH149" s="31"/>
      <c r="AI149" s="31"/>
      <c r="AJ149" s="31"/>
      <c r="AK149" s="31"/>
      <c r="AL149" s="31"/>
      <c r="AM149" s="31"/>
      <c r="AN149" s="31"/>
      <c r="AO149" s="31"/>
      <c r="AP149" s="44"/>
      <c r="AQ149" s="41"/>
      <c r="AR149" s="41"/>
      <c r="AS149" s="41"/>
      <c r="AT149" s="41"/>
      <c r="AU149" s="41"/>
      <c r="AV149" s="41"/>
      <c r="AW149" s="41"/>
      <c r="AX149" s="41"/>
      <c r="AY149" s="41"/>
      <c r="AZ149" s="41"/>
      <c r="BA149" s="41"/>
      <c r="BB149" s="41"/>
      <c r="BC149" s="40"/>
      <c r="BD149" s="40"/>
      <c r="BE149" s="40"/>
      <c r="BF149" s="40"/>
      <c r="BG149" s="40"/>
      <c r="BH149" s="40"/>
      <c r="BI149" s="40"/>
      <c r="BJ149" s="40"/>
      <c r="BK149" s="40"/>
      <c r="BL149" s="40"/>
      <c r="BM149" s="40"/>
      <c r="BN149" s="40"/>
      <c r="BO149" s="40"/>
      <c r="BP149" s="40"/>
      <c r="BQ149" s="40"/>
      <c r="BR149" s="40"/>
      <c r="BS149" s="40"/>
      <c r="BT149" s="40"/>
      <c r="BU149" s="40"/>
      <c r="BV149" s="40"/>
      <c r="BW149" s="40"/>
      <c r="BX149" s="40"/>
      <c r="BY149" s="40"/>
      <c r="BZ149" s="40"/>
      <c r="CA149" s="40"/>
      <c r="CB149" s="40"/>
      <c r="CC149" s="40"/>
      <c r="CD149" s="40"/>
      <c r="CE149" s="40"/>
      <c r="CF149" s="40"/>
      <c r="CG149" s="40"/>
      <c r="CH149" s="40"/>
      <c r="CI149" s="40"/>
      <c r="CJ149" s="40"/>
      <c r="CK149" s="40"/>
      <c r="CL149" s="40"/>
      <c r="CM149" s="40"/>
      <c r="CN149" s="40"/>
      <c r="CO149" s="40"/>
    </row>
    <row r="150" spans="2:93" ht="13.5" customHeight="1">
      <c r="B150" s="39">
        <v>147</v>
      </c>
      <c r="C150" s="31"/>
      <c r="D150" s="31"/>
      <c r="E150" s="31"/>
      <c r="F150" s="31"/>
      <c r="G150" s="31"/>
      <c r="H150" s="31"/>
      <c r="I150" s="31"/>
      <c r="J150" s="31"/>
      <c r="K150" s="31"/>
      <c r="L150" s="31"/>
      <c r="M150" s="31"/>
      <c r="N150" s="31"/>
      <c r="O150" s="31"/>
      <c r="P150" s="31"/>
      <c r="Q150" s="31"/>
      <c r="R150" s="40"/>
      <c r="S150" s="40"/>
      <c r="T150" s="40"/>
      <c r="U150" s="40"/>
      <c r="V150" s="40"/>
      <c r="W150" s="40"/>
      <c r="X150" s="40"/>
      <c r="Y150" s="40"/>
      <c r="Z150" s="40"/>
      <c r="AA150" s="40"/>
      <c r="AB150" s="40"/>
      <c r="AC150" s="40"/>
      <c r="AD150" s="31"/>
      <c r="AE150" s="31"/>
      <c r="AF150" s="31"/>
      <c r="AG150" s="31"/>
      <c r="AH150" s="31"/>
      <c r="AI150" s="31"/>
      <c r="AJ150" s="31"/>
      <c r="AK150" s="31"/>
      <c r="AL150" s="31"/>
      <c r="AM150" s="31"/>
      <c r="AN150" s="31"/>
      <c r="AO150" s="31"/>
      <c r="AP150" s="44"/>
      <c r="AQ150" s="41"/>
      <c r="AR150" s="41"/>
      <c r="AS150" s="41"/>
      <c r="AT150" s="41"/>
      <c r="AU150" s="41"/>
      <c r="AV150" s="41"/>
      <c r="AW150" s="41"/>
      <c r="AX150" s="41"/>
      <c r="AY150" s="41"/>
      <c r="AZ150" s="41"/>
      <c r="BA150" s="41"/>
      <c r="BB150" s="41"/>
      <c r="BC150" s="40"/>
      <c r="BD150" s="40"/>
      <c r="BE150" s="40"/>
      <c r="BF150" s="40"/>
      <c r="BG150" s="40"/>
      <c r="BH150" s="40"/>
      <c r="BI150" s="40"/>
      <c r="BJ150" s="40"/>
      <c r="BK150" s="40"/>
      <c r="BL150" s="40"/>
      <c r="BM150" s="40"/>
      <c r="BN150" s="40"/>
      <c r="BO150" s="40"/>
      <c r="BP150" s="40"/>
      <c r="BQ150" s="40"/>
      <c r="BR150" s="40"/>
      <c r="BS150" s="40"/>
      <c r="BT150" s="40"/>
      <c r="BU150" s="40"/>
      <c r="BV150" s="40"/>
      <c r="BW150" s="40"/>
      <c r="BX150" s="40"/>
      <c r="BY150" s="40"/>
      <c r="BZ150" s="40"/>
      <c r="CA150" s="40"/>
      <c r="CB150" s="40"/>
      <c r="CC150" s="40"/>
      <c r="CD150" s="40"/>
      <c r="CE150" s="40"/>
      <c r="CF150" s="40"/>
      <c r="CG150" s="40"/>
      <c r="CH150" s="40"/>
      <c r="CI150" s="40"/>
      <c r="CJ150" s="40"/>
      <c r="CK150" s="40"/>
      <c r="CL150" s="40"/>
      <c r="CM150" s="40"/>
      <c r="CN150" s="40"/>
      <c r="CO150" s="40"/>
    </row>
    <row r="151" spans="2:93" ht="13.5" customHeight="1">
      <c r="B151" s="39">
        <v>148</v>
      </c>
      <c r="C151" s="31"/>
      <c r="D151" s="31"/>
      <c r="E151" s="31"/>
      <c r="F151" s="31"/>
      <c r="G151" s="31"/>
      <c r="H151" s="31"/>
      <c r="I151" s="31"/>
      <c r="J151" s="31"/>
      <c r="K151" s="31"/>
      <c r="L151" s="31"/>
      <c r="M151" s="31"/>
      <c r="N151" s="31"/>
      <c r="O151" s="31"/>
      <c r="P151" s="31"/>
      <c r="Q151" s="31"/>
      <c r="R151" s="40"/>
      <c r="S151" s="40"/>
      <c r="T151" s="40"/>
      <c r="U151" s="40"/>
      <c r="V151" s="40"/>
      <c r="W151" s="40"/>
      <c r="X151" s="40"/>
      <c r="Y151" s="40"/>
      <c r="Z151" s="40"/>
      <c r="AA151" s="40"/>
      <c r="AB151" s="40"/>
      <c r="AC151" s="40"/>
      <c r="AD151" s="31"/>
      <c r="AE151" s="31"/>
      <c r="AF151" s="31"/>
      <c r="AG151" s="31"/>
      <c r="AH151" s="31"/>
      <c r="AI151" s="31"/>
      <c r="AJ151" s="31"/>
      <c r="AK151" s="31"/>
      <c r="AL151" s="31"/>
      <c r="AM151" s="31"/>
      <c r="AN151" s="31"/>
      <c r="AO151" s="31"/>
      <c r="AP151" s="44"/>
      <c r="AQ151" s="41"/>
      <c r="AR151" s="41"/>
      <c r="AS151" s="41"/>
      <c r="AT151" s="41"/>
      <c r="AU151" s="41"/>
      <c r="AV151" s="41"/>
      <c r="AW151" s="41"/>
      <c r="AX151" s="41"/>
      <c r="AY151" s="41"/>
      <c r="AZ151" s="41"/>
      <c r="BA151" s="41"/>
      <c r="BB151" s="41"/>
      <c r="BC151" s="40"/>
      <c r="BD151" s="40"/>
      <c r="BE151" s="40"/>
      <c r="BF151" s="40"/>
      <c r="BG151" s="40"/>
      <c r="BH151" s="40"/>
      <c r="BI151" s="40"/>
      <c r="BJ151" s="40"/>
      <c r="BK151" s="40"/>
      <c r="BL151" s="40"/>
      <c r="BM151" s="40"/>
      <c r="BN151" s="40"/>
      <c r="BO151" s="40"/>
      <c r="BP151" s="40"/>
      <c r="BQ151" s="40"/>
      <c r="BR151" s="40"/>
      <c r="BS151" s="40"/>
      <c r="BT151" s="40"/>
      <c r="BU151" s="40"/>
      <c r="BV151" s="40"/>
      <c r="BW151" s="40"/>
      <c r="BX151" s="40"/>
      <c r="BY151" s="40"/>
      <c r="BZ151" s="40"/>
      <c r="CA151" s="40"/>
      <c r="CB151" s="40"/>
      <c r="CC151" s="40"/>
      <c r="CD151" s="40"/>
      <c r="CE151" s="40"/>
      <c r="CF151" s="40"/>
      <c r="CG151" s="40"/>
      <c r="CH151" s="40"/>
      <c r="CI151" s="40"/>
      <c r="CJ151" s="40"/>
      <c r="CK151" s="40"/>
      <c r="CL151" s="40"/>
      <c r="CM151" s="40"/>
      <c r="CN151" s="40"/>
      <c r="CO151" s="40"/>
    </row>
    <row r="152" spans="2:93" ht="13.5" customHeight="1">
      <c r="B152" s="39">
        <v>149</v>
      </c>
      <c r="C152" s="31"/>
      <c r="D152" s="31"/>
      <c r="E152" s="31"/>
      <c r="F152" s="31"/>
      <c r="G152" s="31"/>
      <c r="H152" s="31"/>
      <c r="I152" s="31"/>
      <c r="J152" s="31"/>
      <c r="K152" s="31"/>
      <c r="L152" s="31"/>
      <c r="M152" s="31"/>
      <c r="N152" s="31"/>
      <c r="O152" s="31"/>
      <c r="P152" s="31"/>
      <c r="Q152" s="31"/>
      <c r="R152" s="40"/>
      <c r="S152" s="40"/>
      <c r="T152" s="40"/>
      <c r="U152" s="40"/>
      <c r="V152" s="40"/>
      <c r="W152" s="40"/>
      <c r="X152" s="40"/>
      <c r="Y152" s="40"/>
      <c r="Z152" s="40"/>
      <c r="AA152" s="40"/>
      <c r="AB152" s="40"/>
      <c r="AC152" s="40"/>
      <c r="AD152" s="31"/>
      <c r="AE152" s="31"/>
      <c r="AF152" s="31"/>
      <c r="AG152" s="31"/>
      <c r="AH152" s="31"/>
      <c r="AI152" s="31"/>
      <c r="AJ152" s="31"/>
      <c r="AK152" s="31"/>
      <c r="AL152" s="31"/>
      <c r="AM152" s="31"/>
      <c r="AN152" s="31"/>
      <c r="AO152" s="31"/>
      <c r="AP152" s="44"/>
      <c r="AQ152" s="41"/>
      <c r="AR152" s="41"/>
      <c r="AS152" s="41"/>
      <c r="AT152" s="41"/>
      <c r="AU152" s="41"/>
      <c r="AV152" s="41"/>
      <c r="AW152" s="41"/>
      <c r="AX152" s="41"/>
      <c r="AY152" s="41"/>
      <c r="AZ152" s="41"/>
      <c r="BA152" s="41"/>
      <c r="BB152" s="41"/>
      <c r="BC152" s="40"/>
      <c r="BD152" s="40"/>
      <c r="BE152" s="40"/>
      <c r="BF152" s="40"/>
      <c r="BG152" s="40"/>
      <c r="BH152" s="40"/>
      <c r="BI152" s="40"/>
      <c r="BJ152" s="40"/>
      <c r="BK152" s="40"/>
      <c r="BL152" s="40"/>
      <c r="BM152" s="40"/>
      <c r="BN152" s="40"/>
      <c r="BO152" s="40"/>
      <c r="BP152" s="40"/>
      <c r="BQ152" s="40"/>
      <c r="BR152" s="40"/>
      <c r="BS152" s="40"/>
      <c r="BT152" s="40"/>
      <c r="BU152" s="40"/>
      <c r="BV152" s="40"/>
      <c r="BW152" s="40"/>
      <c r="BX152" s="40"/>
      <c r="BY152" s="40"/>
      <c r="BZ152" s="40"/>
      <c r="CA152" s="40"/>
      <c r="CB152" s="40"/>
      <c r="CC152" s="40"/>
      <c r="CD152" s="40"/>
      <c r="CE152" s="40"/>
      <c r="CF152" s="40"/>
      <c r="CG152" s="40"/>
      <c r="CH152" s="40"/>
      <c r="CI152" s="40"/>
      <c r="CJ152" s="40"/>
      <c r="CK152" s="40"/>
      <c r="CL152" s="40"/>
      <c r="CM152" s="40"/>
      <c r="CN152" s="40"/>
      <c r="CO152" s="40"/>
    </row>
    <row r="153" spans="2:93" ht="13.5" customHeight="1">
      <c r="B153" s="39">
        <v>150</v>
      </c>
      <c r="C153" s="31"/>
      <c r="D153" s="31"/>
      <c r="E153" s="31"/>
      <c r="F153" s="31"/>
      <c r="G153" s="31"/>
      <c r="H153" s="31"/>
      <c r="I153" s="31"/>
      <c r="J153" s="31"/>
      <c r="K153" s="31"/>
      <c r="L153" s="31"/>
      <c r="M153" s="31"/>
      <c r="N153" s="31"/>
      <c r="O153" s="31"/>
      <c r="P153" s="31"/>
      <c r="Q153" s="31"/>
      <c r="R153" s="40"/>
      <c r="S153" s="40"/>
      <c r="T153" s="40"/>
      <c r="U153" s="40"/>
      <c r="V153" s="40"/>
      <c r="W153" s="40"/>
      <c r="X153" s="40"/>
      <c r="Y153" s="40"/>
      <c r="Z153" s="40"/>
      <c r="AA153" s="40"/>
      <c r="AB153" s="40"/>
      <c r="AC153" s="40"/>
      <c r="AD153" s="31"/>
      <c r="AE153" s="31"/>
      <c r="AF153" s="31"/>
      <c r="AG153" s="31"/>
      <c r="AH153" s="31"/>
      <c r="AI153" s="31"/>
      <c r="AJ153" s="31"/>
      <c r="AK153" s="31"/>
      <c r="AL153" s="31"/>
      <c r="AM153" s="31"/>
      <c r="AN153" s="31"/>
      <c r="AO153" s="31"/>
      <c r="AP153" s="44"/>
      <c r="AQ153" s="41"/>
      <c r="AR153" s="41"/>
      <c r="AS153" s="41"/>
      <c r="AT153" s="41"/>
      <c r="AU153" s="41"/>
      <c r="AV153" s="41"/>
      <c r="AW153" s="41"/>
      <c r="AX153" s="41"/>
      <c r="AY153" s="41"/>
      <c r="AZ153" s="41"/>
      <c r="BA153" s="41"/>
      <c r="BB153" s="41"/>
      <c r="BC153" s="40"/>
      <c r="BD153" s="40"/>
      <c r="BE153" s="40"/>
      <c r="BF153" s="40"/>
      <c r="BG153" s="40"/>
      <c r="BH153" s="40"/>
      <c r="BI153" s="40"/>
      <c r="BJ153" s="40"/>
      <c r="BK153" s="40"/>
      <c r="BL153" s="40"/>
      <c r="BM153" s="40"/>
      <c r="BN153" s="40"/>
      <c r="BO153" s="40"/>
      <c r="BP153" s="40"/>
      <c r="BQ153" s="40"/>
      <c r="BR153" s="40"/>
      <c r="BS153" s="40"/>
      <c r="BT153" s="40"/>
      <c r="BU153" s="40"/>
      <c r="BV153" s="40"/>
      <c r="BW153" s="40"/>
      <c r="BX153" s="40"/>
      <c r="BY153" s="40"/>
      <c r="BZ153" s="40"/>
      <c r="CA153" s="40"/>
      <c r="CB153" s="40"/>
      <c r="CC153" s="40"/>
      <c r="CD153" s="40"/>
      <c r="CE153" s="40"/>
      <c r="CF153" s="40"/>
      <c r="CG153" s="40"/>
      <c r="CH153" s="40"/>
      <c r="CI153" s="40"/>
      <c r="CJ153" s="40"/>
      <c r="CK153" s="40"/>
      <c r="CL153" s="40"/>
      <c r="CM153" s="40"/>
      <c r="CN153" s="40"/>
      <c r="CO153" s="40"/>
    </row>
    <row r="154" spans="2:93" ht="13.5" customHeight="1">
      <c r="B154" s="39">
        <v>151</v>
      </c>
      <c r="C154" s="31"/>
      <c r="D154" s="31"/>
      <c r="E154" s="31"/>
      <c r="F154" s="31"/>
      <c r="G154" s="31"/>
      <c r="H154" s="31"/>
      <c r="I154" s="31"/>
      <c r="J154" s="31"/>
      <c r="K154" s="31"/>
      <c r="L154" s="31"/>
      <c r="M154" s="31"/>
      <c r="N154" s="31"/>
      <c r="O154" s="31"/>
      <c r="P154" s="31"/>
      <c r="Q154" s="31"/>
      <c r="R154" s="40"/>
      <c r="S154" s="40"/>
      <c r="T154" s="40"/>
      <c r="U154" s="40"/>
      <c r="V154" s="40"/>
      <c r="W154" s="40"/>
      <c r="X154" s="40"/>
      <c r="Y154" s="40"/>
      <c r="Z154" s="40"/>
      <c r="AA154" s="40"/>
      <c r="AB154" s="40"/>
      <c r="AC154" s="40"/>
      <c r="AD154" s="31"/>
      <c r="AE154" s="31"/>
      <c r="AF154" s="31"/>
      <c r="AG154" s="31"/>
      <c r="AH154" s="31"/>
      <c r="AI154" s="31"/>
      <c r="AJ154" s="31"/>
      <c r="AK154" s="31"/>
      <c r="AL154" s="31"/>
      <c r="AM154" s="31"/>
      <c r="AN154" s="31"/>
      <c r="AO154" s="31"/>
      <c r="AP154" s="44"/>
      <c r="AQ154" s="41"/>
      <c r="AR154" s="41"/>
      <c r="AS154" s="41"/>
      <c r="AT154" s="41"/>
      <c r="AU154" s="41"/>
      <c r="AV154" s="41"/>
      <c r="AW154" s="41"/>
      <c r="AX154" s="41"/>
      <c r="AY154" s="41"/>
      <c r="AZ154" s="41"/>
      <c r="BA154" s="41"/>
      <c r="BB154" s="41"/>
      <c r="BC154" s="40"/>
      <c r="BD154" s="40"/>
      <c r="BE154" s="40"/>
      <c r="BF154" s="40"/>
      <c r="BG154" s="40"/>
      <c r="BH154" s="40"/>
      <c r="BI154" s="40"/>
      <c r="BJ154" s="40"/>
      <c r="BK154" s="40"/>
      <c r="BL154" s="40"/>
      <c r="BM154" s="40"/>
      <c r="BN154" s="40"/>
      <c r="BO154" s="40"/>
      <c r="BP154" s="40"/>
      <c r="BQ154" s="40"/>
      <c r="BR154" s="40"/>
      <c r="BS154" s="40"/>
      <c r="BT154" s="40"/>
      <c r="BU154" s="40"/>
      <c r="BV154" s="40"/>
      <c r="BW154" s="40"/>
      <c r="BX154" s="40"/>
      <c r="BY154" s="40"/>
      <c r="BZ154" s="40"/>
      <c r="CA154" s="40"/>
      <c r="CB154" s="40"/>
      <c r="CC154" s="40"/>
      <c r="CD154" s="40"/>
      <c r="CE154" s="40"/>
      <c r="CF154" s="40"/>
      <c r="CG154" s="40"/>
      <c r="CH154" s="40"/>
      <c r="CI154" s="40"/>
      <c r="CJ154" s="40"/>
      <c r="CK154" s="40"/>
      <c r="CL154" s="40"/>
      <c r="CM154" s="40"/>
      <c r="CN154" s="40"/>
      <c r="CO154" s="40"/>
    </row>
    <row r="155" spans="2:93" ht="13.5" customHeight="1">
      <c r="B155" s="39">
        <v>152</v>
      </c>
      <c r="C155" s="31"/>
      <c r="D155" s="31"/>
      <c r="E155" s="31"/>
      <c r="F155" s="31"/>
      <c r="G155" s="31"/>
      <c r="H155" s="31"/>
      <c r="I155" s="31"/>
      <c r="J155" s="31"/>
      <c r="K155" s="31"/>
      <c r="L155" s="31"/>
      <c r="M155" s="31"/>
      <c r="N155" s="31"/>
      <c r="O155" s="31"/>
      <c r="P155" s="31"/>
      <c r="Q155" s="31"/>
      <c r="R155" s="40"/>
      <c r="S155" s="40"/>
      <c r="T155" s="40"/>
      <c r="U155" s="40"/>
      <c r="V155" s="40"/>
      <c r="W155" s="40"/>
      <c r="X155" s="40"/>
      <c r="Y155" s="40"/>
      <c r="Z155" s="40"/>
      <c r="AA155" s="40"/>
      <c r="AB155" s="40"/>
      <c r="AC155" s="40"/>
      <c r="AD155" s="31"/>
      <c r="AE155" s="31"/>
      <c r="AF155" s="31"/>
      <c r="AG155" s="31"/>
      <c r="AH155" s="31"/>
      <c r="AI155" s="31"/>
      <c r="AJ155" s="31"/>
      <c r="AK155" s="31"/>
      <c r="AL155" s="31"/>
      <c r="AM155" s="31"/>
      <c r="AN155" s="31"/>
      <c r="AO155" s="31"/>
      <c r="AP155" s="44"/>
      <c r="AQ155" s="41"/>
      <c r="AR155" s="41"/>
      <c r="AS155" s="41"/>
      <c r="AT155" s="41"/>
      <c r="AU155" s="41"/>
      <c r="AV155" s="41"/>
      <c r="AW155" s="41"/>
      <c r="AX155" s="41"/>
      <c r="AY155" s="41"/>
      <c r="AZ155" s="41"/>
      <c r="BA155" s="41"/>
      <c r="BB155" s="41"/>
      <c r="BC155" s="40"/>
      <c r="BD155" s="40"/>
      <c r="BE155" s="40"/>
      <c r="BF155" s="40"/>
      <c r="BG155" s="40"/>
      <c r="BH155" s="40"/>
      <c r="BI155" s="40"/>
      <c r="BJ155" s="40"/>
      <c r="BK155" s="40"/>
      <c r="BL155" s="40"/>
      <c r="BM155" s="40"/>
      <c r="BN155" s="40"/>
      <c r="BO155" s="40"/>
      <c r="BP155" s="40"/>
      <c r="BQ155" s="40"/>
      <c r="BR155" s="40"/>
      <c r="BS155" s="40"/>
      <c r="BT155" s="40"/>
      <c r="BU155" s="40"/>
      <c r="BV155" s="40"/>
      <c r="BW155" s="40"/>
      <c r="BX155" s="40"/>
      <c r="BY155" s="40"/>
      <c r="BZ155" s="40"/>
      <c r="CA155" s="40"/>
      <c r="CB155" s="40"/>
      <c r="CC155" s="40"/>
      <c r="CD155" s="40"/>
      <c r="CE155" s="40"/>
      <c r="CF155" s="40"/>
      <c r="CG155" s="40"/>
      <c r="CH155" s="40"/>
      <c r="CI155" s="40"/>
      <c r="CJ155" s="40"/>
      <c r="CK155" s="40"/>
      <c r="CL155" s="40"/>
      <c r="CM155" s="40"/>
      <c r="CN155" s="40"/>
      <c r="CO155" s="40"/>
    </row>
    <row r="156" spans="2:93" ht="13.5" customHeight="1">
      <c r="B156" s="39">
        <v>153</v>
      </c>
      <c r="C156" s="31"/>
      <c r="D156" s="31"/>
      <c r="E156" s="31"/>
      <c r="F156" s="31"/>
      <c r="G156" s="31"/>
      <c r="H156" s="31"/>
      <c r="I156" s="31"/>
      <c r="J156" s="31"/>
      <c r="K156" s="31"/>
      <c r="L156" s="31"/>
      <c r="M156" s="31"/>
      <c r="N156" s="31"/>
      <c r="O156" s="31"/>
      <c r="P156" s="31"/>
      <c r="Q156" s="31"/>
      <c r="R156" s="40"/>
      <c r="S156" s="40"/>
      <c r="T156" s="40"/>
      <c r="U156" s="40"/>
      <c r="V156" s="40"/>
      <c r="W156" s="40"/>
      <c r="X156" s="40"/>
      <c r="Y156" s="40"/>
      <c r="Z156" s="40"/>
      <c r="AA156" s="40"/>
      <c r="AB156" s="40"/>
      <c r="AC156" s="40"/>
      <c r="AD156" s="31"/>
      <c r="AE156" s="31"/>
      <c r="AF156" s="31"/>
      <c r="AG156" s="31"/>
      <c r="AH156" s="31"/>
      <c r="AI156" s="31"/>
      <c r="AJ156" s="31"/>
      <c r="AK156" s="31"/>
      <c r="AL156" s="31"/>
      <c r="AM156" s="31"/>
      <c r="AN156" s="31"/>
      <c r="AO156" s="31"/>
      <c r="AP156" s="44"/>
      <c r="AQ156" s="41"/>
      <c r="AR156" s="41"/>
      <c r="AS156" s="41"/>
      <c r="AT156" s="41"/>
      <c r="AU156" s="41"/>
      <c r="AV156" s="41"/>
      <c r="AW156" s="41"/>
      <c r="AX156" s="41"/>
      <c r="AY156" s="41"/>
      <c r="AZ156" s="41"/>
      <c r="BA156" s="41"/>
      <c r="BB156" s="41"/>
      <c r="BC156" s="40"/>
      <c r="BD156" s="40"/>
      <c r="BE156" s="40"/>
      <c r="BF156" s="40"/>
      <c r="BG156" s="40"/>
      <c r="BH156" s="40"/>
      <c r="BI156" s="40"/>
      <c r="BJ156" s="40"/>
      <c r="BK156" s="40"/>
      <c r="BL156" s="40"/>
      <c r="BM156" s="40"/>
      <c r="BN156" s="40"/>
      <c r="BO156" s="40"/>
      <c r="BP156" s="40"/>
      <c r="BQ156" s="40"/>
      <c r="BR156" s="40"/>
      <c r="BS156" s="40"/>
      <c r="BT156" s="40"/>
      <c r="BU156" s="40"/>
      <c r="BV156" s="40"/>
      <c r="BW156" s="40"/>
      <c r="BX156" s="40"/>
      <c r="BY156" s="40"/>
      <c r="BZ156" s="40"/>
      <c r="CA156" s="40"/>
      <c r="CB156" s="40"/>
      <c r="CC156" s="40"/>
      <c r="CD156" s="40"/>
      <c r="CE156" s="40"/>
      <c r="CF156" s="40"/>
      <c r="CG156" s="40"/>
      <c r="CH156" s="40"/>
      <c r="CI156" s="40"/>
      <c r="CJ156" s="40"/>
      <c r="CK156" s="40"/>
      <c r="CL156" s="40"/>
      <c r="CM156" s="40"/>
      <c r="CN156" s="40"/>
      <c r="CO156" s="40"/>
    </row>
    <row r="157" spans="2:93" ht="13.5" customHeight="1">
      <c r="B157" s="39">
        <v>154</v>
      </c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40"/>
      <c r="S157" s="40"/>
      <c r="T157" s="40"/>
      <c r="U157" s="40"/>
      <c r="V157" s="40"/>
      <c r="W157" s="40"/>
      <c r="X157" s="40"/>
      <c r="Y157" s="40"/>
      <c r="Z157" s="40"/>
      <c r="AA157" s="40"/>
      <c r="AB157" s="40"/>
      <c r="AC157" s="40"/>
      <c r="AD157" s="31"/>
      <c r="AE157" s="31"/>
      <c r="AF157" s="31"/>
      <c r="AG157" s="31"/>
      <c r="AH157" s="31"/>
      <c r="AI157" s="31"/>
      <c r="AJ157" s="31"/>
      <c r="AK157" s="31"/>
      <c r="AL157" s="31"/>
      <c r="AM157" s="31"/>
      <c r="AN157" s="31"/>
      <c r="AO157" s="31"/>
      <c r="AP157" s="44"/>
      <c r="AQ157" s="41"/>
      <c r="AR157" s="41"/>
      <c r="AS157" s="41"/>
      <c r="AT157" s="41"/>
      <c r="AU157" s="41"/>
      <c r="AV157" s="41"/>
      <c r="AW157" s="41"/>
      <c r="AX157" s="41"/>
      <c r="AY157" s="41"/>
      <c r="AZ157" s="41"/>
      <c r="BA157" s="41"/>
      <c r="BB157" s="41"/>
      <c r="BC157" s="40"/>
      <c r="BD157" s="40"/>
      <c r="BE157" s="40"/>
      <c r="BF157" s="40"/>
      <c r="BG157" s="40"/>
      <c r="BH157" s="40"/>
      <c r="BI157" s="40"/>
      <c r="BJ157" s="40"/>
      <c r="BK157" s="40"/>
      <c r="BL157" s="40"/>
      <c r="BM157" s="40"/>
      <c r="BN157" s="40"/>
      <c r="BO157" s="40"/>
      <c r="BP157" s="40"/>
      <c r="BQ157" s="40"/>
      <c r="BR157" s="40"/>
      <c r="BS157" s="40"/>
      <c r="BT157" s="40"/>
      <c r="BU157" s="40"/>
      <c r="BV157" s="40"/>
      <c r="BW157" s="40"/>
      <c r="BX157" s="40"/>
      <c r="BY157" s="40"/>
      <c r="BZ157" s="40"/>
      <c r="CA157" s="40"/>
      <c r="CB157" s="40"/>
      <c r="CC157" s="40"/>
      <c r="CD157" s="40"/>
      <c r="CE157" s="40"/>
      <c r="CF157" s="40"/>
      <c r="CG157" s="40"/>
      <c r="CH157" s="40"/>
      <c r="CI157" s="40"/>
      <c r="CJ157" s="40"/>
      <c r="CK157" s="40"/>
      <c r="CL157" s="40"/>
      <c r="CM157" s="40"/>
      <c r="CN157" s="40"/>
      <c r="CO157" s="40"/>
    </row>
    <row r="158" spans="2:93" ht="13.5" customHeight="1">
      <c r="B158" s="39">
        <v>155</v>
      </c>
      <c r="C158" s="31"/>
      <c r="D158" s="31"/>
      <c r="E158" s="31"/>
      <c r="F158" s="31"/>
      <c r="G158" s="31"/>
      <c r="H158" s="31"/>
      <c r="I158" s="31"/>
      <c r="J158" s="31"/>
      <c r="K158" s="31"/>
      <c r="L158" s="31"/>
      <c r="M158" s="31"/>
      <c r="N158" s="31"/>
      <c r="O158" s="31"/>
      <c r="P158" s="31"/>
      <c r="Q158" s="31"/>
      <c r="R158" s="40"/>
      <c r="S158" s="40"/>
      <c r="T158" s="40"/>
      <c r="U158" s="40"/>
      <c r="V158" s="40"/>
      <c r="W158" s="40"/>
      <c r="X158" s="40"/>
      <c r="Y158" s="40"/>
      <c r="Z158" s="40"/>
      <c r="AA158" s="40"/>
      <c r="AB158" s="40"/>
      <c r="AC158" s="40"/>
      <c r="AD158" s="31"/>
      <c r="AE158" s="31"/>
      <c r="AF158" s="31"/>
      <c r="AG158" s="31"/>
      <c r="AH158" s="31"/>
      <c r="AI158" s="31"/>
      <c r="AJ158" s="31"/>
      <c r="AK158" s="31"/>
      <c r="AL158" s="31"/>
      <c r="AM158" s="31"/>
      <c r="AN158" s="31"/>
      <c r="AO158" s="31"/>
      <c r="AP158" s="44"/>
      <c r="AQ158" s="41"/>
      <c r="AR158" s="41"/>
      <c r="AS158" s="41"/>
      <c r="AT158" s="41"/>
      <c r="AU158" s="41"/>
      <c r="AV158" s="41"/>
      <c r="AW158" s="41"/>
      <c r="AX158" s="41"/>
      <c r="AY158" s="41"/>
      <c r="AZ158" s="41"/>
      <c r="BA158" s="41"/>
      <c r="BB158" s="41"/>
      <c r="BC158" s="40"/>
      <c r="BD158" s="40"/>
      <c r="BE158" s="40"/>
      <c r="BF158" s="40"/>
      <c r="BG158" s="40"/>
      <c r="BH158" s="40"/>
      <c r="BI158" s="40"/>
      <c r="BJ158" s="40"/>
      <c r="BK158" s="40"/>
      <c r="BL158" s="40"/>
      <c r="BM158" s="40"/>
      <c r="BN158" s="40"/>
      <c r="BO158" s="40"/>
      <c r="BP158" s="40"/>
      <c r="BQ158" s="40"/>
      <c r="BR158" s="40"/>
      <c r="BS158" s="40"/>
      <c r="BT158" s="40"/>
      <c r="BU158" s="40"/>
      <c r="BV158" s="40"/>
      <c r="BW158" s="40"/>
      <c r="BX158" s="40"/>
      <c r="BY158" s="40"/>
      <c r="BZ158" s="40"/>
      <c r="CA158" s="40"/>
      <c r="CB158" s="40"/>
      <c r="CC158" s="40"/>
      <c r="CD158" s="40"/>
      <c r="CE158" s="40"/>
      <c r="CF158" s="40"/>
      <c r="CG158" s="40"/>
      <c r="CH158" s="40"/>
      <c r="CI158" s="40"/>
      <c r="CJ158" s="40"/>
      <c r="CK158" s="40"/>
      <c r="CL158" s="40"/>
      <c r="CM158" s="40"/>
      <c r="CN158" s="40"/>
      <c r="CO158" s="40"/>
    </row>
    <row r="159" spans="2:93" ht="13.5" customHeight="1">
      <c r="B159" s="39">
        <v>156</v>
      </c>
      <c r="C159" s="31"/>
      <c r="D159" s="31"/>
      <c r="E159" s="31"/>
      <c r="F159" s="31"/>
      <c r="G159" s="31"/>
      <c r="H159" s="31"/>
      <c r="I159" s="31"/>
      <c r="J159" s="31"/>
      <c r="K159" s="31"/>
      <c r="L159" s="31"/>
      <c r="M159" s="31"/>
      <c r="N159" s="31"/>
      <c r="O159" s="31"/>
      <c r="P159" s="31"/>
      <c r="Q159" s="31"/>
      <c r="R159" s="40"/>
      <c r="S159" s="40"/>
      <c r="T159" s="40"/>
      <c r="U159" s="40"/>
      <c r="V159" s="40"/>
      <c r="W159" s="40"/>
      <c r="X159" s="40"/>
      <c r="Y159" s="40"/>
      <c r="Z159" s="40"/>
      <c r="AA159" s="40"/>
      <c r="AB159" s="40"/>
      <c r="AC159" s="40"/>
      <c r="AD159" s="31"/>
      <c r="AE159" s="31"/>
      <c r="AF159" s="31"/>
      <c r="AG159" s="31"/>
      <c r="AH159" s="31"/>
      <c r="AI159" s="31"/>
      <c r="AJ159" s="31"/>
      <c r="AK159" s="31"/>
      <c r="AL159" s="31"/>
      <c r="AM159" s="31"/>
      <c r="AN159" s="31"/>
      <c r="AO159" s="31"/>
      <c r="AP159" s="44"/>
      <c r="AQ159" s="41"/>
      <c r="AR159" s="41"/>
      <c r="AS159" s="41"/>
      <c r="AT159" s="41"/>
      <c r="AU159" s="41"/>
      <c r="AV159" s="41"/>
      <c r="AW159" s="41"/>
      <c r="AX159" s="41"/>
      <c r="AY159" s="41"/>
      <c r="AZ159" s="41"/>
      <c r="BA159" s="41"/>
      <c r="BB159" s="41"/>
      <c r="BC159" s="40"/>
      <c r="BD159" s="40"/>
      <c r="BE159" s="40"/>
      <c r="BF159" s="40"/>
      <c r="BG159" s="40"/>
      <c r="BH159" s="40"/>
      <c r="BI159" s="40"/>
      <c r="BJ159" s="40"/>
      <c r="BK159" s="40"/>
      <c r="BL159" s="40"/>
      <c r="BM159" s="40"/>
      <c r="BN159" s="40"/>
      <c r="BO159" s="40"/>
      <c r="BP159" s="40"/>
      <c r="BQ159" s="40"/>
      <c r="BR159" s="40"/>
      <c r="BS159" s="40"/>
      <c r="BT159" s="40"/>
      <c r="BU159" s="40"/>
      <c r="BV159" s="40"/>
      <c r="BW159" s="40"/>
      <c r="BX159" s="40"/>
      <c r="BY159" s="40"/>
      <c r="BZ159" s="40"/>
      <c r="CA159" s="40"/>
      <c r="CB159" s="40"/>
      <c r="CC159" s="40"/>
      <c r="CD159" s="40"/>
      <c r="CE159" s="40"/>
      <c r="CF159" s="40"/>
      <c r="CG159" s="40"/>
      <c r="CH159" s="40"/>
      <c r="CI159" s="40"/>
      <c r="CJ159" s="40"/>
      <c r="CK159" s="40"/>
      <c r="CL159" s="40"/>
      <c r="CM159" s="40"/>
      <c r="CN159" s="40"/>
      <c r="CO159" s="40"/>
    </row>
    <row r="160" spans="2:93" ht="13.5" customHeight="1">
      <c r="B160" s="39">
        <v>157</v>
      </c>
      <c r="C160" s="31"/>
      <c r="D160" s="31"/>
      <c r="E160" s="31"/>
      <c r="F160" s="31"/>
      <c r="G160" s="31"/>
      <c r="H160" s="31"/>
      <c r="I160" s="31"/>
      <c r="J160" s="31"/>
      <c r="K160" s="31"/>
      <c r="L160" s="31"/>
      <c r="M160" s="31"/>
      <c r="N160" s="31"/>
      <c r="O160" s="31"/>
      <c r="P160" s="31"/>
      <c r="Q160" s="31"/>
      <c r="R160" s="40"/>
      <c r="S160" s="40"/>
      <c r="T160" s="40"/>
      <c r="U160" s="40"/>
      <c r="V160" s="40"/>
      <c r="W160" s="40"/>
      <c r="X160" s="40"/>
      <c r="Y160" s="40"/>
      <c r="Z160" s="40"/>
      <c r="AA160" s="40"/>
      <c r="AB160" s="40"/>
      <c r="AC160" s="40"/>
      <c r="AD160" s="31"/>
      <c r="AE160" s="31"/>
      <c r="AF160" s="31"/>
      <c r="AG160" s="31"/>
      <c r="AH160" s="31"/>
      <c r="AI160" s="31"/>
      <c r="AJ160" s="31"/>
      <c r="AK160" s="31"/>
      <c r="AL160" s="31"/>
      <c r="AM160" s="31"/>
      <c r="AN160" s="31"/>
      <c r="AO160" s="31"/>
      <c r="AP160" s="44"/>
      <c r="AQ160" s="41"/>
      <c r="AR160" s="41"/>
      <c r="AS160" s="41"/>
      <c r="AT160" s="41"/>
      <c r="AU160" s="41"/>
      <c r="AV160" s="41"/>
      <c r="AW160" s="41"/>
      <c r="AX160" s="41"/>
      <c r="AY160" s="41"/>
      <c r="AZ160" s="41"/>
      <c r="BA160" s="41"/>
      <c r="BB160" s="41"/>
      <c r="BC160" s="40"/>
      <c r="BD160" s="40"/>
      <c r="BE160" s="40"/>
      <c r="BF160" s="40"/>
      <c r="BG160" s="40"/>
      <c r="BH160" s="40"/>
      <c r="BI160" s="40"/>
      <c r="BJ160" s="40"/>
      <c r="BK160" s="40"/>
      <c r="BL160" s="40"/>
      <c r="BM160" s="40"/>
      <c r="BN160" s="40"/>
      <c r="BO160" s="40"/>
      <c r="BP160" s="40"/>
      <c r="BQ160" s="40"/>
      <c r="BR160" s="40"/>
      <c r="BS160" s="40"/>
      <c r="BT160" s="40"/>
      <c r="BU160" s="40"/>
      <c r="BV160" s="40"/>
      <c r="BW160" s="40"/>
      <c r="BX160" s="40"/>
      <c r="BY160" s="40"/>
      <c r="BZ160" s="40"/>
      <c r="CA160" s="40"/>
      <c r="CB160" s="40"/>
      <c r="CC160" s="40"/>
      <c r="CD160" s="40"/>
      <c r="CE160" s="40"/>
      <c r="CF160" s="40"/>
      <c r="CG160" s="40"/>
      <c r="CH160" s="40"/>
      <c r="CI160" s="40"/>
      <c r="CJ160" s="40"/>
      <c r="CK160" s="40"/>
      <c r="CL160" s="40"/>
      <c r="CM160" s="40"/>
      <c r="CN160" s="40"/>
      <c r="CO160" s="40"/>
    </row>
    <row r="161" spans="2:93" ht="13.5" customHeight="1">
      <c r="B161" s="39">
        <v>158</v>
      </c>
      <c r="C161" s="31"/>
      <c r="D161" s="31"/>
      <c r="E161" s="31"/>
      <c r="F161" s="31"/>
      <c r="G161" s="31"/>
      <c r="H161" s="31"/>
      <c r="I161" s="31"/>
      <c r="J161" s="31"/>
      <c r="K161" s="31"/>
      <c r="L161" s="31"/>
      <c r="M161" s="31"/>
      <c r="N161" s="31"/>
      <c r="O161" s="31"/>
      <c r="P161" s="31"/>
      <c r="Q161" s="31"/>
      <c r="R161" s="40"/>
      <c r="S161" s="40"/>
      <c r="T161" s="40"/>
      <c r="U161" s="40"/>
      <c r="V161" s="40"/>
      <c r="W161" s="40"/>
      <c r="X161" s="40"/>
      <c r="Y161" s="40"/>
      <c r="Z161" s="40"/>
      <c r="AA161" s="40"/>
      <c r="AB161" s="40"/>
      <c r="AC161" s="40"/>
      <c r="AD161" s="31"/>
      <c r="AE161" s="31"/>
      <c r="AF161" s="31"/>
      <c r="AG161" s="31"/>
      <c r="AH161" s="31"/>
      <c r="AI161" s="31"/>
      <c r="AJ161" s="31"/>
      <c r="AK161" s="31"/>
      <c r="AL161" s="31"/>
      <c r="AM161" s="31"/>
      <c r="AN161" s="31"/>
      <c r="AO161" s="31"/>
      <c r="AP161" s="44"/>
      <c r="AQ161" s="41"/>
      <c r="AR161" s="41"/>
      <c r="AS161" s="41"/>
      <c r="AT161" s="41"/>
      <c r="AU161" s="41"/>
      <c r="AV161" s="41"/>
      <c r="AW161" s="41"/>
      <c r="AX161" s="41"/>
      <c r="AY161" s="41"/>
      <c r="AZ161" s="41"/>
      <c r="BA161" s="41"/>
      <c r="BB161" s="41"/>
      <c r="BC161" s="40"/>
      <c r="BD161" s="40"/>
      <c r="BE161" s="40"/>
      <c r="BF161" s="40"/>
      <c r="BG161" s="40"/>
      <c r="BH161" s="40"/>
      <c r="BI161" s="40"/>
      <c r="BJ161" s="40"/>
      <c r="BK161" s="40"/>
      <c r="BL161" s="40"/>
      <c r="BM161" s="40"/>
      <c r="BN161" s="40"/>
      <c r="BO161" s="40"/>
      <c r="BP161" s="40"/>
      <c r="BQ161" s="40"/>
      <c r="BR161" s="40"/>
      <c r="BS161" s="40"/>
      <c r="BT161" s="40"/>
      <c r="BU161" s="40"/>
      <c r="BV161" s="40"/>
      <c r="BW161" s="40"/>
      <c r="BX161" s="40"/>
      <c r="BY161" s="40"/>
      <c r="BZ161" s="40"/>
      <c r="CA161" s="40"/>
      <c r="CB161" s="40"/>
      <c r="CC161" s="40"/>
      <c r="CD161" s="40"/>
      <c r="CE161" s="40"/>
      <c r="CF161" s="40"/>
      <c r="CG161" s="40"/>
      <c r="CH161" s="40"/>
      <c r="CI161" s="40"/>
      <c r="CJ161" s="40"/>
      <c r="CK161" s="40"/>
      <c r="CL161" s="40"/>
      <c r="CM161" s="40"/>
      <c r="CN161" s="40"/>
      <c r="CO161" s="40"/>
    </row>
    <row r="162" spans="2:93" ht="13.5" customHeight="1">
      <c r="B162" s="39">
        <v>159</v>
      </c>
      <c r="C162" s="31"/>
      <c r="D162" s="31"/>
      <c r="E162" s="31"/>
      <c r="F162" s="31"/>
      <c r="G162" s="31"/>
      <c r="H162" s="31"/>
      <c r="I162" s="31"/>
      <c r="J162" s="31"/>
      <c r="K162" s="31"/>
      <c r="L162" s="31"/>
      <c r="M162" s="31"/>
      <c r="N162" s="31"/>
      <c r="O162" s="31"/>
      <c r="P162" s="31"/>
      <c r="Q162" s="31"/>
      <c r="R162" s="40"/>
      <c r="S162" s="40"/>
      <c r="T162" s="40"/>
      <c r="U162" s="40"/>
      <c r="V162" s="40"/>
      <c r="W162" s="40"/>
      <c r="X162" s="40"/>
      <c r="Y162" s="40"/>
      <c r="Z162" s="40"/>
      <c r="AA162" s="40"/>
      <c r="AB162" s="40"/>
      <c r="AC162" s="40"/>
      <c r="AD162" s="31"/>
      <c r="AE162" s="31"/>
      <c r="AF162" s="31"/>
      <c r="AG162" s="31"/>
      <c r="AH162" s="31"/>
      <c r="AI162" s="31"/>
      <c r="AJ162" s="31"/>
      <c r="AK162" s="31"/>
      <c r="AL162" s="31"/>
      <c r="AM162" s="31"/>
      <c r="AN162" s="31"/>
      <c r="AO162" s="31"/>
      <c r="AP162" s="44"/>
      <c r="AQ162" s="41"/>
      <c r="AR162" s="41"/>
      <c r="AS162" s="41"/>
      <c r="AT162" s="41"/>
      <c r="AU162" s="41"/>
      <c r="AV162" s="41"/>
      <c r="AW162" s="41"/>
      <c r="AX162" s="41"/>
      <c r="AY162" s="41"/>
      <c r="AZ162" s="41"/>
      <c r="BA162" s="41"/>
      <c r="BB162" s="41"/>
      <c r="BC162" s="40"/>
      <c r="BD162" s="40"/>
      <c r="BE162" s="40"/>
      <c r="BF162" s="40"/>
      <c r="BG162" s="40"/>
      <c r="BH162" s="40"/>
      <c r="BI162" s="40"/>
      <c r="BJ162" s="40"/>
      <c r="BK162" s="40"/>
      <c r="BL162" s="40"/>
      <c r="BM162" s="40"/>
      <c r="BN162" s="40"/>
      <c r="BO162" s="40"/>
      <c r="BP162" s="40"/>
      <c r="BQ162" s="40"/>
      <c r="BR162" s="40"/>
      <c r="BS162" s="40"/>
      <c r="BT162" s="40"/>
      <c r="BU162" s="40"/>
      <c r="BV162" s="40"/>
      <c r="BW162" s="40"/>
      <c r="BX162" s="40"/>
      <c r="BY162" s="40"/>
      <c r="BZ162" s="40"/>
      <c r="CA162" s="40"/>
      <c r="CB162" s="40"/>
      <c r="CC162" s="40"/>
      <c r="CD162" s="40"/>
      <c r="CE162" s="40"/>
      <c r="CF162" s="40"/>
      <c r="CG162" s="40"/>
      <c r="CH162" s="40"/>
      <c r="CI162" s="40"/>
      <c r="CJ162" s="40"/>
      <c r="CK162" s="40"/>
      <c r="CL162" s="40"/>
      <c r="CM162" s="40"/>
      <c r="CN162" s="40"/>
      <c r="CO162" s="40"/>
    </row>
    <row r="163" spans="2:93" ht="13.5" customHeight="1">
      <c r="B163" s="39">
        <v>160</v>
      </c>
      <c r="C163" s="31"/>
      <c r="D163" s="31"/>
      <c r="E163" s="31"/>
      <c r="F163" s="31"/>
      <c r="G163" s="31"/>
      <c r="H163" s="31"/>
      <c r="I163" s="31"/>
      <c r="J163" s="31"/>
      <c r="K163" s="31"/>
      <c r="L163" s="31"/>
      <c r="M163" s="31"/>
      <c r="N163" s="31"/>
      <c r="O163" s="31"/>
      <c r="P163" s="31"/>
      <c r="Q163" s="31"/>
      <c r="R163" s="40"/>
      <c r="S163" s="40"/>
      <c r="T163" s="40"/>
      <c r="U163" s="40"/>
      <c r="V163" s="40"/>
      <c r="W163" s="40"/>
      <c r="X163" s="40"/>
      <c r="Y163" s="40"/>
      <c r="Z163" s="40"/>
      <c r="AA163" s="40"/>
      <c r="AB163" s="40"/>
      <c r="AC163" s="40"/>
      <c r="AD163" s="31"/>
      <c r="AE163" s="31"/>
      <c r="AF163" s="31"/>
      <c r="AG163" s="31"/>
      <c r="AH163" s="31"/>
      <c r="AI163" s="31"/>
      <c r="AJ163" s="31"/>
      <c r="AK163" s="31"/>
      <c r="AL163" s="31"/>
      <c r="AM163" s="31"/>
      <c r="AN163" s="31"/>
      <c r="AO163" s="31"/>
      <c r="AP163" s="44"/>
      <c r="AQ163" s="41"/>
      <c r="AR163" s="41"/>
      <c r="AS163" s="41"/>
      <c r="AT163" s="41"/>
      <c r="AU163" s="41"/>
      <c r="AV163" s="41"/>
      <c r="AW163" s="41"/>
      <c r="AX163" s="41"/>
      <c r="AY163" s="41"/>
      <c r="AZ163" s="41"/>
      <c r="BA163" s="41"/>
      <c r="BB163" s="41"/>
      <c r="BC163" s="40"/>
      <c r="BD163" s="40"/>
      <c r="BE163" s="40"/>
      <c r="BF163" s="40"/>
      <c r="BG163" s="40"/>
      <c r="BH163" s="40"/>
      <c r="BI163" s="40"/>
      <c r="BJ163" s="40"/>
      <c r="BK163" s="40"/>
      <c r="BL163" s="40"/>
      <c r="BM163" s="40"/>
      <c r="BN163" s="40"/>
      <c r="BO163" s="40"/>
      <c r="BP163" s="40"/>
      <c r="BQ163" s="40"/>
      <c r="BR163" s="40"/>
      <c r="BS163" s="40"/>
      <c r="BT163" s="40"/>
      <c r="BU163" s="40"/>
      <c r="BV163" s="40"/>
      <c r="BW163" s="40"/>
      <c r="BX163" s="40"/>
      <c r="BY163" s="40"/>
      <c r="BZ163" s="40"/>
      <c r="CA163" s="40"/>
      <c r="CB163" s="40"/>
      <c r="CC163" s="40"/>
      <c r="CD163" s="40"/>
      <c r="CE163" s="40"/>
      <c r="CF163" s="40"/>
      <c r="CG163" s="40"/>
      <c r="CH163" s="40"/>
      <c r="CI163" s="40"/>
      <c r="CJ163" s="40"/>
      <c r="CK163" s="40"/>
      <c r="CL163" s="40"/>
      <c r="CM163" s="40"/>
      <c r="CN163" s="40"/>
      <c r="CO163" s="40"/>
    </row>
    <row r="164" spans="2:93" ht="13.5" customHeight="1">
      <c r="B164" s="39">
        <v>161</v>
      </c>
      <c r="C164" s="31"/>
      <c r="D164" s="31"/>
      <c r="E164" s="31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31"/>
      <c r="Q164" s="31"/>
      <c r="R164" s="40"/>
      <c r="S164" s="40"/>
      <c r="T164" s="40"/>
      <c r="U164" s="40"/>
      <c r="V164" s="40"/>
      <c r="W164" s="40"/>
      <c r="X164" s="40"/>
      <c r="Y164" s="40"/>
      <c r="Z164" s="40"/>
      <c r="AA164" s="40"/>
      <c r="AB164" s="40"/>
      <c r="AC164" s="40"/>
      <c r="AD164" s="31"/>
      <c r="AE164" s="31"/>
      <c r="AF164" s="31"/>
      <c r="AG164" s="31"/>
      <c r="AH164" s="31"/>
      <c r="AI164" s="31"/>
      <c r="AJ164" s="31"/>
      <c r="AK164" s="31"/>
      <c r="AL164" s="31"/>
      <c r="AM164" s="31"/>
      <c r="AN164" s="31"/>
      <c r="AO164" s="31"/>
      <c r="AP164" s="44"/>
      <c r="AQ164" s="41"/>
      <c r="AR164" s="41"/>
      <c r="AS164" s="41"/>
      <c r="AT164" s="41"/>
      <c r="AU164" s="41"/>
      <c r="AV164" s="41"/>
      <c r="AW164" s="41"/>
      <c r="AX164" s="41"/>
      <c r="AY164" s="41"/>
      <c r="AZ164" s="41"/>
      <c r="BA164" s="41"/>
      <c r="BB164" s="41"/>
      <c r="BC164" s="40"/>
      <c r="BD164" s="40"/>
      <c r="BE164" s="40"/>
      <c r="BF164" s="40"/>
      <c r="BG164" s="40"/>
      <c r="BH164" s="40"/>
      <c r="BI164" s="40"/>
      <c r="BJ164" s="40"/>
      <c r="BK164" s="40"/>
      <c r="BL164" s="40"/>
      <c r="BM164" s="40"/>
      <c r="BN164" s="40"/>
      <c r="BO164" s="40"/>
      <c r="BP164" s="40"/>
      <c r="BQ164" s="40"/>
      <c r="BR164" s="40"/>
      <c r="BS164" s="40"/>
      <c r="BT164" s="40"/>
      <c r="BU164" s="40"/>
      <c r="BV164" s="40"/>
      <c r="BW164" s="40"/>
      <c r="BX164" s="40"/>
      <c r="BY164" s="40"/>
      <c r="BZ164" s="40"/>
      <c r="CA164" s="40"/>
      <c r="CB164" s="40"/>
      <c r="CC164" s="40"/>
      <c r="CD164" s="40"/>
      <c r="CE164" s="40"/>
      <c r="CF164" s="40"/>
      <c r="CG164" s="40"/>
      <c r="CH164" s="40"/>
      <c r="CI164" s="40"/>
      <c r="CJ164" s="40"/>
      <c r="CK164" s="40"/>
      <c r="CL164" s="40"/>
      <c r="CM164" s="40"/>
      <c r="CN164" s="40"/>
      <c r="CO164" s="40"/>
    </row>
    <row r="165" spans="2:93" ht="13.5" customHeight="1">
      <c r="B165" s="39">
        <v>162</v>
      </c>
      <c r="C165" s="31"/>
      <c r="D165" s="31"/>
      <c r="E165" s="31"/>
      <c r="F165" s="31"/>
      <c r="G165" s="31"/>
      <c r="H165" s="31"/>
      <c r="I165" s="31"/>
      <c r="J165" s="31"/>
      <c r="K165" s="31"/>
      <c r="L165" s="31"/>
      <c r="M165" s="31"/>
      <c r="N165" s="31"/>
      <c r="O165" s="31"/>
      <c r="P165" s="31"/>
      <c r="Q165" s="31"/>
      <c r="R165" s="40"/>
      <c r="S165" s="40"/>
      <c r="T165" s="40"/>
      <c r="U165" s="40"/>
      <c r="V165" s="40"/>
      <c r="W165" s="40"/>
      <c r="X165" s="40"/>
      <c r="Y165" s="40"/>
      <c r="Z165" s="40"/>
      <c r="AA165" s="40"/>
      <c r="AB165" s="40"/>
      <c r="AC165" s="40"/>
      <c r="AD165" s="31"/>
      <c r="AE165" s="31"/>
      <c r="AF165" s="31"/>
      <c r="AG165" s="31"/>
      <c r="AH165" s="31"/>
      <c r="AI165" s="31"/>
      <c r="AJ165" s="31"/>
      <c r="AK165" s="31"/>
      <c r="AL165" s="31"/>
      <c r="AM165" s="31"/>
      <c r="AN165" s="31"/>
      <c r="AO165" s="31"/>
      <c r="AP165" s="44"/>
      <c r="AQ165" s="41"/>
      <c r="AR165" s="41"/>
      <c r="AS165" s="41"/>
      <c r="AT165" s="41"/>
      <c r="AU165" s="41"/>
      <c r="AV165" s="41"/>
      <c r="AW165" s="41"/>
      <c r="AX165" s="41"/>
      <c r="AY165" s="41"/>
      <c r="AZ165" s="41"/>
      <c r="BA165" s="41"/>
      <c r="BB165" s="41"/>
      <c r="BC165" s="40"/>
      <c r="BD165" s="40"/>
      <c r="BE165" s="40"/>
      <c r="BF165" s="40"/>
      <c r="BG165" s="40"/>
      <c r="BH165" s="40"/>
      <c r="BI165" s="40"/>
      <c r="BJ165" s="40"/>
      <c r="BK165" s="40"/>
      <c r="BL165" s="40"/>
      <c r="BM165" s="40"/>
      <c r="BN165" s="40"/>
      <c r="BO165" s="40"/>
      <c r="BP165" s="40"/>
      <c r="BQ165" s="40"/>
      <c r="BR165" s="40"/>
      <c r="BS165" s="40"/>
      <c r="BT165" s="40"/>
      <c r="BU165" s="40"/>
      <c r="BV165" s="40"/>
      <c r="BW165" s="40"/>
      <c r="BX165" s="40"/>
      <c r="BY165" s="40"/>
      <c r="BZ165" s="40"/>
      <c r="CA165" s="40"/>
      <c r="CB165" s="40"/>
      <c r="CC165" s="40"/>
      <c r="CD165" s="40"/>
      <c r="CE165" s="40"/>
      <c r="CF165" s="40"/>
      <c r="CG165" s="40"/>
      <c r="CH165" s="40"/>
      <c r="CI165" s="40"/>
      <c r="CJ165" s="40"/>
      <c r="CK165" s="40"/>
      <c r="CL165" s="40"/>
      <c r="CM165" s="40"/>
      <c r="CN165" s="40"/>
      <c r="CO165" s="40"/>
    </row>
    <row r="166" spans="2:93" ht="13.5" customHeight="1">
      <c r="B166" s="39">
        <v>163</v>
      </c>
      <c r="C166" s="31"/>
      <c r="D166" s="31"/>
      <c r="E166" s="31"/>
      <c r="F166" s="31"/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Q166" s="31"/>
      <c r="R166" s="40"/>
      <c r="S166" s="40"/>
      <c r="T166" s="40"/>
      <c r="U166" s="40"/>
      <c r="V166" s="40"/>
      <c r="W166" s="40"/>
      <c r="X166" s="40"/>
      <c r="Y166" s="40"/>
      <c r="Z166" s="40"/>
      <c r="AA166" s="40"/>
      <c r="AB166" s="40"/>
      <c r="AC166" s="40"/>
      <c r="AD166" s="31"/>
      <c r="AE166" s="31"/>
      <c r="AF166" s="31"/>
      <c r="AG166" s="31"/>
      <c r="AH166" s="31"/>
      <c r="AI166" s="31"/>
      <c r="AJ166" s="31"/>
      <c r="AK166" s="31"/>
      <c r="AL166" s="31"/>
      <c r="AM166" s="31"/>
      <c r="AN166" s="31"/>
      <c r="AO166" s="31"/>
      <c r="AP166" s="44"/>
      <c r="AQ166" s="41"/>
      <c r="AR166" s="41"/>
      <c r="AS166" s="41"/>
      <c r="AT166" s="41"/>
      <c r="AU166" s="41"/>
      <c r="AV166" s="41"/>
      <c r="AW166" s="41"/>
      <c r="AX166" s="41"/>
      <c r="AY166" s="41"/>
      <c r="AZ166" s="41"/>
      <c r="BA166" s="41"/>
      <c r="BB166" s="41"/>
      <c r="BC166" s="40"/>
      <c r="BD166" s="40"/>
      <c r="BE166" s="40"/>
      <c r="BF166" s="40"/>
      <c r="BG166" s="40"/>
      <c r="BH166" s="40"/>
      <c r="BI166" s="40"/>
      <c r="BJ166" s="40"/>
      <c r="BK166" s="40"/>
      <c r="BL166" s="40"/>
      <c r="BM166" s="40"/>
      <c r="BN166" s="40"/>
      <c r="BO166" s="40"/>
      <c r="BP166" s="40"/>
      <c r="BQ166" s="40"/>
      <c r="BR166" s="40"/>
      <c r="BS166" s="40"/>
      <c r="BT166" s="40"/>
      <c r="BU166" s="40"/>
      <c r="BV166" s="40"/>
      <c r="BW166" s="40"/>
      <c r="BX166" s="40"/>
      <c r="BY166" s="40"/>
      <c r="BZ166" s="40"/>
      <c r="CA166" s="40"/>
      <c r="CB166" s="40"/>
      <c r="CC166" s="40"/>
      <c r="CD166" s="40"/>
      <c r="CE166" s="40"/>
      <c r="CF166" s="40"/>
      <c r="CG166" s="40"/>
      <c r="CH166" s="40"/>
      <c r="CI166" s="40"/>
      <c r="CJ166" s="40"/>
      <c r="CK166" s="40"/>
      <c r="CL166" s="40"/>
      <c r="CM166" s="40"/>
      <c r="CN166" s="40"/>
      <c r="CO166" s="40"/>
    </row>
    <row r="167" spans="2:93" ht="13.5" customHeight="1">
      <c r="B167" s="39">
        <v>164</v>
      </c>
      <c r="C167" s="31"/>
      <c r="D167" s="31"/>
      <c r="E167" s="31"/>
      <c r="F167" s="31"/>
      <c r="G167" s="31"/>
      <c r="H167" s="31"/>
      <c r="I167" s="31"/>
      <c r="J167" s="31"/>
      <c r="K167" s="31"/>
      <c r="L167" s="31"/>
      <c r="M167" s="31"/>
      <c r="N167" s="31"/>
      <c r="O167" s="31"/>
      <c r="P167" s="31"/>
      <c r="Q167" s="31"/>
      <c r="R167" s="40"/>
      <c r="S167" s="40"/>
      <c r="T167" s="40"/>
      <c r="U167" s="40"/>
      <c r="V167" s="40"/>
      <c r="W167" s="40"/>
      <c r="X167" s="40"/>
      <c r="Y167" s="40"/>
      <c r="Z167" s="40"/>
      <c r="AA167" s="40"/>
      <c r="AB167" s="40"/>
      <c r="AC167" s="40"/>
      <c r="AD167" s="31"/>
      <c r="AE167" s="31"/>
      <c r="AF167" s="31"/>
      <c r="AG167" s="31"/>
      <c r="AH167" s="31"/>
      <c r="AI167" s="31"/>
      <c r="AJ167" s="31"/>
      <c r="AK167" s="31"/>
      <c r="AL167" s="31"/>
      <c r="AM167" s="31"/>
      <c r="AN167" s="31"/>
      <c r="AO167" s="31"/>
      <c r="AP167" s="44"/>
      <c r="AQ167" s="41"/>
      <c r="AR167" s="41"/>
      <c r="AS167" s="41"/>
      <c r="AT167" s="41"/>
      <c r="AU167" s="41"/>
      <c r="AV167" s="41"/>
      <c r="AW167" s="41"/>
      <c r="AX167" s="41"/>
      <c r="AY167" s="41"/>
      <c r="AZ167" s="41"/>
      <c r="BA167" s="41"/>
      <c r="BB167" s="41"/>
      <c r="BC167" s="40"/>
      <c r="BD167" s="40"/>
      <c r="BE167" s="40"/>
      <c r="BF167" s="40"/>
      <c r="BG167" s="40"/>
      <c r="BH167" s="40"/>
      <c r="BI167" s="40"/>
      <c r="BJ167" s="40"/>
      <c r="BK167" s="40"/>
      <c r="BL167" s="40"/>
      <c r="BM167" s="40"/>
      <c r="BN167" s="40"/>
      <c r="BO167" s="40"/>
      <c r="BP167" s="40"/>
      <c r="BQ167" s="40"/>
      <c r="BR167" s="40"/>
      <c r="BS167" s="40"/>
      <c r="BT167" s="40"/>
      <c r="BU167" s="40"/>
      <c r="BV167" s="40"/>
      <c r="BW167" s="40"/>
      <c r="BX167" s="40"/>
      <c r="BY167" s="40"/>
      <c r="BZ167" s="40"/>
      <c r="CA167" s="40"/>
      <c r="CB167" s="40"/>
      <c r="CC167" s="40"/>
      <c r="CD167" s="40"/>
      <c r="CE167" s="40"/>
      <c r="CF167" s="40"/>
      <c r="CG167" s="40"/>
      <c r="CH167" s="40"/>
      <c r="CI167" s="40"/>
      <c r="CJ167" s="40"/>
      <c r="CK167" s="40"/>
      <c r="CL167" s="40"/>
      <c r="CM167" s="40"/>
      <c r="CN167" s="40"/>
      <c r="CO167" s="40"/>
    </row>
    <row r="168" spans="2:93" ht="13.5" customHeight="1">
      <c r="B168" s="39">
        <v>165</v>
      </c>
      <c r="C168" s="31"/>
      <c r="D168" s="31"/>
      <c r="E168" s="31"/>
      <c r="F168" s="31"/>
      <c r="G168" s="31"/>
      <c r="H168" s="31"/>
      <c r="I168" s="31"/>
      <c r="J168" s="31"/>
      <c r="K168" s="31"/>
      <c r="L168" s="31"/>
      <c r="M168" s="31"/>
      <c r="N168" s="31"/>
      <c r="O168" s="31"/>
      <c r="P168" s="31"/>
      <c r="Q168" s="31"/>
      <c r="R168" s="40"/>
      <c r="S168" s="40"/>
      <c r="T168" s="40"/>
      <c r="U168" s="40"/>
      <c r="V168" s="40"/>
      <c r="W168" s="40"/>
      <c r="X168" s="40"/>
      <c r="Y168" s="40"/>
      <c r="Z168" s="40"/>
      <c r="AA168" s="40"/>
      <c r="AB168" s="40"/>
      <c r="AC168" s="40"/>
      <c r="AD168" s="31"/>
      <c r="AE168" s="31"/>
      <c r="AF168" s="31"/>
      <c r="AG168" s="31"/>
      <c r="AH168" s="31"/>
      <c r="AI168" s="31"/>
      <c r="AJ168" s="31"/>
      <c r="AK168" s="31"/>
      <c r="AL168" s="31"/>
      <c r="AM168" s="31"/>
      <c r="AN168" s="31"/>
      <c r="AO168" s="31"/>
      <c r="AP168" s="44"/>
      <c r="AQ168" s="41"/>
      <c r="AR168" s="41"/>
      <c r="AS168" s="41"/>
      <c r="AT168" s="41"/>
      <c r="AU168" s="41"/>
      <c r="AV168" s="41"/>
      <c r="AW168" s="41"/>
      <c r="AX168" s="41"/>
      <c r="AY168" s="41"/>
      <c r="AZ168" s="41"/>
      <c r="BA168" s="41"/>
      <c r="BB168" s="41"/>
      <c r="BC168" s="40"/>
      <c r="BD168" s="40"/>
      <c r="BE168" s="40"/>
      <c r="BF168" s="40"/>
      <c r="BG168" s="40"/>
      <c r="BH168" s="40"/>
      <c r="BI168" s="40"/>
      <c r="BJ168" s="40"/>
      <c r="BK168" s="40"/>
      <c r="BL168" s="40"/>
      <c r="BM168" s="40"/>
      <c r="BN168" s="40"/>
      <c r="BO168" s="40"/>
      <c r="BP168" s="40"/>
      <c r="BQ168" s="40"/>
      <c r="BR168" s="40"/>
      <c r="BS168" s="40"/>
      <c r="BT168" s="40"/>
      <c r="BU168" s="40"/>
      <c r="BV168" s="40"/>
      <c r="BW168" s="40"/>
      <c r="BX168" s="40"/>
      <c r="BY168" s="40"/>
      <c r="BZ168" s="40"/>
      <c r="CA168" s="40"/>
      <c r="CB168" s="40"/>
      <c r="CC168" s="40"/>
      <c r="CD168" s="40"/>
      <c r="CE168" s="40"/>
      <c r="CF168" s="40"/>
      <c r="CG168" s="40"/>
      <c r="CH168" s="40"/>
      <c r="CI168" s="40"/>
      <c r="CJ168" s="40"/>
      <c r="CK168" s="40"/>
      <c r="CL168" s="40"/>
      <c r="CM168" s="40"/>
      <c r="CN168" s="40"/>
      <c r="CO168" s="40"/>
    </row>
    <row r="169" spans="2:93" ht="13.5" customHeight="1"/>
    <row r="170" spans="2:93" ht="13.5" customHeight="1"/>
    <row r="171" spans="2:93" ht="13.5" customHeight="1"/>
    <row r="172" spans="2:93" ht="13.5" customHeight="1"/>
    <row r="173" spans="2:93" ht="13.5" customHeight="1"/>
    <row r="174" spans="2:93" ht="13.5" customHeight="1"/>
    <row r="175" spans="2:93" ht="13.5" customHeight="1"/>
    <row r="176" spans="2:93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mergeCells count="9">
    <mergeCell ref="BL3:BW3"/>
    <mergeCell ref="BX3:CI3"/>
    <mergeCell ref="CJ2:CL2"/>
    <mergeCell ref="CM2:CO2"/>
    <mergeCell ref="C3:N3"/>
    <mergeCell ref="O3:Z3"/>
    <mergeCell ref="AA3:AL3"/>
    <mergeCell ref="AM3:AX3"/>
    <mergeCell ref="AZ3:BK3"/>
  </mergeCells>
  <pageMargins left="0.25" right="0.25" top="0.75" bottom="0.75" header="0" footer="0"/>
  <pageSetup paperSize="8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999"/>
  <sheetViews>
    <sheetView tabSelected="1" topLeftCell="A7" zoomScale="85" zoomScaleNormal="85" workbookViewId="0">
      <selection activeCell="G8" sqref="G8:I67"/>
    </sheetView>
  </sheetViews>
  <sheetFormatPr defaultColWidth="14.42578125" defaultRowHeight="15" customHeight="1"/>
  <cols>
    <col min="1" max="1" width="8.28515625" customWidth="1"/>
    <col min="2" max="2" width="12.85546875" customWidth="1"/>
    <col min="3" max="4" width="5.28515625" customWidth="1"/>
    <col min="5" max="5" width="6.5703125" customWidth="1"/>
    <col min="6" max="6" width="5.28515625" customWidth="1"/>
    <col min="7" max="7" width="5.85546875" customWidth="1"/>
    <col min="8" max="8" width="6.5703125" customWidth="1"/>
    <col min="9" max="9" width="4.7109375" customWidth="1"/>
    <col min="10" max="10" width="6.85546875" customWidth="1"/>
    <col min="11" max="11" width="8.28515625" customWidth="1"/>
    <col min="12" max="26" width="8.7109375" customWidth="1"/>
  </cols>
  <sheetData>
    <row r="1" spans="2:10" ht="13.5" customHeight="1"/>
    <row r="2" spans="2:10" ht="13.5" customHeight="1">
      <c r="B2" s="117" t="s">
        <v>105</v>
      </c>
      <c r="C2" s="98"/>
    </row>
    <row r="3" spans="2:10" ht="13.5" customHeight="1">
      <c r="B3" s="38" t="s">
        <v>106</v>
      </c>
      <c r="C3" s="38">
        <v>1635</v>
      </c>
      <c r="F3" s="36"/>
    </row>
    <row r="4" spans="2:10" ht="13.5" customHeight="1">
      <c r="B4" s="38" t="s">
        <v>107</v>
      </c>
      <c r="C4" s="38">
        <v>444</v>
      </c>
      <c r="F4" s="36"/>
    </row>
    <row r="5" spans="2:10" ht="13.5" customHeight="1">
      <c r="B5" s="38" t="s">
        <v>108</v>
      </c>
      <c r="C5" s="38">
        <v>2910</v>
      </c>
      <c r="F5" s="36"/>
    </row>
    <row r="6" spans="2:10" ht="13.5" customHeight="1"/>
    <row r="7" spans="2:10" ht="13.5" customHeight="1"/>
    <row r="8" spans="2:10" ht="15" customHeight="1">
      <c r="B8" s="118" t="s">
        <v>109</v>
      </c>
      <c r="C8" s="119" t="s">
        <v>110</v>
      </c>
      <c r="D8" s="117" t="s">
        <v>111</v>
      </c>
      <c r="E8" s="97"/>
      <c r="F8" s="98"/>
      <c r="G8" s="117" t="s">
        <v>112</v>
      </c>
      <c r="H8" s="97"/>
      <c r="I8" s="98"/>
      <c r="J8" s="116" t="s">
        <v>113</v>
      </c>
    </row>
    <row r="9" spans="2:10" ht="13.5" customHeight="1">
      <c r="B9" s="95"/>
      <c r="C9" s="120"/>
      <c r="D9" s="67" t="s">
        <v>4</v>
      </c>
      <c r="E9" s="67" t="s">
        <v>5</v>
      </c>
      <c r="F9" s="67" t="s">
        <v>6</v>
      </c>
      <c r="G9" s="67" t="s">
        <v>4</v>
      </c>
      <c r="H9" s="67" t="s">
        <v>5</v>
      </c>
      <c r="I9" s="67" t="s">
        <v>6</v>
      </c>
      <c r="J9" s="95"/>
    </row>
    <row r="10" spans="2:10" ht="13.5" customHeight="1">
      <c r="B10" s="64" t="s">
        <v>28</v>
      </c>
      <c r="C10" s="68">
        <v>6</v>
      </c>
      <c r="D10" s="64">
        <v>1635</v>
      </c>
      <c r="E10" s="64">
        <v>4</v>
      </c>
      <c r="F10" s="64">
        <v>300</v>
      </c>
      <c r="G10" s="40">
        <f t="shared" ref="G10:G42" si="0">ROUND(D10/C$3,1)</f>
        <v>1</v>
      </c>
      <c r="H10" s="40">
        <f t="shared" ref="H10:H42" si="1">ROUND(E10/C$4,1)</f>
        <v>0</v>
      </c>
      <c r="I10" s="40">
        <f t="shared" ref="I10:I42" si="2">ROUND(F10/C$5,1)</f>
        <v>0.1</v>
      </c>
      <c r="J10" s="38">
        <v>102.12</v>
      </c>
    </row>
    <row r="11" spans="2:10" ht="13.5" customHeight="1">
      <c r="B11" s="64" t="s">
        <v>29</v>
      </c>
      <c r="C11" s="68">
        <v>6</v>
      </c>
      <c r="D11" s="64">
        <v>851</v>
      </c>
      <c r="E11" s="64">
        <v>61</v>
      </c>
      <c r="F11" s="64">
        <v>324</v>
      </c>
      <c r="G11" s="40">
        <f t="shared" si="0"/>
        <v>0.5</v>
      </c>
      <c r="H11" s="40">
        <f t="shared" si="1"/>
        <v>0.1</v>
      </c>
      <c r="I11" s="40">
        <f t="shared" si="2"/>
        <v>0.1</v>
      </c>
      <c r="J11" s="38">
        <v>100.22</v>
      </c>
    </row>
    <row r="12" spans="2:10" ht="13.5" customHeight="1">
      <c r="B12" s="64" t="s">
        <v>30</v>
      </c>
      <c r="C12" s="68">
        <v>6</v>
      </c>
      <c r="D12" s="64">
        <v>239</v>
      </c>
      <c r="E12" s="64">
        <v>41</v>
      </c>
      <c r="F12" s="64">
        <v>312</v>
      </c>
      <c r="G12" s="40">
        <f t="shared" si="0"/>
        <v>0.1</v>
      </c>
      <c r="H12" s="40">
        <f t="shared" si="1"/>
        <v>0.1</v>
      </c>
      <c r="I12" s="40">
        <f t="shared" si="2"/>
        <v>0.1</v>
      </c>
      <c r="J12" s="38">
        <v>105.41</v>
      </c>
    </row>
    <row r="13" spans="2:10" ht="13.5" customHeight="1">
      <c r="B13" s="64" t="s">
        <v>31</v>
      </c>
      <c r="C13" s="68">
        <v>6</v>
      </c>
      <c r="D13" s="64">
        <v>444</v>
      </c>
      <c r="E13" s="64">
        <v>444</v>
      </c>
      <c r="F13" s="64">
        <v>318</v>
      </c>
      <c r="G13" s="40">
        <f t="shared" si="0"/>
        <v>0.3</v>
      </c>
      <c r="H13" s="40">
        <f t="shared" si="1"/>
        <v>1</v>
      </c>
      <c r="I13" s="40">
        <f t="shared" si="2"/>
        <v>0.1</v>
      </c>
      <c r="J13" s="38">
        <v>102.36</v>
      </c>
    </row>
    <row r="14" spans="2:10" ht="13.5" customHeight="1">
      <c r="B14" s="64" t="s">
        <v>32</v>
      </c>
      <c r="C14" s="68">
        <v>6</v>
      </c>
      <c r="D14" s="64">
        <v>224</v>
      </c>
      <c r="E14" s="64">
        <v>224</v>
      </c>
      <c r="F14" s="64">
        <v>324</v>
      </c>
      <c r="G14" s="40">
        <f t="shared" si="0"/>
        <v>0.1</v>
      </c>
      <c r="H14" s="40">
        <f t="shared" si="1"/>
        <v>0.5</v>
      </c>
      <c r="I14" s="40">
        <f t="shared" si="2"/>
        <v>0.1</v>
      </c>
      <c r="J14" s="38">
        <v>99.78</v>
      </c>
    </row>
    <row r="15" spans="2:10" ht="13.5" customHeight="1">
      <c r="B15" s="64" t="s">
        <v>33</v>
      </c>
      <c r="C15" s="68">
        <v>6</v>
      </c>
      <c r="D15" s="64">
        <v>797</v>
      </c>
      <c r="E15" s="64">
        <v>240</v>
      </c>
      <c r="F15" s="64">
        <v>318</v>
      </c>
      <c r="G15" s="40">
        <f t="shared" si="0"/>
        <v>0.5</v>
      </c>
      <c r="H15" s="40">
        <f t="shared" si="1"/>
        <v>0.5</v>
      </c>
      <c r="I15" s="40">
        <f t="shared" si="2"/>
        <v>0.1</v>
      </c>
      <c r="J15" s="38">
        <v>105.11</v>
      </c>
    </row>
    <row r="16" spans="2:10" ht="13.5" customHeight="1">
      <c r="B16" s="64" t="s">
        <v>34</v>
      </c>
      <c r="C16" s="68">
        <v>6</v>
      </c>
      <c r="D16" s="64">
        <v>1597</v>
      </c>
      <c r="E16" s="64">
        <v>18</v>
      </c>
      <c r="F16" s="64">
        <v>2892</v>
      </c>
      <c r="G16" s="40">
        <f t="shared" si="0"/>
        <v>1</v>
      </c>
      <c r="H16" s="40">
        <f t="shared" si="1"/>
        <v>0</v>
      </c>
      <c r="I16" s="40">
        <f t="shared" si="2"/>
        <v>1</v>
      </c>
      <c r="J16" s="38">
        <v>106.51</v>
      </c>
    </row>
    <row r="17" spans="2:10" ht="13.5" customHeight="1">
      <c r="B17" s="38" t="s">
        <v>35</v>
      </c>
      <c r="C17" s="68">
        <v>6</v>
      </c>
      <c r="D17" s="38">
        <v>890</v>
      </c>
      <c r="E17" s="38">
        <v>43</v>
      </c>
      <c r="F17" s="38">
        <v>2810</v>
      </c>
      <c r="G17" s="40">
        <f t="shared" si="0"/>
        <v>0.5</v>
      </c>
      <c r="H17" s="40">
        <f t="shared" si="1"/>
        <v>0.1</v>
      </c>
      <c r="I17" s="40">
        <f t="shared" si="2"/>
        <v>1</v>
      </c>
      <c r="J17" s="38">
        <v>103.08</v>
      </c>
    </row>
    <row r="18" spans="2:10" ht="13.5" customHeight="1">
      <c r="B18" s="38" t="s">
        <v>36</v>
      </c>
      <c r="C18" s="68">
        <v>6</v>
      </c>
      <c r="D18" s="38">
        <v>220</v>
      </c>
      <c r="E18" s="38">
        <v>49</v>
      </c>
      <c r="F18" s="38">
        <v>2910</v>
      </c>
      <c r="G18" s="40">
        <f t="shared" si="0"/>
        <v>0.1</v>
      </c>
      <c r="H18" s="40">
        <f t="shared" si="1"/>
        <v>0.1</v>
      </c>
      <c r="I18" s="40">
        <f t="shared" si="2"/>
        <v>1</v>
      </c>
      <c r="J18" s="38">
        <v>102.96</v>
      </c>
    </row>
    <row r="19" spans="2:10" ht="13.5" customHeight="1">
      <c r="B19" s="64" t="s">
        <v>37</v>
      </c>
      <c r="C19" s="68">
        <v>6</v>
      </c>
      <c r="D19" s="64">
        <v>438</v>
      </c>
      <c r="E19" s="64">
        <v>438</v>
      </c>
      <c r="F19" s="64">
        <v>2832</v>
      </c>
      <c r="G19" s="40">
        <f t="shared" si="0"/>
        <v>0.3</v>
      </c>
      <c r="H19" s="40">
        <f t="shared" si="1"/>
        <v>1</v>
      </c>
      <c r="I19" s="40">
        <f t="shared" si="2"/>
        <v>1</v>
      </c>
      <c r="J19" s="38">
        <v>100.82</v>
      </c>
    </row>
    <row r="20" spans="2:10" ht="13.5" customHeight="1">
      <c r="B20" s="64" t="s">
        <v>38</v>
      </c>
      <c r="C20" s="68">
        <v>6</v>
      </c>
      <c r="D20" s="64">
        <v>214</v>
      </c>
      <c r="E20" s="64">
        <v>214</v>
      </c>
      <c r="F20" s="64">
        <v>2892</v>
      </c>
      <c r="G20" s="40">
        <f t="shared" si="0"/>
        <v>0.1</v>
      </c>
      <c r="H20" s="40">
        <f t="shared" si="1"/>
        <v>0.5</v>
      </c>
      <c r="I20" s="40">
        <f t="shared" si="2"/>
        <v>1</v>
      </c>
      <c r="J20" s="38">
        <v>101.12</v>
      </c>
    </row>
    <row r="21" spans="2:10" ht="13.5" customHeight="1">
      <c r="B21" s="38" t="s">
        <v>39</v>
      </c>
      <c r="C21" s="68">
        <v>6</v>
      </c>
      <c r="D21" s="64">
        <v>817</v>
      </c>
      <c r="E21" s="64">
        <v>241</v>
      </c>
      <c r="F21" s="64">
        <v>2838</v>
      </c>
      <c r="G21" s="40">
        <f t="shared" si="0"/>
        <v>0.5</v>
      </c>
      <c r="H21" s="40">
        <f t="shared" si="1"/>
        <v>0.5</v>
      </c>
      <c r="I21" s="40">
        <f t="shared" si="2"/>
        <v>1</v>
      </c>
      <c r="J21" s="38">
        <v>108.01</v>
      </c>
    </row>
    <row r="22" spans="2:10" ht="13.5" customHeight="1">
      <c r="B22" s="38" t="s">
        <v>40</v>
      </c>
      <c r="C22" s="68">
        <v>6</v>
      </c>
      <c r="D22" s="64">
        <v>1575</v>
      </c>
      <c r="E22" s="64">
        <v>22</v>
      </c>
      <c r="F22" s="64">
        <v>1392</v>
      </c>
      <c r="G22" s="40">
        <f t="shared" si="0"/>
        <v>1</v>
      </c>
      <c r="H22" s="40">
        <f t="shared" si="1"/>
        <v>0</v>
      </c>
      <c r="I22" s="40">
        <f t="shared" si="2"/>
        <v>0.5</v>
      </c>
      <c r="J22" s="38">
        <v>105.23</v>
      </c>
    </row>
    <row r="23" spans="2:10" ht="13.5" customHeight="1">
      <c r="B23" s="64" t="s">
        <v>41</v>
      </c>
      <c r="C23" s="68">
        <v>6</v>
      </c>
      <c r="D23" s="38">
        <v>890</v>
      </c>
      <c r="E23" s="38">
        <v>52</v>
      </c>
      <c r="F23" s="38">
        <v>1362</v>
      </c>
      <c r="G23" s="40">
        <f t="shared" si="0"/>
        <v>0.5</v>
      </c>
      <c r="H23" s="40">
        <f t="shared" si="1"/>
        <v>0.1</v>
      </c>
      <c r="I23" s="40">
        <f t="shared" si="2"/>
        <v>0.5</v>
      </c>
      <c r="J23" s="38">
        <v>107.15</v>
      </c>
    </row>
    <row r="24" spans="2:10" ht="13.5" customHeight="1">
      <c r="B24" s="64" t="s">
        <v>42</v>
      </c>
      <c r="C24" s="68">
        <v>6</v>
      </c>
      <c r="D24" s="38">
        <v>228</v>
      </c>
      <c r="E24" s="38">
        <v>49</v>
      </c>
      <c r="F24" s="38">
        <v>1335</v>
      </c>
      <c r="G24" s="40">
        <f t="shared" si="0"/>
        <v>0.1</v>
      </c>
      <c r="H24" s="40">
        <f t="shared" si="1"/>
        <v>0.1</v>
      </c>
      <c r="I24" s="40">
        <f t="shared" si="2"/>
        <v>0.5</v>
      </c>
      <c r="J24" s="38">
        <v>107.41</v>
      </c>
    </row>
    <row r="25" spans="2:10" ht="13.5" customHeight="1">
      <c r="B25" s="38" t="s">
        <v>43</v>
      </c>
      <c r="C25" s="68">
        <v>6</v>
      </c>
      <c r="D25" s="64">
        <v>438</v>
      </c>
      <c r="E25" s="64">
        <v>438</v>
      </c>
      <c r="F25" s="64">
        <v>1375</v>
      </c>
      <c r="G25" s="40">
        <f t="shared" si="0"/>
        <v>0.3</v>
      </c>
      <c r="H25" s="40">
        <f t="shared" si="1"/>
        <v>1</v>
      </c>
      <c r="I25" s="40">
        <f t="shared" si="2"/>
        <v>0.5</v>
      </c>
      <c r="J25" s="38">
        <v>104.4</v>
      </c>
    </row>
    <row r="26" spans="2:10" ht="13.5" customHeight="1">
      <c r="B26" s="38" t="s">
        <v>44</v>
      </c>
      <c r="C26" s="68">
        <v>6</v>
      </c>
      <c r="D26" s="64">
        <v>221</v>
      </c>
      <c r="E26" s="64">
        <v>221</v>
      </c>
      <c r="F26" s="64">
        <v>1404</v>
      </c>
      <c r="G26" s="40">
        <f t="shared" si="0"/>
        <v>0.1</v>
      </c>
      <c r="H26" s="40">
        <f t="shared" si="1"/>
        <v>0.5</v>
      </c>
      <c r="I26" s="40">
        <f t="shared" si="2"/>
        <v>0.5</v>
      </c>
      <c r="J26" s="38">
        <v>103.53</v>
      </c>
    </row>
    <row r="27" spans="2:10" ht="13.5" customHeight="1">
      <c r="B27" s="64" t="s">
        <v>45</v>
      </c>
      <c r="C27" s="68">
        <v>6</v>
      </c>
      <c r="D27" s="64">
        <v>824</v>
      </c>
      <c r="E27" s="64">
        <v>239</v>
      </c>
      <c r="F27" s="64">
        <v>1380</v>
      </c>
      <c r="G27" s="40">
        <f t="shared" si="0"/>
        <v>0.5</v>
      </c>
      <c r="H27" s="40">
        <f t="shared" si="1"/>
        <v>0.5</v>
      </c>
      <c r="I27" s="40">
        <f t="shared" si="2"/>
        <v>0.5</v>
      </c>
      <c r="J27" s="38">
        <v>108.32</v>
      </c>
    </row>
    <row r="28" spans="2:10" ht="13.5" customHeight="1">
      <c r="B28" s="38" t="s">
        <v>48</v>
      </c>
      <c r="C28" s="68">
        <v>4</v>
      </c>
      <c r="D28" s="38">
        <v>1648</v>
      </c>
      <c r="E28" s="38">
        <v>0</v>
      </c>
      <c r="F28" s="38">
        <v>330</v>
      </c>
      <c r="G28" s="40">
        <f t="shared" si="0"/>
        <v>1</v>
      </c>
      <c r="H28" s="40">
        <f t="shared" si="1"/>
        <v>0</v>
      </c>
      <c r="I28" s="40">
        <f t="shared" si="2"/>
        <v>0.1</v>
      </c>
      <c r="J28" s="38">
        <v>63.24</v>
      </c>
    </row>
    <row r="29" spans="2:10" ht="13.5" customHeight="1">
      <c r="B29" s="38" t="s">
        <v>49</v>
      </c>
      <c r="C29" s="68">
        <v>4</v>
      </c>
      <c r="D29" s="38">
        <v>194</v>
      </c>
      <c r="E29" s="38">
        <v>4</v>
      </c>
      <c r="F29" s="38">
        <v>318</v>
      </c>
      <c r="G29" s="40">
        <f t="shared" si="0"/>
        <v>0.1</v>
      </c>
      <c r="H29" s="40">
        <f t="shared" si="1"/>
        <v>0</v>
      </c>
      <c r="I29" s="40">
        <f t="shared" si="2"/>
        <v>0.1</v>
      </c>
      <c r="J29" s="38">
        <v>70.61</v>
      </c>
    </row>
    <row r="30" spans="2:10" ht="13.5" customHeight="1">
      <c r="B30" s="38" t="s">
        <v>50</v>
      </c>
      <c r="C30" s="68">
        <v>4</v>
      </c>
      <c r="D30" s="38">
        <v>420</v>
      </c>
      <c r="E30" s="38">
        <v>385</v>
      </c>
      <c r="F30" s="38">
        <v>263</v>
      </c>
      <c r="G30" s="40">
        <f t="shared" si="0"/>
        <v>0.3</v>
      </c>
      <c r="H30" s="40">
        <f t="shared" si="1"/>
        <v>0.9</v>
      </c>
      <c r="I30" s="40">
        <f t="shared" si="2"/>
        <v>0.1</v>
      </c>
      <c r="J30" s="38">
        <v>62.44</v>
      </c>
    </row>
    <row r="31" spans="2:10" ht="12.75" customHeight="1">
      <c r="B31" s="38" t="s">
        <v>51</v>
      </c>
      <c r="C31" s="68">
        <v>4</v>
      </c>
      <c r="D31" s="38">
        <v>1507</v>
      </c>
      <c r="E31" s="38">
        <v>16</v>
      </c>
      <c r="F31" s="38">
        <v>1441</v>
      </c>
      <c r="G31" s="40">
        <f t="shared" si="0"/>
        <v>0.9</v>
      </c>
      <c r="H31" s="40">
        <f t="shared" si="1"/>
        <v>0</v>
      </c>
      <c r="I31" s="40">
        <f t="shared" si="2"/>
        <v>0.5</v>
      </c>
      <c r="J31" s="38">
        <v>95.07</v>
      </c>
    </row>
    <row r="32" spans="2:10" ht="13.5" customHeight="1">
      <c r="B32" s="38" t="s">
        <v>52</v>
      </c>
      <c r="C32" s="68">
        <v>4</v>
      </c>
      <c r="D32" s="38">
        <v>429</v>
      </c>
      <c r="E32" s="38">
        <v>396</v>
      </c>
      <c r="F32" s="38">
        <v>1416</v>
      </c>
      <c r="G32" s="40">
        <f t="shared" si="0"/>
        <v>0.3</v>
      </c>
      <c r="H32" s="40">
        <f t="shared" si="1"/>
        <v>0.9</v>
      </c>
      <c r="I32" s="40">
        <f t="shared" si="2"/>
        <v>0.5</v>
      </c>
      <c r="J32" s="38">
        <v>93.25</v>
      </c>
    </row>
    <row r="33" spans="2:10" ht="13.5" customHeight="1">
      <c r="B33" s="38" t="s">
        <v>62</v>
      </c>
      <c r="C33" s="68">
        <v>4</v>
      </c>
      <c r="D33" s="38">
        <v>1166</v>
      </c>
      <c r="E33" s="38">
        <v>26</v>
      </c>
      <c r="F33" s="38">
        <v>1437</v>
      </c>
      <c r="G33" s="40">
        <f t="shared" si="0"/>
        <v>0.7</v>
      </c>
      <c r="H33" s="40">
        <f t="shared" si="1"/>
        <v>0.1</v>
      </c>
      <c r="I33" s="40">
        <f t="shared" si="2"/>
        <v>0.5</v>
      </c>
      <c r="J33" s="38">
        <v>85.95</v>
      </c>
    </row>
    <row r="34" spans="2:10" ht="13.5" customHeight="1">
      <c r="B34" s="38" t="s">
        <v>53</v>
      </c>
      <c r="C34" s="68">
        <v>4</v>
      </c>
      <c r="D34" s="38">
        <v>1559</v>
      </c>
      <c r="E34" s="38">
        <v>0</v>
      </c>
      <c r="F34" s="38">
        <v>980</v>
      </c>
      <c r="G34" s="40">
        <f t="shared" si="0"/>
        <v>1</v>
      </c>
      <c r="H34" s="40">
        <f t="shared" si="1"/>
        <v>0</v>
      </c>
      <c r="I34" s="40">
        <f t="shared" si="2"/>
        <v>0.3</v>
      </c>
      <c r="J34" s="38">
        <v>75.02</v>
      </c>
    </row>
    <row r="35" spans="2:10" ht="13.5" customHeight="1">
      <c r="B35" s="38" t="s">
        <v>54</v>
      </c>
      <c r="C35" s="68">
        <v>4</v>
      </c>
      <c r="D35" s="38">
        <v>420</v>
      </c>
      <c r="E35" s="38">
        <v>385</v>
      </c>
      <c r="F35" s="38">
        <v>950</v>
      </c>
      <c r="G35" s="40">
        <f t="shared" si="0"/>
        <v>0.3</v>
      </c>
      <c r="H35" s="40">
        <f t="shared" si="1"/>
        <v>0.9</v>
      </c>
      <c r="I35" s="40">
        <f t="shared" si="2"/>
        <v>0.3</v>
      </c>
      <c r="J35" s="38">
        <v>74.66</v>
      </c>
    </row>
    <row r="36" spans="2:10" ht="13.5" customHeight="1">
      <c r="B36" s="38" t="s">
        <v>55</v>
      </c>
      <c r="C36" s="68">
        <v>4</v>
      </c>
      <c r="D36" s="38">
        <v>1172</v>
      </c>
      <c r="E36" s="38">
        <v>32</v>
      </c>
      <c r="F36" s="38">
        <v>1024</v>
      </c>
      <c r="G36" s="40">
        <f t="shared" si="0"/>
        <v>0.7</v>
      </c>
      <c r="H36" s="40">
        <f t="shared" si="1"/>
        <v>0.1</v>
      </c>
      <c r="I36" s="40">
        <f t="shared" si="2"/>
        <v>0.4</v>
      </c>
      <c r="J36" s="38">
        <v>66.040000000000006</v>
      </c>
    </row>
    <row r="37" spans="2:10" ht="13.5" customHeight="1">
      <c r="B37" s="38" t="s">
        <v>56</v>
      </c>
      <c r="C37" s="68">
        <v>2</v>
      </c>
      <c r="D37" s="38">
        <v>108</v>
      </c>
      <c r="E37" s="38">
        <v>0</v>
      </c>
      <c r="F37" s="38">
        <v>77</v>
      </c>
      <c r="G37" s="40">
        <f t="shared" si="0"/>
        <v>0.1</v>
      </c>
      <c r="H37" s="40">
        <f t="shared" si="1"/>
        <v>0</v>
      </c>
      <c r="I37" s="40">
        <f t="shared" si="2"/>
        <v>0</v>
      </c>
      <c r="J37" s="38">
        <v>48.52</v>
      </c>
    </row>
    <row r="38" spans="2:10" ht="13.5" customHeight="1">
      <c r="B38" s="38" t="s">
        <v>57</v>
      </c>
      <c r="C38" s="68">
        <v>2</v>
      </c>
      <c r="D38" s="38">
        <v>934</v>
      </c>
      <c r="E38" s="38">
        <v>0</v>
      </c>
      <c r="F38" s="38">
        <v>812</v>
      </c>
      <c r="G38" s="40">
        <f t="shared" si="0"/>
        <v>0.6</v>
      </c>
      <c r="H38" s="40">
        <f t="shared" si="1"/>
        <v>0</v>
      </c>
      <c r="I38" s="40">
        <f t="shared" si="2"/>
        <v>0.3</v>
      </c>
      <c r="J38" s="38">
        <v>60.92</v>
      </c>
    </row>
    <row r="39" spans="2:10" ht="13.5" customHeight="1">
      <c r="B39" s="38" t="s">
        <v>58</v>
      </c>
      <c r="C39" s="68">
        <v>2</v>
      </c>
      <c r="D39" s="38">
        <v>821</v>
      </c>
      <c r="E39" s="38">
        <v>31</v>
      </c>
      <c r="F39" s="38">
        <v>899</v>
      </c>
      <c r="G39" s="40">
        <f t="shared" si="0"/>
        <v>0.5</v>
      </c>
      <c r="H39" s="40">
        <f t="shared" si="1"/>
        <v>0.1</v>
      </c>
      <c r="I39" s="40">
        <f t="shared" si="2"/>
        <v>0.3</v>
      </c>
      <c r="J39" s="38">
        <v>39.32</v>
      </c>
    </row>
    <row r="40" spans="2:10" ht="13.5" customHeight="1">
      <c r="B40" s="38" t="s">
        <v>59</v>
      </c>
      <c r="C40" s="68">
        <v>2</v>
      </c>
      <c r="D40" s="38">
        <v>788</v>
      </c>
      <c r="E40" s="38">
        <v>0</v>
      </c>
      <c r="F40" s="38">
        <v>514</v>
      </c>
      <c r="G40" s="40">
        <f t="shared" si="0"/>
        <v>0.5</v>
      </c>
      <c r="H40" s="40">
        <f t="shared" si="1"/>
        <v>0</v>
      </c>
      <c r="I40" s="40">
        <f t="shared" si="2"/>
        <v>0.2</v>
      </c>
      <c r="J40" s="38">
        <v>36.29</v>
      </c>
    </row>
    <row r="41" spans="2:10" ht="13.5" customHeight="1">
      <c r="B41" s="38" t="s">
        <v>61</v>
      </c>
      <c r="C41" s="68">
        <v>1</v>
      </c>
      <c r="D41" s="38">
        <v>54</v>
      </c>
      <c r="E41" s="38">
        <v>0</v>
      </c>
      <c r="F41" s="38">
        <v>0</v>
      </c>
      <c r="G41" s="40">
        <f t="shared" si="0"/>
        <v>0</v>
      </c>
      <c r="H41" s="40">
        <f t="shared" si="1"/>
        <v>0</v>
      </c>
      <c r="I41" s="40">
        <f t="shared" si="2"/>
        <v>0</v>
      </c>
      <c r="J41" s="38">
        <v>37.54</v>
      </c>
    </row>
    <row r="42" spans="2:10" ht="13.5" customHeight="1">
      <c r="B42" s="38" t="s">
        <v>60</v>
      </c>
      <c r="C42" s="68">
        <v>1</v>
      </c>
      <c r="D42" s="38">
        <v>461</v>
      </c>
      <c r="E42" s="38">
        <v>0</v>
      </c>
      <c r="F42" s="38">
        <v>0</v>
      </c>
      <c r="G42" s="40">
        <f t="shared" si="0"/>
        <v>0.3</v>
      </c>
      <c r="H42" s="40">
        <f t="shared" si="1"/>
        <v>0</v>
      </c>
      <c r="I42" s="40">
        <f t="shared" si="2"/>
        <v>0</v>
      </c>
      <c r="J42" s="40">
        <v>33</v>
      </c>
    </row>
    <row r="43" spans="2:10" ht="13.5" customHeight="1">
      <c r="B43" s="38" t="s">
        <v>83</v>
      </c>
      <c r="C43" s="68">
        <v>6</v>
      </c>
      <c r="D43" s="69">
        <v>45.34</v>
      </c>
      <c r="E43" s="69">
        <v>25.11</v>
      </c>
      <c r="F43" s="69">
        <v>55.9</v>
      </c>
      <c r="G43" s="40">
        <f t="shared" ref="G43:G67" si="3">D43/C$3</f>
        <v>2.7730886850152906E-2</v>
      </c>
      <c r="H43" s="40">
        <f t="shared" ref="H43:H67" si="4">E43/C$4</f>
        <v>5.6554054054054052E-2</v>
      </c>
      <c r="I43" s="40">
        <f t="shared" ref="I43:I67" si="5">F43/C$5</f>
        <v>1.9209621993127146E-2</v>
      </c>
      <c r="J43" s="38">
        <v>49.31</v>
      </c>
    </row>
    <row r="44" spans="2:10" ht="13.5" customHeight="1">
      <c r="B44" s="64" t="s">
        <v>84</v>
      </c>
      <c r="C44" s="68">
        <v>6</v>
      </c>
      <c r="D44" s="69">
        <v>42.22</v>
      </c>
      <c r="E44" s="69">
        <v>27.72</v>
      </c>
      <c r="F44" s="69">
        <v>45</v>
      </c>
      <c r="G44" s="40">
        <f t="shared" si="3"/>
        <v>2.5822629969418958E-2</v>
      </c>
      <c r="H44" s="40">
        <f t="shared" si="4"/>
        <v>6.2432432432432433E-2</v>
      </c>
      <c r="I44" s="40">
        <f t="shared" si="5"/>
        <v>1.5463917525773196E-2</v>
      </c>
      <c r="J44" s="38">
        <v>82.88</v>
      </c>
    </row>
    <row r="45" spans="2:10" ht="13.5" customHeight="1">
      <c r="B45" s="38" t="s">
        <v>81</v>
      </c>
      <c r="C45" s="68">
        <v>6</v>
      </c>
      <c r="D45" s="69">
        <v>16.57</v>
      </c>
      <c r="E45" s="69">
        <v>10.5</v>
      </c>
      <c r="F45" s="69">
        <v>0</v>
      </c>
      <c r="G45" s="40">
        <f t="shared" si="3"/>
        <v>1.0134556574923547E-2</v>
      </c>
      <c r="H45" s="40">
        <f t="shared" si="4"/>
        <v>2.364864864864865E-2</v>
      </c>
      <c r="I45" s="40">
        <f t="shared" si="5"/>
        <v>0</v>
      </c>
      <c r="J45" s="38">
        <v>15.52</v>
      </c>
    </row>
    <row r="46" spans="2:10" ht="13.5" customHeight="1">
      <c r="B46" s="64" t="s">
        <v>82</v>
      </c>
      <c r="C46" s="68">
        <v>6</v>
      </c>
      <c r="D46" s="69">
        <v>27.06</v>
      </c>
      <c r="E46" s="69">
        <v>9.48</v>
      </c>
      <c r="F46" s="69">
        <v>0</v>
      </c>
      <c r="G46" s="40">
        <f t="shared" si="3"/>
        <v>1.6550458715596329E-2</v>
      </c>
      <c r="H46" s="40">
        <f t="shared" si="4"/>
        <v>2.1351351351351352E-2</v>
      </c>
      <c r="I46" s="40">
        <f t="shared" si="5"/>
        <v>0</v>
      </c>
      <c r="J46" s="38">
        <v>42.49</v>
      </c>
    </row>
    <row r="47" spans="2:10" ht="13.5" customHeight="1">
      <c r="B47" s="64" t="s">
        <v>79</v>
      </c>
      <c r="C47" s="68">
        <v>6</v>
      </c>
      <c r="D47" s="69">
        <v>298.92</v>
      </c>
      <c r="E47" s="69">
        <v>94.8</v>
      </c>
      <c r="F47" s="69">
        <v>936</v>
      </c>
      <c r="G47" s="40">
        <f t="shared" si="3"/>
        <v>0.1828256880733945</v>
      </c>
      <c r="H47" s="40">
        <f t="shared" si="4"/>
        <v>0.2135135135135135</v>
      </c>
      <c r="I47" s="40">
        <f t="shared" si="5"/>
        <v>0.3216494845360825</v>
      </c>
      <c r="J47" s="38">
        <v>29.52</v>
      </c>
    </row>
    <row r="48" spans="2:10" ht="12.75" customHeight="1">
      <c r="B48" s="64" t="s">
        <v>80</v>
      </c>
      <c r="C48" s="68">
        <v>6</v>
      </c>
      <c r="D48" s="69">
        <v>29</v>
      </c>
      <c r="E48" s="69">
        <v>7.0000000000000007E-2</v>
      </c>
      <c r="F48" s="69">
        <v>324</v>
      </c>
      <c r="G48" s="40">
        <f t="shared" si="3"/>
        <v>1.7737003058103974E-2</v>
      </c>
      <c r="H48" s="40">
        <f t="shared" si="4"/>
        <v>1.5765765765765767E-4</v>
      </c>
      <c r="I48" s="40">
        <f t="shared" si="5"/>
        <v>0.11134020618556702</v>
      </c>
      <c r="J48" s="38">
        <v>24.76</v>
      </c>
    </row>
    <row r="49" spans="2:11" ht="12.75" customHeight="1">
      <c r="B49" s="64" t="s">
        <v>89</v>
      </c>
      <c r="C49" s="68">
        <v>4</v>
      </c>
      <c r="D49" s="69">
        <v>111.18</v>
      </c>
      <c r="E49" s="69">
        <v>75.2</v>
      </c>
      <c r="F49" s="69">
        <v>1435</v>
      </c>
      <c r="G49" s="40">
        <f t="shared" si="3"/>
        <v>6.8000000000000005E-2</v>
      </c>
      <c r="H49" s="40">
        <f t="shared" si="4"/>
        <v>0.16936936936936939</v>
      </c>
      <c r="I49" s="40">
        <f t="shared" si="5"/>
        <v>0.49312714776632305</v>
      </c>
      <c r="J49" s="38">
        <v>39.200000000000003</v>
      </c>
    </row>
    <row r="50" spans="2:11" ht="12.75" customHeight="1">
      <c r="B50" s="64" t="s">
        <v>90</v>
      </c>
      <c r="C50" s="68">
        <v>4</v>
      </c>
      <c r="D50" s="69">
        <v>115</v>
      </c>
      <c r="E50" s="69">
        <v>72.97</v>
      </c>
      <c r="F50" s="69">
        <v>1504</v>
      </c>
      <c r="G50" s="40">
        <f t="shared" si="3"/>
        <v>7.0336391437308868E-2</v>
      </c>
      <c r="H50" s="40">
        <f t="shared" si="4"/>
        <v>0.16434684684684683</v>
      </c>
      <c r="I50" s="40">
        <f t="shared" si="5"/>
        <v>0.51683848797250864</v>
      </c>
      <c r="J50" s="38">
        <v>19.46</v>
      </c>
    </row>
    <row r="51" spans="2:11" ht="13.5" customHeight="1">
      <c r="B51" s="38" t="s">
        <v>92</v>
      </c>
      <c r="C51" s="68">
        <v>6</v>
      </c>
      <c r="D51" s="69">
        <v>49.39</v>
      </c>
      <c r="E51" s="69">
        <v>0.18</v>
      </c>
      <c r="F51" s="69">
        <v>23</v>
      </c>
      <c r="G51" s="40">
        <f t="shared" si="3"/>
        <v>3.0207951070336393E-2</v>
      </c>
      <c r="H51" s="40">
        <f t="shared" si="4"/>
        <v>4.0540540540540538E-4</v>
      </c>
      <c r="I51" s="40">
        <f t="shared" si="5"/>
        <v>7.903780068728522E-3</v>
      </c>
      <c r="J51" s="38">
        <v>87.73</v>
      </c>
    </row>
    <row r="52" spans="2:11" ht="13.5" customHeight="1">
      <c r="B52" s="64" t="s">
        <v>91</v>
      </c>
      <c r="C52" s="68">
        <v>6</v>
      </c>
      <c r="D52" s="69">
        <v>86.75</v>
      </c>
      <c r="E52" s="69">
        <v>56.48</v>
      </c>
      <c r="F52" s="69">
        <v>11</v>
      </c>
      <c r="G52" s="40">
        <f t="shared" si="3"/>
        <v>5.3058103975535169E-2</v>
      </c>
      <c r="H52" s="40">
        <f t="shared" si="4"/>
        <v>0.12720720720720721</v>
      </c>
      <c r="I52" s="40">
        <f t="shared" si="5"/>
        <v>3.7800687285223368E-3</v>
      </c>
      <c r="J52" s="38">
        <v>117.38</v>
      </c>
    </row>
    <row r="53" spans="2:11" ht="13.5" customHeight="1">
      <c r="B53" s="64" t="s">
        <v>86</v>
      </c>
      <c r="C53" s="68">
        <v>4</v>
      </c>
      <c r="D53" s="69">
        <v>29.44</v>
      </c>
      <c r="E53" s="69">
        <v>18.38</v>
      </c>
      <c r="F53" s="69">
        <v>40</v>
      </c>
      <c r="G53" s="40">
        <f t="shared" si="3"/>
        <v>1.8006116207951072E-2</v>
      </c>
      <c r="H53" s="40">
        <f t="shared" si="4"/>
        <v>4.1396396396396397E-2</v>
      </c>
      <c r="I53" s="40">
        <f t="shared" si="5"/>
        <v>1.3745704467353952E-2</v>
      </c>
      <c r="J53" s="38">
        <v>113.02</v>
      </c>
    </row>
    <row r="54" spans="2:11" ht="13.5" customHeight="1">
      <c r="B54" s="64" t="s">
        <v>88</v>
      </c>
      <c r="C54" s="68">
        <v>4</v>
      </c>
      <c r="D54" s="69">
        <v>17.93</v>
      </c>
      <c r="E54" s="69">
        <v>10.42</v>
      </c>
      <c r="F54" s="69">
        <v>0</v>
      </c>
      <c r="G54" s="40">
        <f t="shared" si="3"/>
        <v>1.0966360856269113E-2</v>
      </c>
      <c r="H54" s="40">
        <f t="shared" si="4"/>
        <v>2.3468468468468468E-2</v>
      </c>
      <c r="I54" s="40">
        <f t="shared" si="5"/>
        <v>0</v>
      </c>
      <c r="J54" s="38">
        <v>74.05</v>
      </c>
    </row>
    <row r="55" spans="2:11" ht="13.5" customHeight="1">
      <c r="B55" s="64" t="s">
        <v>87</v>
      </c>
      <c r="C55" s="68">
        <v>4</v>
      </c>
      <c r="D55" s="69">
        <v>222.63</v>
      </c>
      <c r="E55" s="69">
        <v>40.31</v>
      </c>
      <c r="F55" s="69">
        <v>564</v>
      </c>
      <c r="G55" s="40">
        <f t="shared" si="3"/>
        <v>0.13616513761467888</v>
      </c>
      <c r="H55" s="40">
        <f t="shared" si="4"/>
        <v>9.0788288288288291E-2</v>
      </c>
      <c r="I55" s="40">
        <f t="shared" si="5"/>
        <v>0.19381443298969073</v>
      </c>
      <c r="J55" s="38">
        <v>46.42</v>
      </c>
    </row>
    <row r="56" spans="2:11" ht="13.5" customHeight="1">
      <c r="B56" s="64" t="s">
        <v>93</v>
      </c>
      <c r="C56" s="68">
        <v>4</v>
      </c>
      <c r="D56" s="69">
        <v>80.040000000000006</v>
      </c>
      <c r="E56" s="69">
        <v>33.39</v>
      </c>
      <c r="F56" s="69">
        <v>9</v>
      </c>
      <c r="G56" s="40">
        <f t="shared" si="3"/>
        <v>4.8954128440366979E-2</v>
      </c>
      <c r="H56" s="40">
        <f t="shared" si="4"/>
        <v>7.5202702702702698E-2</v>
      </c>
      <c r="I56" s="40">
        <f t="shared" si="5"/>
        <v>3.092783505154639E-3</v>
      </c>
      <c r="J56" s="38">
        <v>152.49</v>
      </c>
    </row>
    <row r="57" spans="2:11" ht="13.5" customHeight="1">
      <c r="B57" s="64" t="s">
        <v>96</v>
      </c>
      <c r="C57" s="68">
        <v>4</v>
      </c>
      <c r="D57" s="69">
        <v>25</v>
      </c>
      <c r="E57" s="69">
        <v>0.02</v>
      </c>
      <c r="F57" s="69">
        <v>110</v>
      </c>
      <c r="G57" s="40">
        <f t="shared" si="3"/>
        <v>1.5290519877675841E-2</v>
      </c>
      <c r="H57" s="40">
        <f t="shared" si="4"/>
        <v>4.5045045045045046E-5</v>
      </c>
      <c r="I57" s="40">
        <f t="shared" si="5"/>
        <v>3.7800687285223365E-2</v>
      </c>
      <c r="J57" s="38">
        <v>18.22</v>
      </c>
    </row>
    <row r="58" spans="2:11" ht="13.5" customHeight="1">
      <c r="B58" s="64" t="s">
        <v>94</v>
      </c>
      <c r="C58" s="68">
        <v>4</v>
      </c>
      <c r="D58" s="69">
        <v>11</v>
      </c>
      <c r="E58" s="69">
        <v>7</v>
      </c>
      <c r="F58" s="69">
        <v>0</v>
      </c>
      <c r="G58" s="40">
        <f t="shared" si="3"/>
        <v>6.7278287461773698E-3</v>
      </c>
      <c r="H58" s="40">
        <f t="shared" si="4"/>
        <v>1.5765765765765764E-2</v>
      </c>
      <c r="I58" s="40">
        <f t="shared" si="5"/>
        <v>0</v>
      </c>
      <c r="J58" s="38">
        <v>27.14</v>
      </c>
    </row>
    <row r="59" spans="2:11" ht="13.5" customHeight="1">
      <c r="B59" s="64" t="s">
        <v>95</v>
      </c>
      <c r="C59" s="68">
        <v>4</v>
      </c>
      <c r="D59" s="69">
        <v>20</v>
      </c>
      <c r="E59" s="69">
        <v>17</v>
      </c>
      <c r="F59" s="69">
        <v>32</v>
      </c>
      <c r="G59" s="40">
        <f t="shared" si="3"/>
        <v>1.2232415902140673E-2</v>
      </c>
      <c r="H59" s="40">
        <f t="shared" si="4"/>
        <v>3.8288288288288286E-2</v>
      </c>
      <c r="I59" s="40">
        <f t="shared" si="5"/>
        <v>1.0996563573883162E-2</v>
      </c>
      <c r="J59" s="38">
        <v>66.73</v>
      </c>
    </row>
    <row r="60" spans="2:11" ht="13.5" customHeight="1">
      <c r="B60" s="64" t="s">
        <v>97</v>
      </c>
      <c r="C60" s="68">
        <v>2</v>
      </c>
      <c r="D60" s="69">
        <v>89</v>
      </c>
      <c r="E60" s="69">
        <v>18</v>
      </c>
      <c r="F60" s="69">
        <v>550</v>
      </c>
      <c r="G60" s="40">
        <f t="shared" si="3"/>
        <v>5.4434250764525995E-2</v>
      </c>
      <c r="H60" s="40">
        <f t="shared" si="4"/>
        <v>4.0540540540540543E-2</v>
      </c>
      <c r="I60" s="40">
        <f t="shared" si="5"/>
        <v>0.18900343642611683</v>
      </c>
      <c r="J60" s="38">
        <v>78.63</v>
      </c>
    </row>
    <row r="61" spans="2:11" ht="13.5" customHeight="1">
      <c r="B61" s="64" t="s">
        <v>100</v>
      </c>
      <c r="C61" s="68">
        <v>2</v>
      </c>
      <c r="D61" s="69">
        <v>7</v>
      </c>
      <c r="E61" s="69">
        <v>4</v>
      </c>
      <c r="F61" s="69">
        <v>0</v>
      </c>
      <c r="G61" s="40">
        <f t="shared" si="3"/>
        <v>4.2813455657492354E-3</v>
      </c>
      <c r="H61" s="40">
        <f t="shared" si="4"/>
        <v>9.0090090090090089E-3</v>
      </c>
      <c r="I61" s="40">
        <f t="shared" si="5"/>
        <v>0</v>
      </c>
      <c r="J61" s="38">
        <v>184</v>
      </c>
    </row>
    <row r="62" spans="2:11" ht="13.5" customHeight="1">
      <c r="B62" s="64" t="s">
        <v>98</v>
      </c>
      <c r="C62" s="68">
        <v>2</v>
      </c>
      <c r="D62" s="69">
        <v>13</v>
      </c>
      <c r="E62" s="69">
        <v>5</v>
      </c>
      <c r="F62" s="69">
        <v>16</v>
      </c>
      <c r="G62" s="40">
        <f t="shared" si="3"/>
        <v>7.9510703363914366E-3</v>
      </c>
      <c r="H62" s="40">
        <f t="shared" si="4"/>
        <v>1.1261261261261261E-2</v>
      </c>
      <c r="I62" s="40">
        <f t="shared" si="5"/>
        <v>5.4982817869415812E-3</v>
      </c>
      <c r="J62" s="38">
        <v>210</v>
      </c>
    </row>
    <row r="63" spans="2:11" ht="13.5" customHeight="1">
      <c r="B63" s="64" t="s">
        <v>99</v>
      </c>
      <c r="C63" s="68">
        <v>2</v>
      </c>
      <c r="D63" s="69">
        <v>67</v>
      </c>
      <c r="E63" s="69">
        <v>38</v>
      </c>
      <c r="F63" s="69">
        <v>890</v>
      </c>
      <c r="G63" s="40">
        <f t="shared" si="3"/>
        <v>4.0978593272171251E-2</v>
      </c>
      <c r="H63" s="40">
        <f t="shared" si="4"/>
        <v>8.5585585585585586E-2</v>
      </c>
      <c r="I63" s="40">
        <f t="shared" si="5"/>
        <v>0.30584192439862545</v>
      </c>
      <c r="J63" s="38">
        <v>30.8</v>
      </c>
    </row>
    <row r="64" spans="2:11" ht="13.5" customHeight="1">
      <c r="B64" s="64" t="s">
        <v>102</v>
      </c>
      <c r="C64" s="68">
        <v>1</v>
      </c>
      <c r="D64" s="69">
        <v>81</v>
      </c>
      <c r="E64" s="69">
        <v>13</v>
      </c>
      <c r="F64" s="69">
        <v>0</v>
      </c>
      <c r="G64" s="40">
        <f t="shared" si="3"/>
        <v>4.9541284403669728E-2</v>
      </c>
      <c r="H64" s="40">
        <f t="shared" si="4"/>
        <v>2.9279279279279279E-2</v>
      </c>
      <c r="I64" s="40">
        <f t="shared" si="5"/>
        <v>0</v>
      </c>
      <c r="J64" s="38">
        <v>62.84</v>
      </c>
      <c r="K64" s="36"/>
    </row>
    <row r="65" spans="2:10" ht="13.5" customHeight="1">
      <c r="B65" s="64" t="s">
        <v>103</v>
      </c>
      <c r="C65" s="68">
        <v>1</v>
      </c>
      <c r="D65" s="69">
        <v>5</v>
      </c>
      <c r="E65" s="69">
        <v>2</v>
      </c>
      <c r="F65" s="69">
        <v>0</v>
      </c>
      <c r="G65" s="70">
        <f t="shared" si="3"/>
        <v>3.0581039755351682E-3</v>
      </c>
      <c r="H65" s="70">
        <f t="shared" si="4"/>
        <v>4.5045045045045045E-3</v>
      </c>
      <c r="I65" s="40">
        <f t="shared" si="5"/>
        <v>0</v>
      </c>
      <c r="J65" s="38">
        <v>21.87</v>
      </c>
    </row>
    <row r="66" spans="2:10" ht="13.5" customHeight="1">
      <c r="B66" s="64" t="s">
        <v>104</v>
      </c>
      <c r="C66" s="68">
        <v>4</v>
      </c>
      <c r="D66" s="69">
        <v>40</v>
      </c>
      <c r="E66" s="69">
        <v>0.19</v>
      </c>
      <c r="F66" s="69">
        <v>17</v>
      </c>
      <c r="G66" s="40">
        <f t="shared" si="3"/>
        <v>2.4464831804281346E-2</v>
      </c>
      <c r="H66" s="40">
        <f t="shared" si="4"/>
        <v>4.2792792792792795E-4</v>
      </c>
      <c r="I66" s="40">
        <f t="shared" si="5"/>
        <v>5.8419243986254296E-3</v>
      </c>
      <c r="J66" s="38">
        <v>70.489999999999995</v>
      </c>
    </row>
    <row r="67" spans="2:10" ht="13.5" customHeight="1">
      <c r="B67" s="64" t="s">
        <v>101</v>
      </c>
      <c r="C67" s="68">
        <v>2</v>
      </c>
      <c r="D67" s="69">
        <v>26</v>
      </c>
      <c r="E67" s="69">
        <v>12</v>
      </c>
      <c r="F67" s="69">
        <v>0.79</v>
      </c>
      <c r="G67" s="40">
        <f t="shared" si="3"/>
        <v>1.5902140672782873E-2</v>
      </c>
      <c r="H67" s="40">
        <f t="shared" si="4"/>
        <v>2.7027027027027029E-2</v>
      </c>
      <c r="I67" s="40">
        <f t="shared" si="5"/>
        <v>2.7147766323024059E-4</v>
      </c>
      <c r="J67" s="38">
        <v>224.76</v>
      </c>
    </row>
    <row r="68" spans="2:10" ht="13.5" customHeight="1"/>
    <row r="69" spans="2:10" ht="13.5" customHeight="1"/>
    <row r="70" spans="2:10" ht="13.5" customHeight="1"/>
    <row r="71" spans="2:10" ht="13.5" customHeight="1"/>
    <row r="72" spans="2:10" ht="13.5" customHeight="1"/>
    <row r="73" spans="2:10" ht="13.5" customHeight="1"/>
    <row r="74" spans="2:10" ht="13.5" customHeight="1"/>
    <row r="75" spans="2:10" ht="13.5" customHeight="1"/>
    <row r="76" spans="2:10" ht="13.5" customHeight="1"/>
    <row r="77" spans="2:10" ht="13.5" customHeight="1"/>
    <row r="78" spans="2:10" ht="13.5" customHeight="1"/>
    <row r="79" spans="2:10" ht="13.5" customHeight="1"/>
    <row r="80" spans="2:1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</sheetData>
  <mergeCells count="6">
    <mergeCell ref="J8:J9"/>
    <mergeCell ref="B2:C2"/>
    <mergeCell ref="B8:B9"/>
    <mergeCell ref="C8:C9"/>
    <mergeCell ref="D8:F8"/>
    <mergeCell ref="G8:I8"/>
  </mergeCells>
  <pageMargins left="0.51180555555555496" right="0.51180555555555496" top="0.78749999999999998" bottom="0.78749999999999998" header="0" footer="0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1000"/>
  <sheetViews>
    <sheetView workbookViewId="0">
      <selection activeCell="Q10" sqref="Q10"/>
    </sheetView>
  </sheetViews>
  <sheetFormatPr defaultColWidth="14.42578125" defaultRowHeight="15" customHeight="1"/>
  <cols>
    <col min="1" max="1" width="8.28515625" customWidth="1"/>
    <col min="2" max="2" width="13" customWidth="1"/>
    <col min="3" max="3" width="6.85546875" customWidth="1"/>
    <col min="4" max="4" width="6.7109375" customWidth="1"/>
    <col min="5" max="5" width="6.85546875" customWidth="1"/>
    <col min="6" max="6" width="5.7109375" customWidth="1"/>
    <col min="7" max="8" width="6.5703125" customWidth="1"/>
    <col min="9" max="9" width="8.42578125" customWidth="1"/>
    <col min="10" max="10" width="5.28515625" customWidth="1"/>
    <col min="11" max="11" width="7.28515625" customWidth="1"/>
    <col min="12" max="12" width="5.42578125" customWidth="1"/>
    <col min="13" max="13" width="8.7109375" customWidth="1"/>
    <col min="14" max="14" width="6.28515625" customWidth="1"/>
    <col min="15" max="15" width="6.85546875" customWidth="1"/>
    <col min="16" max="16" width="7.85546875" customWidth="1"/>
    <col min="17" max="17" width="4.85546875" customWidth="1"/>
    <col min="18" max="18" width="6.5703125" customWidth="1"/>
    <col min="19" max="19" width="4.7109375" customWidth="1"/>
    <col min="20" max="20" width="6.85546875" customWidth="1"/>
    <col min="21" max="26" width="8.7109375" customWidth="1"/>
  </cols>
  <sheetData>
    <row r="1" spans="2:20" ht="12.75" customHeight="1"/>
    <row r="2" spans="2:20" ht="12.75" customHeight="1">
      <c r="B2" s="117" t="s">
        <v>105</v>
      </c>
      <c r="C2" s="98"/>
    </row>
    <row r="3" spans="2:20" ht="12.75" customHeight="1">
      <c r="B3" s="38" t="s">
        <v>106</v>
      </c>
      <c r="C3" s="38">
        <v>1635</v>
      </c>
      <c r="F3" s="36"/>
    </row>
    <row r="4" spans="2:20" ht="12.75" customHeight="1">
      <c r="B4" s="38" t="s">
        <v>107</v>
      </c>
      <c r="C4" s="38">
        <v>444</v>
      </c>
      <c r="F4" s="36"/>
    </row>
    <row r="5" spans="2:20" ht="12.75" customHeight="1">
      <c r="B5" s="38" t="s">
        <v>108</v>
      </c>
      <c r="C5" s="38">
        <v>2910</v>
      </c>
      <c r="F5" s="36"/>
    </row>
    <row r="6" spans="2:20" ht="12.75" customHeight="1"/>
    <row r="7" spans="2:20" ht="12.75" customHeight="1"/>
    <row r="8" spans="2:20" ht="15" customHeight="1">
      <c r="B8" s="118" t="s">
        <v>109</v>
      </c>
      <c r="C8" s="102" t="s">
        <v>110</v>
      </c>
      <c r="D8" s="117" t="s">
        <v>111</v>
      </c>
      <c r="E8" s="97"/>
      <c r="F8" s="98"/>
      <c r="G8" s="117" t="s">
        <v>112</v>
      </c>
      <c r="H8" s="97"/>
      <c r="I8" s="98"/>
      <c r="J8" s="117" t="s">
        <v>114</v>
      </c>
      <c r="K8" s="97"/>
      <c r="L8" s="97"/>
      <c r="M8" s="97"/>
      <c r="N8" s="97"/>
      <c r="O8" s="98"/>
      <c r="P8" s="102" t="s">
        <v>115</v>
      </c>
      <c r="Q8" s="117" t="s">
        <v>112</v>
      </c>
      <c r="R8" s="97"/>
      <c r="S8" s="98"/>
      <c r="T8" s="116" t="s">
        <v>116</v>
      </c>
    </row>
    <row r="9" spans="2:20" ht="12.75" customHeight="1">
      <c r="B9" s="95"/>
      <c r="C9" s="101"/>
      <c r="D9" s="67" t="s">
        <v>4</v>
      </c>
      <c r="E9" s="67" t="s">
        <v>5</v>
      </c>
      <c r="F9" s="67" t="s">
        <v>6</v>
      </c>
      <c r="G9" s="67" t="s">
        <v>4</v>
      </c>
      <c r="H9" s="67" t="s">
        <v>5</v>
      </c>
      <c r="I9" s="67" t="s">
        <v>6</v>
      </c>
      <c r="J9" s="67" t="s">
        <v>117</v>
      </c>
      <c r="K9" s="67" t="s">
        <v>118</v>
      </c>
      <c r="L9" s="67" t="s">
        <v>119</v>
      </c>
      <c r="M9" s="67" t="s">
        <v>120</v>
      </c>
      <c r="N9" s="71" t="s">
        <v>121</v>
      </c>
      <c r="O9" s="67" t="s">
        <v>122</v>
      </c>
      <c r="P9" s="101"/>
      <c r="Q9" s="67" t="s">
        <v>4</v>
      </c>
      <c r="R9" s="67" t="s">
        <v>5</v>
      </c>
      <c r="S9" s="67" t="s">
        <v>6</v>
      </c>
      <c r="T9" s="95"/>
    </row>
    <row r="10" spans="2:20" ht="12.75" customHeight="1">
      <c r="B10" s="64" t="s">
        <v>28</v>
      </c>
      <c r="C10" s="31">
        <v>6</v>
      </c>
      <c r="D10" s="64">
        <v>1635</v>
      </c>
      <c r="E10" s="64">
        <v>4</v>
      </c>
      <c r="F10" s="64">
        <v>300</v>
      </c>
      <c r="G10" s="40">
        <f t="shared" ref="G10:G42" si="0">D10/C$3</f>
        <v>1</v>
      </c>
      <c r="H10" s="40">
        <f t="shared" ref="H10:H42" si="1">E10/C$4</f>
        <v>9.0090090090090089E-3</v>
      </c>
      <c r="I10" s="40">
        <f t="shared" ref="I10:I42" si="2">F10/C$5</f>
        <v>0.10309278350515463</v>
      </c>
      <c r="J10" s="69">
        <v>0</v>
      </c>
      <c r="K10" s="69">
        <v>120000</v>
      </c>
      <c r="L10" s="69">
        <v>5200</v>
      </c>
      <c r="M10" s="69">
        <v>22600</v>
      </c>
      <c r="N10" s="72">
        <v>7000</v>
      </c>
      <c r="O10" s="38">
        <v>512</v>
      </c>
      <c r="P10" s="41">
        <v>1</v>
      </c>
      <c r="Q10" s="40">
        <f>ROUND(G10,2)</f>
        <v>1</v>
      </c>
      <c r="R10" s="40">
        <f t="shared" ref="R10:S10" si="3">ROUND(H10,1)</f>
        <v>0</v>
      </c>
      <c r="S10" s="40">
        <f t="shared" si="3"/>
        <v>0.1</v>
      </c>
      <c r="T10" s="38">
        <v>102.12</v>
      </c>
    </row>
    <row r="11" spans="2:20" ht="12.75" customHeight="1">
      <c r="B11" s="64" t="s">
        <v>29</v>
      </c>
      <c r="C11" s="31">
        <v>6</v>
      </c>
      <c r="D11" s="64">
        <v>851</v>
      </c>
      <c r="E11" s="64">
        <v>61</v>
      </c>
      <c r="F11" s="64">
        <v>324</v>
      </c>
      <c r="G11" s="40">
        <f t="shared" si="0"/>
        <v>0.52048929663608567</v>
      </c>
      <c r="H11" s="40">
        <f t="shared" si="1"/>
        <v>0.1373873873873874</v>
      </c>
      <c r="I11" s="40">
        <f t="shared" si="2"/>
        <v>0.11134020618556702</v>
      </c>
      <c r="J11" s="69">
        <v>6</v>
      </c>
      <c r="K11" s="69">
        <v>90000</v>
      </c>
      <c r="L11" s="69">
        <v>5200</v>
      </c>
      <c r="M11" s="69">
        <v>22600</v>
      </c>
      <c r="N11" s="72">
        <v>9000</v>
      </c>
      <c r="O11" s="38">
        <v>1024</v>
      </c>
      <c r="P11" s="41">
        <v>0.9</v>
      </c>
      <c r="Q11" s="40">
        <f t="shared" ref="Q11:S11" si="4">ROUND(G11,1)</f>
        <v>0.5</v>
      </c>
      <c r="R11" s="40">
        <f t="shared" si="4"/>
        <v>0.1</v>
      </c>
      <c r="S11" s="40">
        <f t="shared" si="4"/>
        <v>0.1</v>
      </c>
      <c r="T11" s="38">
        <v>100.22</v>
      </c>
    </row>
    <row r="12" spans="2:20" ht="12.75" customHeight="1">
      <c r="B12" s="64" t="s">
        <v>30</v>
      </c>
      <c r="C12" s="31">
        <v>6</v>
      </c>
      <c r="D12" s="64">
        <v>239</v>
      </c>
      <c r="E12" s="64">
        <v>41</v>
      </c>
      <c r="F12" s="64">
        <v>312</v>
      </c>
      <c r="G12" s="40">
        <f t="shared" si="0"/>
        <v>0.14617737003058104</v>
      </c>
      <c r="H12" s="40">
        <f t="shared" si="1"/>
        <v>9.2342342342342343E-2</v>
      </c>
      <c r="I12" s="40">
        <f t="shared" si="2"/>
        <v>0.10721649484536082</v>
      </c>
      <c r="J12" s="69">
        <v>22</v>
      </c>
      <c r="K12" s="69">
        <v>40000</v>
      </c>
      <c r="L12" s="69">
        <v>5200</v>
      </c>
      <c r="M12" s="69">
        <v>22600</v>
      </c>
      <c r="N12" s="64">
        <v>11500</v>
      </c>
      <c r="O12" s="38">
        <v>2048</v>
      </c>
      <c r="P12" s="41">
        <v>0.85</v>
      </c>
      <c r="Q12" s="40">
        <f t="shared" ref="Q12:S12" si="5">ROUND(G12,1)</f>
        <v>0.1</v>
      </c>
      <c r="R12" s="40">
        <f t="shared" si="5"/>
        <v>0.1</v>
      </c>
      <c r="S12" s="40">
        <f t="shared" si="5"/>
        <v>0.1</v>
      </c>
      <c r="T12" s="38">
        <v>105.41</v>
      </c>
    </row>
    <row r="13" spans="2:20" ht="12.75" customHeight="1">
      <c r="B13" s="64" t="s">
        <v>31</v>
      </c>
      <c r="C13" s="31">
        <v>6</v>
      </c>
      <c r="D13" s="64">
        <v>444</v>
      </c>
      <c r="E13" s="64">
        <v>444</v>
      </c>
      <c r="F13" s="64">
        <v>318</v>
      </c>
      <c r="G13" s="40">
        <f t="shared" si="0"/>
        <v>0.27155963302752295</v>
      </c>
      <c r="H13" s="40">
        <f t="shared" si="1"/>
        <v>1</v>
      </c>
      <c r="I13" s="40">
        <f t="shared" si="2"/>
        <v>0.10927835051546392</v>
      </c>
      <c r="J13" s="69">
        <v>0</v>
      </c>
      <c r="K13" s="69">
        <v>7500</v>
      </c>
      <c r="L13" s="69">
        <v>5200</v>
      </c>
      <c r="M13" s="69">
        <v>22600</v>
      </c>
      <c r="N13" s="64">
        <v>30000</v>
      </c>
      <c r="O13" s="38">
        <v>512</v>
      </c>
      <c r="P13" s="41">
        <v>0</v>
      </c>
      <c r="Q13" s="40">
        <f t="shared" ref="Q13:S13" si="6">ROUND(G13,1)</f>
        <v>0.3</v>
      </c>
      <c r="R13" s="40">
        <f t="shared" si="6"/>
        <v>1</v>
      </c>
      <c r="S13" s="40">
        <f t="shared" si="6"/>
        <v>0.1</v>
      </c>
      <c r="T13" s="38">
        <v>102.36</v>
      </c>
    </row>
    <row r="14" spans="2:20" ht="12.75" customHeight="1">
      <c r="B14" s="64" t="s">
        <v>32</v>
      </c>
      <c r="C14" s="31">
        <v>6</v>
      </c>
      <c r="D14" s="64">
        <v>224</v>
      </c>
      <c r="E14" s="64">
        <v>224</v>
      </c>
      <c r="F14" s="64">
        <v>324</v>
      </c>
      <c r="G14" s="40">
        <f t="shared" si="0"/>
        <v>0.13700305810397553</v>
      </c>
      <c r="H14" s="40">
        <f t="shared" si="1"/>
        <v>0.50450450450450446</v>
      </c>
      <c r="I14" s="40">
        <f t="shared" si="2"/>
        <v>0.11134020618556702</v>
      </c>
      <c r="J14" s="69">
        <v>21</v>
      </c>
      <c r="K14" s="69">
        <v>2700</v>
      </c>
      <c r="L14" s="69">
        <v>5200</v>
      </c>
      <c r="M14" s="69">
        <v>22600</v>
      </c>
      <c r="N14" s="64">
        <v>39000</v>
      </c>
      <c r="O14" s="38">
        <v>512</v>
      </c>
      <c r="P14" s="41">
        <v>0</v>
      </c>
      <c r="Q14" s="40">
        <f t="shared" ref="Q14:S14" si="7">ROUND(G14,1)</f>
        <v>0.1</v>
      </c>
      <c r="R14" s="40">
        <f t="shared" si="7"/>
        <v>0.5</v>
      </c>
      <c r="S14" s="40">
        <f t="shared" si="7"/>
        <v>0.1</v>
      </c>
      <c r="T14" s="38">
        <v>99.78</v>
      </c>
    </row>
    <row r="15" spans="2:20" ht="12.75" customHeight="1">
      <c r="B15" s="64" t="s">
        <v>33</v>
      </c>
      <c r="C15" s="31">
        <v>6</v>
      </c>
      <c r="D15" s="64">
        <v>797</v>
      </c>
      <c r="E15" s="64">
        <v>240</v>
      </c>
      <c r="F15" s="64">
        <v>318</v>
      </c>
      <c r="G15" s="40">
        <f t="shared" si="0"/>
        <v>0.4874617737003058</v>
      </c>
      <c r="H15" s="40">
        <f t="shared" si="1"/>
        <v>0.54054054054054057</v>
      </c>
      <c r="I15" s="40">
        <f t="shared" si="2"/>
        <v>0.10927835051546392</v>
      </c>
      <c r="J15" s="69">
        <v>2</v>
      </c>
      <c r="K15" s="69">
        <v>20000</v>
      </c>
      <c r="L15" s="69">
        <v>5200</v>
      </c>
      <c r="M15" s="69">
        <v>22600</v>
      </c>
      <c r="N15" s="64">
        <v>11800</v>
      </c>
      <c r="O15" s="38">
        <v>256</v>
      </c>
      <c r="P15" s="41">
        <v>0.7</v>
      </c>
      <c r="Q15" s="40">
        <f t="shared" ref="Q15:S15" si="8">ROUND(G15,1)</f>
        <v>0.5</v>
      </c>
      <c r="R15" s="40">
        <f t="shared" si="8"/>
        <v>0.5</v>
      </c>
      <c r="S15" s="40">
        <f t="shared" si="8"/>
        <v>0.1</v>
      </c>
      <c r="T15" s="38">
        <v>105.11</v>
      </c>
    </row>
    <row r="16" spans="2:20" ht="12.75" customHeight="1">
      <c r="B16" s="64" t="s">
        <v>34</v>
      </c>
      <c r="C16" s="31">
        <v>6</v>
      </c>
      <c r="D16" s="64">
        <v>1597</v>
      </c>
      <c r="E16" s="64">
        <v>18</v>
      </c>
      <c r="F16" s="64">
        <v>2892</v>
      </c>
      <c r="G16" s="40">
        <f t="shared" si="0"/>
        <v>0.97675840978593276</v>
      </c>
      <c r="H16" s="40">
        <f t="shared" si="1"/>
        <v>4.0540540540540543E-2</v>
      </c>
      <c r="I16" s="40">
        <f t="shared" si="2"/>
        <v>0.99381443298969074</v>
      </c>
      <c r="J16" s="69">
        <v>0</v>
      </c>
      <c r="K16" s="69">
        <v>120000</v>
      </c>
      <c r="L16" s="69">
        <v>1500</v>
      </c>
      <c r="M16" s="69">
        <v>749568</v>
      </c>
      <c r="N16" s="72">
        <v>7000</v>
      </c>
      <c r="O16" s="38">
        <v>512</v>
      </c>
      <c r="P16" s="41">
        <v>1</v>
      </c>
      <c r="Q16" s="40">
        <f t="shared" ref="Q16:S16" si="9">ROUND(G16,1)</f>
        <v>1</v>
      </c>
      <c r="R16" s="40">
        <f t="shared" si="9"/>
        <v>0</v>
      </c>
      <c r="S16" s="40">
        <f t="shared" si="9"/>
        <v>1</v>
      </c>
      <c r="T16" s="38">
        <v>106.51</v>
      </c>
    </row>
    <row r="17" spans="2:20" ht="12.75" customHeight="1">
      <c r="B17" s="38" t="s">
        <v>35</v>
      </c>
      <c r="C17" s="31">
        <v>6</v>
      </c>
      <c r="D17" s="38">
        <v>890</v>
      </c>
      <c r="E17" s="38">
        <v>43</v>
      </c>
      <c r="F17" s="38">
        <v>2810</v>
      </c>
      <c r="G17" s="40">
        <f t="shared" si="0"/>
        <v>0.54434250764525993</v>
      </c>
      <c r="H17" s="40">
        <f t="shared" si="1"/>
        <v>9.6846846846846843E-2</v>
      </c>
      <c r="I17" s="40">
        <f t="shared" si="2"/>
        <v>0.96563573883161513</v>
      </c>
      <c r="J17" s="69">
        <v>6</v>
      </c>
      <c r="K17" s="69">
        <v>90000</v>
      </c>
      <c r="L17" s="69">
        <v>1500</v>
      </c>
      <c r="M17" s="69">
        <v>749568</v>
      </c>
      <c r="N17" s="72">
        <v>9000</v>
      </c>
      <c r="O17" s="38">
        <v>1024</v>
      </c>
      <c r="P17" s="41">
        <v>0.9</v>
      </c>
      <c r="Q17" s="40">
        <f t="shared" ref="Q17:S17" si="10">ROUND(G17,1)</f>
        <v>0.5</v>
      </c>
      <c r="R17" s="40">
        <f t="shared" si="10"/>
        <v>0.1</v>
      </c>
      <c r="S17" s="40">
        <f t="shared" si="10"/>
        <v>1</v>
      </c>
      <c r="T17" s="38">
        <v>103.08</v>
      </c>
    </row>
    <row r="18" spans="2:20" ht="12.75" customHeight="1">
      <c r="B18" s="38" t="s">
        <v>36</v>
      </c>
      <c r="C18" s="31">
        <v>6</v>
      </c>
      <c r="D18" s="38">
        <v>220</v>
      </c>
      <c r="E18" s="38">
        <v>49</v>
      </c>
      <c r="F18" s="38">
        <v>2910</v>
      </c>
      <c r="G18" s="40">
        <f t="shared" si="0"/>
        <v>0.13455657492354739</v>
      </c>
      <c r="H18" s="40">
        <f t="shared" si="1"/>
        <v>0.11036036036036036</v>
      </c>
      <c r="I18" s="40">
        <f t="shared" si="2"/>
        <v>1</v>
      </c>
      <c r="J18" s="69">
        <v>22</v>
      </c>
      <c r="K18" s="69">
        <v>40000</v>
      </c>
      <c r="L18" s="69">
        <v>1500</v>
      </c>
      <c r="M18" s="69">
        <v>749568</v>
      </c>
      <c r="N18" s="64">
        <v>11500</v>
      </c>
      <c r="O18" s="38">
        <v>2048</v>
      </c>
      <c r="P18" s="41">
        <v>0.85</v>
      </c>
      <c r="Q18" s="40">
        <f t="shared" ref="Q18:S18" si="11">ROUND(G18,1)</f>
        <v>0.1</v>
      </c>
      <c r="R18" s="40">
        <f t="shared" si="11"/>
        <v>0.1</v>
      </c>
      <c r="S18" s="40">
        <f t="shared" si="11"/>
        <v>1</v>
      </c>
      <c r="T18" s="38">
        <v>102.96</v>
      </c>
    </row>
    <row r="19" spans="2:20" ht="12.75" customHeight="1">
      <c r="B19" s="64" t="s">
        <v>37</v>
      </c>
      <c r="C19" s="31">
        <v>6</v>
      </c>
      <c r="D19" s="64">
        <v>438</v>
      </c>
      <c r="E19" s="64">
        <v>438</v>
      </c>
      <c r="F19" s="64">
        <v>2832</v>
      </c>
      <c r="G19" s="40">
        <f t="shared" si="0"/>
        <v>0.26788990825688075</v>
      </c>
      <c r="H19" s="40">
        <f t="shared" si="1"/>
        <v>0.98648648648648651</v>
      </c>
      <c r="I19" s="40">
        <f t="shared" si="2"/>
        <v>0.97319587628865978</v>
      </c>
      <c r="J19" s="69">
        <v>0</v>
      </c>
      <c r="K19" s="69">
        <v>7500</v>
      </c>
      <c r="L19" s="69">
        <v>1500</v>
      </c>
      <c r="M19" s="69">
        <v>749568</v>
      </c>
      <c r="N19" s="64">
        <v>30000</v>
      </c>
      <c r="O19" s="38">
        <v>512</v>
      </c>
      <c r="P19" s="41">
        <v>0</v>
      </c>
      <c r="Q19" s="40">
        <f t="shared" ref="Q19:R19" si="12">ROUND(G19,1)</f>
        <v>0.3</v>
      </c>
      <c r="R19" s="40">
        <f t="shared" si="12"/>
        <v>1</v>
      </c>
      <c r="S19" s="40">
        <v>1</v>
      </c>
      <c r="T19" s="38">
        <v>100.82</v>
      </c>
    </row>
    <row r="20" spans="2:20" ht="12.75" customHeight="1">
      <c r="B20" s="64" t="s">
        <v>38</v>
      </c>
      <c r="C20" s="31">
        <v>6</v>
      </c>
      <c r="D20" s="64">
        <v>214</v>
      </c>
      <c r="E20" s="64">
        <v>214</v>
      </c>
      <c r="F20" s="64">
        <v>2892</v>
      </c>
      <c r="G20" s="40">
        <f t="shared" si="0"/>
        <v>0.13088685015290519</v>
      </c>
      <c r="H20" s="40">
        <f t="shared" si="1"/>
        <v>0.481981981981982</v>
      </c>
      <c r="I20" s="40">
        <f t="shared" si="2"/>
        <v>0.99381443298969074</v>
      </c>
      <c r="J20" s="69">
        <v>21</v>
      </c>
      <c r="K20" s="69">
        <v>2700</v>
      </c>
      <c r="L20" s="69">
        <v>1500</v>
      </c>
      <c r="M20" s="69">
        <v>749568</v>
      </c>
      <c r="N20" s="64">
        <v>39000</v>
      </c>
      <c r="O20" s="38">
        <v>512</v>
      </c>
      <c r="P20" s="41">
        <v>0</v>
      </c>
      <c r="Q20" s="40">
        <f t="shared" ref="Q20:R20" si="13">ROUND(G20,1)</f>
        <v>0.1</v>
      </c>
      <c r="R20" s="40">
        <f t="shared" si="13"/>
        <v>0.5</v>
      </c>
      <c r="S20" s="40">
        <v>1</v>
      </c>
      <c r="T20" s="38">
        <v>101.12</v>
      </c>
    </row>
    <row r="21" spans="2:20" ht="12.75" customHeight="1">
      <c r="B21" s="38" t="s">
        <v>39</v>
      </c>
      <c r="C21" s="31">
        <v>6</v>
      </c>
      <c r="D21" s="64">
        <v>817</v>
      </c>
      <c r="E21" s="64">
        <v>241</v>
      </c>
      <c r="F21" s="64">
        <v>2838</v>
      </c>
      <c r="G21" s="40">
        <f t="shared" si="0"/>
        <v>0.49969418960244649</v>
      </c>
      <c r="H21" s="40">
        <f t="shared" si="1"/>
        <v>0.5427927927927928</v>
      </c>
      <c r="I21" s="40">
        <f t="shared" si="2"/>
        <v>0.97525773195876286</v>
      </c>
      <c r="J21" s="69">
        <v>2</v>
      </c>
      <c r="K21" s="69">
        <v>20000</v>
      </c>
      <c r="L21" s="69">
        <v>1500</v>
      </c>
      <c r="M21" s="69">
        <v>749568</v>
      </c>
      <c r="N21" s="64">
        <v>11800</v>
      </c>
      <c r="O21" s="38">
        <v>256</v>
      </c>
      <c r="P21" s="41">
        <v>0.7</v>
      </c>
      <c r="Q21" s="40">
        <f t="shared" ref="Q21:R21" si="14">ROUND(G21,1)</f>
        <v>0.5</v>
      </c>
      <c r="R21" s="40">
        <f t="shared" si="14"/>
        <v>0.5</v>
      </c>
      <c r="S21" s="40">
        <v>1</v>
      </c>
      <c r="T21" s="38">
        <v>108.01</v>
      </c>
    </row>
    <row r="22" spans="2:20" ht="12.75" customHeight="1">
      <c r="B22" s="38" t="s">
        <v>40</v>
      </c>
      <c r="C22" s="31">
        <v>6</v>
      </c>
      <c r="D22" s="64">
        <v>1575</v>
      </c>
      <c r="E22" s="64">
        <v>22</v>
      </c>
      <c r="F22" s="64">
        <v>1392</v>
      </c>
      <c r="G22" s="40">
        <f t="shared" si="0"/>
        <v>0.96330275229357798</v>
      </c>
      <c r="H22" s="40">
        <f t="shared" si="1"/>
        <v>4.954954954954955E-2</v>
      </c>
      <c r="I22" s="40">
        <f t="shared" si="2"/>
        <v>0.47835051546391755</v>
      </c>
      <c r="J22" s="69">
        <v>0</v>
      </c>
      <c r="K22" s="69">
        <v>120000</v>
      </c>
      <c r="L22" s="69">
        <v>3500</v>
      </c>
      <c r="M22" s="69">
        <v>150000</v>
      </c>
      <c r="N22" s="72">
        <v>7000</v>
      </c>
      <c r="O22" s="38">
        <v>512</v>
      </c>
      <c r="P22" s="41">
        <v>1</v>
      </c>
      <c r="Q22" s="40">
        <f t="shared" ref="Q22:S22" si="15">ROUND(G22,1)</f>
        <v>1</v>
      </c>
      <c r="R22" s="40">
        <f t="shared" si="15"/>
        <v>0</v>
      </c>
      <c r="S22" s="40">
        <f t="shared" si="15"/>
        <v>0.5</v>
      </c>
      <c r="T22" s="38">
        <v>105.23</v>
      </c>
    </row>
    <row r="23" spans="2:20" ht="12.75" customHeight="1">
      <c r="B23" s="64" t="s">
        <v>41</v>
      </c>
      <c r="C23" s="31">
        <v>6</v>
      </c>
      <c r="D23" s="38">
        <v>890</v>
      </c>
      <c r="E23" s="38">
        <v>52</v>
      </c>
      <c r="F23" s="38">
        <v>1362</v>
      </c>
      <c r="G23" s="40">
        <f t="shared" si="0"/>
        <v>0.54434250764525993</v>
      </c>
      <c r="H23" s="40">
        <f t="shared" si="1"/>
        <v>0.11711711711711711</v>
      </c>
      <c r="I23" s="40">
        <f t="shared" si="2"/>
        <v>0.46804123711340206</v>
      </c>
      <c r="J23" s="69">
        <v>6</v>
      </c>
      <c r="K23" s="69">
        <v>90000</v>
      </c>
      <c r="L23" s="69">
        <v>3500</v>
      </c>
      <c r="M23" s="69">
        <v>150000</v>
      </c>
      <c r="N23" s="72">
        <v>9000</v>
      </c>
      <c r="O23" s="38">
        <v>1024</v>
      </c>
      <c r="P23" s="41">
        <v>0.9</v>
      </c>
      <c r="Q23" s="40">
        <f t="shared" ref="Q23:S23" si="16">ROUND(G23,1)</f>
        <v>0.5</v>
      </c>
      <c r="R23" s="40">
        <f t="shared" si="16"/>
        <v>0.1</v>
      </c>
      <c r="S23" s="40">
        <f t="shared" si="16"/>
        <v>0.5</v>
      </c>
      <c r="T23" s="38">
        <v>107.15</v>
      </c>
    </row>
    <row r="24" spans="2:20" ht="12.75" customHeight="1">
      <c r="B24" s="64" t="s">
        <v>42</v>
      </c>
      <c r="C24" s="31">
        <v>6</v>
      </c>
      <c r="D24" s="38">
        <v>228</v>
      </c>
      <c r="E24" s="38">
        <v>49</v>
      </c>
      <c r="F24" s="38">
        <v>1335</v>
      </c>
      <c r="G24" s="40">
        <f t="shared" si="0"/>
        <v>0.13944954128440368</v>
      </c>
      <c r="H24" s="40">
        <f t="shared" si="1"/>
        <v>0.11036036036036036</v>
      </c>
      <c r="I24" s="40">
        <f t="shared" si="2"/>
        <v>0.45876288659793812</v>
      </c>
      <c r="J24" s="69">
        <v>22</v>
      </c>
      <c r="K24" s="69">
        <v>40000</v>
      </c>
      <c r="L24" s="69">
        <v>3500</v>
      </c>
      <c r="M24" s="69">
        <v>150000</v>
      </c>
      <c r="N24" s="64">
        <v>11500</v>
      </c>
      <c r="O24" s="38">
        <v>2048</v>
      </c>
      <c r="P24" s="41">
        <v>0.85</v>
      </c>
      <c r="Q24" s="40">
        <f t="shared" ref="Q24:S24" si="17">ROUND(G24,1)</f>
        <v>0.1</v>
      </c>
      <c r="R24" s="40">
        <f t="shared" si="17"/>
        <v>0.1</v>
      </c>
      <c r="S24" s="40">
        <f t="shared" si="17"/>
        <v>0.5</v>
      </c>
      <c r="T24" s="38">
        <v>107.41</v>
      </c>
    </row>
    <row r="25" spans="2:20" ht="12.75" customHeight="1">
      <c r="B25" s="38" t="s">
        <v>43</v>
      </c>
      <c r="C25" s="31">
        <v>6</v>
      </c>
      <c r="D25" s="64">
        <v>438</v>
      </c>
      <c r="E25" s="64">
        <v>438</v>
      </c>
      <c r="F25" s="64">
        <v>1375</v>
      </c>
      <c r="G25" s="40">
        <f t="shared" si="0"/>
        <v>0.26788990825688075</v>
      </c>
      <c r="H25" s="40">
        <f t="shared" si="1"/>
        <v>0.98648648648648651</v>
      </c>
      <c r="I25" s="40">
        <f t="shared" si="2"/>
        <v>0.47250859106529208</v>
      </c>
      <c r="J25" s="69">
        <v>0</v>
      </c>
      <c r="K25" s="69">
        <v>7500</v>
      </c>
      <c r="L25" s="69">
        <v>3500</v>
      </c>
      <c r="M25" s="69">
        <v>150000</v>
      </c>
      <c r="N25" s="64">
        <v>30000</v>
      </c>
      <c r="O25" s="38">
        <v>512</v>
      </c>
      <c r="P25" s="41">
        <v>0</v>
      </c>
      <c r="Q25" s="40">
        <f t="shared" ref="Q25:S25" si="18">ROUND(G25,1)</f>
        <v>0.3</v>
      </c>
      <c r="R25" s="40">
        <f t="shared" si="18"/>
        <v>1</v>
      </c>
      <c r="S25" s="40">
        <f t="shared" si="18"/>
        <v>0.5</v>
      </c>
      <c r="T25" s="38">
        <v>104.4</v>
      </c>
    </row>
    <row r="26" spans="2:20" ht="12.75" customHeight="1">
      <c r="B26" s="38" t="s">
        <v>44</v>
      </c>
      <c r="C26" s="31">
        <v>6</v>
      </c>
      <c r="D26" s="64">
        <v>221</v>
      </c>
      <c r="E26" s="64">
        <v>221</v>
      </c>
      <c r="F26" s="64">
        <v>1404</v>
      </c>
      <c r="G26" s="40">
        <f t="shared" si="0"/>
        <v>0.13516819571865443</v>
      </c>
      <c r="H26" s="40">
        <f t="shared" si="1"/>
        <v>0.49774774774774777</v>
      </c>
      <c r="I26" s="40">
        <f t="shared" si="2"/>
        <v>0.48247422680412372</v>
      </c>
      <c r="J26" s="69">
        <v>21</v>
      </c>
      <c r="K26" s="69">
        <v>2700</v>
      </c>
      <c r="L26" s="69">
        <v>3500</v>
      </c>
      <c r="M26" s="69">
        <v>150000</v>
      </c>
      <c r="N26" s="64">
        <v>39000</v>
      </c>
      <c r="O26" s="38">
        <v>512</v>
      </c>
      <c r="P26" s="41">
        <v>0</v>
      </c>
      <c r="Q26" s="40">
        <f t="shared" ref="Q26:S26" si="19">ROUND(G26,1)</f>
        <v>0.1</v>
      </c>
      <c r="R26" s="40">
        <f t="shared" si="19"/>
        <v>0.5</v>
      </c>
      <c r="S26" s="40">
        <f t="shared" si="19"/>
        <v>0.5</v>
      </c>
      <c r="T26" s="38">
        <v>103.53</v>
      </c>
    </row>
    <row r="27" spans="2:20" ht="12.75" customHeight="1">
      <c r="B27" s="64" t="s">
        <v>45</v>
      </c>
      <c r="C27" s="31">
        <v>6</v>
      </c>
      <c r="D27" s="64">
        <v>824</v>
      </c>
      <c r="E27" s="64">
        <v>239</v>
      </c>
      <c r="F27" s="64">
        <v>1380</v>
      </c>
      <c r="G27" s="40">
        <f t="shared" si="0"/>
        <v>0.50397553516819571</v>
      </c>
      <c r="H27" s="40">
        <f t="shared" si="1"/>
        <v>0.53828828828828834</v>
      </c>
      <c r="I27" s="40">
        <f t="shared" si="2"/>
        <v>0.47422680412371132</v>
      </c>
      <c r="J27" s="69">
        <v>2</v>
      </c>
      <c r="K27" s="69">
        <v>20000</v>
      </c>
      <c r="L27" s="69">
        <v>3500</v>
      </c>
      <c r="M27" s="69">
        <v>150000</v>
      </c>
      <c r="N27" s="64">
        <v>11800</v>
      </c>
      <c r="O27" s="38">
        <v>256</v>
      </c>
      <c r="P27" s="41">
        <v>0.7</v>
      </c>
      <c r="Q27" s="40">
        <f t="shared" ref="Q27:S27" si="20">ROUND(G27,1)</f>
        <v>0.5</v>
      </c>
      <c r="R27" s="40">
        <f t="shared" si="20"/>
        <v>0.5</v>
      </c>
      <c r="S27" s="40">
        <f t="shared" si="20"/>
        <v>0.5</v>
      </c>
      <c r="T27" s="38">
        <v>108.32</v>
      </c>
    </row>
    <row r="28" spans="2:20" ht="12.75" customHeight="1">
      <c r="B28" s="31" t="s">
        <v>48</v>
      </c>
      <c r="C28" s="31">
        <v>4</v>
      </c>
      <c r="D28" s="31">
        <v>1648</v>
      </c>
      <c r="E28" s="31">
        <v>0</v>
      </c>
      <c r="F28" s="31">
        <v>330</v>
      </c>
      <c r="G28" s="32">
        <f t="shared" si="0"/>
        <v>1.0079510703363914</v>
      </c>
      <c r="H28" s="32">
        <f t="shared" si="1"/>
        <v>0</v>
      </c>
      <c r="I28" s="32">
        <f t="shared" si="2"/>
        <v>0.1134020618556701</v>
      </c>
      <c r="J28" s="73"/>
      <c r="K28" s="73"/>
      <c r="L28" s="73"/>
      <c r="M28" s="73"/>
      <c r="N28" s="74"/>
      <c r="O28" s="31"/>
      <c r="P28" s="33">
        <v>0.7</v>
      </c>
      <c r="Q28" s="32">
        <f t="shared" ref="Q28:S28" si="21">G28</f>
        <v>1.0079510703363914</v>
      </c>
      <c r="R28" s="32">
        <f t="shared" si="21"/>
        <v>0</v>
      </c>
      <c r="S28" s="32">
        <f t="shared" si="21"/>
        <v>0.1134020618556701</v>
      </c>
      <c r="T28" s="31">
        <v>63.24</v>
      </c>
    </row>
    <row r="29" spans="2:20" ht="12.75" customHeight="1">
      <c r="B29" s="31" t="s">
        <v>49</v>
      </c>
      <c r="C29" s="31">
        <v>4</v>
      </c>
      <c r="D29" s="31">
        <v>194</v>
      </c>
      <c r="E29" s="31">
        <v>4</v>
      </c>
      <c r="F29" s="31">
        <v>318</v>
      </c>
      <c r="G29" s="32">
        <f t="shared" si="0"/>
        <v>0.11865443425076452</v>
      </c>
      <c r="H29" s="32">
        <f t="shared" si="1"/>
        <v>9.0090090090090089E-3</v>
      </c>
      <c r="I29" s="32">
        <f t="shared" si="2"/>
        <v>0.10927835051546392</v>
      </c>
      <c r="J29" s="75"/>
      <c r="K29" s="75"/>
      <c r="L29" s="75"/>
      <c r="M29" s="75"/>
      <c r="N29" s="75"/>
      <c r="O29" s="75"/>
      <c r="P29" s="33">
        <v>1.7</v>
      </c>
      <c r="Q29" s="32">
        <f t="shared" ref="Q29:S29" si="22">G29</f>
        <v>0.11865443425076452</v>
      </c>
      <c r="R29" s="32">
        <f t="shared" si="22"/>
        <v>9.0090090090090089E-3</v>
      </c>
      <c r="S29" s="32">
        <f t="shared" si="22"/>
        <v>0.10927835051546392</v>
      </c>
      <c r="T29" s="31">
        <v>70.61</v>
      </c>
    </row>
    <row r="30" spans="2:20" ht="12.75" customHeight="1">
      <c r="B30" s="31" t="s">
        <v>50</v>
      </c>
      <c r="C30" s="31">
        <v>4</v>
      </c>
      <c r="D30" s="31">
        <v>420</v>
      </c>
      <c r="E30" s="31">
        <v>385</v>
      </c>
      <c r="F30" s="31">
        <v>263</v>
      </c>
      <c r="G30" s="32">
        <f t="shared" si="0"/>
        <v>0.25688073394495414</v>
      </c>
      <c r="H30" s="32">
        <f t="shared" si="1"/>
        <v>0.86711711711711714</v>
      </c>
      <c r="I30" s="32">
        <f t="shared" si="2"/>
        <v>9.0378006872852232E-2</v>
      </c>
      <c r="J30" s="75"/>
      <c r="K30" s="75"/>
      <c r="L30" s="75"/>
      <c r="M30" s="75"/>
      <c r="N30" s="75"/>
      <c r="O30" s="75"/>
      <c r="P30" s="33">
        <v>2.7</v>
      </c>
      <c r="Q30" s="32">
        <f t="shared" ref="Q30:S30" si="23">G30</f>
        <v>0.25688073394495414</v>
      </c>
      <c r="R30" s="32">
        <f t="shared" si="23"/>
        <v>0.86711711711711714</v>
      </c>
      <c r="S30" s="32">
        <f t="shared" si="23"/>
        <v>9.0378006872852232E-2</v>
      </c>
      <c r="T30" s="31">
        <v>62.44</v>
      </c>
    </row>
    <row r="31" spans="2:20" ht="12.75" customHeight="1">
      <c r="B31" s="31" t="s">
        <v>51</v>
      </c>
      <c r="C31" s="31">
        <v>4</v>
      </c>
      <c r="D31" s="31">
        <v>1507</v>
      </c>
      <c r="E31" s="31">
        <v>16</v>
      </c>
      <c r="F31" s="31">
        <v>1441</v>
      </c>
      <c r="G31" s="32">
        <f t="shared" si="0"/>
        <v>0.92171253822629973</v>
      </c>
      <c r="H31" s="32">
        <f t="shared" si="1"/>
        <v>3.6036036036036036E-2</v>
      </c>
      <c r="I31" s="32">
        <f t="shared" si="2"/>
        <v>0.49518900343642613</v>
      </c>
      <c r="J31" s="75"/>
      <c r="K31" s="75"/>
      <c r="L31" s="75"/>
      <c r="M31" s="75"/>
      <c r="N31" s="75"/>
      <c r="O31" s="75"/>
      <c r="P31" s="33">
        <v>3.7</v>
      </c>
      <c r="Q31" s="32">
        <f t="shared" ref="Q31:S31" si="24">G31</f>
        <v>0.92171253822629973</v>
      </c>
      <c r="R31" s="32">
        <f t="shared" si="24"/>
        <v>3.6036036036036036E-2</v>
      </c>
      <c r="S31" s="32">
        <f t="shared" si="24"/>
        <v>0.49518900343642613</v>
      </c>
      <c r="T31" s="31">
        <v>95.07</v>
      </c>
    </row>
    <row r="32" spans="2:20" ht="12.75" customHeight="1">
      <c r="B32" s="31" t="s">
        <v>52</v>
      </c>
      <c r="C32" s="31">
        <v>4</v>
      </c>
      <c r="D32" s="31">
        <v>429</v>
      </c>
      <c r="E32" s="31">
        <v>396</v>
      </c>
      <c r="F32" s="31">
        <v>1416</v>
      </c>
      <c r="G32" s="32">
        <f t="shared" si="0"/>
        <v>0.26238532110091745</v>
      </c>
      <c r="H32" s="32">
        <f t="shared" si="1"/>
        <v>0.89189189189189189</v>
      </c>
      <c r="I32" s="32">
        <f t="shared" si="2"/>
        <v>0.48659793814432989</v>
      </c>
      <c r="J32" s="75"/>
      <c r="K32" s="75"/>
      <c r="L32" s="75"/>
      <c r="M32" s="75"/>
      <c r="N32" s="75"/>
      <c r="O32" s="75"/>
      <c r="P32" s="33">
        <v>4.7</v>
      </c>
      <c r="Q32" s="32">
        <f t="shared" ref="Q32:S32" si="25">G32</f>
        <v>0.26238532110091745</v>
      </c>
      <c r="R32" s="32">
        <f t="shared" si="25"/>
        <v>0.89189189189189189</v>
      </c>
      <c r="S32" s="32">
        <f t="shared" si="25"/>
        <v>0.48659793814432989</v>
      </c>
      <c r="T32" s="31">
        <v>93.25</v>
      </c>
    </row>
    <row r="33" spans="2:20" ht="12.75" customHeight="1">
      <c r="B33" s="31" t="s">
        <v>62</v>
      </c>
      <c r="C33" s="31">
        <v>4</v>
      </c>
      <c r="D33" s="31">
        <v>1166</v>
      </c>
      <c r="E33" s="31">
        <v>26</v>
      </c>
      <c r="F33" s="31">
        <v>1437</v>
      </c>
      <c r="G33" s="32">
        <f t="shared" si="0"/>
        <v>0.71314984709480123</v>
      </c>
      <c r="H33" s="32">
        <f t="shared" si="1"/>
        <v>5.8558558558558557E-2</v>
      </c>
      <c r="I33" s="32">
        <f t="shared" si="2"/>
        <v>0.49381443298969074</v>
      </c>
      <c r="J33" s="75"/>
      <c r="K33" s="75"/>
      <c r="L33" s="75"/>
      <c r="M33" s="75"/>
      <c r="N33" s="75"/>
      <c r="O33" s="75"/>
      <c r="P33" s="33">
        <v>5.7</v>
      </c>
      <c r="Q33" s="32">
        <f t="shared" ref="Q33:S33" si="26">G33</f>
        <v>0.71314984709480123</v>
      </c>
      <c r="R33" s="32">
        <f t="shared" si="26"/>
        <v>5.8558558558558557E-2</v>
      </c>
      <c r="S33" s="32">
        <f t="shared" si="26"/>
        <v>0.49381443298969074</v>
      </c>
      <c r="T33" s="31">
        <v>85.95</v>
      </c>
    </row>
    <row r="34" spans="2:20" ht="12.75" customHeight="1">
      <c r="B34" s="31" t="s">
        <v>53</v>
      </c>
      <c r="C34" s="31">
        <v>4</v>
      </c>
      <c r="D34" s="31">
        <v>1559</v>
      </c>
      <c r="E34" s="31">
        <v>0</v>
      </c>
      <c r="F34" s="31">
        <v>980</v>
      </c>
      <c r="G34" s="32">
        <f t="shared" si="0"/>
        <v>0.9535168195718654</v>
      </c>
      <c r="H34" s="32">
        <f t="shared" si="1"/>
        <v>0</v>
      </c>
      <c r="I34" s="32">
        <f t="shared" si="2"/>
        <v>0.33676975945017185</v>
      </c>
      <c r="J34" s="75"/>
      <c r="K34" s="75"/>
      <c r="L34" s="75"/>
      <c r="M34" s="75"/>
      <c r="N34" s="75"/>
      <c r="O34" s="75"/>
      <c r="P34" s="33">
        <v>6.7</v>
      </c>
      <c r="Q34" s="32">
        <f t="shared" ref="Q34:S34" si="27">G34</f>
        <v>0.9535168195718654</v>
      </c>
      <c r="R34" s="32">
        <f t="shared" si="27"/>
        <v>0</v>
      </c>
      <c r="S34" s="32">
        <f t="shared" si="27"/>
        <v>0.33676975945017185</v>
      </c>
      <c r="T34" s="31">
        <v>75.02</v>
      </c>
    </row>
    <row r="35" spans="2:20" ht="12.75" customHeight="1">
      <c r="B35" s="31" t="s">
        <v>54</v>
      </c>
      <c r="C35" s="31">
        <v>4</v>
      </c>
      <c r="D35" s="31">
        <v>420</v>
      </c>
      <c r="E35" s="31">
        <v>385</v>
      </c>
      <c r="F35" s="31">
        <v>950</v>
      </c>
      <c r="G35" s="32">
        <f t="shared" si="0"/>
        <v>0.25688073394495414</v>
      </c>
      <c r="H35" s="32">
        <f t="shared" si="1"/>
        <v>0.86711711711711714</v>
      </c>
      <c r="I35" s="32">
        <f t="shared" si="2"/>
        <v>0.32646048109965636</v>
      </c>
      <c r="J35" s="75"/>
      <c r="K35" s="75"/>
      <c r="L35" s="75"/>
      <c r="M35" s="75"/>
      <c r="N35" s="75"/>
      <c r="O35" s="75"/>
      <c r="P35" s="33">
        <v>7.7</v>
      </c>
      <c r="Q35" s="32">
        <f t="shared" ref="Q35:S35" si="28">G35</f>
        <v>0.25688073394495414</v>
      </c>
      <c r="R35" s="32">
        <f t="shared" si="28"/>
        <v>0.86711711711711714</v>
      </c>
      <c r="S35" s="32">
        <f t="shared" si="28"/>
        <v>0.32646048109965636</v>
      </c>
      <c r="T35" s="31">
        <v>74.66</v>
      </c>
    </row>
    <row r="36" spans="2:20" ht="12.75" customHeight="1">
      <c r="B36" s="31" t="s">
        <v>55</v>
      </c>
      <c r="C36" s="31">
        <v>4</v>
      </c>
      <c r="D36" s="31">
        <v>1172</v>
      </c>
      <c r="E36" s="31">
        <v>32</v>
      </c>
      <c r="F36" s="31">
        <v>1024</v>
      </c>
      <c r="G36" s="32">
        <f t="shared" si="0"/>
        <v>0.71681957186544343</v>
      </c>
      <c r="H36" s="32">
        <f t="shared" si="1"/>
        <v>7.2072072072072071E-2</v>
      </c>
      <c r="I36" s="32">
        <f t="shared" si="2"/>
        <v>0.35189003436426119</v>
      </c>
      <c r="J36" s="75"/>
      <c r="K36" s="75"/>
      <c r="L36" s="75"/>
      <c r="M36" s="75"/>
      <c r="N36" s="75"/>
      <c r="O36" s="75"/>
      <c r="P36" s="33">
        <v>8.6999999999999993</v>
      </c>
      <c r="Q36" s="32">
        <f t="shared" ref="Q36:S36" si="29">G36</f>
        <v>0.71681957186544343</v>
      </c>
      <c r="R36" s="32">
        <f t="shared" si="29"/>
        <v>7.2072072072072071E-2</v>
      </c>
      <c r="S36" s="32">
        <f t="shared" si="29"/>
        <v>0.35189003436426119</v>
      </c>
      <c r="T36" s="31">
        <v>66.040000000000006</v>
      </c>
    </row>
    <row r="37" spans="2:20" ht="12.75" customHeight="1">
      <c r="B37" s="31" t="s">
        <v>56</v>
      </c>
      <c r="C37" s="31">
        <v>2</v>
      </c>
      <c r="D37" s="31">
        <v>108</v>
      </c>
      <c r="E37" s="31">
        <v>0</v>
      </c>
      <c r="F37" s="31">
        <v>77</v>
      </c>
      <c r="G37" s="32">
        <f t="shared" si="0"/>
        <v>6.6055045871559637E-2</v>
      </c>
      <c r="H37" s="32">
        <f t="shared" si="1"/>
        <v>0</v>
      </c>
      <c r="I37" s="32">
        <f t="shared" si="2"/>
        <v>2.6460481099656357E-2</v>
      </c>
      <c r="J37" s="31"/>
      <c r="K37" s="31"/>
      <c r="L37" s="31"/>
      <c r="M37" s="31"/>
      <c r="N37" s="31"/>
      <c r="O37" s="31"/>
      <c r="P37" s="33">
        <v>9.6999999999999993</v>
      </c>
      <c r="Q37" s="32">
        <f t="shared" ref="Q37:S37" si="30">G37</f>
        <v>6.6055045871559637E-2</v>
      </c>
      <c r="R37" s="32">
        <f t="shared" si="30"/>
        <v>0</v>
      </c>
      <c r="S37" s="32">
        <f t="shared" si="30"/>
        <v>2.6460481099656357E-2</v>
      </c>
      <c r="T37" s="31">
        <v>48.52</v>
      </c>
    </row>
    <row r="38" spans="2:20" ht="12.75" customHeight="1">
      <c r="B38" s="31" t="s">
        <v>57</v>
      </c>
      <c r="C38" s="31">
        <v>2</v>
      </c>
      <c r="D38" s="31">
        <v>934</v>
      </c>
      <c r="E38" s="31">
        <v>0</v>
      </c>
      <c r="F38" s="31">
        <v>812</v>
      </c>
      <c r="G38" s="32">
        <f t="shared" si="0"/>
        <v>0.57125382262996938</v>
      </c>
      <c r="H38" s="32">
        <f t="shared" si="1"/>
        <v>0</v>
      </c>
      <c r="I38" s="32">
        <f t="shared" si="2"/>
        <v>0.27903780068728523</v>
      </c>
      <c r="J38" s="31"/>
      <c r="K38" s="31"/>
      <c r="L38" s="31"/>
      <c r="M38" s="31"/>
      <c r="N38" s="31"/>
      <c r="O38" s="31"/>
      <c r="P38" s="33">
        <v>10.7</v>
      </c>
      <c r="Q38" s="32">
        <f t="shared" ref="Q38:S38" si="31">G38</f>
        <v>0.57125382262996938</v>
      </c>
      <c r="R38" s="32">
        <f t="shared" si="31"/>
        <v>0</v>
      </c>
      <c r="S38" s="32">
        <f t="shared" si="31"/>
        <v>0.27903780068728523</v>
      </c>
      <c r="T38" s="31">
        <v>60.92</v>
      </c>
    </row>
    <row r="39" spans="2:20" ht="12.75" customHeight="1">
      <c r="B39" s="31" t="s">
        <v>58</v>
      </c>
      <c r="C39" s="31">
        <v>2</v>
      </c>
      <c r="D39" s="31">
        <v>821</v>
      </c>
      <c r="E39" s="31">
        <v>31</v>
      </c>
      <c r="F39" s="31">
        <v>899</v>
      </c>
      <c r="G39" s="32">
        <f t="shared" si="0"/>
        <v>0.50214067278287466</v>
      </c>
      <c r="H39" s="32">
        <f t="shared" si="1"/>
        <v>6.9819819819819814E-2</v>
      </c>
      <c r="I39" s="32">
        <f t="shared" si="2"/>
        <v>0.30893470790378008</v>
      </c>
      <c r="J39" s="31"/>
      <c r="K39" s="31"/>
      <c r="L39" s="31"/>
      <c r="M39" s="31"/>
      <c r="N39" s="31"/>
      <c r="O39" s="31"/>
      <c r="P39" s="33">
        <v>11.7</v>
      </c>
      <c r="Q39" s="32">
        <f t="shared" ref="Q39:S39" si="32">G39</f>
        <v>0.50214067278287466</v>
      </c>
      <c r="R39" s="32">
        <f t="shared" si="32"/>
        <v>6.9819819819819814E-2</v>
      </c>
      <c r="S39" s="32">
        <f t="shared" si="32"/>
        <v>0.30893470790378008</v>
      </c>
      <c r="T39" s="31">
        <v>39.32</v>
      </c>
    </row>
    <row r="40" spans="2:20" ht="12.75" customHeight="1">
      <c r="B40" s="31" t="s">
        <v>59</v>
      </c>
      <c r="C40" s="31">
        <v>2</v>
      </c>
      <c r="D40" s="31">
        <v>788</v>
      </c>
      <c r="E40" s="31">
        <v>0</v>
      </c>
      <c r="F40" s="31">
        <v>514</v>
      </c>
      <c r="G40" s="32">
        <f t="shared" si="0"/>
        <v>0.4819571865443425</v>
      </c>
      <c r="H40" s="32">
        <f t="shared" si="1"/>
        <v>0</v>
      </c>
      <c r="I40" s="32">
        <f t="shared" si="2"/>
        <v>0.17663230240549829</v>
      </c>
      <c r="J40" s="31"/>
      <c r="K40" s="31"/>
      <c r="L40" s="31"/>
      <c r="M40" s="31"/>
      <c r="N40" s="31"/>
      <c r="O40" s="31"/>
      <c r="P40" s="33">
        <v>12.7</v>
      </c>
      <c r="Q40" s="32">
        <f t="shared" ref="Q40:S40" si="33">G40</f>
        <v>0.4819571865443425</v>
      </c>
      <c r="R40" s="32">
        <f t="shared" si="33"/>
        <v>0</v>
      </c>
      <c r="S40" s="32">
        <f t="shared" si="33"/>
        <v>0.17663230240549829</v>
      </c>
      <c r="T40" s="31">
        <v>36.29</v>
      </c>
    </row>
    <row r="41" spans="2:20" ht="12.75" customHeight="1">
      <c r="B41" s="31" t="s">
        <v>61</v>
      </c>
      <c r="C41" s="31">
        <v>1</v>
      </c>
      <c r="D41" s="31">
        <v>54</v>
      </c>
      <c r="E41" s="31">
        <v>0</v>
      </c>
      <c r="F41" s="31">
        <v>0</v>
      </c>
      <c r="G41" s="32">
        <f t="shared" si="0"/>
        <v>3.3027522935779818E-2</v>
      </c>
      <c r="H41" s="32">
        <f t="shared" si="1"/>
        <v>0</v>
      </c>
      <c r="I41" s="32">
        <f t="shared" si="2"/>
        <v>0</v>
      </c>
      <c r="J41" s="31"/>
      <c r="K41" s="31"/>
      <c r="L41" s="31"/>
      <c r="M41" s="31"/>
      <c r="N41" s="31"/>
      <c r="O41" s="31"/>
      <c r="P41" s="33">
        <v>13.7</v>
      </c>
      <c r="Q41" s="32">
        <f t="shared" ref="Q41:S41" si="34">G41</f>
        <v>3.3027522935779818E-2</v>
      </c>
      <c r="R41" s="32">
        <f t="shared" si="34"/>
        <v>0</v>
      </c>
      <c r="S41" s="32">
        <f t="shared" si="34"/>
        <v>0</v>
      </c>
      <c r="T41" s="31">
        <v>37.54</v>
      </c>
    </row>
    <row r="42" spans="2:20" ht="12.75" customHeight="1">
      <c r="B42" s="31" t="s">
        <v>60</v>
      </c>
      <c r="C42" s="31">
        <v>1</v>
      </c>
      <c r="D42" s="31">
        <v>461</v>
      </c>
      <c r="E42" s="31">
        <v>0</v>
      </c>
      <c r="F42" s="31">
        <v>0</v>
      </c>
      <c r="G42" s="32">
        <f t="shared" si="0"/>
        <v>0.28195718654434249</v>
      </c>
      <c r="H42" s="32">
        <f t="shared" si="1"/>
        <v>0</v>
      </c>
      <c r="I42" s="32">
        <f t="shared" si="2"/>
        <v>0</v>
      </c>
      <c r="J42" s="31"/>
      <c r="K42" s="31"/>
      <c r="L42" s="31"/>
      <c r="M42" s="31"/>
      <c r="N42" s="31"/>
      <c r="O42" s="31"/>
      <c r="P42" s="33">
        <v>14.7</v>
      </c>
      <c r="Q42" s="32">
        <f t="shared" ref="Q42:S42" si="35">G42</f>
        <v>0.28195718654434249</v>
      </c>
      <c r="R42" s="32">
        <f t="shared" si="35"/>
        <v>0</v>
      </c>
      <c r="S42" s="32">
        <f t="shared" si="35"/>
        <v>0</v>
      </c>
      <c r="T42" s="32">
        <v>33</v>
      </c>
    </row>
    <row r="43" spans="2:20" ht="12.75" customHeight="1"/>
    <row r="44" spans="2:20" ht="12.75" customHeight="1"/>
    <row r="45" spans="2:20" ht="12.75" customHeight="1">
      <c r="Q45" s="36"/>
    </row>
    <row r="46" spans="2:20" ht="12.75" customHeight="1">
      <c r="Q46" s="36"/>
    </row>
    <row r="47" spans="2:20" ht="12.75" customHeight="1"/>
    <row r="48" spans="2:20" ht="12.75" customHeight="1"/>
    <row r="49" spans="2:17" ht="12.75" customHeight="1"/>
    <row r="50" spans="2:17" ht="12.75" customHeight="1"/>
    <row r="51" spans="2:17" ht="12.75" customHeight="1"/>
    <row r="52" spans="2:17" ht="12.75" customHeight="1"/>
    <row r="53" spans="2:17" ht="12.75" customHeight="1"/>
    <row r="54" spans="2:17" ht="12.75" customHeight="1">
      <c r="Q54" s="47"/>
    </row>
    <row r="55" spans="2:17" ht="12.75" customHeight="1"/>
    <row r="56" spans="2:17" ht="12.75" customHeight="1"/>
    <row r="57" spans="2:17" ht="12.75" customHeight="1">
      <c r="Q57" s="36"/>
    </row>
    <row r="58" spans="2:17" ht="12.75" customHeight="1"/>
    <row r="59" spans="2:17" ht="12.75" customHeight="1">
      <c r="B59" s="121" t="s">
        <v>123</v>
      </c>
      <c r="C59" s="97"/>
      <c r="D59" s="97"/>
      <c r="E59" s="97"/>
      <c r="F59" s="97"/>
      <c r="G59" s="97"/>
      <c r="H59" s="97"/>
      <c r="I59" s="97"/>
      <c r="J59" s="97"/>
      <c r="K59" s="97"/>
      <c r="L59" s="97"/>
      <c r="M59" s="97"/>
      <c r="N59" s="97"/>
      <c r="O59" s="98"/>
    </row>
    <row r="60" spans="2:17" ht="13.5" customHeight="1">
      <c r="B60" s="118" t="s">
        <v>109</v>
      </c>
      <c r="C60" s="117" t="s">
        <v>111</v>
      </c>
      <c r="D60" s="97"/>
      <c r="E60" s="98"/>
      <c r="F60" s="117" t="s">
        <v>112</v>
      </c>
      <c r="G60" s="97"/>
      <c r="H60" s="98"/>
      <c r="I60" s="122" t="s">
        <v>124</v>
      </c>
      <c r="J60" s="123"/>
      <c r="K60" s="123"/>
      <c r="L60" s="123"/>
      <c r="M60" s="123"/>
      <c r="N60" s="124"/>
      <c r="O60" s="128" t="s">
        <v>116</v>
      </c>
    </row>
    <row r="61" spans="2:17" ht="12.75" customHeight="1">
      <c r="B61" s="95"/>
      <c r="C61" s="67" t="s">
        <v>4</v>
      </c>
      <c r="D61" s="67" t="s">
        <v>5</v>
      </c>
      <c r="E61" s="67" t="s">
        <v>6</v>
      </c>
      <c r="F61" s="67" t="s">
        <v>4</v>
      </c>
      <c r="G61" s="67" t="s">
        <v>5</v>
      </c>
      <c r="H61" s="67" t="s">
        <v>6</v>
      </c>
      <c r="I61" s="125"/>
      <c r="J61" s="126"/>
      <c r="K61" s="126"/>
      <c r="L61" s="126"/>
      <c r="M61" s="126"/>
      <c r="N61" s="127"/>
      <c r="O61" s="95"/>
    </row>
    <row r="62" spans="2:17" ht="12.75" customHeight="1">
      <c r="B62" s="64" t="s">
        <v>125</v>
      </c>
      <c r="C62" s="64">
        <v>298.92</v>
      </c>
      <c r="D62" s="64">
        <v>94.8</v>
      </c>
      <c r="E62" s="64">
        <v>936</v>
      </c>
      <c r="F62" s="40">
        <f t="shared" ref="F62:F71" si="36">C62/C$3</f>
        <v>0.1828256880733945</v>
      </c>
      <c r="G62" s="40">
        <f t="shared" ref="G62:G71" si="37">D62/C$4</f>
        <v>0.2135135135135135</v>
      </c>
      <c r="H62" s="40">
        <f t="shared" ref="H62:H71" si="38">E62/C$5</f>
        <v>0.3216494845360825</v>
      </c>
      <c r="I62" s="121" t="s">
        <v>126</v>
      </c>
      <c r="J62" s="97"/>
      <c r="K62" s="97"/>
      <c r="L62" s="97"/>
      <c r="M62" s="97"/>
      <c r="N62" s="98"/>
      <c r="O62" s="38">
        <v>29.52</v>
      </c>
      <c r="P62" s="36"/>
    </row>
    <row r="63" spans="2:17" ht="12.75" customHeight="1">
      <c r="B63" s="38" t="s">
        <v>127</v>
      </c>
      <c r="C63" s="64">
        <v>16.57</v>
      </c>
      <c r="D63" s="64">
        <v>10.5</v>
      </c>
      <c r="E63" s="64">
        <v>0</v>
      </c>
      <c r="F63" s="40">
        <f t="shared" si="36"/>
        <v>1.0134556574923547E-2</v>
      </c>
      <c r="G63" s="40">
        <f t="shared" si="37"/>
        <v>2.364864864864865E-2</v>
      </c>
      <c r="H63" s="40">
        <f t="shared" si="38"/>
        <v>0</v>
      </c>
      <c r="I63" s="121" t="s">
        <v>128</v>
      </c>
      <c r="J63" s="97"/>
      <c r="K63" s="97"/>
      <c r="L63" s="97"/>
      <c r="M63" s="97"/>
      <c r="N63" s="98"/>
      <c r="O63" s="38">
        <v>15.52</v>
      </c>
      <c r="P63" s="36"/>
    </row>
    <row r="64" spans="2:17" ht="12.75" customHeight="1">
      <c r="B64" s="38" t="s">
        <v>129</v>
      </c>
      <c r="C64" s="64">
        <v>45.34</v>
      </c>
      <c r="D64" s="64">
        <v>25.11</v>
      </c>
      <c r="E64" s="64">
        <v>55.9</v>
      </c>
      <c r="F64" s="40">
        <f t="shared" si="36"/>
        <v>2.7730886850152906E-2</v>
      </c>
      <c r="G64" s="40">
        <f t="shared" si="37"/>
        <v>5.6554054054054052E-2</v>
      </c>
      <c r="H64" s="40">
        <f t="shared" si="38"/>
        <v>1.9209621993127146E-2</v>
      </c>
      <c r="I64" s="121" t="s">
        <v>130</v>
      </c>
      <c r="J64" s="97"/>
      <c r="K64" s="97"/>
      <c r="L64" s="97"/>
      <c r="M64" s="97"/>
      <c r="N64" s="98"/>
      <c r="O64" s="38">
        <v>49.31</v>
      </c>
      <c r="P64" s="36"/>
    </row>
    <row r="65" spans="2:16" ht="12.75" customHeight="1">
      <c r="B65" s="64" t="s">
        <v>131</v>
      </c>
      <c r="C65" s="64">
        <v>111.18</v>
      </c>
      <c r="D65" s="64">
        <v>75.2</v>
      </c>
      <c r="E65" s="64">
        <v>1435</v>
      </c>
      <c r="F65" s="40">
        <f t="shared" si="36"/>
        <v>6.8000000000000005E-2</v>
      </c>
      <c r="G65" s="40">
        <f t="shared" si="37"/>
        <v>0.16936936936936939</v>
      </c>
      <c r="H65" s="40">
        <f t="shared" si="38"/>
        <v>0.49312714776632305</v>
      </c>
      <c r="I65" s="121" t="s">
        <v>132</v>
      </c>
      <c r="J65" s="97"/>
      <c r="K65" s="97"/>
      <c r="L65" s="97"/>
      <c r="M65" s="97"/>
      <c r="N65" s="98"/>
      <c r="O65" s="38">
        <v>39.200000000000003</v>
      </c>
      <c r="P65" s="36"/>
    </row>
    <row r="66" spans="2:16" ht="12.75" customHeight="1">
      <c r="B66" s="64" t="s">
        <v>133</v>
      </c>
      <c r="C66" s="64">
        <v>115</v>
      </c>
      <c r="D66" s="64">
        <v>72.97</v>
      </c>
      <c r="E66" s="64">
        <v>1504</v>
      </c>
      <c r="F66" s="40">
        <f t="shared" si="36"/>
        <v>7.0336391437308868E-2</v>
      </c>
      <c r="G66" s="40">
        <f t="shared" si="37"/>
        <v>0.16434684684684683</v>
      </c>
      <c r="H66" s="40">
        <f t="shared" si="38"/>
        <v>0.51683848797250864</v>
      </c>
      <c r="I66" s="121" t="s">
        <v>134</v>
      </c>
      <c r="J66" s="97"/>
      <c r="K66" s="97"/>
      <c r="L66" s="97"/>
      <c r="M66" s="97"/>
      <c r="N66" s="98"/>
      <c r="O66" s="38">
        <v>19.46</v>
      </c>
      <c r="P66" s="36"/>
    </row>
    <row r="67" spans="2:16" ht="12.75" customHeight="1">
      <c r="B67" s="64" t="s">
        <v>135</v>
      </c>
      <c r="C67" s="64">
        <v>34.299999999999997</v>
      </c>
      <c r="D67" s="64">
        <v>7.0000000000000007E-2</v>
      </c>
      <c r="E67" s="64">
        <v>816</v>
      </c>
      <c r="F67" s="40">
        <f t="shared" si="36"/>
        <v>2.0978593272171251E-2</v>
      </c>
      <c r="G67" s="40">
        <f t="shared" si="37"/>
        <v>1.5765765765765767E-4</v>
      </c>
      <c r="H67" s="40">
        <f t="shared" si="38"/>
        <v>0.28041237113402062</v>
      </c>
      <c r="I67" s="121" t="s">
        <v>136</v>
      </c>
      <c r="J67" s="97"/>
      <c r="K67" s="97"/>
      <c r="L67" s="97"/>
      <c r="M67" s="97"/>
      <c r="N67" s="98"/>
      <c r="O67" s="38">
        <v>24.76</v>
      </c>
      <c r="P67" s="36"/>
    </row>
    <row r="68" spans="2:16" ht="12.75" customHeight="1">
      <c r="B68" s="64" t="s">
        <v>137</v>
      </c>
      <c r="C68" s="64">
        <v>27.06</v>
      </c>
      <c r="D68" s="64">
        <v>9.48</v>
      </c>
      <c r="E68" s="64">
        <v>0</v>
      </c>
      <c r="F68" s="40">
        <f t="shared" si="36"/>
        <v>1.6550458715596329E-2</v>
      </c>
      <c r="G68" s="40">
        <f t="shared" si="37"/>
        <v>2.1351351351351352E-2</v>
      </c>
      <c r="H68" s="40">
        <f t="shared" si="38"/>
        <v>0</v>
      </c>
      <c r="I68" s="121" t="s">
        <v>138</v>
      </c>
      <c r="J68" s="97"/>
      <c r="K68" s="97"/>
      <c r="L68" s="97"/>
      <c r="M68" s="97"/>
      <c r="N68" s="98"/>
      <c r="O68" s="38">
        <v>42.49</v>
      </c>
      <c r="P68" s="36"/>
    </row>
    <row r="69" spans="2:16" ht="12.75" customHeight="1">
      <c r="B69" s="64" t="s">
        <v>139</v>
      </c>
      <c r="C69" s="64">
        <v>42.22</v>
      </c>
      <c r="D69" s="64">
        <v>27.72</v>
      </c>
      <c r="E69" s="64">
        <v>45</v>
      </c>
      <c r="F69" s="40">
        <f t="shared" si="36"/>
        <v>2.5822629969418958E-2</v>
      </c>
      <c r="G69" s="40">
        <f t="shared" si="37"/>
        <v>6.2432432432432433E-2</v>
      </c>
      <c r="H69" s="40">
        <f t="shared" si="38"/>
        <v>1.5463917525773196E-2</v>
      </c>
      <c r="I69" s="121" t="s">
        <v>128</v>
      </c>
      <c r="J69" s="97"/>
      <c r="K69" s="97"/>
      <c r="L69" s="97"/>
      <c r="M69" s="97"/>
      <c r="N69" s="98"/>
      <c r="O69" s="38">
        <v>82.88</v>
      </c>
      <c r="P69" s="36"/>
    </row>
    <row r="70" spans="2:16" ht="12.75" customHeight="1">
      <c r="B70" s="64" t="s">
        <v>140</v>
      </c>
      <c r="C70" s="64">
        <v>86.75</v>
      </c>
      <c r="D70" s="64">
        <v>56.48</v>
      </c>
      <c r="E70" s="64">
        <v>11</v>
      </c>
      <c r="F70" s="40">
        <f t="shared" si="36"/>
        <v>5.3058103975535169E-2</v>
      </c>
      <c r="G70" s="40">
        <f t="shared" si="37"/>
        <v>0.12720720720720721</v>
      </c>
      <c r="H70" s="40">
        <f t="shared" si="38"/>
        <v>3.7800687285223368E-3</v>
      </c>
      <c r="I70" s="121" t="s">
        <v>141</v>
      </c>
      <c r="J70" s="97"/>
      <c r="K70" s="97"/>
      <c r="L70" s="97"/>
      <c r="M70" s="97"/>
      <c r="N70" s="98"/>
      <c r="O70" s="38">
        <v>117.38</v>
      </c>
      <c r="P70" s="36"/>
    </row>
    <row r="71" spans="2:16" ht="12.75" customHeight="1">
      <c r="B71" s="38" t="s">
        <v>142</v>
      </c>
      <c r="C71" s="64">
        <v>49.39</v>
      </c>
      <c r="D71" s="64">
        <v>0.18</v>
      </c>
      <c r="E71" s="64">
        <v>23</v>
      </c>
      <c r="F71" s="40">
        <f t="shared" si="36"/>
        <v>3.0207951070336393E-2</v>
      </c>
      <c r="G71" s="40">
        <f t="shared" si="37"/>
        <v>4.0540540540540538E-4</v>
      </c>
      <c r="H71" s="40">
        <f t="shared" si="38"/>
        <v>7.903780068728522E-3</v>
      </c>
      <c r="I71" s="121" t="s">
        <v>143</v>
      </c>
      <c r="J71" s="97"/>
      <c r="K71" s="97"/>
      <c r="L71" s="97"/>
      <c r="M71" s="97"/>
      <c r="N71" s="98"/>
      <c r="O71" s="38">
        <v>87.73</v>
      </c>
      <c r="P71" s="36"/>
    </row>
    <row r="72" spans="2:16" ht="12.75" customHeight="1"/>
    <row r="73" spans="2:16" ht="12.75" customHeight="1"/>
    <row r="74" spans="2:16" ht="12.75" customHeight="1">
      <c r="B74" s="121" t="s">
        <v>144</v>
      </c>
      <c r="C74" s="97"/>
      <c r="D74" s="97"/>
      <c r="E74" s="97"/>
      <c r="F74" s="97"/>
      <c r="G74" s="97"/>
      <c r="H74" s="97"/>
      <c r="I74" s="97"/>
      <c r="J74" s="97"/>
      <c r="K74" s="97"/>
      <c r="L74" s="97"/>
      <c r="M74" s="97"/>
      <c r="N74" s="97"/>
      <c r="O74" s="98"/>
    </row>
    <row r="75" spans="2:16" ht="13.5" customHeight="1">
      <c r="B75" s="118" t="s">
        <v>109</v>
      </c>
      <c r="C75" s="117" t="s">
        <v>111</v>
      </c>
      <c r="D75" s="97"/>
      <c r="E75" s="98"/>
      <c r="F75" s="117" t="s">
        <v>112</v>
      </c>
      <c r="G75" s="97"/>
      <c r="H75" s="98"/>
      <c r="I75" s="122" t="s">
        <v>124</v>
      </c>
      <c r="J75" s="123"/>
      <c r="K75" s="123"/>
      <c r="L75" s="123"/>
      <c r="M75" s="123"/>
      <c r="N75" s="124"/>
      <c r="O75" s="128" t="s">
        <v>116</v>
      </c>
    </row>
    <row r="76" spans="2:16" ht="12.75" customHeight="1">
      <c r="B76" s="95"/>
      <c r="C76" s="67" t="s">
        <v>4</v>
      </c>
      <c r="D76" s="67" t="s">
        <v>5</v>
      </c>
      <c r="E76" s="67" t="s">
        <v>6</v>
      </c>
      <c r="F76" s="67" t="s">
        <v>4</v>
      </c>
      <c r="G76" s="67" t="s">
        <v>5</v>
      </c>
      <c r="H76" s="67" t="s">
        <v>6</v>
      </c>
      <c r="I76" s="125"/>
      <c r="J76" s="126"/>
      <c r="K76" s="126"/>
      <c r="L76" s="126"/>
      <c r="M76" s="126"/>
      <c r="N76" s="127"/>
      <c r="O76" s="95"/>
    </row>
    <row r="77" spans="2:16" ht="12.75" customHeight="1">
      <c r="B77" s="64" t="s">
        <v>145</v>
      </c>
      <c r="C77" s="64">
        <v>1.36</v>
      </c>
      <c r="D77" s="64">
        <v>0</v>
      </c>
      <c r="E77" s="64">
        <v>0</v>
      </c>
      <c r="F77" s="40">
        <f t="shared" ref="F77:F83" si="39">C77/C$3</f>
        <v>8.3180428134556578E-4</v>
      </c>
      <c r="G77" s="40">
        <f t="shared" ref="G77:G83" si="40">D77/C$4</f>
        <v>0</v>
      </c>
      <c r="H77" s="40">
        <f t="shared" ref="H77:H83" si="41">E77/C$5</f>
        <v>0</v>
      </c>
      <c r="I77" s="121"/>
      <c r="J77" s="97"/>
      <c r="K77" s="97"/>
      <c r="L77" s="97"/>
      <c r="M77" s="97"/>
      <c r="N77" s="98"/>
      <c r="O77" s="38">
        <v>67.19</v>
      </c>
      <c r="P77" s="36"/>
    </row>
    <row r="78" spans="2:16" ht="12.75" customHeight="1">
      <c r="B78" s="64" t="s">
        <v>146</v>
      </c>
      <c r="C78" s="64">
        <v>781.86</v>
      </c>
      <c r="D78" s="64">
        <v>96</v>
      </c>
      <c r="E78" s="64">
        <v>102</v>
      </c>
      <c r="F78" s="40">
        <f t="shared" si="39"/>
        <v>0.47820183486238532</v>
      </c>
      <c r="G78" s="40">
        <f t="shared" si="40"/>
        <v>0.21621621621621623</v>
      </c>
      <c r="H78" s="40">
        <f t="shared" si="41"/>
        <v>3.5051546391752578E-2</v>
      </c>
      <c r="I78" s="121"/>
      <c r="J78" s="97"/>
      <c r="K78" s="97"/>
      <c r="L78" s="97"/>
      <c r="M78" s="97"/>
      <c r="N78" s="98"/>
      <c r="O78" s="38">
        <v>68.14</v>
      </c>
      <c r="P78" s="36"/>
    </row>
    <row r="79" spans="2:16" ht="12.75" customHeight="1">
      <c r="B79" s="64" t="s">
        <v>139</v>
      </c>
      <c r="C79" s="64">
        <v>29.44</v>
      </c>
      <c r="D79" s="64">
        <v>18.38</v>
      </c>
      <c r="E79" s="64">
        <v>40</v>
      </c>
      <c r="F79" s="40">
        <f t="shared" si="39"/>
        <v>1.8006116207951072E-2</v>
      </c>
      <c r="G79" s="40">
        <f t="shared" si="40"/>
        <v>4.1396396396396397E-2</v>
      </c>
      <c r="H79" s="40">
        <f t="shared" si="41"/>
        <v>1.3745704467353952E-2</v>
      </c>
      <c r="I79" s="121"/>
      <c r="J79" s="97"/>
      <c r="K79" s="97"/>
      <c r="L79" s="97"/>
      <c r="M79" s="97"/>
      <c r="N79" s="98"/>
      <c r="O79" s="38">
        <v>113.02</v>
      </c>
      <c r="P79" s="31">
        <v>114.9</v>
      </c>
    </row>
    <row r="80" spans="2:16" ht="12.75" customHeight="1">
      <c r="B80" s="64" t="s">
        <v>137</v>
      </c>
      <c r="C80" s="64">
        <v>17.93</v>
      </c>
      <c r="D80" s="64">
        <v>10.42</v>
      </c>
      <c r="E80" s="64">
        <v>0</v>
      </c>
      <c r="F80" s="40">
        <f t="shared" si="39"/>
        <v>1.0966360856269113E-2</v>
      </c>
      <c r="G80" s="40">
        <f t="shared" si="40"/>
        <v>2.3468468468468468E-2</v>
      </c>
      <c r="H80" s="40">
        <f t="shared" si="41"/>
        <v>0</v>
      </c>
      <c r="I80" s="121"/>
      <c r="J80" s="97"/>
      <c r="K80" s="97"/>
      <c r="L80" s="97"/>
      <c r="M80" s="97"/>
      <c r="N80" s="98"/>
      <c r="O80" s="38">
        <v>74.05</v>
      </c>
      <c r="P80" s="31">
        <v>73.44</v>
      </c>
    </row>
    <row r="81" spans="2:16" ht="12.75" customHeight="1">
      <c r="B81" s="64" t="s">
        <v>125</v>
      </c>
      <c r="C81" s="64">
        <v>222.63</v>
      </c>
      <c r="D81" s="64">
        <v>40.31</v>
      </c>
      <c r="E81" s="64">
        <v>564</v>
      </c>
      <c r="F81" s="40">
        <f t="shared" si="39"/>
        <v>0.13616513761467888</v>
      </c>
      <c r="G81" s="40">
        <f t="shared" si="40"/>
        <v>9.0788288288288291E-2</v>
      </c>
      <c r="H81" s="40">
        <f t="shared" si="41"/>
        <v>0.19381443298969073</v>
      </c>
      <c r="I81" s="76" t="s">
        <v>147</v>
      </c>
      <c r="J81" s="71"/>
      <c r="K81" s="71"/>
      <c r="L81" s="71"/>
      <c r="M81" s="71"/>
      <c r="N81" s="71"/>
      <c r="O81" s="38">
        <v>46.42</v>
      </c>
      <c r="P81" s="31">
        <v>47.71</v>
      </c>
    </row>
    <row r="82" spans="2:16" ht="12.75" customHeight="1">
      <c r="B82" s="64" t="s">
        <v>131</v>
      </c>
      <c r="C82" s="64">
        <v>111.18</v>
      </c>
      <c r="D82" s="64">
        <v>75.2</v>
      </c>
      <c r="E82" s="64">
        <v>1435</v>
      </c>
      <c r="F82" s="40">
        <f t="shared" si="39"/>
        <v>6.8000000000000005E-2</v>
      </c>
      <c r="G82" s="40">
        <f t="shared" si="40"/>
        <v>0.16936936936936939</v>
      </c>
      <c r="H82" s="40">
        <f t="shared" si="41"/>
        <v>0.49312714776632305</v>
      </c>
      <c r="I82" s="121"/>
      <c r="J82" s="97"/>
      <c r="K82" s="97"/>
      <c r="L82" s="97"/>
      <c r="M82" s="97"/>
      <c r="N82" s="98"/>
      <c r="O82" s="38">
        <v>39.200000000000003</v>
      </c>
      <c r="P82" s="31">
        <v>39.5</v>
      </c>
    </row>
    <row r="83" spans="2:16" ht="12.75" customHeight="1">
      <c r="B83" s="64" t="s">
        <v>140</v>
      </c>
      <c r="C83" s="64">
        <v>80.040000000000006</v>
      </c>
      <c r="D83" s="64">
        <v>33.39</v>
      </c>
      <c r="E83" s="64">
        <v>9</v>
      </c>
      <c r="F83" s="40">
        <f t="shared" si="39"/>
        <v>4.8954128440366979E-2</v>
      </c>
      <c r="G83" s="40">
        <f t="shared" si="40"/>
        <v>7.5202702702702698E-2</v>
      </c>
      <c r="H83" s="40">
        <f t="shared" si="41"/>
        <v>3.092783505154639E-3</v>
      </c>
      <c r="I83" s="121"/>
      <c r="J83" s="97"/>
      <c r="K83" s="97"/>
      <c r="L83" s="97"/>
      <c r="M83" s="97"/>
      <c r="N83" s="98"/>
      <c r="O83" s="38">
        <v>152.49</v>
      </c>
      <c r="P83" s="31">
        <v>155.28</v>
      </c>
    </row>
    <row r="84" spans="2:16" ht="12.75" customHeight="1">
      <c r="B84" s="64"/>
      <c r="C84" s="64"/>
      <c r="D84" s="64"/>
      <c r="E84" s="64"/>
      <c r="F84" s="40"/>
      <c r="G84" s="40"/>
      <c r="H84" s="40"/>
      <c r="I84" s="121"/>
      <c r="J84" s="97"/>
      <c r="K84" s="97"/>
      <c r="L84" s="97"/>
      <c r="M84" s="97"/>
      <c r="N84" s="98"/>
      <c r="O84" s="38"/>
    </row>
    <row r="85" spans="2:16" ht="12.75" customHeight="1"/>
    <row r="86" spans="2:16" ht="12.75" customHeight="1"/>
    <row r="87" spans="2:16" ht="12.75" customHeight="1">
      <c r="B87" s="121" t="s">
        <v>148</v>
      </c>
      <c r="C87" s="97"/>
      <c r="D87" s="97"/>
      <c r="E87" s="97"/>
      <c r="F87" s="97"/>
      <c r="G87" s="97"/>
      <c r="H87" s="97"/>
      <c r="I87" s="97"/>
      <c r="J87" s="97"/>
      <c r="K87" s="97"/>
      <c r="L87" s="97"/>
      <c r="M87" s="97"/>
      <c r="N87" s="97"/>
      <c r="O87" s="98"/>
    </row>
    <row r="88" spans="2:16" ht="13.5" customHeight="1">
      <c r="B88" s="118" t="s">
        <v>109</v>
      </c>
      <c r="C88" s="117" t="s">
        <v>111</v>
      </c>
      <c r="D88" s="97"/>
      <c r="E88" s="98"/>
      <c r="F88" s="117" t="s">
        <v>112</v>
      </c>
      <c r="G88" s="97"/>
      <c r="H88" s="98"/>
      <c r="I88" s="122" t="s">
        <v>124</v>
      </c>
      <c r="J88" s="123"/>
      <c r="K88" s="123"/>
      <c r="L88" s="123"/>
      <c r="M88" s="123"/>
      <c r="N88" s="124"/>
      <c r="O88" s="128" t="s">
        <v>116</v>
      </c>
    </row>
    <row r="89" spans="2:16" ht="12.75" customHeight="1">
      <c r="B89" s="95"/>
      <c r="C89" s="67" t="s">
        <v>4</v>
      </c>
      <c r="D89" s="67" t="s">
        <v>5</v>
      </c>
      <c r="E89" s="67" t="s">
        <v>6</v>
      </c>
      <c r="F89" s="67" t="s">
        <v>4</v>
      </c>
      <c r="G89" s="67" t="s">
        <v>5</v>
      </c>
      <c r="H89" s="67" t="s">
        <v>6</v>
      </c>
      <c r="I89" s="125"/>
      <c r="J89" s="126"/>
      <c r="K89" s="126"/>
      <c r="L89" s="126"/>
      <c r="M89" s="126"/>
      <c r="N89" s="127"/>
      <c r="O89" s="95"/>
    </row>
    <row r="90" spans="2:16" ht="12.75" customHeight="1">
      <c r="B90" s="64"/>
      <c r="C90" s="64"/>
      <c r="D90" s="64"/>
      <c r="E90" s="64"/>
      <c r="F90" s="40">
        <f t="shared" ref="F90:F96" si="42">C90/C$3</f>
        <v>0</v>
      </c>
      <c r="G90" s="40">
        <f t="shared" ref="G90:G96" si="43">D90/C$4</f>
        <v>0</v>
      </c>
      <c r="H90" s="40">
        <f t="shared" ref="H90:H96" si="44">E90/C$5</f>
        <v>0</v>
      </c>
      <c r="I90" s="121"/>
      <c r="J90" s="97"/>
      <c r="K90" s="97"/>
      <c r="L90" s="97"/>
      <c r="M90" s="97"/>
      <c r="N90" s="98"/>
      <c r="O90" s="38"/>
      <c r="P90" s="36"/>
    </row>
    <row r="91" spans="2:16" ht="12.75" customHeight="1">
      <c r="B91" s="64"/>
      <c r="C91" s="64"/>
      <c r="D91" s="64"/>
      <c r="E91" s="64"/>
      <c r="F91" s="40">
        <f t="shared" si="42"/>
        <v>0</v>
      </c>
      <c r="G91" s="40">
        <f t="shared" si="43"/>
        <v>0</v>
      </c>
      <c r="H91" s="40">
        <f t="shared" si="44"/>
        <v>0</v>
      </c>
      <c r="I91" s="121"/>
      <c r="J91" s="97"/>
      <c r="K91" s="97"/>
      <c r="L91" s="97"/>
      <c r="M91" s="97"/>
      <c r="N91" s="98"/>
      <c r="O91" s="38"/>
      <c r="P91" s="36"/>
    </row>
    <row r="92" spans="2:16" ht="12.75" customHeight="1">
      <c r="B92" s="64"/>
      <c r="C92" s="64"/>
      <c r="D92" s="64"/>
      <c r="E92" s="64"/>
      <c r="F92" s="40">
        <f t="shared" si="42"/>
        <v>0</v>
      </c>
      <c r="G92" s="40">
        <f t="shared" si="43"/>
        <v>0</v>
      </c>
      <c r="H92" s="40">
        <f t="shared" si="44"/>
        <v>0</v>
      </c>
      <c r="I92" s="121"/>
      <c r="J92" s="97"/>
      <c r="K92" s="97"/>
      <c r="L92" s="97"/>
      <c r="M92" s="97"/>
      <c r="N92" s="98"/>
      <c r="O92" s="38"/>
      <c r="P92" s="31"/>
    </row>
    <row r="93" spans="2:16" ht="12.75" customHeight="1">
      <c r="B93" s="64" t="s">
        <v>137</v>
      </c>
      <c r="C93" s="64">
        <v>11.76</v>
      </c>
      <c r="D93" s="64">
        <v>8.23</v>
      </c>
      <c r="E93" s="64">
        <v>0</v>
      </c>
      <c r="F93" s="40">
        <f t="shared" si="42"/>
        <v>7.1926605504587151E-3</v>
      </c>
      <c r="G93" s="40">
        <f t="shared" si="43"/>
        <v>1.8536036036036038E-2</v>
      </c>
      <c r="H93" s="40">
        <f t="shared" si="44"/>
        <v>0</v>
      </c>
      <c r="I93" s="121"/>
      <c r="J93" s="97"/>
      <c r="K93" s="97"/>
      <c r="L93" s="97"/>
      <c r="M93" s="97"/>
      <c r="N93" s="98"/>
      <c r="O93" s="38">
        <v>114.51</v>
      </c>
      <c r="P93" s="31"/>
    </row>
    <row r="94" spans="2:16" ht="12.75" customHeight="1">
      <c r="B94" s="64" t="s">
        <v>125</v>
      </c>
      <c r="C94" s="64">
        <v>171.31</v>
      </c>
      <c r="D94" s="64">
        <v>35.97</v>
      </c>
      <c r="E94" s="64">
        <v>733.62</v>
      </c>
      <c r="F94" s="40">
        <f t="shared" si="42"/>
        <v>0.10477675840978594</v>
      </c>
      <c r="G94" s="40">
        <f t="shared" si="43"/>
        <v>8.1013513513513505E-2</v>
      </c>
      <c r="H94" s="40">
        <f t="shared" si="44"/>
        <v>0.25210309278350518</v>
      </c>
      <c r="I94" s="76" t="s">
        <v>147</v>
      </c>
      <c r="J94" s="71"/>
      <c r="K94" s="71"/>
      <c r="L94" s="71"/>
      <c r="M94" s="71"/>
      <c r="N94" s="71"/>
      <c r="O94" s="38">
        <v>56.77</v>
      </c>
      <c r="P94" s="31"/>
    </row>
    <row r="95" spans="2:16" ht="12.75" customHeight="1">
      <c r="B95" s="64"/>
      <c r="C95" s="64"/>
      <c r="D95" s="64"/>
      <c r="E95" s="64"/>
      <c r="F95" s="40">
        <f t="shared" si="42"/>
        <v>0</v>
      </c>
      <c r="G95" s="40">
        <f t="shared" si="43"/>
        <v>0</v>
      </c>
      <c r="H95" s="40">
        <f t="shared" si="44"/>
        <v>0</v>
      </c>
      <c r="I95" s="121"/>
      <c r="J95" s="97"/>
      <c r="K95" s="97"/>
      <c r="L95" s="97"/>
      <c r="M95" s="97"/>
      <c r="N95" s="98"/>
      <c r="O95" s="38"/>
      <c r="P95" s="31"/>
    </row>
    <row r="96" spans="2:16" ht="12.75" customHeight="1">
      <c r="B96" s="64" t="s">
        <v>140</v>
      </c>
      <c r="C96" s="64"/>
      <c r="D96" s="64"/>
      <c r="E96" s="64"/>
      <c r="F96" s="40">
        <f t="shared" si="42"/>
        <v>0</v>
      </c>
      <c r="G96" s="40">
        <f t="shared" si="43"/>
        <v>0</v>
      </c>
      <c r="H96" s="40">
        <f t="shared" si="44"/>
        <v>0</v>
      </c>
      <c r="I96" s="121"/>
      <c r="J96" s="97"/>
      <c r="K96" s="97"/>
      <c r="L96" s="97"/>
      <c r="M96" s="97"/>
      <c r="N96" s="98"/>
      <c r="O96" s="38"/>
      <c r="P96" s="31"/>
    </row>
    <row r="97" spans="2:15" ht="12.75" customHeight="1">
      <c r="B97" s="64"/>
      <c r="C97" s="64"/>
      <c r="D97" s="64"/>
      <c r="E97" s="64"/>
      <c r="F97" s="40"/>
      <c r="G97" s="40"/>
      <c r="H97" s="40"/>
      <c r="I97" s="121"/>
      <c r="J97" s="97"/>
      <c r="K97" s="97"/>
      <c r="L97" s="97"/>
      <c r="M97" s="97"/>
      <c r="N97" s="98"/>
      <c r="O97" s="38"/>
    </row>
    <row r="98" spans="2:15" ht="12.75" customHeight="1"/>
    <row r="99" spans="2:15" ht="12.75" customHeight="1"/>
    <row r="100" spans="2:15" ht="12.75" customHeight="1">
      <c r="B100" s="121" t="s">
        <v>149</v>
      </c>
      <c r="C100" s="97"/>
      <c r="D100" s="97"/>
      <c r="E100" s="97"/>
      <c r="F100" s="97"/>
      <c r="G100" s="97"/>
      <c r="H100" s="97"/>
      <c r="I100" s="97"/>
      <c r="J100" s="97"/>
      <c r="K100" s="97"/>
      <c r="L100" s="97"/>
      <c r="M100" s="97"/>
      <c r="N100" s="97"/>
      <c r="O100" s="98"/>
    </row>
    <row r="101" spans="2:15" ht="13.5" customHeight="1">
      <c r="B101" s="118" t="s">
        <v>109</v>
      </c>
      <c r="C101" s="117" t="s">
        <v>111</v>
      </c>
      <c r="D101" s="97"/>
      <c r="E101" s="98"/>
      <c r="F101" s="117" t="s">
        <v>112</v>
      </c>
      <c r="G101" s="97"/>
      <c r="H101" s="98"/>
      <c r="I101" s="122" t="s">
        <v>124</v>
      </c>
      <c r="J101" s="123"/>
      <c r="K101" s="123"/>
      <c r="L101" s="123"/>
      <c r="M101" s="123"/>
      <c r="N101" s="124"/>
      <c r="O101" s="128" t="s">
        <v>116</v>
      </c>
    </row>
    <row r="102" spans="2:15" ht="12.75" customHeight="1">
      <c r="B102" s="95"/>
      <c r="C102" s="67" t="s">
        <v>4</v>
      </c>
      <c r="D102" s="67" t="s">
        <v>5</v>
      </c>
      <c r="E102" s="67" t="s">
        <v>6</v>
      </c>
      <c r="F102" s="67" t="s">
        <v>4</v>
      </c>
      <c r="G102" s="67" t="s">
        <v>5</v>
      </c>
      <c r="H102" s="67" t="s">
        <v>6</v>
      </c>
      <c r="I102" s="125"/>
      <c r="J102" s="126"/>
      <c r="K102" s="126"/>
      <c r="L102" s="126"/>
      <c r="M102" s="126"/>
      <c r="N102" s="127"/>
      <c r="O102" s="95"/>
    </row>
    <row r="103" spans="2:15" ht="12.75" customHeight="1">
      <c r="B103" s="64"/>
      <c r="C103" s="64"/>
      <c r="D103" s="64"/>
      <c r="E103" s="64"/>
      <c r="F103" s="40">
        <f t="shared" ref="F103:F109" si="45">C103/C$3</f>
        <v>0</v>
      </c>
      <c r="G103" s="40">
        <f t="shared" ref="G103:G109" si="46">D103/C$4</f>
        <v>0</v>
      </c>
      <c r="H103" s="40">
        <f t="shared" ref="H103:H109" si="47">E103/C$5</f>
        <v>0</v>
      </c>
      <c r="I103" s="121"/>
      <c r="J103" s="97"/>
      <c r="K103" s="97"/>
      <c r="L103" s="97"/>
      <c r="M103" s="97"/>
      <c r="N103" s="98"/>
      <c r="O103" s="38"/>
    </row>
    <row r="104" spans="2:15" ht="12.75" customHeight="1">
      <c r="B104" s="64"/>
      <c r="C104" s="64"/>
      <c r="D104" s="64"/>
      <c r="E104" s="64"/>
      <c r="F104" s="40">
        <f t="shared" si="45"/>
        <v>0</v>
      </c>
      <c r="G104" s="40">
        <f t="shared" si="46"/>
        <v>0</v>
      </c>
      <c r="H104" s="40">
        <f t="shared" si="47"/>
        <v>0</v>
      </c>
      <c r="I104" s="121"/>
      <c r="J104" s="97"/>
      <c r="K104" s="97"/>
      <c r="L104" s="97"/>
      <c r="M104" s="97"/>
      <c r="N104" s="98"/>
      <c r="O104" s="38"/>
    </row>
    <row r="105" spans="2:15" ht="12.75" customHeight="1">
      <c r="B105" s="64"/>
      <c r="C105" s="64"/>
      <c r="D105" s="64"/>
      <c r="E105" s="64"/>
      <c r="F105" s="40">
        <f t="shared" si="45"/>
        <v>0</v>
      </c>
      <c r="G105" s="40">
        <f t="shared" si="46"/>
        <v>0</v>
      </c>
      <c r="H105" s="40">
        <f t="shared" si="47"/>
        <v>0</v>
      </c>
      <c r="I105" s="121"/>
      <c r="J105" s="97"/>
      <c r="K105" s="97"/>
      <c r="L105" s="97"/>
      <c r="M105" s="97"/>
      <c r="N105" s="98"/>
      <c r="O105" s="38"/>
    </row>
    <row r="106" spans="2:15" ht="12.75" customHeight="1">
      <c r="B106" s="64" t="s">
        <v>137</v>
      </c>
      <c r="C106" s="64">
        <v>11.3</v>
      </c>
      <c r="D106" s="64">
        <v>7.43</v>
      </c>
      <c r="E106" s="64">
        <v>0</v>
      </c>
      <c r="F106" s="40">
        <f t="shared" si="45"/>
        <v>6.9113149847094806E-3</v>
      </c>
      <c r="G106" s="40">
        <f t="shared" si="46"/>
        <v>1.6734234234234233E-2</v>
      </c>
      <c r="H106" s="40">
        <f t="shared" si="47"/>
        <v>0</v>
      </c>
      <c r="I106" s="121"/>
      <c r="J106" s="97"/>
      <c r="K106" s="97"/>
      <c r="L106" s="97"/>
      <c r="M106" s="97"/>
      <c r="N106" s="98"/>
      <c r="O106" s="38">
        <v>110.92</v>
      </c>
    </row>
    <row r="107" spans="2:15" ht="12.75" customHeight="1">
      <c r="B107" s="64" t="s">
        <v>125</v>
      </c>
      <c r="C107" s="64">
        <v>172.52</v>
      </c>
      <c r="D107" s="64">
        <v>35.97</v>
      </c>
      <c r="E107" s="64">
        <v>735.65</v>
      </c>
      <c r="F107" s="40">
        <f t="shared" si="45"/>
        <v>0.10551681957186546</v>
      </c>
      <c r="G107" s="40">
        <f t="shared" si="46"/>
        <v>8.1013513513513505E-2</v>
      </c>
      <c r="H107" s="40">
        <f t="shared" si="47"/>
        <v>0.25280068728522337</v>
      </c>
      <c r="I107" s="76" t="s">
        <v>147</v>
      </c>
      <c r="J107" s="71"/>
      <c r="K107" s="71"/>
      <c r="L107" s="71"/>
      <c r="M107" s="71"/>
      <c r="N107" s="71"/>
      <c r="O107" s="38">
        <v>54.89</v>
      </c>
    </row>
    <row r="108" spans="2:15" ht="12.75" customHeight="1">
      <c r="B108" s="64"/>
      <c r="C108" s="64"/>
      <c r="D108" s="64"/>
      <c r="E108" s="64"/>
      <c r="F108" s="40">
        <f t="shared" si="45"/>
        <v>0</v>
      </c>
      <c r="G108" s="40">
        <f t="shared" si="46"/>
        <v>0</v>
      </c>
      <c r="H108" s="40">
        <f t="shared" si="47"/>
        <v>0</v>
      </c>
      <c r="I108" s="121"/>
      <c r="J108" s="97"/>
      <c r="K108" s="97"/>
      <c r="L108" s="97"/>
      <c r="M108" s="97"/>
      <c r="N108" s="98"/>
      <c r="O108" s="38"/>
    </row>
    <row r="109" spans="2:15" ht="12.75" customHeight="1">
      <c r="B109" s="64" t="s">
        <v>140</v>
      </c>
      <c r="C109" s="64"/>
      <c r="D109" s="64"/>
      <c r="E109" s="64"/>
      <c r="F109" s="40">
        <f t="shared" si="45"/>
        <v>0</v>
      </c>
      <c r="G109" s="40">
        <f t="shared" si="46"/>
        <v>0</v>
      </c>
      <c r="H109" s="40">
        <f t="shared" si="47"/>
        <v>0</v>
      </c>
      <c r="I109" s="121"/>
      <c r="J109" s="97"/>
      <c r="K109" s="97"/>
      <c r="L109" s="97"/>
      <c r="M109" s="97"/>
      <c r="N109" s="98"/>
      <c r="O109" s="38"/>
    </row>
    <row r="110" spans="2:15" ht="12.75" customHeight="1">
      <c r="B110" s="64"/>
      <c r="C110" s="64"/>
      <c r="D110" s="64"/>
      <c r="E110" s="64"/>
      <c r="F110" s="40"/>
      <c r="G110" s="40"/>
      <c r="H110" s="40"/>
      <c r="I110" s="121"/>
      <c r="J110" s="97"/>
      <c r="K110" s="97"/>
      <c r="L110" s="97"/>
      <c r="M110" s="97"/>
      <c r="N110" s="98"/>
      <c r="O110" s="38"/>
    </row>
    <row r="111" spans="2:15" ht="12.75" customHeight="1"/>
    <row r="112" spans="2:15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64">
    <mergeCell ref="I110:N110"/>
    <mergeCell ref="B100:O100"/>
    <mergeCell ref="B101:B102"/>
    <mergeCell ref="C101:E101"/>
    <mergeCell ref="F101:H101"/>
    <mergeCell ref="I101:N102"/>
    <mergeCell ref="O101:O102"/>
    <mergeCell ref="I103:N103"/>
    <mergeCell ref="I104:N104"/>
    <mergeCell ref="I105:N105"/>
    <mergeCell ref="I106:N106"/>
    <mergeCell ref="I108:N108"/>
    <mergeCell ref="I109:N109"/>
    <mergeCell ref="B74:O74"/>
    <mergeCell ref="B75:B76"/>
    <mergeCell ref="C75:E75"/>
    <mergeCell ref="F75:H75"/>
    <mergeCell ref="O75:O76"/>
    <mergeCell ref="I75:N76"/>
    <mergeCell ref="I67:N67"/>
    <mergeCell ref="I68:N68"/>
    <mergeCell ref="I69:N69"/>
    <mergeCell ref="I70:N70"/>
    <mergeCell ref="I71:N71"/>
    <mergeCell ref="T8:T9"/>
    <mergeCell ref="B2:C2"/>
    <mergeCell ref="B8:B9"/>
    <mergeCell ref="C8:C9"/>
    <mergeCell ref="D8:F8"/>
    <mergeCell ref="G8:I8"/>
    <mergeCell ref="J8:O8"/>
    <mergeCell ref="P8:P9"/>
    <mergeCell ref="I93:N93"/>
    <mergeCell ref="I95:N95"/>
    <mergeCell ref="I96:N96"/>
    <mergeCell ref="I97:N97"/>
    <mergeCell ref="Q8:S8"/>
    <mergeCell ref="B59:O59"/>
    <mergeCell ref="B60:B61"/>
    <mergeCell ref="C60:E60"/>
    <mergeCell ref="F60:H60"/>
    <mergeCell ref="I60:N61"/>
    <mergeCell ref="O60:O61"/>
    <mergeCell ref="I62:N62"/>
    <mergeCell ref="I63:N63"/>
    <mergeCell ref="I64:N64"/>
    <mergeCell ref="I65:N65"/>
    <mergeCell ref="I66:N66"/>
    <mergeCell ref="I83:N83"/>
    <mergeCell ref="I90:N90"/>
    <mergeCell ref="I91:N91"/>
    <mergeCell ref="I92:N92"/>
    <mergeCell ref="I84:N84"/>
    <mergeCell ref="B87:O87"/>
    <mergeCell ref="B88:B89"/>
    <mergeCell ref="C88:E88"/>
    <mergeCell ref="F88:H88"/>
    <mergeCell ref="I88:N89"/>
    <mergeCell ref="O88:O89"/>
    <mergeCell ref="I77:N77"/>
    <mergeCell ref="I78:N78"/>
    <mergeCell ref="I79:N79"/>
    <mergeCell ref="I80:N80"/>
    <mergeCell ref="I82:N82"/>
  </mergeCells>
  <pageMargins left="0.51180555555555496" right="0.51180555555555496" top="0.78749999999999998" bottom="0.78749999999999998" header="0" footer="0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X1000"/>
  <sheetViews>
    <sheetView workbookViewId="0"/>
  </sheetViews>
  <sheetFormatPr defaultColWidth="14.42578125" defaultRowHeight="15" customHeight="1"/>
  <cols>
    <col min="1" max="2" width="8.7109375" customWidth="1"/>
    <col min="3" max="3" width="15.7109375" customWidth="1"/>
    <col min="4" max="4" width="17.28515625" customWidth="1"/>
    <col min="5" max="20" width="8.7109375" customWidth="1"/>
    <col min="21" max="22" width="11.5703125" customWidth="1"/>
    <col min="23" max="50" width="8.7109375" customWidth="1"/>
  </cols>
  <sheetData>
    <row r="1" spans="3:50" ht="13.5" customHeight="1">
      <c r="U1" s="47"/>
      <c r="V1" s="47"/>
    </row>
    <row r="2" spans="3:50" ht="13.5" customHeight="1">
      <c r="C2" s="47" t="s">
        <v>150</v>
      </c>
      <c r="D2" s="47" t="s">
        <v>151</v>
      </c>
      <c r="E2" s="47" t="s">
        <v>152</v>
      </c>
      <c r="I2" s="76" t="s">
        <v>153</v>
      </c>
      <c r="J2" s="76" t="s">
        <v>112</v>
      </c>
      <c r="K2" s="76" t="s">
        <v>154</v>
      </c>
      <c r="U2" s="31"/>
      <c r="V2" s="31" t="s">
        <v>4</v>
      </c>
      <c r="W2" s="31" t="s">
        <v>5</v>
      </c>
      <c r="AA2" s="77">
        <v>0.95</v>
      </c>
      <c r="AB2" s="77">
        <v>0.99583330000000003</v>
      </c>
      <c r="AL2" s="76" t="s">
        <v>155</v>
      </c>
      <c r="AM2" s="76" t="s">
        <v>156</v>
      </c>
      <c r="AN2" s="76" t="s">
        <v>156</v>
      </c>
      <c r="AO2" s="76" t="s">
        <v>156</v>
      </c>
      <c r="AP2" s="76" t="s">
        <v>157</v>
      </c>
      <c r="AQ2" s="76" t="s">
        <v>158</v>
      </c>
      <c r="AR2" s="76" t="s">
        <v>158</v>
      </c>
      <c r="AS2" s="76">
        <v>102</v>
      </c>
      <c r="AT2" s="76">
        <v>104</v>
      </c>
      <c r="AU2" s="76">
        <v>109</v>
      </c>
      <c r="AV2" s="76">
        <v>240</v>
      </c>
      <c r="AW2" s="76">
        <v>274</v>
      </c>
      <c r="AX2" s="76">
        <v>276</v>
      </c>
    </row>
    <row r="3" spans="3:50" ht="13.5" customHeight="1">
      <c r="C3" s="47">
        <v>1</v>
      </c>
      <c r="D3" s="47">
        <v>52.64</v>
      </c>
      <c r="E3" s="47">
        <v>92.46</v>
      </c>
      <c r="F3" s="36">
        <f t="shared" ref="F3:F15" si="0">E3/D3-1</f>
        <v>0.75645896656534939</v>
      </c>
      <c r="H3" s="76" t="s">
        <v>4</v>
      </c>
      <c r="I3" s="76">
        <v>83.59</v>
      </c>
      <c r="J3" s="78">
        <f>I3/AplicaçõesBKP!$C$3</f>
        <v>5.1125382262996941E-2</v>
      </c>
      <c r="K3" s="76">
        <f t="shared" ref="K3:K5" si="1">J3*12</f>
        <v>0.61350458715596323</v>
      </c>
      <c r="Q3" s="76" t="s">
        <v>159</v>
      </c>
      <c r="R3" s="79">
        <v>0.05</v>
      </c>
      <c r="S3" s="79">
        <v>0.03</v>
      </c>
      <c r="T3" s="76">
        <v>1</v>
      </c>
      <c r="U3" s="31" t="s">
        <v>160</v>
      </c>
      <c r="V3" s="80">
        <v>0</v>
      </c>
      <c r="W3" s="80">
        <v>0</v>
      </c>
      <c r="AA3" s="77">
        <v>0.90909090000000004</v>
      </c>
      <c r="AB3" s="77">
        <v>0.99242419999999998</v>
      </c>
      <c r="AL3" s="76" t="s">
        <v>155</v>
      </c>
      <c r="AM3" s="76" t="s">
        <v>156</v>
      </c>
      <c r="AN3" s="76" t="s">
        <v>156</v>
      </c>
      <c r="AO3" s="76" t="s">
        <v>156</v>
      </c>
      <c r="AP3" s="76" t="s">
        <v>161</v>
      </c>
      <c r="AQ3" s="76" t="s">
        <v>161</v>
      </c>
      <c r="AR3" s="76" t="s">
        <v>161</v>
      </c>
      <c r="AS3" s="76">
        <v>114</v>
      </c>
      <c r="AT3" s="76">
        <v>115</v>
      </c>
      <c r="AU3" s="76">
        <v>121</v>
      </c>
      <c r="AV3" s="76">
        <v>45</v>
      </c>
      <c r="AW3" s="76">
        <v>44</v>
      </c>
      <c r="AX3" s="76">
        <v>48</v>
      </c>
    </row>
    <row r="4" spans="3:50" ht="13.5" customHeight="1">
      <c r="C4" s="47">
        <v>2</v>
      </c>
      <c r="D4" s="47">
        <v>52.66</v>
      </c>
      <c r="E4" s="47">
        <v>93.85</v>
      </c>
      <c r="F4" s="36">
        <f t="shared" si="0"/>
        <v>0.78218761868590958</v>
      </c>
      <c r="H4" s="76" t="s">
        <v>5</v>
      </c>
      <c r="I4" s="76">
        <v>14.19</v>
      </c>
      <c r="J4" s="78">
        <f>I4/AplicaçõesBKP!C4</f>
        <v>3.1959459459459459E-2</v>
      </c>
      <c r="K4" s="76">
        <f t="shared" si="1"/>
        <v>0.38351351351351348</v>
      </c>
      <c r="Q4" s="76" t="s">
        <v>162</v>
      </c>
      <c r="R4" s="79">
        <v>3.0000000000000001E-3</v>
      </c>
      <c r="S4" s="79">
        <v>5.0000000000000001E-3</v>
      </c>
      <c r="T4" s="76">
        <v>2</v>
      </c>
      <c r="U4" s="31" t="s">
        <v>163</v>
      </c>
      <c r="V4" s="80">
        <v>0</v>
      </c>
      <c r="W4" s="80">
        <v>0</v>
      </c>
      <c r="AA4" s="77">
        <v>0.87727270000000002</v>
      </c>
      <c r="AB4" s="77">
        <v>0.98977269999999995</v>
      </c>
      <c r="AL4" s="76" t="s">
        <v>155</v>
      </c>
      <c r="AM4" s="76" t="s">
        <v>156</v>
      </c>
      <c r="AN4" s="76" t="s">
        <v>156</v>
      </c>
      <c r="AO4" s="76" t="s">
        <v>156</v>
      </c>
      <c r="AP4" s="76" t="s">
        <v>161</v>
      </c>
      <c r="AQ4" s="76" t="s">
        <v>161</v>
      </c>
      <c r="AR4" s="76" t="s">
        <v>164</v>
      </c>
      <c r="AS4" s="76">
        <v>108</v>
      </c>
      <c r="AT4" s="76">
        <v>111</v>
      </c>
      <c r="AU4" s="76">
        <v>116</v>
      </c>
      <c r="AV4" s="76">
        <v>43</v>
      </c>
      <c r="AW4" s="76">
        <v>43</v>
      </c>
      <c r="AX4" s="76">
        <v>199</v>
      </c>
    </row>
    <row r="5" spans="3:50" ht="13.5" customHeight="1">
      <c r="C5" s="47">
        <v>3</v>
      </c>
      <c r="D5" s="47">
        <v>52.66</v>
      </c>
      <c r="E5" s="47">
        <v>92</v>
      </c>
      <c r="F5" s="36">
        <f t="shared" si="0"/>
        <v>0.74705658944170161</v>
      </c>
      <c r="H5" s="76" t="s">
        <v>6</v>
      </c>
      <c r="I5" s="76">
        <v>0</v>
      </c>
      <c r="J5" s="78">
        <f>I5/AplicaçõesBKP!$C$3</f>
        <v>0</v>
      </c>
      <c r="K5" s="76">
        <f t="shared" si="1"/>
        <v>0</v>
      </c>
      <c r="T5" s="76">
        <v>3</v>
      </c>
      <c r="U5" s="31" t="s">
        <v>165</v>
      </c>
      <c r="V5" s="80">
        <v>0</v>
      </c>
      <c r="W5" s="80">
        <v>0</v>
      </c>
      <c r="AA5" s="77">
        <v>0.85454549999999996</v>
      </c>
      <c r="AB5" s="77">
        <v>0.98787879999999995</v>
      </c>
      <c r="AL5" s="76" t="s">
        <v>155</v>
      </c>
      <c r="AM5" s="76" t="s">
        <v>156</v>
      </c>
      <c r="AN5" s="76" t="s">
        <v>156</v>
      </c>
      <c r="AO5" s="76" t="s">
        <v>156</v>
      </c>
      <c r="AP5" s="76" t="s">
        <v>161</v>
      </c>
      <c r="AQ5" s="76" t="s">
        <v>161</v>
      </c>
      <c r="AR5" s="76" t="s">
        <v>158</v>
      </c>
      <c r="AS5" s="76">
        <v>110</v>
      </c>
      <c r="AT5" s="76">
        <v>114</v>
      </c>
      <c r="AU5" s="76">
        <v>118</v>
      </c>
      <c r="AV5" s="76">
        <v>44</v>
      </c>
      <c r="AW5" s="76">
        <v>44</v>
      </c>
      <c r="AX5" s="76">
        <v>288</v>
      </c>
    </row>
    <row r="6" spans="3:50" ht="13.5" customHeight="1">
      <c r="C6" s="47">
        <v>4</v>
      </c>
      <c r="D6" s="47">
        <v>52.73</v>
      </c>
      <c r="E6" s="47">
        <v>95.44</v>
      </c>
      <c r="F6" s="36">
        <f t="shared" si="0"/>
        <v>0.80997534610278787</v>
      </c>
      <c r="Q6" s="76" t="s">
        <v>60</v>
      </c>
      <c r="R6" s="81">
        <v>0.3</v>
      </c>
      <c r="S6" s="81">
        <v>0</v>
      </c>
      <c r="T6" s="76">
        <v>4</v>
      </c>
      <c r="U6" s="31" t="s">
        <v>166</v>
      </c>
      <c r="V6" s="80">
        <v>0</v>
      </c>
      <c r="W6" s="80">
        <v>0</v>
      </c>
      <c r="AA6" s="77">
        <v>0.84090909999999996</v>
      </c>
      <c r="AB6" s="77">
        <v>0.98674240000000002</v>
      </c>
      <c r="AL6" s="76" t="s">
        <v>155</v>
      </c>
      <c r="AM6" s="76" t="s">
        <v>156</v>
      </c>
      <c r="AN6" s="76" t="s">
        <v>156</v>
      </c>
      <c r="AO6" s="76" t="s">
        <v>156</v>
      </c>
      <c r="AP6" s="76" t="s">
        <v>161</v>
      </c>
      <c r="AQ6" s="76" t="s">
        <v>164</v>
      </c>
      <c r="AR6" s="76" t="s">
        <v>164</v>
      </c>
      <c r="AS6" s="76">
        <v>103</v>
      </c>
      <c r="AT6" s="76">
        <v>105</v>
      </c>
      <c r="AU6" s="76">
        <v>109</v>
      </c>
      <c r="AV6" s="76">
        <v>41</v>
      </c>
      <c r="AW6" s="76">
        <v>202</v>
      </c>
      <c r="AX6" s="76">
        <v>202</v>
      </c>
    </row>
    <row r="7" spans="3:50" ht="13.5" customHeight="1">
      <c r="C7" s="47">
        <v>5</v>
      </c>
      <c r="D7" s="47">
        <v>52.55</v>
      </c>
      <c r="E7" s="47">
        <v>93.59</v>
      </c>
      <c r="F7" s="36">
        <f t="shared" si="0"/>
        <v>0.78097050428163661</v>
      </c>
      <c r="H7" s="36" t="s">
        <v>167</v>
      </c>
      <c r="I7" s="36" t="e">
        <f ca="1">modelo03(K3,K4,K5,1,1,1)</f>
        <v>#NAME?</v>
      </c>
      <c r="Q7" s="76" t="s">
        <v>61</v>
      </c>
      <c r="R7" s="81">
        <v>0</v>
      </c>
      <c r="S7" s="81">
        <v>0</v>
      </c>
      <c r="T7" s="76">
        <v>5</v>
      </c>
      <c r="U7" s="31" t="s">
        <v>168</v>
      </c>
      <c r="V7" s="80">
        <v>0</v>
      </c>
      <c r="W7" s="80">
        <v>0</v>
      </c>
      <c r="AA7" s="77">
        <v>0.83636359999999998</v>
      </c>
      <c r="AB7" s="77">
        <v>0.98636360000000001</v>
      </c>
      <c r="AL7" s="76" t="s">
        <v>155</v>
      </c>
      <c r="AM7" s="76" t="s">
        <v>156</v>
      </c>
      <c r="AN7" s="76" t="s">
        <v>156</v>
      </c>
      <c r="AO7" s="76" t="s">
        <v>156</v>
      </c>
      <c r="AP7" s="76" t="s">
        <v>161</v>
      </c>
      <c r="AQ7" s="76" t="s">
        <v>164</v>
      </c>
      <c r="AR7" s="76" t="s">
        <v>158</v>
      </c>
      <c r="AS7" s="76">
        <v>104</v>
      </c>
      <c r="AT7" s="76">
        <v>106</v>
      </c>
      <c r="AU7" s="76">
        <v>112</v>
      </c>
      <c r="AV7" s="76">
        <v>42</v>
      </c>
      <c r="AW7" s="76">
        <v>199</v>
      </c>
      <c r="AX7" s="76">
        <v>279</v>
      </c>
    </row>
    <row r="8" spans="3:50" ht="13.5" customHeight="1">
      <c r="C8" s="47">
        <v>6</v>
      </c>
      <c r="D8" s="47">
        <v>52.58</v>
      </c>
      <c r="E8" s="47">
        <v>94.54</v>
      </c>
      <c r="F8" s="36">
        <f t="shared" si="0"/>
        <v>0.79802206162038813</v>
      </c>
      <c r="H8" s="76" t="s">
        <v>169</v>
      </c>
      <c r="I8" s="36">
        <f>AVERAGE(F3:F14)</f>
        <v>0.76195700380183828</v>
      </c>
      <c r="T8" s="76">
        <v>6</v>
      </c>
      <c r="U8" s="31" t="s">
        <v>170</v>
      </c>
      <c r="V8" s="80">
        <v>0</v>
      </c>
      <c r="W8" s="80">
        <v>0</v>
      </c>
      <c r="AA8" s="77">
        <v>0.84090909999999996</v>
      </c>
      <c r="AB8" s="77">
        <v>0.98674240000000002</v>
      </c>
      <c r="AL8" s="76" t="s">
        <v>155</v>
      </c>
      <c r="AM8" s="76" t="s">
        <v>156</v>
      </c>
      <c r="AN8" s="76" t="s">
        <v>156</v>
      </c>
      <c r="AO8" s="76" t="s">
        <v>156</v>
      </c>
      <c r="AP8" s="76" t="s">
        <v>161</v>
      </c>
      <c r="AQ8" s="76" t="s">
        <v>158</v>
      </c>
      <c r="AR8" s="76" t="s">
        <v>158</v>
      </c>
      <c r="AS8" s="76">
        <v>105</v>
      </c>
      <c r="AT8" s="76">
        <v>107</v>
      </c>
      <c r="AU8" s="76">
        <v>111</v>
      </c>
      <c r="AV8" s="76">
        <v>41</v>
      </c>
      <c r="AW8" s="76">
        <v>286</v>
      </c>
      <c r="AX8" s="76">
        <v>287</v>
      </c>
    </row>
    <row r="9" spans="3:50" ht="13.5" customHeight="1">
      <c r="C9" s="47">
        <v>7</v>
      </c>
      <c r="D9" s="47">
        <v>54.53</v>
      </c>
      <c r="E9" s="47">
        <v>93.61</v>
      </c>
      <c r="F9" s="36">
        <f t="shared" si="0"/>
        <v>0.7166697230882082</v>
      </c>
      <c r="H9" s="76" t="s">
        <v>171</v>
      </c>
      <c r="I9" s="36" t="e">
        <f ca="1">ABS(I8-I7)</f>
        <v>#NAME?</v>
      </c>
      <c r="T9" s="76">
        <v>7</v>
      </c>
      <c r="U9" s="31" t="s">
        <v>172</v>
      </c>
      <c r="V9" s="80">
        <v>0</v>
      </c>
      <c r="W9" s="80">
        <v>0</v>
      </c>
      <c r="AA9" s="77">
        <v>0.85454549999999996</v>
      </c>
      <c r="AB9" s="77">
        <v>0.98787879999999995</v>
      </c>
      <c r="AL9" s="76" t="s">
        <v>155</v>
      </c>
      <c r="AM9" s="76" t="s">
        <v>156</v>
      </c>
      <c r="AN9" s="76" t="s">
        <v>156</v>
      </c>
      <c r="AO9" s="76" t="s">
        <v>156</v>
      </c>
      <c r="AP9" s="76" t="s">
        <v>164</v>
      </c>
      <c r="AQ9" s="76" t="s">
        <v>164</v>
      </c>
      <c r="AR9" s="76" t="s">
        <v>164</v>
      </c>
      <c r="AS9" s="76">
        <v>98</v>
      </c>
      <c r="AT9" s="76">
        <v>100</v>
      </c>
      <c r="AU9" s="76">
        <v>105</v>
      </c>
      <c r="AV9" s="76">
        <v>204</v>
      </c>
      <c r="AW9" s="76">
        <v>203</v>
      </c>
      <c r="AX9" s="76">
        <v>203</v>
      </c>
    </row>
    <row r="10" spans="3:50" ht="13.5" customHeight="1">
      <c r="C10" s="47">
        <v>8</v>
      </c>
      <c r="D10" s="47">
        <v>51.56</v>
      </c>
      <c r="E10" s="47">
        <v>91.12</v>
      </c>
      <c r="F10" s="36">
        <f t="shared" si="0"/>
        <v>0.76726144297905363</v>
      </c>
      <c r="T10" s="76">
        <v>8</v>
      </c>
      <c r="U10" s="31" t="s">
        <v>173</v>
      </c>
      <c r="V10" s="80">
        <v>0</v>
      </c>
      <c r="W10" s="80">
        <v>0</v>
      </c>
      <c r="AA10" s="77">
        <v>0.87727270000000002</v>
      </c>
      <c r="AB10" s="77">
        <v>0.98977269999999995</v>
      </c>
      <c r="AL10" s="76" t="s">
        <v>155</v>
      </c>
      <c r="AM10" s="76" t="s">
        <v>156</v>
      </c>
      <c r="AN10" s="76" t="s">
        <v>156</v>
      </c>
      <c r="AO10" s="76" t="s">
        <v>156</v>
      </c>
      <c r="AP10" s="76" t="s">
        <v>164</v>
      </c>
      <c r="AQ10" s="76" t="s">
        <v>164</v>
      </c>
      <c r="AR10" s="76" t="s">
        <v>158</v>
      </c>
      <c r="AS10" s="76">
        <v>99</v>
      </c>
      <c r="AT10" s="76">
        <v>101</v>
      </c>
      <c r="AU10" s="76">
        <v>106</v>
      </c>
      <c r="AV10" s="76">
        <v>201</v>
      </c>
      <c r="AW10" s="76">
        <v>201</v>
      </c>
      <c r="AX10" s="76">
        <v>273</v>
      </c>
    </row>
    <row r="11" spans="3:50" ht="13.5" customHeight="1">
      <c r="C11" s="47">
        <v>9</v>
      </c>
      <c r="D11" s="47">
        <v>57.73</v>
      </c>
      <c r="E11" s="47">
        <v>96.53</v>
      </c>
      <c r="F11" s="36">
        <f t="shared" si="0"/>
        <v>0.67209423176857808</v>
      </c>
      <c r="T11" s="76">
        <v>9</v>
      </c>
      <c r="U11" s="31" t="s">
        <v>174</v>
      </c>
      <c r="V11" s="80">
        <v>0</v>
      </c>
      <c r="W11" s="80">
        <v>0</v>
      </c>
      <c r="AA11" s="77">
        <v>0.90909090000000004</v>
      </c>
      <c r="AB11" s="77">
        <v>0.99242419999999998</v>
      </c>
      <c r="AL11" s="76" t="s">
        <v>155</v>
      </c>
      <c r="AM11" s="76" t="s">
        <v>156</v>
      </c>
      <c r="AN11" s="76" t="s">
        <v>156</v>
      </c>
      <c r="AO11" s="76" t="s">
        <v>156</v>
      </c>
      <c r="AP11" s="76" t="s">
        <v>164</v>
      </c>
      <c r="AQ11" s="76" t="s">
        <v>158</v>
      </c>
      <c r="AR11" s="76" t="s">
        <v>158</v>
      </c>
      <c r="AS11" s="76">
        <v>101</v>
      </c>
      <c r="AT11" s="76">
        <v>103</v>
      </c>
      <c r="AU11" s="76">
        <v>108</v>
      </c>
      <c r="AV11" s="76">
        <v>201</v>
      </c>
      <c r="AW11" s="76">
        <v>275</v>
      </c>
      <c r="AX11" s="76">
        <v>276</v>
      </c>
    </row>
    <row r="12" spans="3:50" ht="13.5" customHeight="1">
      <c r="C12" s="47">
        <v>10</v>
      </c>
      <c r="D12" s="47">
        <v>52.6</v>
      </c>
      <c r="E12" s="47">
        <v>94.49</v>
      </c>
      <c r="F12" s="36">
        <f t="shared" si="0"/>
        <v>0.79638783269961966</v>
      </c>
      <c r="T12" s="76">
        <v>10</v>
      </c>
      <c r="U12" s="31" t="s">
        <v>175</v>
      </c>
      <c r="V12" s="80">
        <v>0</v>
      </c>
      <c r="W12" s="80">
        <v>0</v>
      </c>
      <c r="AA12" s="77">
        <v>0.95</v>
      </c>
      <c r="AB12" s="77">
        <v>0.99583330000000003</v>
      </c>
      <c r="AL12" s="76" t="s">
        <v>155</v>
      </c>
      <c r="AM12" s="76" t="s">
        <v>156</v>
      </c>
      <c r="AN12" s="76" t="s">
        <v>156</v>
      </c>
      <c r="AO12" s="76" t="s">
        <v>156</v>
      </c>
      <c r="AP12" s="76" t="s">
        <v>158</v>
      </c>
      <c r="AQ12" s="76" t="s">
        <v>158</v>
      </c>
      <c r="AR12" s="76" t="s">
        <v>158</v>
      </c>
      <c r="AS12" s="76">
        <v>103</v>
      </c>
      <c r="AT12" s="76">
        <v>104</v>
      </c>
      <c r="AU12" s="76">
        <v>109</v>
      </c>
      <c r="AV12" s="76">
        <v>288</v>
      </c>
      <c r="AW12" s="76">
        <v>278</v>
      </c>
      <c r="AX12" s="76">
        <v>283</v>
      </c>
    </row>
    <row r="13" spans="3:50" ht="13.5" customHeight="1">
      <c r="C13" s="47">
        <v>11</v>
      </c>
      <c r="D13" s="47">
        <v>51.47</v>
      </c>
      <c r="E13" s="47">
        <v>91.89</v>
      </c>
      <c r="F13" s="36">
        <f t="shared" si="0"/>
        <v>0.78531183213522437</v>
      </c>
      <c r="T13" s="76">
        <v>11</v>
      </c>
      <c r="U13" s="31" t="s">
        <v>176</v>
      </c>
      <c r="V13" s="80">
        <v>0</v>
      </c>
      <c r="W13" s="80">
        <v>0</v>
      </c>
      <c r="AL13" s="76" t="s">
        <v>155</v>
      </c>
      <c r="AM13" s="76" t="s">
        <v>156</v>
      </c>
      <c r="AN13" s="76" t="s">
        <v>156</v>
      </c>
      <c r="AO13" s="76" t="s">
        <v>157</v>
      </c>
      <c r="AP13" s="76" t="s">
        <v>157</v>
      </c>
      <c r="AQ13" s="76" t="s">
        <v>157</v>
      </c>
      <c r="AR13" s="76" t="s">
        <v>157</v>
      </c>
      <c r="AS13" s="76">
        <v>98</v>
      </c>
      <c r="AT13" s="76">
        <v>101</v>
      </c>
      <c r="AU13" s="76">
        <v>247</v>
      </c>
      <c r="AV13" s="76">
        <v>246</v>
      </c>
      <c r="AW13" s="76">
        <v>246</v>
      </c>
      <c r="AX13" s="76">
        <v>245</v>
      </c>
    </row>
    <row r="14" spans="3:50" ht="13.5" customHeight="1">
      <c r="C14" s="47">
        <v>12</v>
      </c>
      <c r="D14" s="47">
        <v>55.52</v>
      </c>
      <c r="E14" s="47">
        <v>96.11</v>
      </c>
      <c r="F14" s="36">
        <f t="shared" si="0"/>
        <v>0.73108789625360227</v>
      </c>
      <c r="T14" s="76">
        <v>12</v>
      </c>
      <c r="U14" s="31" t="s">
        <v>177</v>
      </c>
      <c r="V14" s="80">
        <v>0</v>
      </c>
      <c r="W14" s="80">
        <v>0</v>
      </c>
      <c r="AA14" s="31" t="s">
        <v>178</v>
      </c>
      <c r="AB14" s="31" t="s">
        <v>179</v>
      </c>
      <c r="AL14" s="76" t="s">
        <v>155</v>
      </c>
      <c r="AM14" s="76" t="s">
        <v>156</v>
      </c>
      <c r="AN14" s="76" t="s">
        <v>156</v>
      </c>
      <c r="AO14" s="76" t="s">
        <v>157</v>
      </c>
      <c r="AP14" s="76" t="s">
        <v>157</v>
      </c>
      <c r="AQ14" s="76" t="s">
        <v>157</v>
      </c>
      <c r="AR14" s="76" t="s">
        <v>161</v>
      </c>
      <c r="AS14" s="76">
        <v>102</v>
      </c>
      <c r="AT14" s="76">
        <v>104</v>
      </c>
      <c r="AU14" s="76">
        <v>246</v>
      </c>
      <c r="AV14" s="76">
        <v>244</v>
      </c>
      <c r="AW14" s="76">
        <v>244</v>
      </c>
      <c r="AX14" s="76">
        <v>42</v>
      </c>
    </row>
    <row r="15" spans="3:50" ht="13.5" customHeight="1">
      <c r="D15" s="76">
        <f t="shared" ref="D15:E15" si="2">AVERAGE(D3:D14)</f>
        <v>53.269166666666656</v>
      </c>
      <c r="E15" s="76">
        <f t="shared" si="2"/>
        <v>93.802499999999995</v>
      </c>
      <c r="F15" s="36">
        <f t="shared" si="0"/>
        <v>0.76091547643258317</v>
      </c>
      <c r="U15" s="47"/>
      <c r="V15" s="47"/>
      <c r="AA15" s="82" t="e">
        <f t="shared" ref="AA15:AB15" ca="1" si="3">AVERAGE(AA19:AA84)</f>
        <v>#NAME?</v>
      </c>
      <c r="AB15" s="82" t="e">
        <f t="shared" ca="1" si="3"/>
        <v>#NAME?</v>
      </c>
      <c r="AL15" s="76" t="s">
        <v>155</v>
      </c>
      <c r="AM15" s="76" t="s">
        <v>156</v>
      </c>
      <c r="AN15" s="76" t="s">
        <v>156</v>
      </c>
      <c r="AO15" s="76" t="s">
        <v>157</v>
      </c>
      <c r="AP15" s="76" t="s">
        <v>157</v>
      </c>
      <c r="AQ15" s="76" t="s">
        <v>157</v>
      </c>
      <c r="AR15" s="76" t="s">
        <v>164</v>
      </c>
      <c r="AS15" s="76">
        <v>102</v>
      </c>
      <c r="AT15" s="76">
        <v>99</v>
      </c>
      <c r="AU15" s="76">
        <v>249</v>
      </c>
      <c r="AV15" s="76">
        <v>244</v>
      </c>
      <c r="AW15" s="76">
        <v>244</v>
      </c>
      <c r="AX15" s="76">
        <v>205</v>
      </c>
    </row>
    <row r="16" spans="3:50" ht="13.5" customHeight="1">
      <c r="U16" s="47"/>
      <c r="V16" s="47"/>
      <c r="AL16" s="76" t="s">
        <v>155</v>
      </c>
      <c r="AM16" s="76" t="s">
        <v>156</v>
      </c>
      <c r="AN16" s="76" t="s">
        <v>156</v>
      </c>
      <c r="AO16" s="76" t="s">
        <v>157</v>
      </c>
      <c r="AP16" s="76" t="s">
        <v>157</v>
      </c>
      <c r="AQ16" s="76" t="s">
        <v>157</v>
      </c>
      <c r="AR16" s="76" t="s">
        <v>158</v>
      </c>
      <c r="AS16" s="76">
        <v>100</v>
      </c>
      <c r="AT16" s="76">
        <v>100</v>
      </c>
      <c r="AU16" s="76">
        <v>245</v>
      </c>
      <c r="AV16" s="76">
        <v>243</v>
      </c>
      <c r="AW16" s="76">
        <v>243</v>
      </c>
      <c r="AX16" s="76">
        <v>273</v>
      </c>
    </row>
    <row r="17" spans="3:50" ht="13.5" customHeight="1">
      <c r="U17" s="47"/>
      <c r="V17" s="47"/>
      <c r="AL17" s="76" t="s">
        <v>155</v>
      </c>
      <c r="AM17" s="76" t="s">
        <v>156</v>
      </c>
      <c r="AN17" s="76" t="s">
        <v>156</v>
      </c>
      <c r="AO17" s="76" t="s">
        <v>157</v>
      </c>
      <c r="AP17" s="76" t="s">
        <v>157</v>
      </c>
      <c r="AQ17" s="76" t="s">
        <v>161</v>
      </c>
      <c r="AR17" s="76" t="s">
        <v>161</v>
      </c>
      <c r="AS17" s="76">
        <v>107</v>
      </c>
      <c r="AT17" s="76">
        <v>109</v>
      </c>
      <c r="AU17" s="76">
        <v>246</v>
      </c>
      <c r="AV17" s="76">
        <v>244</v>
      </c>
      <c r="AW17" s="76">
        <v>41</v>
      </c>
      <c r="AX17" s="76">
        <v>43</v>
      </c>
    </row>
    <row r="18" spans="3:50" ht="13.5" customHeight="1">
      <c r="T18" s="31"/>
      <c r="U18" s="31"/>
      <c r="V18" s="31"/>
      <c r="W18" s="129" t="s">
        <v>4</v>
      </c>
      <c r="X18" s="107"/>
      <c r="Y18" s="129" t="s">
        <v>5</v>
      </c>
      <c r="Z18" s="107"/>
      <c r="AA18" s="31" t="s">
        <v>180</v>
      </c>
      <c r="AB18" s="31" t="s">
        <v>181</v>
      </c>
      <c r="AL18" s="76" t="s">
        <v>155</v>
      </c>
      <c r="AM18" s="76" t="s">
        <v>156</v>
      </c>
      <c r="AN18" s="76" t="s">
        <v>156</v>
      </c>
      <c r="AO18" s="76" t="s">
        <v>157</v>
      </c>
      <c r="AP18" s="76" t="s">
        <v>157</v>
      </c>
      <c r="AQ18" s="76" t="s">
        <v>161</v>
      </c>
      <c r="AR18" s="76" t="s">
        <v>164</v>
      </c>
      <c r="AS18" s="76">
        <v>101</v>
      </c>
      <c r="AT18" s="76">
        <v>104</v>
      </c>
      <c r="AU18" s="76">
        <v>247</v>
      </c>
      <c r="AV18" s="76">
        <v>245</v>
      </c>
      <c r="AW18" s="76">
        <v>40</v>
      </c>
      <c r="AX18" s="76">
        <v>203</v>
      </c>
    </row>
    <row r="19" spans="3:50" ht="13.5" customHeight="1">
      <c r="C19" s="47" t="s">
        <v>182</v>
      </c>
      <c r="D19" s="47" t="s">
        <v>151</v>
      </c>
      <c r="E19" s="47" t="s">
        <v>152</v>
      </c>
      <c r="I19" s="76" t="s">
        <v>153</v>
      </c>
      <c r="J19" s="76" t="s">
        <v>112</v>
      </c>
      <c r="K19" s="76" t="s">
        <v>154</v>
      </c>
      <c r="T19" s="31">
        <v>1</v>
      </c>
      <c r="U19" s="31" t="s">
        <v>160</v>
      </c>
      <c r="V19" s="31" t="s">
        <v>163</v>
      </c>
      <c r="W19" s="80">
        <f t="shared" ref="W19:W84" si="4">VLOOKUP($U19,$U$3:$W$14,2,0)</f>
        <v>0</v>
      </c>
      <c r="X19" s="80">
        <f t="shared" ref="X19:X84" si="5">VLOOKUP($V19,$U$3:$W$14,2,0)</f>
        <v>0</v>
      </c>
      <c r="Y19" s="80">
        <f t="shared" ref="Y19:Y84" si="6">VLOOKUP($U19,$U$3:$W$14,3,0)</f>
        <v>0</v>
      </c>
      <c r="Z19" s="80">
        <f t="shared" ref="Z19:Z84" si="7">VLOOKUP($V19,$U$3:$W$14,3,0)</f>
        <v>0</v>
      </c>
      <c r="AA19" s="32" t="e">
        <f t="shared" ref="AA19:AA84" ca="1" si="8">fs(W19,X19)</f>
        <v>#NAME?</v>
      </c>
      <c r="AB19" s="32" t="e">
        <f t="shared" ref="AB19:AB84" ca="1" si="9">fs(Y19,Z19)</f>
        <v>#NAME?</v>
      </c>
      <c r="AL19" s="76" t="s">
        <v>155</v>
      </c>
      <c r="AM19" s="76" t="s">
        <v>156</v>
      </c>
      <c r="AN19" s="76" t="s">
        <v>156</v>
      </c>
      <c r="AO19" s="76" t="s">
        <v>157</v>
      </c>
      <c r="AP19" s="76" t="s">
        <v>157</v>
      </c>
      <c r="AQ19" s="76" t="s">
        <v>161</v>
      </c>
      <c r="AR19" s="76" t="s">
        <v>158</v>
      </c>
      <c r="AS19" s="76">
        <v>103</v>
      </c>
      <c r="AT19" s="76">
        <v>105</v>
      </c>
      <c r="AU19" s="76">
        <v>245</v>
      </c>
      <c r="AV19" s="76">
        <v>243</v>
      </c>
      <c r="AW19" s="76">
        <v>40</v>
      </c>
      <c r="AX19" s="76">
        <v>277</v>
      </c>
    </row>
    <row r="20" spans="3:50" ht="13.5" customHeight="1">
      <c r="C20" s="47">
        <v>1</v>
      </c>
      <c r="D20" s="47">
        <v>37.56</v>
      </c>
      <c r="E20" s="47">
        <v>43.56</v>
      </c>
      <c r="F20" s="36">
        <f t="shared" ref="F20:F32" si="10">E20/D20-1</f>
        <v>0.15974440894568698</v>
      </c>
      <c r="H20" s="76" t="s">
        <v>4</v>
      </c>
      <c r="I20" s="76">
        <v>6.65</v>
      </c>
      <c r="J20" s="78">
        <f>I20/AplicaçõesBKP!$C$3</f>
        <v>4.0672782874617737E-3</v>
      </c>
      <c r="K20" s="76">
        <f t="shared" ref="K20:K22" si="11">J20*12</f>
        <v>4.8807339449541284E-2</v>
      </c>
      <c r="T20" s="31">
        <v>2</v>
      </c>
      <c r="U20" s="31" t="s">
        <v>160</v>
      </c>
      <c r="V20" s="31" t="s">
        <v>165</v>
      </c>
      <c r="W20" s="80">
        <f t="shared" si="4"/>
        <v>0</v>
      </c>
      <c r="X20" s="80">
        <f t="shared" si="5"/>
        <v>0</v>
      </c>
      <c r="Y20" s="80">
        <f t="shared" si="6"/>
        <v>0</v>
      </c>
      <c r="Z20" s="80">
        <f t="shared" si="7"/>
        <v>0</v>
      </c>
      <c r="AA20" s="32" t="e">
        <f t="shared" ca="1" si="8"/>
        <v>#NAME?</v>
      </c>
      <c r="AB20" s="32" t="e">
        <f t="shared" ca="1" si="9"/>
        <v>#NAME?</v>
      </c>
      <c r="AL20" s="76" t="s">
        <v>155</v>
      </c>
      <c r="AM20" s="76" t="s">
        <v>156</v>
      </c>
      <c r="AN20" s="76" t="s">
        <v>156</v>
      </c>
      <c r="AO20" s="76" t="s">
        <v>157</v>
      </c>
      <c r="AP20" s="76" t="s">
        <v>157</v>
      </c>
      <c r="AQ20" s="76" t="s">
        <v>164</v>
      </c>
      <c r="AR20" s="76" t="s">
        <v>164</v>
      </c>
      <c r="AS20" s="76">
        <v>97</v>
      </c>
      <c r="AT20" s="76">
        <v>100</v>
      </c>
      <c r="AU20" s="76">
        <v>248</v>
      </c>
      <c r="AV20" s="76">
        <v>245</v>
      </c>
      <c r="AW20" s="76">
        <v>205</v>
      </c>
      <c r="AX20" s="76">
        <v>206</v>
      </c>
    </row>
    <row r="21" spans="3:50" ht="13.5" customHeight="1">
      <c r="C21" s="47">
        <v>2</v>
      </c>
      <c r="D21" s="47">
        <v>37.39</v>
      </c>
      <c r="E21" s="47">
        <v>42.96</v>
      </c>
      <c r="F21" s="36">
        <f t="shared" si="10"/>
        <v>0.14897031291789253</v>
      </c>
      <c r="H21" s="76" t="s">
        <v>5</v>
      </c>
      <c r="I21" s="76">
        <v>3.17</v>
      </c>
      <c r="J21" s="78">
        <f>I21/AplicaçõesBKP!D17</f>
        <v>3.5617977528089886E-3</v>
      </c>
      <c r="K21" s="76">
        <f t="shared" si="11"/>
        <v>4.2741573033707861E-2</v>
      </c>
      <c r="T21" s="31">
        <v>3</v>
      </c>
      <c r="U21" s="31" t="s">
        <v>160</v>
      </c>
      <c r="V21" s="31" t="s">
        <v>166</v>
      </c>
      <c r="W21" s="80">
        <f t="shared" si="4"/>
        <v>0</v>
      </c>
      <c r="X21" s="80">
        <f t="shared" si="5"/>
        <v>0</v>
      </c>
      <c r="Y21" s="80">
        <f t="shared" si="6"/>
        <v>0</v>
      </c>
      <c r="Z21" s="80">
        <f t="shared" si="7"/>
        <v>0</v>
      </c>
      <c r="AA21" s="32" t="e">
        <f t="shared" ca="1" si="8"/>
        <v>#NAME?</v>
      </c>
      <c r="AB21" s="32" t="e">
        <f t="shared" ca="1" si="9"/>
        <v>#NAME?</v>
      </c>
      <c r="AL21" s="76" t="s">
        <v>155</v>
      </c>
      <c r="AM21" s="76" t="s">
        <v>156</v>
      </c>
      <c r="AN21" s="76" t="s">
        <v>156</v>
      </c>
      <c r="AO21" s="76" t="s">
        <v>157</v>
      </c>
      <c r="AP21" s="76" t="s">
        <v>157</v>
      </c>
      <c r="AQ21" s="76" t="s">
        <v>164</v>
      </c>
      <c r="AR21" s="76" t="s">
        <v>158</v>
      </c>
      <c r="AS21" s="76">
        <v>99</v>
      </c>
      <c r="AT21" s="76">
        <v>101</v>
      </c>
      <c r="AU21" s="76">
        <v>246</v>
      </c>
      <c r="AV21" s="76">
        <v>243</v>
      </c>
      <c r="AW21" s="76">
        <v>204</v>
      </c>
      <c r="AX21" s="76">
        <v>271</v>
      </c>
    </row>
    <row r="22" spans="3:50" ht="13.5" customHeight="1">
      <c r="C22" s="47">
        <v>3</v>
      </c>
      <c r="D22" s="47">
        <v>37.340000000000003</v>
      </c>
      <c r="E22" s="47">
        <v>43.04</v>
      </c>
      <c r="F22" s="36">
        <f t="shared" si="10"/>
        <v>0.15265131226566675</v>
      </c>
      <c r="H22" s="76" t="s">
        <v>6</v>
      </c>
      <c r="I22" s="76">
        <v>0</v>
      </c>
      <c r="J22" s="78">
        <f>I22/AplicaçõesBKP!$C$3</f>
        <v>0</v>
      </c>
      <c r="K22" s="76">
        <f t="shared" si="11"/>
        <v>0</v>
      </c>
      <c r="T22" s="31">
        <v>4</v>
      </c>
      <c r="U22" s="31" t="s">
        <v>160</v>
      </c>
      <c r="V22" s="31" t="s">
        <v>168</v>
      </c>
      <c r="W22" s="80">
        <f t="shared" si="4"/>
        <v>0</v>
      </c>
      <c r="X22" s="80">
        <f t="shared" si="5"/>
        <v>0</v>
      </c>
      <c r="Y22" s="80">
        <f t="shared" si="6"/>
        <v>0</v>
      </c>
      <c r="Z22" s="80">
        <f t="shared" si="7"/>
        <v>0</v>
      </c>
      <c r="AA22" s="32" t="e">
        <f t="shared" ca="1" si="8"/>
        <v>#NAME?</v>
      </c>
      <c r="AB22" s="32" t="e">
        <f t="shared" ca="1" si="9"/>
        <v>#NAME?</v>
      </c>
      <c r="AL22" s="76" t="s">
        <v>155</v>
      </c>
      <c r="AM22" s="76" t="s">
        <v>156</v>
      </c>
      <c r="AN22" s="76" t="s">
        <v>156</v>
      </c>
      <c r="AO22" s="76" t="s">
        <v>157</v>
      </c>
      <c r="AP22" s="76" t="s">
        <v>157</v>
      </c>
      <c r="AQ22" s="76" t="s">
        <v>158</v>
      </c>
      <c r="AR22" s="76" t="s">
        <v>158</v>
      </c>
      <c r="AS22" s="76">
        <v>100</v>
      </c>
      <c r="AT22" s="76">
        <v>102</v>
      </c>
      <c r="AU22" s="76">
        <v>244</v>
      </c>
      <c r="AV22" s="76">
        <v>242</v>
      </c>
      <c r="AW22" s="76">
        <v>276</v>
      </c>
      <c r="AX22" s="76">
        <v>277</v>
      </c>
    </row>
    <row r="23" spans="3:50" ht="13.5" customHeight="1">
      <c r="C23" s="47">
        <v>4</v>
      </c>
      <c r="D23" s="47">
        <v>37.32</v>
      </c>
      <c r="E23" s="47">
        <v>43.29</v>
      </c>
      <c r="F23" s="36">
        <f t="shared" si="10"/>
        <v>0.159967845659164</v>
      </c>
      <c r="T23" s="31">
        <v>5</v>
      </c>
      <c r="U23" s="31" t="s">
        <v>160</v>
      </c>
      <c r="V23" s="31" t="s">
        <v>170</v>
      </c>
      <c r="W23" s="80">
        <f t="shared" si="4"/>
        <v>0</v>
      </c>
      <c r="X23" s="80">
        <f t="shared" si="5"/>
        <v>0</v>
      </c>
      <c r="Y23" s="80">
        <f t="shared" si="6"/>
        <v>0</v>
      </c>
      <c r="Z23" s="80">
        <f t="shared" si="7"/>
        <v>0</v>
      </c>
      <c r="AA23" s="32" t="e">
        <f t="shared" ca="1" si="8"/>
        <v>#NAME?</v>
      </c>
      <c r="AB23" s="32" t="e">
        <f t="shared" ca="1" si="9"/>
        <v>#NAME?</v>
      </c>
      <c r="AL23" s="76" t="s">
        <v>155</v>
      </c>
      <c r="AM23" s="76" t="s">
        <v>156</v>
      </c>
      <c r="AN23" s="76" t="s">
        <v>156</v>
      </c>
      <c r="AO23" s="76" t="s">
        <v>157</v>
      </c>
      <c r="AP23" s="76" t="s">
        <v>161</v>
      </c>
      <c r="AQ23" s="76" t="s">
        <v>161</v>
      </c>
      <c r="AR23" s="76" t="s">
        <v>161</v>
      </c>
      <c r="AS23" s="76">
        <v>111</v>
      </c>
      <c r="AT23" s="76">
        <v>112</v>
      </c>
      <c r="AU23" s="76">
        <v>249</v>
      </c>
      <c r="AV23" s="76">
        <v>44</v>
      </c>
      <c r="AW23" s="76">
        <v>42</v>
      </c>
      <c r="AX23" s="76">
        <v>44</v>
      </c>
    </row>
    <row r="24" spans="3:50" ht="13.5" customHeight="1">
      <c r="C24" s="47">
        <v>5</v>
      </c>
      <c r="D24" s="47">
        <v>37.28</v>
      </c>
      <c r="E24" s="47">
        <v>43.31</v>
      </c>
      <c r="F24" s="36">
        <f t="shared" si="10"/>
        <v>0.16174892703862653</v>
      </c>
      <c r="H24" s="36" t="s">
        <v>167</v>
      </c>
      <c r="I24" s="36" t="e">
        <f ca="1">modelo03(K20,K21,K22,1,1,1)</f>
        <v>#NAME?</v>
      </c>
      <c r="T24" s="31">
        <v>6</v>
      </c>
      <c r="U24" s="31" t="s">
        <v>160</v>
      </c>
      <c r="V24" s="31" t="s">
        <v>172</v>
      </c>
      <c r="W24" s="80">
        <f t="shared" si="4"/>
        <v>0</v>
      </c>
      <c r="X24" s="80">
        <f t="shared" si="5"/>
        <v>0</v>
      </c>
      <c r="Y24" s="80">
        <f t="shared" si="6"/>
        <v>0</v>
      </c>
      <c r="Z24" s="80">
        <f t="shared" si="7"/>
        <v>0</v>
      </c>
      <c r="AA24" s="32" t="e">
        <f t="shared" ca="1" si="8"/>
        <v>#NAME?</v>
      </c>
      <c r="AB24" s="32" t="e">
        <f t="shared" ca="1" si="9"/>
        <v>#NAME?</v>
      </c>
      <c r="AL24" s="76" t="s">
        <v>155</v>
      </c>
      <c r="AM24" s="76" t="s">
        <v>156</v>
      </c>
      <c r="AN24" s="76" t="s">
        <v>156</v>
      </c>
      <c r="AO24" s="76" t="s">
        <v>157</v>
      </c>
      <c r="AP24" s="76" t="s">
        <v>161</v>
      </c>
      <c r="AQ24" s="76" t="s">
        <v>161</v>
      </c>
      <c r="AR24" s="76" t="s">
        <v>164</v>
      </c>
      <c r="AS24" s="76">
        <v>106</v>
      </c>
      <c r="AT24" s="76">
        <v>107</v>
      </c>
      <c r="AU24" s="76">
        <v>246</v>
      </c>
      <c r="AV24" s="76">
        <v>41</v>
      </c>
      <c r="AW24" s="76">
        <v>42</v>
      </c>
      <c r="AX24" s="76">
        <v>201</v>
      </c>
    </row>
    <row r="25" spans="3:50" ht="13.5" customHeight="1">
      <c r="C25" s="47">
        <v>6</v>
      </c>
      <c r="D25" s="47">
        <v>37.35</v>
      </c>
      <c r="E25" s="47">
        <v>43.27</v>
      </c>
      <c r="F25" s="36">
        <f t="shared" si="10"/>
        <v>0.15850066934404294</v>
      </c>
      <c r="H25" s="76" t="s">
        <v>169</v>
      </c>
      <c r="I25" s="36">
        <f>AVERAGE(F20:F31)</f>
        <v>0.1539190957330103</v>
      </c>
      <c r="T25" s="31">
        <v>7</v>
      </c>
      <c r="U25" s="31" t="s">
        <v>160</v>
      </c>
      <c r="V25" s="31" t="s">
        <v>173</v>
      </c>
      <c r="W25" s="80">
        <f t="shared" si="4"/>
        <v>0</v>
      </c>
      <c r="X25" s="80">
        <f t="shared" si="5"/>
        <v>0</v>
      </c>
      <c r="Y25" s="80">
        <f t="shared" si="6"/>
        <v>0</v>
      </c>
      <c r="Z25" s="80">
        <f t="shared" si="7"/>
        <v>0</v>
      </c>
      <c r="AA25" s="32" t="e">
        <f t="shared" ca="1" si="8"/>
        <v>#NAME?</v>
      </c>
      <c r="AB25" s="32" t="e">
        <f t="shared" ca="1" si="9"/>
        <v>#NAME?</v>
      </c>
      <c r="AL25" s="76" t="s">
        <v>155</v>
      </c>
      <c r="AM25" s="76" t="s">
        <v>156</v>
      </c>
      <c r="AN25" s="76" t="s">
        <v>156</v>
      </c>
      <c r="AO25" s="76" t="s">
        <v>157</v>
      </c>
      <c r="AP25" s="76" t="s">
        <v>161</v>
      </c>
      <c r="AQ25" s="76" t="s">
        <v>161</v>
      </c>
      <c r="AR25" s="76" t="s">
        <v>158</v>
      </c>
      <c r="AS25" s="76">
        <v>108</v>
      </c>
      <c r="AT25" s="76">
        <v>110</v>
      </c>
      <c r="AU25" s="76">
        <v>245</v>
      </c>
      <c r="AV25" s="76">
        <v>43</v>
      </c>
      <c r="AW25" s="76">
        <v>42</v>
      </c>
      <c r="AX25" s="76">
        <v>287</v>
      </c>
    </row>
    <row r="26" spans="3:50" ht="13.5" customHeight="1">
      <c r="C26" s="47">
        <v>7</v>
      </c>
      <c r="D26" s="47">
        <v>37.630000000000003</v>
      </c>
      <c r="E26" s="47">
        <v>43.21</v>
      </c>
      <c r="F26" s="36">
        <f t="shared" si="10"/>
        <v>0.14828594206749934</v>
      </c>
      <c r="H26" s="76" t="s">
        <v>171</v>
      </c>
      <c r="I26" s="36" t="e">
        <f ca="1">ABS(I25-I24)</f>
        <v>#NAME?</v>
      </c>
      <c r="T26" s="31">
        <v>8</v>
      </c>
      <c r="U26" s="31" t="s">
        <v>160</v>
      </c>
      <c r="V26" s="31" t="s">
        <v>174</v>
      </c>
      <c r="W26" s="80">
        <f t="shared" si="4"/>
        <v>0</v>
      </c>
      <c r="X26" s="80">
        <f t="shared" si="5"/>
        <v>0</v>
      </c>
      <c r="Y26" s="80">
        <f t="shared" si="6"/>
        <v>0</v>
      </c>
      <c r="Z26" s="80">
        <f t="shared" si="7"/>
        <v>0</v>
      </c>
      <c r="AA26" s="32" t="e">
        <f t="shared" ca="1" si="8"/>
        <v>#NAME?</v>
      </c>
      <c r="AB26" s="32" t="e">
        <f t="shared" ca="1" si="9"/>
        <v>#NAME?</v>
      </c>
      <c r="AL26" s="76" t="s">
        <v>155</v>
      </c>
      <c r="AM26" s="76" t="s">
        <v>156</v>
      </c>
      <c r="AN26" s="76" t="s">
        <v>156</v>
      </c>
      <c r="AO26" s="76" t="s">
        <v>157</v>
      </c>
      <c r="AP26" s="76" t="s">
        <v>161</v>
      </c>
      <c r="AQ26" s="76" t="s">
        <v>164</v>
      </c>
      <c r="AR26" s="76" t="s">
        <v>164</v>
      </c>
      <c r="AS26" s="76">
        <v>101</v>
      </c>
      <c r="AT26" s="76">
        <v>102</v>
      </c>
      <c r="AU26" s="76">
        <v>247</v>
      </c>
      <c r="AV26" s="76">
        <v>40</v>
      </c>
      <c r="AW26" s="76">
        <v>204</v>
      </c>
      <c r="AX26" s="76">
        <v>203</v>
      </c>
    </row>
    <row r="27" spans="3:50" ht="13.5" customHeight="1">
      <c r="C27" s="47">
        <v>8</v>
      </c>
      <c r="D27" s="47">
        <v>37.43</v>
      </c>
      <c r="E27" s="47">
        <v>43.34</v>
      </c>
      <c r="F27" s="36">
        <f t="shared" si="10"/>
        <v>0.15789473684210531</v>
      </c>
      <c r="T27" s="31">
        <v>9</v>
      </c>
      <c r="U27" s="31" t="s">
        <v>160</v>
      </c>
      <c r="V27" s="31" t="s">
        <v>175</v>
      </c>
      <c r="W27" s="80">
        <f t="shared" si="4"/>
        <v>0</v>
      </c>
      <c r="X27" s="80">
        <f t="shared" si="5"/>
        <v>0</v>
      </c>
      <c r="Y27" s="80">
        <f t="shared" si="6"/>
        <v>0</v>
      </c>
      <c r="Z27" s="80">
        <f t="shared" si="7"/>
        <v>0</v>
      </c>
      <c r="AA27" s="32" t="e">
        <f t="shared" ca="1" si="8"/>
        <v>#NAME?</v>
      </c>
      <c r="AB27" s="32" t="e">
        <f t="shared" ca="1" si="9"/>
        <v>#NAME?</v>
      </c>
      <c r="AL27" s="76" t="s">
        <v>155</v>
      </c>
      <c r="AM27" s="76" t="s">
        <v>156</v>
      </c>
      <c r="AN27" s="76" t="s">
        <v>156</v>
      </c>
      <c r="AO27" s="76" t="s">
        <v>157</v>
      </c>
      <c r="AP27" s="76" t="s">
        <v>161</v>
      </c>
      <c r="AQ27" s="76" t="s">
        <v>164</v>
      </c>
      <c r="AR27" s="76" t="s">
        <v>158</v>
      </c>
      <c r="AS27" s="76">
        <v>101</v>
      </c>
      <c r="AT27" s="76">
        <v>103</v>
      </c>
      <c r="AU27" s="76">
        <v>245</v>
      </c>
      <c r="AV27" s="76">
        <v>40</v>
      </c>
      <c r="AW27" s="76">
        <v>201</v>
      </c>
      <c r="AX27" s="76">
        <v>275</v>
      </c>
    </row>
    <row r="28" spans="3:50" ht="13.5" customHeight="1">
      <c r="C28" s="47">
        <v>9</v>
      </c>
      <c r="D28" s="47">
        <v>39.61</v>
      </c>
      <c r="E28" s="47">
        <v>45.79</v>
      </c>
      <c r="F28" s="36">
        <f t="shared" si="10"/>
        <v>0.15602120676596809</v>
      </c>
      <c r="T28" s="31">
        <v>10</v>
      </c>
      <c r="U28" s="31" t="s">
        <v>160</v>
      </c>
      <c r="V28" s="31" t="s">
        <v>176</v>
      </c>
      <c r="W28" s="80">
        <f t="shared" si="4"/>
        <v>0</v>
      </c>
      <c r="X28" s="80">
        <f t="shared" si="5"/>
        <v>0</v>
      </c>
      <c r="Y28" s="80">
        <f t="shared" si="6"/>
        <v>0</v>
      </c>
      <c r="Z28" s="80">
        <f t="shared" si="7"/>
        <v>0</v>
      </c>
      <c r="AA28" s="32" t="e">
        <f t="shared" ca="1" si="8"/>
        <v>#NAME?</v>
      </c>
      <c r="AB28" s="32" t="e">
        <f t="shared" ca="1" si="9"/>
        <v>#NAME?</v>
      </c>
      <c r="AL28" s="76" t="s">
        <v>155</v>
      </c>
      <c r="AM28" s="76" t="s">
        <v>156</v>
      </c>
      <c r="AN28" s="76" t="s">
        <v>156</v>
      </c>
      <c r="AO28" s="76" t="s">
        <v>157</v>
      </c>
      <c r="AP28" s="76" t="s">
        <v>161</v>
      </c>
      <c r="AQ28" s="76" t="s">
        <v>158</v>
      </c>
      <c r="AR28" s="76" t="s">
        <v>158</v>
      </c>
      <c r="AS28" s="76">
        <v>103</v>
      </c>
      <c r="AT28" s="76">
        <v>105</v>
      </c>
      <c r="AU28" s="76">
        <v>244</v>
      </c>
      <c r="AV28" s="76">
        <v>40</v>
      </c>
      <c r="AW28" s="76">
        <v>279</v>
      </c>
      <c r="AX28" s="76">
        <v>280</v>
      </c>
    </row>
    <row r="29" spans="3:50" ht="13.5" customHeight="1">
      <c r="C29" s="47">
        <v>10</v>
      </c>
      <c r="D29" s="47">
        <v>37.299999999999997</v>
      </c>
      <c r="E29" s="47">
        <v>42.96</v>
      </c>
      <c r="F29" s="36">
        <f t="shared" si="10"/>
        <v>0.15174262734584465</v>
      </c>
      <c r="T29" s="31">
        <v>11</v>
      </c>
      <c r="U29" s="31" t="s">
        <v>160</v>
      </c>
      <c r="V29" s="31" t="s">
        <v>177</v>
      </c>
      <c r="W29" s="80">
        <f t="shared" si="4"/>
        <v>0</v>
      </c>
      <c r="X29" s="80">
        <f t="shared" si="5"/>
        <v>0</v>
      </c>
      <c r="Y29" s="80">
        <f t="shared" si="6"/>
        <v>0</v>
      </c>
      <c r="Z29" s="80">
        <f t="shared" si="7"/>
        <v>0</v>
      </c>
      <c r="AA29" s="32" t="e">
        <f t="shared" ca="1" si="8"/>
        <v>#NAME?</v>
      </c>
      <c r="AB29" s="32" t="e">
        <f t="shared" ca="1" si="9"/>
        <v>#NAME?</v>
      </c>
      <c r="AL29" s="76" t="s">
        <v>155</v>
      </c>
      <c r="AM29" s="76" t="s">
        <v>156</v>
      </c>
      <c r="AN29" s="76" t="s">
        <v>156</v>
      </c>
      <c r="AO29" s="76" t="s">
        <v>157</v>
      </c>
      <c r="AP29" s="76" t="s">
        <v>164</v>
      </c>
      <c r="AQ29" s="76" t="s">
        <v>164</v>
      </c>
      <c r="AR29" s="76" t="s">
        <v>164</v>
      </c>
      <c r="AS29" s="76">
        <v>96</v>
      </c>
      <c r="AT29" s="76">
        <v>98</v>
      </c>
      <c r="AU29" s="76">
        <v>246</v>
      </c>
      <c r="AV29" s="76">
        <v>206</v>
      </c>
      <c r="AW29" s="76">
        <v>207</v>
      </c>
      <c r="AX29" s="76">
        <v>205</v>
      </c>
    </row>
    <row r="30" spans="3:50" ht="13.5" customHeight="1">
      <c r="C30" s="47">
        <v>11</v>
      </c>
      <c r="D30" s="47">
        <v>37.200000000000003</v>
      </c>
      <c r="E30" s="47">
        <v>43.22</v>
      </c>
      <c r="F30" s="36">
        <f t="shared" si="10"/>
        <v>0.16182795698924712</v>
      </c>
      <c r="T30" s="31">
        <v>12</v>
      </c>
      <c r="U30" s="31" t="s">
        <v>163</v>
      </c>
      <c r="V30" s="31" t="s">
        <v>165</v>
      </c>
      <c r="W30" s="80">
        <f t="shared" si="4"/>
        <v>0</v>
      </c>
      <c r="X30" s="80">
        <f t="shared" si="5"/>
        <v>0</v>
      </c>
      <c r="Y30" s="80">
        <f t="shared" si="6"/>
        <v>0</v>
      </c>
      <c r="Z30" s="80">
        <f t="shared" si="7"/>
        <v>0</v>
      </c>
      <c r="AA30" s="32" t="e">
        <f t="shared" ca="1" si="8"/>
        <v>#NAME?</v>
      </c>
      <c r="AB30" s="32" t="e">
        <f t="shared" ca="1" si="9"/>
        <v>#NAME?</v>
      </c>
      <c r="AL30" s="76" t="s">
        <v>155</v>
      </c>
      <c r="AM30" s="76" t="s">
        <v>156</v>
      </c>
      <c r="AN30" s="76" t="s">
        <v>156</v>
      </c>
      <c r="AO30" s="76" t="s">
        <v>157</v>
      </c>
      <c r="AP30" s="76" t="s">
        <v>164</v>
      </c>
      <c r="AQ30" s="76" t="s">
        <v>164</v>
      </c>
      <c r="AR30" s="76" t="s">
        <v>158</v>
      </c>
      <c r="AS30" s="76">
        <v>98</v>
      </c>
      <c r="AT30" s="76">
        <v>98</v>
      </c>
      <c r="AU30" s="76">
        <v>245</v>
      </c>
      <c r="AV30" s="76">
        <v>204</v>
      </c>
      <c r="AW30" s="76">
        <v>205</v>
      </c>
      <c r="AX30" s="76">
        <v>270</v>
      </c>
    </row>
    <row r="31" spans="3:50" ht="13.5" customHeight="1">
      <c r="C31" s="47">
        <v>12</v>
      </c>
      <c r="D31" s="47">
        <v>38.25</v>
      </c>
      <c r="E31" s="47">
        <v>43.21</v>
      </c>
      <c r="F31" s="36">
        <f t="shared" si="10"/>
        <v>0.1296732026143792</v>
      </c>
      <c r="T31" s="31">
        <v>13</v>
      </c>
      <c r="U31" s="31" t="s">
        <v>163</v>
      </c>
      <c r="V31" s="31" t="s">
        <v>166</v>
      </c>
      <c r="W31" s="80">
        <f t="shared" si="4"/>
        <v>0</v>
      </c>
      <c r="X31" s="80">
        <f t="shared" si="5"/>
        <v>0</v>
      </c>
      <c r="Y31" s="80">
        <f t="shared" si="6"/>
        <v>0</v>
      </c>
      <c r="Z31" s="80">
        <f t="shared" si="7"/>
        <v>0</v>
      </c>
      <c r="AA31" s="32" t="e">
        <f t="shared" ca="1" si="8"/>
        <v>#NAME?</v>
      </c>
      <c r="AB31" s="32" t="e">
        <f t="shared" ca="1" si="9"/>
        <v>#NAME?</v>
      </c>
      <c r="AL31" s="76" t="s">
        <v>155</v>
      </c>
      <c r="AM31" s="76" t="s">
        <v>156</v>
      </c>
      <c r="AN31" s="76" t="s">
        <v>156</v>
      </c>
      <c r="AO31" s="76" t="s">
        <v>157</v>
      </c>
      <c r="AP31" s="76" t="s">
        <v>164</v>
      </c>
      <c r="AQ31" s="76" t="s">
        <v>158</v>
      </c>
      <c r="AR31" s="76" t="s">
        <v>158</v>
      </c>
      <c r="AS31" s="76">
        <v>99</v>
      </c>
      <c r="AT31" s="76">
        <v>100</v>
      </c>
      <c r="AU31" s="76">
        <v>243</v>
      </c>
      <c r="AV31" s="76">
        <v>200</v>
      </c>
      <c r="AW31" s="76">
        <v>271</v>
      </c>
      <c r="AX31" s="76">
        <v>274</v>
      </c>
    </row>
    <row r="32" spans="3:50" ht="13.5" customHeight="1">
      <c r="D32" s="76">
        <f t="shared" ref="D32:E32" si="12">AVERAGE(D20:D31)</f>
        <v>37.638333333333335</v>
      </c>
      <c r="E32" s="76">
        <f t="shared" si="12"/>
        <v>43.430000000000007</v>
      </c>
      <c r="F32" s="36">
        <f t="shared" si="10"/>
        <v>0.15387680998981557</v>
      </c>
      <c r="T32" s="31">
        <v>14</v>
      </c>
      <c r="U32" s="31" t="s">
        <v>163</v>
      </c>
      <c r="V32" s="31" t="s">
        <v>168</v>
      </c>
      <c r="W32" s="80">
        <f t="shared" si="4"/>
        <v>0</v>
      </c>
      <c r="X32" s="80">
        <f t="shared" si="5"/>
        <v>0</v>
      </c>
      <c r="Y32" s="80">
        <f t="shared" si="6"/>
        <v>0</v>
      </c>
      <c r="Z32" s="80">
        <f t="shared" si="7"/>
        <v>0</v>
      </c>
      <c r="AA32" s="32" t="e">
        <f t="shared" ca="1" si="8"/>
        <v>#NAME?</v>
      </c>
      <c r="AB32" s="32" t="e">
        <f t="shared" ca="1" si="9"/>
        <v>#NAME?</v>
      </c>
      <c r="AL32" s="76" t="s">
        <v>155</v>
      </c>
      <c r="AM32" s="76" t="s">
        <v>156</v>
      </c>
      <c r="AN32" s="76" t="s">
        <v>156</v>
      </c>
      <c r="AO32" s="76" t="s">
        <v>157</v>
      </c>
      <c r="AP32" s="76" t="s">
        <v>158</v>
      </c>
      <c r="AQ32" s="76" t="s">
        <v>158</v>
      </c>
      <c r="AR32" s="76" t="s">
        <v>158</v>
      </c>
      <c r="AS32" s="76">
        <v>101</v>
      </c>
      <c r="AT32" s="76">
        <v>101</v>
      </c>
      <c r="AU32" s="76">
        <v>241</v>
      </c>
      <c r="AV32" s="76">
        <v>280</v>
      </c>
      <c r="AW32" s="76">
        <v>272</v>
      </c>
      <c r="AX32" s="76">
        <v>276</v>
      </c>
    </row>
    <row r="33" spans="20:50" ht="13.5" customHeight="1">
      <c r="T33" s="31">
        <v>15</v>
      </c>
      <c r="U33" s="31" t="s">
        <v>163</v>
      </c>
      <c r="V33" s="31" t="s">
        <v>170</v>
      </c>
      <c r="W33" s="80">
        <f t="shared" si="4"/>
        <v>0</v>
      </c>
      <c r="X33" s="80">
        <f t="shared" si="5"/>
        <v>0</v>
      </c>
      <c r="Y33" s="80">
        <f t="shared" si="6"/>
        <v>0</v>
      </c>
      <c r="Z33" s="80">
        <f t="shared" si="7"/>
        <v>0</v>
      </c>
      <c r="AA33" s="32" t="e">
        <f t="shared" ca="1" si="8"/>
        <v>#NAME?</v>
      </c>
      <c r="AB33" s="32" t="e">
        <f t="shared" ca="1" si="9"/>
        <v>#NAME?</v>
      </c>
      <c r="AL33" s="76" t="s">
        <v>155</v>
      </c>
      <c r="AM33" s="76" t="s">
        <v>156</v>
      </c>
      <c r="AN33" s="76" t="s">
        <v>156</v>
      </c>
      <c r="AO33" s="76" t="s">
        <v>161</v>
      </c>
      <c r="AP33" s="76" t="s">
        <v>161</v>
      </c>
      <c r="AQ33" s="76" t="s">
        <v>161</v>
      </c>
      <c r="AR33" s="76" t="s">
        <v>161</v>
      </c>
      <c r="AS33" s="76">
        <v>112</v>
      </c>
      <c r="AT33" s="76">
        <v>115</v>
      </c>
      <c r="AU33" s="76">
        <v>47</v>
      </c>
      <c r="AV33" s="76">
        <v>44</v>
      </c>
      <c r="AW33" s="76">
        <v>44</v>
      </c>
      <c r="AX33" s="76">
        <v>46</v>
      </c>
    </row>
    <row r="34" spans="20:50" ht="13.5" customHeight="1">
      <c r="T34" s="31">
        <v>16</v>
      </c>
      <c r="U34" s="31" t="s">
        <v>163</v>
      </c>
      <c r="V34" s="31" t="s">
        <v>172</v>
      </c>
      <c r="W34" s="80">
        <f t="shared" si="4"/>
        <v>0</v>
      </c>
      <c r="X34" s="80">
        <f t="shared" si="5"/>
        <v>0</v>
      </c>
      <c r="Y34" s="80">
        <f t="shared" si="6"/>
        <v>0</v>
      </c>
      <c r="Z34" s="80">
        <f t="shared" si="7"/>
        <v>0</v>
      </c>
      <c r="AA34" s="32" t="e">
        <f t="shared" ca="1" si="8"/>
        <v>#NAME?</v>
      </c>
      <c r="AB34" s="32" t="e">
        <f t="shared" ca="1" si="9"/>
        <v>#NAME?</v>
      </c>
      <c r="AL34" s="76" t="s">
        <v>155</v>
      </c>
      <c r="AM34" s="76" t="s">
        <v>156</v>
      </c>
      <c r="AN34" s="76" t="s">
        <v>156</v>
      </c>
      <c r="AO34" s="76" t="s">
        <v>161</v>
      </c>
      <c r="AP34" s="76" t="s">
        <v>161</v>
      </c>
      <c r="AQ34" s="76" t="s">
        <v>161</v>
      </c>
      <c r="AR34" s="76" t="s">
        <v>164</v>
      </c>
      <c r="AS34" s="76">
        <v>109</v>
      </c>
      <c r="AT34" s="76">
        <v>109</v>
      </c>
      <c r="AU34" s="76">
        <v>45</v>
      </c>
      <c r="AV34" s="76">
        <v>43</v>
      </c>
      <c r="AW34" s="76">
        <v>42</v>
      </c>
      <c r="AX34" s="76">
        <v>201</v>
      </c>
    </row>
    <row r="35" spans="20:50" ht="13.5" customHeight="1">
      <c r="T35" s="31">
        <v>17</v>
      </c>
      <c r="U35" s="31" t="s">
        <v>163</v>
      </c>
      <c r="V35" s="31" t="s">
        <v>173</v>
      </c>
      <c r="W35" s="80">
        <f t="shared" si="4"/>
        <v>0</v>
      </c>
      <c r="X35" s="80">
        <f t="shared" si="5"/>
        <v>0</v>
      </c>
      <c r="Y35" s="80">
        <f t="shared" si="6"/>
        <v>0</v>
      </c>
      <c r="Z35" s="80">
        <f t="shared" si="7"/>
        <v>0</v>
      </c>
      <c r="AA35" s="32" t="e">
        <f t="shared" ca="1" si="8"/>
        <v>#NAME?</v>
      </c>
      <c r="AB35" s="32" t="e">
        <f t="shared" ca="1" si="9"/>
        <v>#NAME?</v>
      </c>
      <c r="AL35" s="76" t="s">
        <v>155</v>
      </c>
      <c r="AM35" s="76" t="s">
        <v>156</v>
      </c>
      <c r="AN35" s="76" t="s">
        <v>156</v>
      </c>
      <c r="AO35" s="76" t="s">
        <v>161</v>
      </c>
      <c r="AP35" s="76" t="s">
        <v>161</v>
      </c>
      <c r="AQ35" s="76" t="s">
        <v>161</v>
      </c>
      <c r="AR35" s="76" t="s">
        <v>158</v>
      </c>
      <c r="AS35" s="76">
        <v>111</v>
      </c>
      <c r="AT35" s="76">
        <v>113</v>
      </c>
      <c r="AU35" s="76">
        <v>46</v>
      </c>
      <c r="AV35" s="76">
        <v>42</v>
      </c>
      <c r="AW35" s="76">
        <v>42</v>
      </c>
      <c r="AX35" s="76">
        <v>293</v>
      </c>
    </row>
    <row r="36" spans="20:50" ht="13.5" customHeight="1">
      <c r="T36" s="31">
        <v>18</v>
      </c>
      <c r="U36" s="31" t="s">
        <v>163</v>
      </c>
      <c r="V36" s="31" t="s">
        <v>174</v>
      </c>
      <c r="W36" s="80">
        <f t="shared" si="4"/>
        <v>0</v>
      </c>
      <c r="X36" s="80">
        <f t="shared" si="5"/>
        <v>0</v>
      </c>
      <c r="Y36" s="80">
        <f t="shared" si="6"/>
        <v>0</v>
      </c>
      <c r="Z36" s="80">
        <f t="shared" si="7"/>
        <v>0</v>
      </c>
      <c r="AA36" s="32" t="e">
        <f t="shared" ca="1" si="8"/>
        <v>#NAME?</v>
      </c>
      <c r="AB36" s="32" t="e">
        <f t="shared" ca="1" si="9"/>
        <v>#NAME?</v>
      </c>
      <c r="AL36" s="76" t="s">
        <v>155</v>
      </c>
      <c r="AM36" s="76" t="s">
        <v>156</v>
      </c>
      <c r="AN36" s="76" t="s">
        <v>156</v>
      </c>
      <c r="AO36" s="76" t="s">
        <v>161</v>
      </c>
      <c r="AP36" s="76" t="s">
        <v>161</v>
      </c>
      <c r="AQ36" s="76" t="s">
        <v>164</v>
      </c>
      <c r="AR36" s="76" t="s">
        <v>164</v>
      </c>
      <c r="AS36" s="76">
        <v>105</v>
      </c>
      <c r="AT36" s="76">
        <v>106</v>
      </c>
      <c r="AU36" s="76">
        <v>46</v>
      </c>
      <c r="AV36" s="76">
        <v>40</v>
      </c>
      <c r="AW36" s="76">
        <v>201</v>
      </c>
      <c r="AX36" s="76">
        <v>202</v>
      </c>
    </row>
    <row r="37" spans="20:50" ht="13.5" customHeight="1">
      <c r="T37" s="31">
        <v>19</v>
      </c>
      <c r="U37" s="31" t="s">
        <v>163</v>
      </c>
      <c r="V37" s="31" t="s">
        <v>175</v>
      </c>
      <c r="W37" s="80">
        <f t="shared" si="4"/>
        <v>0</v>
      </c>
      <c r="X37" s="80">
        <f t="shared" si="5"/>
        <v>0</v>
      </c>
      <c r="Y37" s="80">
        <f t="shared" si="6"/>
        <v>0</v>
      </c>
      <c r="Z37" s="80">
        <f t="shared" si="7"/>
        <v>0</v>
      </c>
      <c r="AA37" s="32" t="e">
        <f t="shared" ca="1" si="8"/>
        <v>#NAME?</v>
      </c>
      <c r="AB37" s="32" t="e">
        <f t="shared" ca="1" si="9"/>
        <v>#NAME?</v>
      </c>
      <c r="AL37" s="76" t="s">
        <v>155</v>
      </c>
      <c r="AM37" s="76" t="s">
        <v>156</v>
      </c>
      <c r="AN37" s="76" t="s">
        <v>156</v>
      </c>
      <c r="AO37" s="76" t="s">
        <v>161</v>
      </c>
      <c r="AP37" s="76" t="s">
        <v>161</v>
      </c>
      <c r="AQ37" s="76" t="s">
        <v>164</v>
      </c>
      <c r="AR37" s="76" t="s">
        <v>158</v>
      </c>
      <c r="AS37" s="76">
        <v>105</v>
      </c>
      <c r="AT37" s="76">
        <v>106</v>
      </c>
      <c r="AU37" s="76">
        <v>45</v>
      </c>
      <c r="AV37" s="76">
        <v>41</v>
      </c>
      <c r="AW37" s="76">
        <v>199</v>
      </c>
      <c r="AX37" s="76">
        <v>282</v>
      </c>
    </row>
    <row r="38" spans="20:50" ht="13.5" customHeight="1">
      <c r="T38" s="31">
        <v>20</v>
      </c>
      <c r="U38" s="31" t="s">
        <v>163</v>
      </c>
      <c r="V38" s="31" t="s">
        <v>176</v>
      </c>
      <c r="W38" s="80">
        <f t="shared" si="4"/>
        <v>0</v>
      </c>
      <c r="X38" s="80">
        <f t="shared" si="5"/>
        <v>0</v>
      </c>
      <c r="Y38" s="80">
        <f t="shared" si="6"/>
        <v>0</v>
      </c>
      <c r="Z38" s="80">
        <f t="shared" si="7"/>
        <v>0</v>
      </c>
      <c r="AA38" s="32" t="e">
        <f t="shared" ca="1" si="8"/>
        <v>#NAME?</v>
      </c>
      <c r="AB38" s="32" t="e">
        <f t="shared" ca="1" si="9"/>
        <v>#NAME?</v>
      </c>
      <c r="AL38" s="76" t="s">
        <v>155</v>
      </c>
      <c r="AM38" s="76" t="s">
        <v>156</v>
      </c>
      <c r="AN38" s="76" t="s">
        <v>156</v>
      </c>
      <c r="AO38" s="76" t="s">
        <v>161</v>
      </c>
      <c r="AP38" s="76" t="s">
        <v>161</v>
      </c>
      <c r="AQ38" s="76" t="s">
        <v>158</v>
      </c>
      <c r="AR38" s="76" t="s">
        <v>158</v>
      </c>
      <c r="AS38" s="76">
        <v>107</v>
      </c>
      <c r="AT38" s="76">
        <v>108</v>
      </c>
      <c r="AU38" s="76">
        <v>47</v>
      </c>
      <c r="AV38" s="76">
        <v>41</v>
      </c>
      <c r="AW38" s="76">
        <v>285</v>
      </c>
      <c r="AX38" s="76">
        <v>287</v>
      </c>
    </row>
    <row r="39" spans="20:50" ht="13.5" customHeight="1">
      <c r="T39" s="31">
        <v>21</v>
      </c>
      <c r="U39" s="31" t="s">
        <v>163</v>
      </c>
      <c r="V39" s="31" t="s">
        <v>177</v>
      </c>
      <c r="W39" s="80">
        <f t="shared" si="4"/>
        <v>0</v>
      </c>
      <c r="X39" s="80">
        <f t="shared" si="5"/>
        <v>0</v>
      </c>
      <c r="Y39" s="80">
        <f t="shared" si="6"/>
        <v>0</v>
      </c>
      <c r="Z39" s="80">
        <f t="shared" si="7"/>
        <v>0</v>
      </c>
      <c r="AA39" s="32" t="e">
        <f t="shared" ca="1" si="8"/>
        <v>#NAME?</v>
      </c>
      <c r="AB39" s="32" t="e">
        <f t="shared" ca="1" si="9"/>
        <v>#NAME?</v>
      </c>
      <c r="AL39" s="76" t="s">
        <v>155</v>
      </c>
      <c r="AM39" s="76" t="s">
        <v>156</v>
      </c>
      <c r="AN39" s="76" t="s">
        <v>156</v>
      </c>
      <c r="AO39" s="76" t="s">
        <v>161</v>
      </c>
      <c r="AP39" s="76" t="s">
        <v>164</v>
      </c>
      <c r="AQ39" s="76" t="s">
        <v>164</v>
      </c>
      <c r="AR39" s="76" t="s">
        <v>164</v>
      </c>
      <c r="AS39" s="76">
        <v>99</v>
      </c>
      <c r="AT39" s="76">
        <v>100</v>
      </c>
      <c r="AU39" s="76">
        <v>46</v>
      </c>
      <c r="AV39" s="76">
        <v>204</v>
      </c>
      <c r="AW39" s="76">
        <v>205</v>
      </c>
      <c r="AX39" s="76">
        <v>203</v>
      </c>
    </row>
    <row r="40" spans="20:50" ht="13.5" customHeight="1">
      <c r="T40" s="31">
        <v>22</v>
      </c>
      <c r="U40" s="31" t="s">
        <v>165</v>
      </c>
      <c r="V40" s="31" t="s">
        <v>166</v>
      </c>
      <c r="W40" s="80">
        <f t="shared" si="4"/>
        <v>0</v>
      </c>
      <c r="X40" s="80">
        <f t="shared" si="5"/>
        <v>0</v>
      </c>
      <c r="Y40" s="80">
        <f t="shared" si="6"/>
        <v>0</v>
      </c>
      <c r="Z40" s="80">
        <f t="shared" si="7"/>
        <v>0</v>
      </c>
      <c r="AA40" s="32" t="e">
        <f t="shared" ca="1" si="8"/>
        <v>#NAME?</v>
      </c>
      <c r="AB40" s="32" t="e">
        <f t="shared" ca="1" si="9"/>
        <v>#NAME?</v>
      </c>
      <c r="AL40" s="76" t="s">
        <v>155</v>
      </c>
      <c r="AM40" s="76" t="s">
        <v>156</v>
      </c>
      <c r="AN40" s="76" t="s">
        <v>156</v>
      </c>
      <c r="AO40" s="76" t="s">
        <v>161</v>
      </c>
      <c r="AP40" s="76" t="s">
        <v>164</v>
      </c>
      <c r="AQ40" s="76" t="s">
        <v>164</v>
      </c>
      <c r="AR40" s="76" t="s">
        <v>158</v>
      </c>
      <c r="AS40" s="76">
        <v>101</v>
      </c>
      <c r="AT40" s="76">
        <v>101</v>
      </c>
      <c r="AU40" s="76">
        <v>45</v>
      </c>
      <c r="AV40" s="76">
        <v>201</v>
      </c>
      <c r="AW40" s="76">
        <v>201</v>
      </c>
      <c r="AX40" s="76">
        <v>275</v>
      </c>
    </row>
    <row r="41" spans="20:50" ht="13.5" customHeight="1">
      <c r="T41" s="31">
        <v>23</v>
      </c>
      <c r="U41" s="31" t="s">
        <v>165</v>
      </c>
      <c r="V41" s="31" t="s">
        <v>168</v>
      </c>
      <c r="W41" s="80">
        <f t="shared" si="4"/>
        <v>0</v>
      </c>
      <c r="X41" s="80">
        <f t="shared" si="5"/>
        <v>0</v>
      </c>
      <c r="Y41" s="80">
        <f t="shared" si="6"/>
        <v>0</v>
      </c>
      <c r="Z41" s="80">
        <f t="shared" si="7"/>
        <v>0</v>
      </c>
      <c r="AA41" s="32" t="e">
        <f t="shared" ca="1" si="8"/>
        <v>#NAME?</v>
      </c>
      <c r="AB41" s="32" t="e">
        <f t="shared" ca="1" si="9"/>
        <v>#NAME?</v>
      </c>
      <c r="AL41" s="76" t="s">
        <v>155</v>
      </c>
      <c r="AM41" s="76" t="s">
        <v>156</v>
      </c>
      <c r="AN41" s="76" t="s">
        <v>156</v>
      </c>
      <c r="AO41" s="76" t="s">
        <v>161</v>
      </c>
      <c r="AP41" s="76" t="s">
        <v>164</v>
      </c>
      <c r="AQ41" s="76" t="s">
        <v>158</v>
      </c>
      <c r="AR41" s="76" t="s">
        <v>158</v>
      </c>
      <c r="AS41" s="76">
        <v>102</v>
      </c>
      <c r="AT41" s="76">
        <v>103</v>
      </c>
      <c r="AU41" s="76">
        <v>46</v>
      </c>
      <c r="AV41" s="76">
        <v>200</v>
      </c>
      <c r="AW41" s="76">
        <v>278</v>
      </c>
      <c r="AX41" s="76">
        <v>278</v>
      </c>
    </row>
    <row r="42" spans="20:50" ht="13.5" customHeight="1">
      <c r="T42" s="31">
        <v>24</v>
      </c>
      <c r="U42" s="31" t="s">
        <v>165</v>
      </c>
      <c r="V42" s="31" t="s">
        <v>170</v>
      </c>
      <c r="W42" s="80">
        <f t="shared" si="4"/>
        <v>0</v>
      </c>
      <c r="X42" s="80">
        <f t="shared" si="5"/>
        <v>0</v>
      </c>
      <c r="Y42" s="80">
        <f t="shared" si="6"/>
        <v>0</v>
      </c>
      <c r="Z42" s="80">
        <f t="shared" si="7"/>
        <v>0</v>
      </c>
      <c r="AA42" s="32" t="e">
        <f t="shared" ca="1" si="8"/>
        <v>#NAME?</v>
      </c>
      <c r="AB42" s="32" t="e">
        <f t="shared" ca="1" si="9"/>
        <v>#NAME?</v>
      </c>
      <c r="AL42" s="76" t="s">
        <v>155</v>
      </c>
      <c r="AM42" s="76" t="s">
        <v>156</v>
      </c>
      <c r="AN42" s="76" t="s">
        <v>156</v>
      </c>
      <c r="AO42" s="76" t="s">
        <v>161</v>
      </c>
      <c r="AP42" s="76" t="s">
        <v>158</v>
      </c>
      <c r="AQ42" s="76" t="s">
        <v>158</v>
      </c>
      <c r="AR42" s="76" t="s">
        <v>158</v>
      </c>
      <c r="AS42" s="76">
        <v>104</v>
      </c>
      <c r="AT42" s="76">
        <v>106</v>
      </c>
      <c r="AU42" s="76">
        <v>49</v>
      </c>
      <c r="AV42" s="76">
        <v>289</v>
      </c>
      <c r="AW42" s="76">
        <v>281</v>
      </c>
      <c r="AX42" s="76">
        <v>281</v>
      </c>
    </row>
    <row r="43" spans="20:50" ht="13.5" customHeight="1">
      <c r="T43" s="31">
        <v>25</v>
      </c>
      <c r="U43" s="31" t="s">
        <v>165</v>
      </c>
      <c r="V43" s="31" t="s">
        <v>172</v>
      </c>
      <c r="W43" s="80">
        <f t="shared" si="4"/>
        <v>0</v>
      </c>
      <c r="X43" s="80">
        <f t="shared" si="5"/>
        <v>0</v>
      </c>
      <c r="Y43" s="80">
        <f t="shared" si="6"/>
        <v>0</v>
      </c>
      <c r="Z43" s="80">
        <f t="shared" si="7"/>
        <v>0</v>
      </c>
      <c r="AA43" s="32" t="e">
        <f t="shared" ca="1" si="8"/>
        <v>#NAME?</v>
      </c>
      <c r="AB43" s="32" t="e">
        <f t="shared" ca="1" si="9"/>
        <v>#NAME?</v>
      </c>
      <c r="AL43" s="76" t="s">
        <v>155</v>
      </c>
      <c r="AM43" s="76" t="s">
        <v>156</v>
      </c>
      <c r="AN43" s="76" t="s">
        <v>156</v>
      </c>
      <c r="AO43" s="76" t="s">
        <v>164</v>
      </c>
      <c r="AP43" s="76" t="s">
        <v>164</v>
      </c>
      <c r="AQ43" s="76" t="s">
        <v>164</v>
      </c>
      <c r="AR43" s="76" t="s">
        <v>164</v>
      </c>
      <c r="AS43" s="76">
        <v>96</v>
      </c>
      <c r="AT43" s="76">
        <v>97</v>
      </c>
      <c r="AU43" s="76">
        <v>208</v>
      </c>
      <c r="AV43" s="76">
        <v>207</v>
      </c>
      <c r="AW43" s="76">
        <v>206</v>
      </c>
      <c r="AX43" s="76">
        <v>206</v>
      </c>
    </row>
    <row r="44" spans="20:50" ht="13.5" customHeight="1">
      <c r="T44" s="31">
        <v>26</v>
      </c>
      <c r="U44" s="31" t="s">
        <v>165</v>
      </c>
      <c r="V44" s="31" t="s">
        <v>173</v>
      </c>
      <c r="W44" s="80">
        <f t="shared" si="4"/>
        <v>0</v>
      </c>
      <c r="X44" s="80">
        <f t="shared" si="5"/>
        <v>0</v>
      </c>
      <c r="Y44" s="80">
        <f t="shared" si="6"/>
        <v>0</v>
      </c>
      <c r="Z44" s="80">
        <f t="shared" si="7"/>
        <v>0</v>
      </c>
      <c r="AA44" s="32" t="e">
        <f t="shared" ca="1" si="8"/>
        <v>#NAME?</v>
      </c>
      <c r="AB44" s="32" t="e">
        <f t="shared" ca="1" si="9"/>
        <v>#NAME?</v>
      </c>
      <c r="AL44" s="76" t="s">
        <v>155</v>
      </c>
      <c r="AM44" s="76" t="s">
        <v>156</v>
      </c>
      <c r="AN44" s="76" t="s">
        <v>156</v>
      </c>
      <c r="AO44" s="76" t="s">
        <v>164</v>
      </c>
      <c r="AP44" s="76" t="s">
        <v>164</v>
      </c>
      <c r="AQ44" s="76" t="s">
        <v>164</v>
      </c>
      <c r="AR44" s="76" t="s">
        <v>158</v>
      </c>
      <c r="AS44" s="76">
        <v>98</v>
      </c>
      <c r="AT44" s="76">
        <v>99</v>
      </c>
      <c r="AU44" s="76">
        <v>205</v>
      </c>
      <c r="AV44" s="76">
        <v>206</v>
      </c>
      <c r="AW44" s="76">
        <v>204</v>
      </c>
      <c r="AX44" s="76">
        <v>270</v>
      </c>
    </row>
    <row r="45" spans="20:50" ht="13.5" customHeight="1">
      <c r="T45" s="31">
        <v>27</v>
      </c>
      <c r="U45" s="31" t="s">
        <v>165</v>
      </c>
      <c r="V45" s="31" t="s">
        <v>174</v>
      </c>
      <c r="W45" s="80">
        <f t="shared" si="4"/>
        <v>0</v>
      </c>
      <c r="X45" s="80">
        <f t="shared" si="5"/>
        <v>0</v>
      </c>
      <c r="Y45" s="80">
        <f t="shared" si="6"/>
        <v>0</v>
      </c>
      <c r="Z45" s="80">
        <f t="shared" si="7"/>
        <v>0</v>
      </c>
      <c r="AA45" s="32" t="e">
        <f t="shared" ca="1" si="8"/>
        <v>#NAME?</v>
      </c>
      <c r="AB45" s="32" t="e">
        <f t="shared" ca="1" si="9"/>
        <v>#NAME?</v>
      </c>
      <c r="AL45" s="76" t="s">
        <v>155</v>
      </c>
      <c r="AM45" s="76" t="s">
        <v>156</v>
      </c>
      <c r="AN45" s="76" t="s">
        <v>156</v>
      </c>
      <c r="AO45" s="76" t="s">
        <v>164</v>
      </c>
      <c r="AP45" s="76" t="s">
        <v>164</v>
      </c>
      <c r="AQ45" s="76" t="s">
        <v>158</v>
      </c>
      <c r="AR45" s="76" t="s">
        <v>158</v>
      </c>
      <c r="AS45" s="76">
        <v>98</v>
      </c>
      <c r="AT45" s="76">
        <v>100</v>
      </c>
      <c r="AU45" s="76">
        <v>203</v>
      </c>
      <c r="AV45" s="76">
        <v>201</v>
      </c>
      <c r="AW45" s="76">
        <v>274</v>
      </c>
      <c r="AX45" s="76">
        <v>275</v>
      </c>
    </row>
    <row r="46" spans="20:50" ht="13.5" customHeight="1">
      <c r="T46" s="31">
        <v>28</v>
      </c>
      <c r="U46" s="31" t="s">
        <v>165</v>
      </c>
      <c r="V46" s="31" t="s">
        <v>175</v>
      </c>
      <c r="W46" s="80">
        <f t="shared" si="4"/>
        <v>0</v>
      </c>
      <c r="X46" s="80">
        <f t="shared" si="5"/>
        <v>0</v>
      </c>
      <c r="Y46" s="80">
        <f t="shared" si="6"/>
        <v>0</v>
      </c>
      <c r="Z46" s="80">
        <f t="shared" si="7"/>
        <v>0</v>
      </c>
      <c r="AA46" s="32" t="e">
        <f t="shared" ca="1" si="8"/>
        <v>#NAME?</v>
      </c>
      <c r="AB46" s="32" t="e">
        <f t="shared" ca="1" si="9"/>
        <v>#NAME?</v>
      </c>
      <c r="AL46" s="76" t="s">
        <v>155</v>
      </c>
      <c r="AM46" s="76" t="s">
        <v>156</v>
      </c>
      <c r="AN46" s="76" t="s">
        <v>156</v>
      </c>
      <c r="AO46" s="76" t="s">
        <v>164</v>
      </c>
      <c r="AP46" s="76" t="s">
        <v>158</v>
      </c>
      <c r="AQ46" s="76" t="s">
        <v>158</v>
      </c>
      <c r="AR46" s="76" t="s">
        <v>158</v>
      </c>
      <c r="AS46" s="76">
        <v>98</v>
      </c>
      <c r="AT46" s="76">
        <v>100</v>
      </c>
      <c r="AU46" s="76">
        <v>201</v>
      </c>
      <c r="AV46" s="76">
        <v>276</v>
      </c>
      <c r="AW46" s="76">
        <v>272</v>
      </c>
      <c r="AX46" s="76">
        <v>275</v>
      </c>
    </row>
    <row r="47" spans="20:50" ht="13.5" customHeight="1">
      <c r="T47" s="31">
        <v>29</v>
      </c>
      <c r="U47" s="31" t="s">
        <v>165</v>
      </c>
      <c r="V47" s="31" t="s">
        <v>176</v>
      </c>
      <c r="W47" s="80">
        <f t="shared" si="4"/>
        <v>0</v>
      </c>
      <c r="X47" s="80">
        <f t="shared" si="5"/>
        <v>0</v>
      </c>
      <c r="Y47" s="80">
        <f t="shared" si="6"/>
        <v>0</v>
      </c>
      <c r="Z47" s="80">
        <f t="shared" si="7"/>
        <v>0</v>
      </c>
      <c r="AA47" s="32" t="e">
        <f t="shared" ca="1" si="8"/>
        <v>#NAME?</v>
      </c>
      <c r="AB47" s="32" t="e">
        <f t="shared" ca="1" si="9"/>
        <v>#NAME?</v>
      </c>
      <c r="AL47" s="76" t="s">
        <v>155</v>
      </c>
      <c r="AM47" s="76" t="s">
        <v>156</v>
      </c>
      <c r="AN47" s="76" t="s">
        <v>156</v>
      </c>
      <c r="AO47" s="76" t="s">
        <v>158</v>
      </c>
      <c r="AP47" s="76" t="s">
        <v>158</v>
      </c>
      <c r="AQ47" s="76" t="s">
        <v>158</v>
      </c>
      <c r="AR47" s="76" t="s">
        <v>158</v>
      </c>
      <c r="AS47" s="76">
        <v>100</v>
      </c>
      <c r="AT47" s="76">
        <v>101</v>
      </c>
      <c r="AU47" s="76">
        <v>285</v>
      </c>
      <c r="AV47" s="76">
        <v>278</v>
      </c>
      <c r="AW47" s="76">
        <v>276</v>
      </c>
      <c r="AX47" s="76">
        <v>279</v>
      </c>
    </row>
    <row r="48" spans="20:50" ht="13.5" customHeight="1">
      <c r="T48" s="31">
        <v>30</v>
      </c>
      <c r="U48" s="31" t="s">
        <v>165</v>
      </c>
      <c r="V48" s="31" t="s">
        <v>177</v>
      </c>
      <c r="W48" s="80">
        <f t="shared" si="4"/>
        <v>0</v>
      </c>
      <c r="X48" s="80">
        <f t="shared" si="5"/>
        <v>0</v>
      </c>
      <c r="Y48" s="80">
        <f t="shared" si="6"/>
        <v>0</v>
      </c>
      <c r="Z48" s="80">
        <f t="shared" si="7"/>
        <v>0</v>
      </c>
      <c r="AA48" s="32" t="e">
        <f t="shared" ca="1" si="8"/>
        <v>#NAME?</v>
      </c>
      <c r="AB48" s="32" t="e">
        <f t="shared" ca="1" si="9"/>
        <v>#NAME?</v>
      </c>
      <c r="AL48" s="76" t="s">
        <v>155</v>
      </c>
      <c r="AM48" s="76" t="s">
        <v>156</v>
      </c>
      <c r="AN48" s="76" t="s">
        <v>157</v>
      </c>
      <c r="AO48" s="76" t="s">
        <v>157</v>
      </c>
      <c r="AP48" s="76" t="s">
        <v>157</v>
      </c>
      <c r="AQ48" s="76" t="s">
        <v>157</v>
      </c>
      <c r="AR48" s="76" t="s">
        <v>157</v>
      </c>
      <c r="AS48" s="76">
        <v>97</v>
      </c>
      <c r="AT48" s="76">
        <v>248</v>
      </c>
      <c r="AU48" s="76">
        <v>248</v>
      </c>
      <c r="AV48" s="76">
        <v>246</v>
      </c>
      <c r="AW48" s="76">
        <v>248</v>
      </c>
      <c r="AX48" s="76">
        <v>248</v>
      </c>
    </row>
    <row r="49" spans="20:50" ht="13.5" customHeight="1">
      <c r="T49" s="31">
        <v>31</v>
      </c>
      <c r="U49" s="31" t="s">
        <v>166</v>
      </c>
      <c r="V49" s="31" t="s">
        <v>168</v>
      </c>
      <c r="W49" s="80">
        <f t="shared" si="4"/>
        <v>0</v>
      </c>
      <c r="X49" s="80">
        <f t="shared" si="5"/>
        <v>0</v>
      </c>
      <c r="Y49" s="80">
        <f t="shared" si="6"/>
        <v>0</v>
      </c>
      <c r="Z49" s="80">
        <f t="shared" si="7"/>
        <v>0</v>
      </c>
      <c r="AA49" s="32" t="e">
        <f t="shared" ca="1" si="8"/>
        <v>#NAME?</v>
      </c>
      <c r="AB49" s="32" t="e">
        <f t="shared" ca="1" si="9"/>
        <v>#NAME?</v>
      </c>
      <c r="AL49" s="76" t="s">
        <v>155</v>
      </c>
      <c r="AM49" s="76" t="s">
        <v>156</v>
      </c>
      <c r="AN49" s="76" t="s">
        <v>157</v>
      </c>
      <c r="AO49" s="76" t="s">
        <v>157</v>
      </c>
      <c r="AP49" s="76" t="s">
        <v>157</v>
      </c>
      <c r="AQ49" s="76" t="s">
        <v>157</v>
      </c>
      <c r="AR49" s="76" t="s">
        <v>161</v>
      </c>
      <c r="AS49" s="76">
        <v>101</v>
      </c>
      <c r="AT49" s="76">
        <v>247</v>
      </c>
      <c r="AU49" s="76">
        <v>247</v>
      </c>
      <c r="AV49" s="76">
        <v>246</v>
      </c>
      <c r="AW49" s="76">
        <v>246</v>
      </c>
      <c r="AX49" s="76">
        <v>42</v>
      </c>
    </row>
    <row r="50" spans="20:50" ht="13.5" customHeight="1">
      <c r="T50" s="31">
        <v>32</v>
      </c>
      <c r="U50" s="31" t="s">
        <v>166</v>
      </c>
      <c r="V50" s="31" t="s">
        <v>170</v>
      </c>
      <c r="W50" s="80">
        <f t="shared" si="4"/>
        <v>0</v>
      </c>
      <c r="X50" s="80">
        <f t="shared" si="5"/>
        <v>0</v>
      </c>
      <c r="Y50" s="80">
        <f t="shared" si="6"/>
        <v>0</v>
      </c>
      <c r="Z50" s="80">
        <f t="shared" si="7"/>
        <v>0</v>
      </c>
      <c r="AA50" s="32" t="e">
        <f t="shared" ca="1" si="8"/>
        <v>#NAME?</v>
      </c>
      <c r="AB50" s="32" t="e">
        <f t="shared" ca="1" si="9"/>
        <v>#NAME?</v>
      </c>
      <c r="AL50" s="76" t="s">
        <v>155</v>
      </c>
      <c r="AM50" s="76" t="s">
        <v>156</v>
      </c>
      <c r="AN50" s="76" t="s">
        <v>157</v>
      </c>
      <c r="AO50" s="76" t="s">
        <v>157</v>
      </c>
      <c r="AP50" s="76" t="s">
        <v>157</v>
      </c>
      <c r="AQ50" s="76" t="s">
        <v>157</v>
      </c>
      <c r="AR50" s="76" t="s">
        <v>164</v>
      </c>
      <c r="AS50" s="76">
        <v>96</v>
      </c>
      <c r="AT50" s="76">
        <v>248</v>
      </c>
      <c r="AU50" s="76">
        <v>250</v>
      </c>
      <c r="AV50" s="76">
        <v>246</v>
      </c>
      <c r="AW50" s="76">
        <v>245</v>
      </c>
      <c r="AX50" s="76">
        <v>207</v>
      </c>
    </row>
    <row r="51" spans="20:50" ht="13.5" customHeight="1">
      <c r="T51" s="31">
        <v>33</v>
      </c>
      <c r="U51" s="31" t="s">
        <v>166</v>
      </c>
      <c r="V51" s="31" t="s">
        <v>172</v>
      </c>
      <c r="W51" s="80">
        <f t="shared" si="4"/>
        <v>0</v>
      </c>
      <c r="X51" s="80">
        <f t="shared" si="5"/>
        <v>0</v>
      </c>
      <c r="Y51" s="80">
        <f t="shared" si="6"/>
        <v>0</v>
      </c>
      <c r="Z51" s="80">
        <f t="shared" si="7"/>
        <v>0</v>
      </c>
      <c r="AA51" s="32" t="e">
        <f t="shared" ca="1" si="8"/>
        <v>#NAME?</v>
      </c>
      <c r="AB51" s="32" t="e">
        <f t="shared" ca="1" si="9"/>
        <v>#NAME?</v>
      </c>
      <c r="AL51" s="76" t="s">
        <v>155</v>
      </c>
      <c r="AM51" s="76" t="s">
        <v>156</v>
      </c>
      <c r="AN51" s="76" t="s">
        <v>157</v>
      </c>
      <c r="AO51" s="76" t="s">
        <v>157</v>
      </c>
      <c r="AP51" s="76" t="s">
        <v>157</v>
      </c>
      <c r="AQ51" s="76" t="s">
        <v>157</v>
      </c>
      <c r="AR51" s="76" t="s">
        <v>158</v>
      </c>
      <c r="AS51" s="76">
        <v>99</v>
      </c>
      <c r="AT51" s="76">
        <v>245</v>
      </c>
      <c r="AU51" s="76">
        <v>248</v>
      </c>
      <c r="AV51" s="76">
        <v>245</v>
      </c>
      <c r="AW51" s="76">
        <v>243</v>
      </c>
      <c r="AX51" s="76">
        <v>277</v>
      </c>
    </row>
    <row r="52" spans="20:50" ht="13.5" customHeight="1">
      <c r="T52" s="31">
        <v>34</v>
      </c>
      <c r="U52" s="31" t="s">
        <v>166</v>
      </c>
      <c r="V52" s="31" t="s">
        <v>173</v>
      </c>
      <c r="W52" s="80">
        <f t="shared" si="4"/>
        <v>0</v>
      </c>
      <c r="X52" s="80">
        <f t="shared" si="5"/>
        <v>0</v>
      </c>
      <c r="Y52" s="80">
        <f t="shared" si="6"/>
        <v>0</v>
      </c>
      <c r="Z52" s="80">
        <f t="shared" si="7"/>
        <v>0</v>
      </c>
      <c r="AA52" s="32" t="e">
        <f t="shared" ca="1" si="8"/>
        <v>#NAME?</v>
      </c>
      <c r="AB52" s="32" t="e">
        <f t="shared" ca="1" si="9"/>
        <v>#NAME?</v>
      </c>
      <c r="AL52" s="76" t="s">
        <v>155</v>
      </c>
      <c r="AM52" s="76" t="s">
        <v>156</v>
      </c>
      <c r="AN52" s="76" t="s">
        <v>157</v>
      </c>
      <c r="AO52" s="76" t="s">
        <v>157</v>
      </c>
      <c r="AP52" s="76" t="s">
        <v>157</v>
      </c>
      <c r="AQ52" s="76" t="s">
        <v>161</v>
      </c>
      <c r="AR52" s="76" t="s">
        <v>161</v>
      </c>
      <c r="AS52" s="76">
        <v>104</v>
      </c>
      <c r="AT52" s="76">
        <v>248</v>
      </c>
      <c r="AU52" s="76">
        <v>248</v>
      </c>
      <c r="AV52" s="76">
        <v>246</v>
      </c>
      <c r="AW52" s="76">
        <v>41</v>
      </c>
      <c r="AX52" s="76">
        <v>43</v>
      </c>
    </row>
    <row r="53" spans="20:50" ht="13.5" customHeight="1">
      <c r="T53" s="31">
        <v>35</v>
      </c>
      <c r="U53" s="31" t="s">
        <v>166</v>
      </c>
      <c r="V53" s="31" t="s">
        <v>174</v>
      </c>
      <c r="W53" s="80">
        <f t="shared" si="4"/>
        <v>0</v>
      </c>
      <c r="X53" s="80">
        <f t="shared" si="5"/>
        <v>0</v>
      </c>
      <c r="Y53" s="80">
        <f t="shared" si="6"/>
        <v>0</v>
      </c>
      <c r="Z53" s="80">
        <f t="shared" si="7"/>
        <v>0</v>
      </c>
      <c r="AA53" s="32" t="e">
        <f t="shared" ca="1" si="8"/>
        <v>#NAME?</v>
      </c>
      <c r="AB53" s="32" t="e">
        <f t="shared" ca="1" si="9"/>
        <v>#NAME?</v>
      </c>
      <c r="AL53" s="76" t="s">
        <v>155</v>
      </c>
      <c r="AM53" s="76" t="s">
        <v>156</v>
      </c>
      <c r="AN53" s="76" t="s">
        <v>157</v>
      </c>
      <c r="AO53" s="76" t="s">
        <v>157</v>
      </c>
      <c r="AP53" s="76" t="s">
        <v>157</v>
      </c>
      <c r="AQ53" s="76" t="s">
        <v>161</v>
      </c>
      <c r="AR53" s="76" t="s">
        <v>164</v>
      </c>
      <c r="AS53" s="76">
        <v>100</v>
      </c>
      <c r="AT53" s="76">
        <v>248</v>
      </c>
      <c r="AU53" s="76">
        <v>249</v>
      </c>
      <c r="AV53" s="76">
        <v>246</v>
      </c>
      <c r="AW53" s="76">
        <v>39</v>
      </c>
      <c r="AX53" s="76">
        <v>207</v>
      </c>
    </row>
    <row r="54" spans="20:50" ht="13.5" customHeight="1">
      <c r="T54" s="31">
        <v>36</v>
      </c>
      <c r="U54" s="31" t="s">
        <v>166</v>
      </c>
      <c r="V54" s="31" t="s">
        <v>175</v>
      </c>
      <c r="W54" s="80">
        <f t="shared" si="4"/>
        <v>0</v>
      </c>
      <c r="X54" s="80">
        <f t="shared" si="5"/>
        <v>0</v>
      </c>
      <c r="Y54" s="80">
        <f t="shared" si="6"/>
        <v>0</v>
      </c>
      <c r="Z54" s="80">
        <f t="shared" si="7"/>
        <v>0</v>
      </c>
      <c r="AA54" s="32" t="e">
        <f t="shared" ca="1" si="8"/>
        <v>#NAME?</v>
      </c>
      <c r="AB54" s="32" t="e">
        <f t="shared" ca="1" si="9"/>
        <v>#NAME?</v>
      </c>
      <c r="AL54" s="76" t="s">
        <v>155</v>
      </c>
      <c r="AM54" s="76" t="s">
        <v>156</v>
      </c>
      <c r="AN54" s="76" t="s">
        <v>157</v>
      </c>
      <c r="AO54" s="76" t="s">
        <v>157</v>
      </c>
      <c r="AP54" s="76" t="s">
        <v>157</v>
      </c>
      <c r="AQ54" s="76" t="s">
        <v>161</v>
      </c>
      <c r="AR54" s="76" t="s">
        <v>158</v>
      </c>
      <c r="AS54" s="76">
        <v>101</v>
      </c>
      <c r="AT54" s="76">
        <v>245</v>
      </c>
      <c r="AU54" s="76">
        <v>247</v>
      </c>
      <c r="AV54" s="76">
        <v>246</v>
      </c>
      <c r="AW54" s="76">
        <v>40</v>
      </c>
      <c r="AX54" s="76">
        <v>275</v>
      </c>
    </row>
    <row r="55" spans="20:50" ht="13.5" customHeight="1">
      <c r="T55" s="31">
        <v>37</v>
      </c>
      <c r="U55" s="31" t="s">
        <v>166</v>
      </c>
      <c r="V55" s="31" t="s">
        <v>176</v>
      </c>
      <c r="W55" s="80">
        <f t="shared" si="4"/>
        <v>0</v>
      </c>
      <c r="X55" s="80">
        <f t="shared" si="5"/>
        <v>0</v>
      </c>
      <c r="Y55" s="80">
        <f t="shared" si="6"/>
        <v>0</v>
      </c>
      <c r="Z55" s="80">
        <f t="shared" si="7"/>
        <v>0</v>
      </c>
      <c r="AA55" s="32" t="e">
        <f t="shared" ca="1" si="8"/>
        <v>#NAME?</v>
      </c>
      <c r="AB55" s="32" t="e">
        <f t="shared" ca="1" si="9"/>
        <v>#NAME?</v>
      </c>
      <c r="AL55" s="76" t="s">
        <v>155</v>
      </c>
      <c r="AM55" s="76" t="s">
        <v>156</v>
      </c>
      <c r="AN55" s="76" t="s">
        <v>157</v>
      </c>
      <c r="AO55" s="76" t="s">
        <v>157</v>
      </c>
      <c r="AP55" s="76" t="s">
        <v>157</v>
      </c>
      <c r="AQ55" s="76" t="s">
        <v>164</v>
      </c>
      <c r="AR55" s="76" t="s">
        <v>164</v>
      </c>
      <c r="AS55" s="76">
        <v>95</v>
      </c>
      <c r="AT55" s="76">
        <v>249</v>
      </c>
      <c r="AU55" s="76">
        <v>248</v>
      </c>
      <c r="AV55" s="76">
        <v>245</v>
      </c>
      <c r="AW55" s="76">
        <v>207</v>
      </c>
      <c r="AX55" s="76">
        <v>206</v>
      </c>
    </row>
    <row r="56" spans="20:50" ht="13.5" customHeight="1">
      <c r="T56" s="31">
        <v>38</v>
      </c>
      <c r="U56" s="31" t="s">
        <v>166</v>
      </c>
      <c r="V56" s="31" t="s">
        <v>177</v>
      </c>
      <c r="W56" s="80">
        <f t="shared" si="4"/>
        <v>0</v>
      </c>
      <c r="X56" s="80">
        <f t="shared" si="5"/>
        <v>0</v>
      </c>
      <c r="Y56" s="80">
        <f t="shared" si="6"/>
        <v>0</v>
      </c>
      <c r="Z56" s="80">
        <f t="shared" si="7"/>
        <v>0</v>
      </c>
      <c r="AA56" s="32" t="e">
        <f t="shared" ca="1" si="8"/>
        <v>#NAME?</v>
      </c>
      <c r="AB56" s="32" t="e">
        <f t="shared" ca="1" si="9"/>
        <v>#NAME?</v>
      </c>
      <c r="AL56" s="76" t="s">
        <v>155</v>
      </c>
      <c r="AM56" s="76" t="s">
        <v>156</v>
      </c>
      <c r="AN56" s="76" t="s">
        <v>157</v>
      </c>
      <c r="AO56" s="76" t="s">
        <v>157</v>
      </c>
      <c r="AP56" s="76" t="s">
        <v>157</v>
      </c>
      <c r="AQ56" s="76" t="s">
        <v>164</v>
      </c>
      <c r="AR56" s="76" t="s">
        <v>158</v>
      </c>
      <c r="AS56" s="76">
        <v>97</v>
      </c>
      <c r="AT56" s="76">
        <v>245</v>
      </c>
      <c r="AU56" s="76">
        <v>248</v>
      </c>
      <c r="AV56" s="76">
        <v>244</v>
      </c>
      <c r="AW56" s="76">
        <v>206</v>
      </c>
      <c r="AX56" s="76">
        <v>269</v>
      </c>
    </row>
    <row r="57" spans="20:50" ht="13.5" customHeight="1">
      <c r="T57" s="31">
        <v>39</v>
      </c>
      <c r="U57" s="31" t="s">
        <v>168</v>
      </c>
      <c r="V57" s="31" t="s">
        <v>170</v>
      </c>
      <c r="W57" s="80">
        <f t="shared" si="4"/>
        <v>0</v>
      </c>
      <c r="X57" s="80">
        <f t="shared" si="5"/>
        <v>0</v>
      </c>
      <c r="Y57" s="80">
        <f t="shared" si="6"/>
        <v>0</v>
      </c>
      <c r="Z57" s="80">
        <f t="shared" si="7"/>
        <v>0</v>
      </c>
      <c r="AA57" s="32" t="e">
        <f t="shared" ca="1" si="8"/>
        <v>#NAME?</v>
      </c>
      <c r="AB57" s="32" t="e">
        <f t="shared" ca="1" si="9"/>
        <v>#NAME?</v>
      </c>
      <c r="AL57" s="76" t="s">
        <v>155</v>
      </c>
      <c r="AM57" s="76" t="s">
        <v>156</v>
      </c>
      <c r="AN57" s="76" t="s">
        <v>157</v>
      </c>
      <c r="AO57" s="76" t="s">
        <v>157</v>
      </c>
      <c r="AP57" s="76" t="s">
        <v>157</v>
      </c>
      <c r="AQ57" s="76" t="s">
        <v>158</v>
      </c>
      <c r="AR57" s="76" t="s">
        <v>158</v>
      </c>
      <c r="AS57" s="76">
        <v>98</v>
      </c>
      <c r="AT57" s="76">
        <v>244</v>
      </c>
      <c r="AU57" s="76">
        <v>245</v>
      </c>
      <c r="AV57" s="76">
        <v>242</v>
      </c>
      <c r="AW57" s="76">
        <v>275</v>
      </c>
      <c r="AX57" s="76">
        <v>274</v>
      </c>
    </row>
    <row r="58" spans="20:50" ht="13.5" customHeight="1">
      <c r="T58" s="31">
        <v>40</v>
      </c>
      <c r="U58" s="31" t="s">
        <v>168</v>
      </c>
      <c r="V58" s="31" t="s">
        <v>172</v>
      </c>
      <c r="W58" s="80">
        <f t="shared" si="4"/>
        <v>0</v>
      </c>
      <c r="X58" s="80">
        <f t="shared" si="5"/>
        <v>0</v>
      </c>
      <c r="Y58" s="80">
        <f t="shared" si="6"/>
        <v>0</v>
      </c>
      <c r="Z58" s="80">
        <f t="shared" si="7"/>
        <v>0</v>
      </c>
      <c r="AA58" s="32" t="e">
        <f t="shared" ca="1" si="8"/>
        <v>#NAME?</v>
      </c>
      <c r="AB58" s="32" t="e">
        <f t="shared" ca="1" si="9"/>
        <v>#NAME?</v>
      </c>
      <c r="AL58" s="76" t="s">
        <v>155</v>
      </c>
      <c r="AM58" s="76" t="s">
        <v>156</v>
      </c>
      <c r="AN58" s="76" t="s">
        <v>157</v>
      </c>
      <c r="AO58" s="76" t="s">
        <v>157</v>
      </c>
      <c r="AP58" s="76" t="s">
        <v>161</v>
      </c>
      <c r="AQ58" s="76" t="s">
        <v>161</v>
      </c>
      <c r="AR58" s="76" t="s">
        <v>161</v>
      </c>
      <c r="AS58" s="76">
        <v>107</v>
      </c>
      <c r="AT58" s="76">
        <v>246</v>
      </c>
      <c r="AU58" s="76">
        <v>247</v>
      </c>
      <c r="AV58" s="76">
        <v>42</v>
      </c>
      <c r="AW58" s="76">
        <v>41</v>
      </c>
      <c r="AX58" s="76">
        <v>44</v>
      </c>
    </row>
    <row r="59" spans="20:50" ht="13.5" customHeight="1">
      <c r="T59" s="31">
        <v>41</v>
      </c>
      <c r="U59" s="31" t="s">
        <v>168</v>
      </c>
      <c r="V59" s="31" t="s">
        <v>173</v>
      </c>
      <c r="W59" s="80">
        <f t="shared" si="4"/>
        <v>0</v>
      </c>
      <c r="X59" s="80">
        <f t="shared" si="5"/>
        <v>0</v>
      </c>
      <c r="Y59" s="80">
        <f t="shared" si="6"/>
        <v>0</v>
      </c>
      <c r="Z59" s="80">
        <f t="shared" si="7"/>
        <v>0</v>
      </c>
      <c r="AA59" s="32" t="e">
        <f t="shared" ca="1" si="8"/>
        <v>#NAME?</v>
      </c>
      <c r="AB59" s="32" t="e">
        <f t="shared" ca="1" si="9"/>
        <v>#NAME?</v>
      </c>
      <c r="AL59" s="76" t="s">
        <v>155</v>
      </c>
      <c r="AM59" s="76" t="s">
        <v>156</v>
      </c>
      <c r="AN59" s="76" t="s">
        <v>157</v>
      </c>
      <c r="AO59" s="76" t="s">
        <v>157</v>
      </c>
      <c r="AP59" s="76" t="s">
        <v>161</v>
      </c>
      <c r="AQ59" s="76" t="s">
        <v>161</v>
      </c>
      <c r="AR59" s="76" t="s">
        <v>164</v>
      </c>
      <c r="AS59" s="76">
        <v>102</v>
      </c>
      <c r="AT59" s="76">
        <v>247</v>
      </c>
      <c r="AU59" s="76">
        <v>250</v>
      </c>
      <c r="AV59" s="76">
        <v>41</v>
      </c>
      <c r="AW59" s="76">
        <v>40</v>
      </c>
      <c r="AX59" s="76">
        <v>203</v>
      </c>
    </row>
    <row r="60" spans="20:50" ht="13.5" customHeight="1">
      <c r="T60" s="31">
        <v>42</v>
      </c>
      <c r="U60" s="31" t="s">
        <v>168</v>
      </c>
      <c r="V60" s="31" t="s">
        <v>174</v>
      </c>
      <c r="W60" s="80">
        <f t="shared" si="4"/>
        <v>0</v>
      </c>
      <c r="X60" s="80">
        <f t="shared" si="5"/>
        <v>0</v>
      </c>
      <c r="Y60" s="80">
        <f t="shared" si="6"/>
        <v>0</v>
      </c>
      <c r="Z60" s="80">
        <f t="shared" si="7"/>
        <v>0</v>
      </c>
      <c r="AA60" s="32" t="e">
        <f t="shared" ca="1" si="8"/>
        <v>#NAME?</v>
      </c>
      <c r="AB60" s="32" t="e">
        <f t="shared" ca="1" si="9"/>
        <v>#NAME?</v>
      </c>
      <c r="AL60" s="76" t="s">
        <v>155</v>
      </c>
      <c r="AM60" s="76" t="s">
        <v>156</v>
      </c>
      <c r="AN60" s="76" t="s">
        <v>157</v>
      </c>
      <c r="AO60" s="76" t="s">
        <v>157</v>
      </c>
      <c r="AP60" s="76" t="s">
        <v>161</v>
      </c>
      <c r="AQ60" s="76" t="s">
        <v>161</v>
      </c>
      <c r="AR60" s="76" t="s">
        <v>158</v>
      </c>
      <c r="AS60" s="76">
        <v>106</v>
      </c>
      <c r="AT60" s="76">
        <v>246</v>
      </c>
      <c r="AU60" s="76">
        <v>245</v>
      </c>
      <c r="AV60" s="76">
        <v>41</v>
      </c>
      <c r="AW60" s="76">
        <v>42</v>
      </c>
      <c r="AX60" s="76">
        <v>281</v>
      </c>
    </row>
    <row r="61" spans="20:50" ht="13.5" customHeight="1">
      <c r="T61" s="31">
        <v>43</v>
      </c>
      <c r="U61" s="31" t="s">
        <v>168</v>
      </c>
      <c r="V61" s="31" t="s">
        <v>175</v>
      </c>
      <c r="W61" s="80">
        <f t="shared" si="4"/>
        <v>0</v>
      </c>
      <c r="X61" s="80">
        <f t="shared" si="5"/>
        <v>0</v>
      </c>
      <c r="Y61" s="80">
        <f t="shared" si="6"/>
        <v>0</v>
      </c>
      <c r="Z61" s="80">
        <f t="shared" si="7"/>
        <v>0</v>
      </c>
      <c r="AA61" s="32" t="e">
        <f t="shared" ca="1" si="8"/>
        <v>#NAME?</v>
      </c>
      <c r="AB61" s="32" t="e">
        <f t="shared" ca="1" si="9"/>
        <v>#NAME?</v>
      </c>
      <c r="AL61" s="76" t="s">
        <v>155</v>
      </c>
      <c r="AM61" s="76" t="s">
        <v>156</v>
      </c>
      <c r="AN61" s="76" t="s">
        <v>157</v>
      </c>
      <c r="AO61" s="76" t="s">
        <v>157</v>
      </c>
      <c r="AP61" s="76" t="s">
        <v>161</v>
      </c>
      <c r="AQ61" s="76" t="s">
        <v>164</v>
      </c>
      <c r="AR61" s="76" t="s">
        <v>164</v>
      </c>
      <c r="AS61" s="76">
        <v>99</v>
      </c>
      <c r="AT61" s="76">
        <v>248</v>
      </c>
      <c r="AU61" s="76">
        <v>247</v>
      </c>
      <c r="AV61" s="76">
        <v>39</v>
      </c>
      <c r="AW61" s="76">
        <v>207</v>
      </c>
      <c r="AX61" s="76">
        <v>205</v>
      </c>
    </row>
    <row r="62" spans="20:50" ht="13.5" customHeight="1">
      <c r="T62" s="31">
        <v>44</v>
      </c>
      <c r="U62" s="31" t="s">
        <v>168</v>
      </c>
      <c r="V62" s="31" t="s">
        <v>176</v>
      </c>
      <c r="W62" s="80">
        <f t="shared" si="4"/>
        <v>0</v>
      </c>
      <c r="X62" s="80">
        <f t="shared" si="5"/>
        <v>0</v>
      </c>
      <c r="Y62" s="80">
        <f t="shared" si="6"/>
        <v>0</v>
      </c>
      <c r="Z62" s="80">
        <f t="shared" si="7"/>
        <v>0</v>
      </c>
      <c r="AA62" s="32" t="e">
        <f t="shared" ca="1" si="8"/>
        <v>#NAME?</v>
      </c>
      <c r="AB62" s="32" t="e">
        <f t="shared" ca="1" si="9"/>
        <v>#NAME?</v>
      </c>
      <c r="AL62" s="76" t="s">
        <v>155</v>
      </c>
      <c r="AM62" s="76" t="s">
        <v>156</v>
      </c>
      <c r="AN62" s="76" t="s">
        <v>157</v>
      </c>
      <c r="AO62" s="76" t="s">
        <v>157</v>
      </c>
      <c r="AP62" s="76" t="s">
        <v>161</v>
      </c>
      <c r="AQ62" s="76" t="s">
        <v>164</v>
      </c>
      <c r="AR62" s="76" t="s">
        <v>158</v>
      </c>
      <c r="AS62" s="76">
        <v>100</v>
      </c>
      <c r="AT62" s="76">
        <v>247</v>
      </c>
      <c r="AU62" s="76">
        <v>246</v>
      </c>
      <c r="AV62" s="76">
        <v>40</v>
      </c>
      <c r="AW62" s="76">
        <v>203</v>
      </c>
      <c r="AX62" s="76">
        <v>274</v>
      </c>
    </row>
    <row r="63" spans="20:50" ht="13.5" customHeight="1">
      <c r="T63" s="31">
        <v>45</v>
      </c>
      <c r="U63" s="31" t="s">
        <v>168</v>
      </c>
      <c r="V63" s="31" t="s">
        <v>177</v>
      </c>
      <c r="W63" s="80">
        <f t="shared" si="4"/>
        <v>0</v>
      </c>
      <c r="X63" s="80">
        <f t="shared" si="5"/>
        <v>0</v>
      </c>
      <c r="Y63" s="80">
        <f t="shared" si="6"/>
        <v>0</v>
      </c>
      <c r="Z63" s="80">
        <f t="shared" si="7"/>
        <v>0</v>
      </c>
      <c r="AA63" s="32" t="e">
        <f t="shared" ca="1" si="8"/>
        <v>#NAME?</v>
      </c>
      <c r="AB63" s="32" t="e">
        <f t="shared" ca="1" si="9"/>
        <v>#NAME?</v>
      </c>
      <c r="AL63" s="76" t="s">
        <v>155</v>
      </c>
      <c r="AM63" s="76" t="s">
        <v>156</v>
      </c>
      <c r="AN63" s="76" t="s">
        <v>157</v>
      </c>
      <c r="AO63" s="76" t="s">
        <v>157</v>
      </c>
      <c r="AP63" s="76" t="s">
        <v>161</v>
      </c>
      <c r="AQ63" s="76" t="s">
        <v>158</v>
      </c>
      <c r="AR63" s="76" t="s">
        <v>158</v>
      </c>
      <c r="AS63" s="76">
        <v>101</v>
      </c>
      <c r="AT63" s="76">
        <v>244</v>
      </c>
      <c r="AU63" s="76">
        <v>245</v>
      </c>
      <c r="AV63" s="76">
        <v>40</v>
      </c>
      <c r="AW63" s="76">
        <v>275</v>
      </c>
      <c r="AX63" s="76">
        <v>278</v>
      </c>
    </row>
    <row r="64" spans="20:50" ht="13.5" customHeight="1">
      <c r="T64" s="31">
        <v>46</v>
      </c>
      <c r="U64" s="31" t="s">
        <v>170</v>
      </c>
      <c r="V64" s="31" t="s">
        <v>172</v>
      </c>
      <c r="W64" s="80">
        <f t="shared" si="4"/>
        <v>0</v>
      </c>
      <c r="X64" s="80">
        <f t="shared" si="5"/>
        <v>0</v>
      </c>
      <c r="Y64" s="80">
        <f t="shared" si="6"/>
        <v>0</v>
      </c>
      <c r="Z64" s="80">
        <f t="shared" si="7"/>
        <v>0</v>
      </c>
      <c r="AA64" s="32" t="e">
        <f t="shared" ca="1" si="8"/>
        <v>#NAME?</v>
      </c>
      <c r="AB64" s="32" t="e">
        <f t="shared" ca="1" si="9"/>
        <v>#NAME?</v>
      </c>
      <c r="AL64" s="76" t="s">
        <v>155</v>
      </c>
      <c r="AM64" s="76" t="s">
        <v>156</v>
      </c>
      <c r="AN64" s="76" t="s">
        <v>157</v>
      </c>
      <c r="AO64" s="76" t="s">
        <v>157</v>
      </c>
      <c r="AP64" s="76" t="s">
        <v>164</v>
      </c>
      <c r="AQ64" s="76" t="s">
        <v>164</v>
      </c>
      <c r="AR64" s="76" t="s">
        <v>164</v>
      </c>
      <c r="AS64" s="76">
        <v>94</v>
      </c>
      <c r="AT64" s="76">
        <v>248</v>
      </c>
      <c r="AU64" s="76">
        <v>248</v>
      </c>
      <c r="AV64" s="76">
        <v>207</v>
      </c>
      <c r="AW64" s="76">
        <v>208</v>
      </c>
      <c r="AX64" s="76">
        <v>208</v>
      </c>
    </row>
    <row r="65" spans="20:50" ht="13.5" customHeight="1">
      <c r="T65" s="31">
        <v>47</v>
      </c>
      <c r="U65" s="31" t="s">
        <v>170</v>
      </c>
      <c r="V65" s="31" t="s">
        <v>173</v>
      </c>
      <c r="W65" s="80">
        <f t="shared" si="4"/>
        <v>0</v>
      </c>
      <c r="X65" s="80">
        <f t="shared" si="5"/>
        <v>0</v>
      </c>
      <c r="Y65" s="80">
        <f t="shared" si="6"/>
        <v>0</v>
      </c>
      <c r="Z65" s="80">
        <f t="shared" si="7"/>
        <v>0</v>
      </c>
      <c r="AA65" s="32" t="e">
        <f t="shared" ca="1" si="8"/>
        <v>#NAME?</v>
      </c>
      <c r="AB65" s="32" t="e">
        <f t="shared" ca="1" si="9"/>
        <v>#NAME?</v>
      </c>
      <c r="AL65" s="76" t="s">
        <v>155</v>
      </c>
      <c r="AM65" s="76" t="s">
        <v>156</v>
      </c>
      <c r="AN65" s="76" t="s">
        <v>157</v>
      </c>
      <c r="AO65" s="76" t="s">
        <v>157</v>
      </c>
      <c r="AP65" s="76" t="s">
        <v>164</v>
      </c>
      <c r="AQ65" s="76" t="s">
        <v>164</v>
      </c>
      <c r="AR65" s="76" t="s">
        <v>158</v>
      </c>
      <c r="AS65" s="76">
        <v>95</v>
      </c>
      <c r="AT65" s="76">
        <v>246</v>
      </c>
      <c r="AU65" s="76">
        <v>246</v>
      </c>
      <c r="AV65" s="76">
        <v>205</v>
      </c>
      <c r="AW65" s="76">
        <v>205</v>
      </c>
      <c r="AX65" s="76">
        <v>268</v>
      </c>
    </row>
    <row r="66" spans="20:50" ht="13.5" customHeight="1">
      <c r="T66" s="31">
        <v>48</v>
      </c>
      <c r="U66" s="31" t="s">
        <v>170</v>
      </c>
      <c r="V66" s="31" t="s">
        <v>174</v>
      </c>
      <c r="W66" s="80">
        <f t="shared" si="4"/>
        <v>0</v>
      </c>
      <c r="X66" s="80">
        <f t="shared" si="5"/>
        <v>0</v>
      </c>
      <c r="Y66" s="80">
        <f t="shared" si="6"/>
        <v>0</v>
      </c>
      <c r="Z66" s="80">
        <f t="shared" si="7"/>
        <v>0</v>
      </c>
      <c r="AA66" s="32" t="e">
        <f t="shared" ca="1" si="8"/>
        <v>#NAME?</v>
      </c>
      <c r="AB66" s="32" t="e">
        <f t="shared" ca="1" si="9"/>
        <v>#NAME?</v>
      </c>
      <c r="AL66" s="76" t="s">
        <v>155</v>
      </c>
      <c r="AM66" s="76" t="s">
        <v>156</v>
      </c>
      <c r="AN66" s="76" t="s">
        <v>157</v>
      </c>
      <c r="AO66" s="76" t="s">
        <v>157</v>
      </c>
      <c r="AP66" s="76" t="s">
        <v>164</v>
      </c>
      <c r="AQ66" s="76" t="s">
        <v>158</v>
      </c>
      <c r="AR66" s="76" t="s">
        <v>158</v>
      </c>
      <c r="AS66" s="76">
        <v>97</v>
      </c>
      <c r="AT66" s="76">
        <v>244</v>
      </c>
      <c r="AU66" s="76">
        <v>245</v>
      </c>
      <c r="AV66" s="76">
        <v>203</v>
      </c>
      <c r="AW66" s="76">
        <v>267</v>
      </c>
      <c r="AX66" s="76">
        <v>270</v>
      </c>
    </row>
    <row r="67" spans="20:50" ht="13.5" customHeight="1">
      <c r="T67" s="31">
        <v>49</v>
      </c>
      <c r="U67" s="31" t="s">
        <v>170</v>
      </c>
      <c r="V67" s="31" t="s">
        <v>175</v>
      </c>
      <c r="W67" s="80">
        <f t="shared" si="4"/>
        <v>0</v>
      </c>
      <c r="X67" s="80">
        <f t="shared" si="5"/>
        <v>0</v>
      </c>
      <c r="Y67" s="80">
        <f t="shared" si="6"/>
        <v>0</v>
      </c>
      <c r="Z67" s="80">
        <f t="shared" si="7"/>
        <v>0</v>
      </c>
      <c r="AA67" s="32" t="e">
        <f t="shared" ca="1" si="8"/>
        <v>#NAME?</v>
      </c>
      <c r="AB67" s="32" t="e">
        <f t="shared" ca="1" si="9"/>
        <v>#NAME?</v>
      </c>
      <c r="AL67" s="76" t="s">
        <v>155</v>
      </c>
      <c r="AM67" s="76" t="s">
        <v>156</v>
      </c>
      <c r="AN67" s="76" t="s">
        <v>157</v>
      </c>
      <c r="AO67" s="76" t="s">
        <v>157</v>
      </c>
      <c r="AP67" s="76" t="s">
        <v>158</v>
      </c>
      <c r="AQ67" s="76" t="s">
        <v>158</v>
      </c>
      <c r="AR67" s="76" t="s">
        <v>158</v>
      </c>
      <c r="AS67" s="76">
        <v>98</v>
      </c>
      <c r="AT67" s="76">
        <v>242</v>
      </c>
      <c r="AU67" s="76">
        <v>242</v>
      </c>
      <c r="AV67" s="76">
        <v>278</v>
      </c>
      <c r="AW67" s="76">
        <v>271</v>
      </c>
      <c r="AX67" s="76">
        <v>278</v>
      </c>
    </row>
    <row r="68" spans="20:50" ht="13.5" customHeight="1">
      <c r="T68" s="31">
        <v>50</v>
      </c>
      <c r="U68" s="31" t="s">
        <v>170</v>
      </c>
      <c r="V68" s="31" t="s">
        <v>176</v>
      </c>
      <c r="W68" s="80">
        <f t="shared" si="4"/>
        <v>0</v>
      </c>
      <c r="X68" s="80">
        <f t="shared" si="5"/>
        <v>0</v>
      </c>
      <c r="Y68" s="80">
        <f t="shared" si="6"/>
        <v>0</v>
      </c>
      <c r="Z68" s="80">
        <f t="shared" si="7"/>
        <v>0</v>
      </c>
      <c r="AA68" s="32" t="e">
        <f t="shared" ca="1" si="8"/>
        <v>#NAME?</v>
      </c>
      <c r="AB68" s="32" t="e">
        <f t="shared" ca="1" si="9"/>
        <v>#NAME?</v>
      </c>
      <c r="AL68" s="76" t="s">
        <v>155</v>
      </c>
      <c r="AM68" s="76" t="s">
        <v>156</v>
      </c>
      <c r="AN68" s="76" t="s">
        <v>157</v>
      </c>
      <c r="AO68" s="76" t="s">
        <v>161</v>
      </c>
      <c r="AP68" s="76" t="s">
        <v>161</v>
      </c>
      <c r="AQ68" s="76" t="s">
        <v>161</v>
      </c>
      <c r="AR68" s="76" t="s">
        <v>161</v>
      </c>
      <c r="AS68" s="76">
        <v>111</v>
      </c>
      <c r="AT68" s="76">
        <v>247</v>
      </c>
      <c r="AU68" s="76">
        <v>44</v>
      </c>
      <c r="AV68" s="76">
        <v>44</v>
      </c>
      <c r="AW68" s="76">
        <v>43</v>
      </c>
      <c r="AX68" s="76">
        <v>48</v>
      </c>
    </row>
    <row r="69" spans="20:50" ht="13.5" customHeight="1">
      <c r="T69" s="31">
        <v>51</v>
      </c>
      <c r="U69" s="31" t="s">
        <v>170</v>
      </c>
      <c r="V69" s="31" t="s">
        <v>177</v>
      </c>
      <c r="W69" s="80">
        <f t="shared" si="4"/>
        <v>0</v>
      </c>
      <c r="X69" s="80">
        <f t="shared" si="5"/>
        <v>0</v>
      </c>
      <c r="Y69" s="80">
        <f t="shared" si="6"/>
        <v>0</v>
      </c>
      <c r="Z69" s="80">
        <f t="shared" si="7"/>
        <v>0</v>
      </c>
      <c r="AA69" s="32" t="e">
        <f t="shared" ca="1" si="8"/>
        <v>#NAME?</v>
      </c>
      <c r="AB69" s="32" t="e">
        <f t="shared" ca="1" si="9"/>
        <v>#NAME?</v>
      </c>
      <c r="AL69" s="76" t="s">
        <v>155</v>
      </c>
      <c r="AM69" s="76" t="s">
        <v>156</v>
      </c>
      <c r="AN69" s="76" t="s">
        <v>157</v>
      </c>
      <c r="AO69" s="76" t="s">
        <v>161</v>
      </c>
      <c r="AP69" s="76" t="s">
        <v>161</v>
      </c>
      <c r="AQ69" s="76" t="s">
        <v>161</v>
      </c>
      <c r="AR69" s="76" t="s">
        <v>164</v>
      </c>
      <c r="AS69" s="76">
        <v>108</v>
      </c>
      <c r="AT69" s="76">
        <v>247</v>
      </c>
      <c r="AU69" s="76">
        <v>43</v>
      </c>
      <c r="AV69" s="76">
        <v>42</v>
      </c>
      <c r="AW69" s="76">
        <v>41</v>
      </c>
      <c r="AX69" s="76">
        <v>202</v>
      </c>
    </row>
    <row r="70" spans="20:50" ht="13.5" customHeight="1">
      <c r="T70" s="31">
        <v>52</v>
      </c>
      <c r="U70" s="31" t="s">
        <v>172</v>
      </c>
      <c r="V70" s="31" t="s">
        <v>173</v>
      </c>
      <c r="W70" s="80">
        <f t="shared" si="4"/>
        <v>0</v>
      </c>
      <c r="X70" s="80">
        <f t="shared" si="5"/>
        <v>0</v>
      </c>
      <c r="Y70" s="80">
        <f t="shared" si="6"/>
        <v>0</v>
      </c>
      <c r="Z70" s="80">
        <f t="shared" si="7"/>
        <v>0</v>
      </c>
      <c r="AA70" s="32" t="e">
        <f t="shared" ca="1" si="8"/>
        <v>#NAME?</v>
      </c>
      <c r="AB70" s="32" t="e">
        <f t="shared" ca="1" si="9"/>
        <v>#NAME?</v>
      </c>
      <c r="AL70" s="76" t="s">
        <v>155</v>
      </c>
      <c r="AM70" s="76" t="s">
        <v>156</v>
      </c>
      <c r="AN70" s="76" t="s">
        <v>157</v>
      </c>
      <c r="AO70" s="76" t="s">
        <v>161</v>
      </c>
      <c r="AP70" s="76" t="s">
        <v>161</v>
      </c>
      <c r="AQ70" s="76" t="s">
        <v>161</v>
      </c>
      <c r="AR70" s="76" t="s">
        <v>158</v>
      </c>
      <c r="AS70" s="76">
        <v>110</v>
      </c>
      <c r="AT70" s="76">
        <v>246</v>
      </c>
      <c r="AU70" s="76">
        <v>45</v>
      </c>
      <c r="AV70" s="76">
        <v>43</v>
      </c>
      <c r="AW70" s="76">
        <v>42</v>
      </c>
      <c r="AX70" s="76">
        <v>290</v>
      </c>
    </row>
    <row r="71" spans="20:50" ht="13.5" customHeight="1">
      <c r="T71" s="31">
        <v>53</v>
      </c>
      <c r="U71" s="31" t="s">
        <v>172</v>
      </c>
      <c r="V71" s="31" t="s">
        <v>174</v>
      </c>
      <c r="W71" s="80">
        <f t="shared" si="4"/>
        <v>0</v>
      </c>
      <c r="X71" s="80">
        <f t="shared" si="5"/>
        <v>0</v>
      </c>
      <c r="Y71" s="80">
        <f t="shared" si="6"/>
        <v>0</v>
      </c>
      <c r="Z71" s="80">
        <f t="shared" si="7"/>
        <v>0</v>
      </c>
      <c r="AA71" s="32" t="e">
        <f t="shared" ca="1" si="8"/>
        <v>#NAME?</v>
      </c>
      <c r="AB71" s="32" t="e">
        <f t="shared" ca="1" si="9"/>
        <v>#NAME?</v>
      </c>
      <c r="AL71" s="76" t="s">
        <v>155</v>
      </c>
      <c r="AM71" s="76" t="s">
        <v>156</v>
      </c>
      <c r="AN71" s="76" t="s">
        <v>157</v>
      </c>
      <c r="AO71" s="76" t="s">
        <v>161</v>
      </c>
      <c r="AP71" s="76" t="s">
        <v>161</v>
      </c>
      <c r="AQ71" s="76" t="s">
        <v>164</v>
      </c>
      <c r="AR71" s="76" t="s">
        <v>164</v>
      </c>
      <c r="AS71" s="76">
        <v>102</v>
      </c>
      <c r="AT71" s="76">
        <v>248</v>
      </c>
      <c r="AU71" s="76">
        <v>44</v>
      </c>
      <c r="AV71" s="76">
        <v>40</v>
      </c>
      <c r="AW71" s="76">
        <v>204</v>
      </c>
      <c r="AX71" s="76">
        <v>204</v>
      </c>
    </row>
    <row r="72" spans="20:50" ht="13.5" customHeight="1">
      <c r="T72" s="31">
        <v>54</v>
      </c>
      <c r="U72" s="31" t="s">
        <v>172</v>
      </c>
      <c r="V72" s="31" t="s">
        <v>175</v>
      </c>
      <c r="W72" s="80">
        <f t="shared" si="4"/>
        <v>0</v>
      </c>
      <c r="X72" s="80">
        <f t="shared" si="5"/>
        <v>0</v>
      </c>
      <c r="Y72" s="80">
        <f t="shared" si="6"/>
        <v>0</v>
      </c>
      <c r="Z72" s="80">
        <f t="shared" si="7"/>
        <v>0</v>
      </c>
      <c r="AA72" s="32" t="e">
        <f t="shared" ca="1" si="8"/>
        <v>#NAME?</v>
      </c>
      <c r="AB72" s="32" t="e">
        <f t="shared" ca="1" si="9"/>
        <v>#NAME?</v>
      </c>
      <c r="AL72" s="76" t="s">
        <v>155</v>
      </c>
      <c r="AM72" s="76" t="s">
        <v>156</v>
      </c>
      <c r="AN72" s="76" t="s">
        <v>157</v>
      </c>
      <c r="AO72" s="76" t="s">
        <v>161</v>
      </c>
      <c r="AP72" s="76" t="s">
        <v>161</v>
      </c>
      <c r="AQ72" s="76" t="s">
        <v>164</v>
      </c>
      <c r="AR72" s="76" t="s">
        <v>158</v>
      </c>
      <c r="AS72" s="76">
        <v>104</v>
      </c>
      <c r="AT72" s="76">
        <v>245</v>
      </c>
      <c r="AU72" s="76">
        <v>42</v>
      </c>
      <c r="AV72" s="76">
        <v>41</v>
      </c>
      <c r="AW72" s="76">
        <v>201</v>
      </c>
      <c r="AX72" s="76">
        <v>280</v>
      </c>
    </row>
    <row r="73" spans="20:50" ht="13.5" customHeight="1">
      <c r="T73" s="31">
        <v>55</v>
      </c>
      <c r="U73" s="31" t="s">
        <v>172</v>
      </c>
      <c r="V73" s="31" t="s">
        <v>176</v>
      </c>
      <c r="W73" s="80">
        <f t="shared" si="4"/>
        <v>0</v>
      </c>
      <c r="X73" s="80">
        <f t="shared" si="5"/>
        <v>0</v>
      </c>
      <c r="Y73" s="80">
        <f t="shared" si="6"/>
        <v>0</v>
      </c>
      <c r="Z73" s="80">
        <f t="shared" si="7"/>
        <v>0</v>
      </c>
      <c r="AA73" s="32" t="e">
        <f t="shared" ca="1" si="8"/>
        <v>#NAME?</v>
      </c>
      <c r="AB73" s="32" t="e">
        <f t="shared" ca="1" si="9"/>
        <v>#NAME?</v>
      </c>
      <c r="AL73" s="76" t="s">
        <v>155</v>
      </c>
      <c r="AM73" s="76" t="s">
        <v>156</v>
      </c>
      <c r="AN73" s="76" t="s">
        <v>157</v>
      </c>
      <c r="AO73" s="76" t="s">
        <v>161</v>
      </c>
      <c r="AP73" s="76" t="s">
        <v>161</v>
      </c>
      <c r="AQ73" s="76" t="s">
        <v>158</v>
      </c>
      <c r="AR73" s="76" t="s">
        <v>158</v>
      </c>
      <c r="AS73" s="76">
        <v>105</v>
      </c>
      <c r="AT73" s="76">
        <v>244</v>
      </c>
      <c r="AU73" s="76">
        <v>43</v>
      </c>
      <c r="AV73" s="76">
        <v>40</v>
      </c>
      <c r="AW73" s="76">
        <v>283</v>
      </c>
      <c r="AX73" s="76">
        <v>283</v>
      </c>
    </row>
    <row r="74" spans="20:50" ht="13.5" customHeight="1">
      <c r="T74" s="31">
        <v>56</v>
      </c>
      <c r="U74" s="31" t="s">
        <v>172</v>
      </c>
      <c r="V74" s="31" t="s">
        <v>177</v>
      </c>
      <c r="W74" s="80">
        <f t="shared" si="4"/>
        <v>0</v>
      </c>
      <c r="X74" s="80">
        <f t="shared" si="5"/>
        <v>0</v>
      </c>
      <c r="Y74" s="80">
        <f t="shared" si="6"/>
        <v>0</v>
      </c>
      <c r="Z74" s="80">
        <f t="shared" si="7"/>
        <v>0</v>
      </c>
      <c r="AA74" s="32" t="e">
        <f t="shared" ca="1" si="8"/>
        <v>#NAME?</v>
      </c>
      <c r="AB74" s="32" t="e">
        <f t="shared" ca="1" si="9"/>
        <v>#NAME?</v>
      </c>
      <c r="AL74" s="76" t="s">
        <v>155</v>
      </c>
      <c r="AM74" s="76" t="s">
        <v>156</v>
      </c>
      <c r="AN74" s="76" t="s">
        <v>157</v>
      </c>
      <c r="AO74" s="76" t="s">
        <v>161</v>
      </c>
      <c r="AP74" s="76" t="s">
        <v>164</v>
      </c>
      <c r="AQ74" s="76" t="s">
        <v>164</v>
      </c>
      <c r="AR74" s="76" t="s">
        <v>164</v>
      </c>
      <c r="AS74" s="76">
        <v>98</v>
      </c>
      <c r="AT74" s="76">
        <v>247</v>
      </c>
      <c r="AU74" s="76">
        <v>42</v>
      </c>
      <c r="AV74" s="76">
        <v>207</v>
      </c>
      <c r="AW74" s="76">
        <v>207</v>
      </c>
      <c r="AX74" s="76">
        <v>206</v>
      </c>
    </row>
    <row r="75" spans="20:50" ht="13.5" customHeight="1">
      <c r="T75" s="31">
        <v>57</v>
      </c>
      <c r="U75" s="31" t="s">
        <v>173</v>
      </c>
      <c r="V75" s="31" t="s">
        <v>174</v>
      </c>
      <c r="W75" s="80">
        <f t="shared" si="4"/>
        <v>0</v>
      </c>
      <c r="X75" s="80">
        <f t="shared" si="5"/>
        <v>0</v>
      </c>
      <c r="Y75" s="80">
        <f t="shared" si="6"/>
        <v>0</v>
      </c>
      <c r="Z75" s="80">
        <f t="shared" si="7"/>
        <v>0</v>
      </c>
      <c r="AA75" s="32" t="e">
        <f t="shared" ca="1" si="8"/>
        <v>#NAME?</v>
      </c>
      <c r="AB75" s="32" t="e">
        <f t="shared" ca="1" si="9"/>
        <v>#NAME?</v>
      </c>
      <c r="AL75" s="76" t="s">
        <v>155</v>
      </c>
      <c r="AM75" s="76" t="s">
        <v>156</v>
      </c>
      <c r="AN75" s="76" t="s">
        <v>157</v>
      </c>
      <c r="AO75" s="76" t="s">
        <v>161</v>
      </c>
      <c r="AP75" s="76" t="s">
        <v>164</v>
      </c>
      <c r="AQ75" s="76" t="s">
        <v>164</v>
      </c>
      <c r="AR75" s="76" t="s">
        <v>158</v>
      </c>
      <c r="AS75" s="76">
        <v>99</v>
      </c>
      <c r="AT75" s="76">
        <v>245</v>
      </c>
      <c r="AU75" s="76">
        <v>41</v>
      </c>
      <c r="AV75" s="76">
        <v>203</v>
      </c>
      <c r="AW75" s="76">
        <v>205</v>
      </c>
      <c r="AX75" s="76">
        <v>273</v>
      </c>
    </row>
    <row r="76" spans="20:50" ht="13.5" customHeight="1">
      <c r="T76" s="31">
        <v>58</v>
      </c>
      <c r="U76" s="31" t="s">
        <v>173</v>
      </c>
      <c r="V76" s="31" t="s">
        <v>175</v>
      </c>
      <c r="W76" s="80">
        <f t="shared" si="4"/>
        <v>0</v>
      </c>
      <c r="X76" s="80">
        <f t="shared" si="5"/>
        <v>0</v>
      </c>
      <c r="Y76" s="80">
        <f t="shared" si="6"/>
        <v>0</v>
      </c>
      <c r="Z76" s="80">
        <f t="shared" si="7"/>
        <v>0</v>
      </c>
      <c r="AA76" s="32" t="e">
        <f t="shared" ca="1" si="8"/>
        <v>#NAME?</v>
      </c>
      <c r="AB76" s="32" t="e">
        <f t="shared" ca="1" si="9"/>
        <v>#NAME?</v>
      </c>
      <c r="AL76" s="76" t="s">
        <v>155</v>
      </c>
      <c r="AM76" s="76" t="s">
        <v>156</v>
      </c>
      <c r="AN76" s="76" t="s">
        <v>157</v>
      </c>
      <c r="AO76" s="76" t="s">
        <v>161</v>
      </c>
      <c r="AP76" s="76" t="s">
        <v>164</v>
      </c>
      <c r="AQ76" s="76" t="s">
        <v>158</v>
      </c>
      <c r="AR76" s="76" t="s">
        <v>158</v>
      </c>
      <c r="AS76" s="76">
        <v>100</v>
      </c>
      <c r="AT76" s="76">
        <v>244</v>
      </c>
      <c r="AU76" s="76">
        <v>41</v>
      </c>
      <c r="AV76" s="76">
        <v>201</v>
      </c>
      <c r="AW76" s="76">
        <v>272</v>
      </c>
      <c r="AX76" s="76">
        <v>275</v>
      </c>
    </row>
    <row r="77" spans="20:50" ht="13.5" customHeight="1">
      <c r="T77" s="31">
        <v>59</v>
      </c>
      <c r="U77" s="31" t="s">
        <v>173</v>
      </c>
      <c r="V77" s="31" t="s">
        <v>176</v>
      </c>
      <c r="W77" s="80">
        <f t="shared" si="4"/>
        <v>0</v>
      </c>
      <c r="X77" s="80">
        <f t="shared" si="5"/>
        <v>0</v>
      </c>
      <c r="Y77" s="80">
        <f t="shared" si="6"/>
        <v>0</v>
      </c>
      <c r="Z77" s="80">
        <f t="shared" si="7"/>
        <v>0</v>
      </c>
      <c r="AA77" s="32" t="e">
        <f t="shared" ca="1" si="8"/>
        <v>#NAME?</v>
      </c>
      <c r="AB77" s="32" t="e">
        <f t="shared" ca="1" si="9"/>
        <v>#NAME?</v>
      </c>
      <c r="AL77" s="76" t="s">
        <v>155</v>
      </c>
      <c r="AM77" s="76" t="s">
        <v>156</v>
      </c>
      <c r="AN77" s="76" t="s">
        <v>157</v>
      </c>
      <c r="AO77" s="76" t="s">
        <v>161</v>
      </c>
      <c r="AP77" s="76" t="s">
        <v>158</v>
      </c>
      <c r="AQ77" s="76" t="s">
        <v>158</v>
      </c>
      <c r="AR77" s="76" t="s">
        <v>158</v>
      </c>
      <c r="AS77" s="76">
        <v>101</v>
      </c>
      <c r="AT77" s="76">
        <v>242</v>
      </c>
      <c r="AU77" s="76">
        <v>42</v>
      </c>
      <c r="AV77" s="76">
        <v>278</v>
      </c>
      <c r="AW77" s="76">
        <v>273</v>
      </c>
      <c r="AX77" s="76">
        <v>277</v>
      </c>
    </row>
    <row r="78" spans="20:50" ht="13.5" customHeight="1">
      <c r="T78" s="31">
        <v>60</v>
      </c>
      <c r="U78" s="31" t="s">
        <v>173</v>
      </c>
      <c r="V78" s="31" t="s">
        <v>177</v>
      </c>
      <c r="W78" s="80">
        <f t="shared" si="4"/>
        <v>0</v>
      </c>
      <c r="X78" s="80">
        <f t="shared" si="5"/>
        <v>0</v>
      </c>
      <c r="Y78" s="80">
        <f t="shared" si="6"/>
        <v>0</v>
      </c>
      <c r="Z78" s="80">
        <f t="shared" si="7"/>
        <v>0</v>
      </c>
      <c r="AA78" s="32" t="e">
        <f t="shared" ca="1" si="8"/>
        <v>#NAME?</v>
      </c>
      <c r="AB78" s="32" t="e">
        <f t="shared" ca="1" si="9"/>
        <v>#NAME?</v>
      </c>
      <c r="AL78" s="76" t="s">
        <v>155</v>
      </c>
      <c r="AM78" s="76" t="s">
        <v>156</v>
      </c>
      <c r="AN78" s="76" t="s">
        <v>157</v>
      </c>
      <c r="AO78" s="76" t="s">
        <v>164</v>
      </c>
      <c r="AP78" s="76" t="s">
        <v>164</v>
      </c>
      <c r="AQ78" s="76" t="s">
        <v>164</v>
      </c>
      <c r="AR78" s="76" t="s">
        <v>164</v>
      </c>
      <c r="AS78" s="76">
        <v>94</v>
      </c>
      <c r="AT78" s="76">
        <v>246</v>
      </c>
      <c r="AU78" s="76">
        <v>208</v>
      </c>
      <c r="AV78" s="76">
        <v>206</v>
      </c>
      <c r="AW78" s="76">
        <v>209</v>
      </c>
      <c r="AX78" s="76">
        <v>210</v>
      </c>
    </row>
    <row r="79" spans="20:50" ht="13.5" customHeight="1">
      <c r="T79" s="31">
        <v>61</v>
      </c>
      <c r="U79" s="31" t="s">
        <v>174</v>
      </c>
      <c r="V79" s="31" t="s">
        <v>175</v>
      </c>
      <c r="W79" s="80">
        <f t="shared" si="4"/>
        <v>0</v>
      </c>
      <c r="X79" s="80">
        <f t="shared" si="5"/>
        <v>0</v>
      </c>
      <c r="Y79" s="80">
        <f t="shared" si="6"/>
        <v>0</v>
      </c>
      <c r="Z79" s="80">
        <f t="shared" si="7"/>
        <v>0</v>
      </c>
      <c r="AA79" s="32" t="e">
        <f t="shared" ca="1" si="8"/>
        <v>#NAME?</v>
      </c>
      <c r="AB79" s="32" t="e">
        <f t="shared" ca="1" si="9"/>
        <v>#NAME?</v>
      </c>
      <c r="AL79" s="76" t="s">
        <v>155</v>
      </c>
      <c r="AM79" s="76" t="s">
        <v>156</v>
      </c>
      <c r="AN79" s="76" t="s">
        <v>157</v>
      </c>
      <c r="AO79" s="76" t="s">
        <v>164</v>
      </c>
      <c r="AP79" s="76" t="s">
        <v>164</v>
      </c>
      <c r="AQ79" s="76" t="s">
        <v>164</v>
      </c>
      <c r="AR79" s="76" t="s">
        <v>158</v>
      </c>
      <c r="AS79" s="76">
        <v>94</v>
      </c>
      <c r="AT79" s="76">
        <v>245</v>
      </c>
      <c r="AU79" s="76">
        <v>207</v>
      </c>
      <c r="AV79" s="76">
        <v>206</v>
      </c>
      <c r="AW79" s="76">
        <v>206</v>
      </c>
      <c r="AX79" s="76">
        <v>266</v>
      </c>
    </row>
    <row r="80" spans="20:50" ht="13.5" customHeight="1">
      <c r="T80" s="31">
        <v>62</v>
      </c>
      <c r="U80" s="31" t="s">
        <v>174</v>
      </c>
      <c r="V80" s="31" t="s">
        <v>176</v>
      </c>
      <c r="W80" s="80">
        <f t="shared" si="4"/>
        <v>0</v>
      </c>
      <c r="X80" s="80">
        <f t="shared" si="5"/>
        <v>0</v>
      </c>
      <c r="Y80" s="80">
        <f t="shared" si="6"/>
        <v>0</v>
      </c>
      <c r="Z80" s="80">
        <f t="shared" si="7"/>
        <v>0</v>
      </c>
      <c r="AA80" s="32" t="e">
        <f t="shared" ca="1" si="8"/>
        <v>#NAME?</v>
      </c>
      <c r="AB80" s="32" t="e">
        <f t="shared" ca="1" si="9"/>
        <v>#NAME?</v>
      </c>
      <c r="AL80" s="76" t="s">
        <v>155</v>
      </c>
      <c r="AM80" s="76" t="s">
        <v>156</v>
      </c>
      <c r="AN80" s="76" t="s">
        <v>157</v>
      </c>
      <c r="AO80" s="76" t="s">
        <v>164</v>
      </c>
      <c r="AP80" s="76" t="s">
        <v>164</v>
      </c>
      <c r="AQ80" s="76" t="s">
        <v>158</v>
      </c>
      <c r="AR80" s="76" t="s">
        <v>158</v>
      </c>
      <c r="AS80" s="76">
        <v>95</v>
      </c>
      <c r="AT80" s="76">
        <v>244</v>
      </c>
      <c r="AU80" s="76">
        <v>205</v>
      </c>
      <c r="AV80" s="76">
        <v>203</v>
      </c>
      <c r="AW80" s="76">
        <v>269</v>
      </c>
      <c r="AX80" s="76">
        <v>270</v>
      </c>
    </row>
    <row r="81" spans="20:50" ht="13.5" customHeight="1">
      <c r="T81" s="31">
        <v>63</v>
      </c>
      <c r="U81" s="31" t="s">
        <v>174</v>
      </c>
      <c r="V81" s="31" t="s">
        <v>177</v>
      </c>
      <c r="W81" s="80">
        <f t="shared" si="4"/>
        <v>0</v>
      </c>
      <c r="X81" s="80">
        <f t="shared" si="5"/>
        <v>0</v>
      </c>
      <c r="Y81" s="80">
        <f t="shared" si="6"/>
        <v>0</v>
      </c>
      <c r="Z81" s="80">
        <f t="shared" si="7"/>
        <v>0</v>
      </c>
      <c r="AA81" s="32" t="e">
        <f t="shared" ca="1" si="8"/>
        <v>#NAME?</v>
      </c>
      <c r="AB81" s="32" t="e">
        <f t="shared" ca="1" si="9"/>
        <v>#NAME?</v>
      </c>
      <c r="AL81" s="76" t="s">
        <v>155</v>
      </c>
      <c r="AM81" s="76" t="s">
        <v>156</v>
      </c>
      <c r="AN81" s="76" t="s">
        <v>157</v>
      </c>
      <c r="AO81" s="76" t="s">
        <v>164</v>
      </c>
      <c r="AP81" s="76" t="s">
        <v>158</v>
      </c>
      <c r="AQ81" s="76" t="s">
        <v>158</v>
      </c>
      <c r="AR81" s="76" t="s">
        <v>158</v>
      </c>
      <c r="AS81" s="76">
        <v>96</v>
      </c>
      <c r="AT81" s="76">
        <v>242</v>
      </c>
      <c r="AU81" s="76">
        <v>203</v>
      </c>
      <c r="AV81" s="76">
        <v>272</v>
      </c>
      <c r="AW81" s="76">
        <v>270</v>
      </c>
      <c r="AX81" s="76">
        <v>275</v>
      </c>
    </row>
    <row r="82" spans="20:50" ht="13.5" customHeight="1">
      <c r="T82" s="31">
        <v>64</v>
      </c>
      <c r="U82" s="31" t="s">
        <v>175</v>
      </c>
      <c r="V82" s="31" t="s">
        <v>176</v>
      </c>
      <c r="W82" s="80">
        <f t="shared" si="4"/>
        <v>0</v>
      </c>
      <c r="X82" s="80">
        <f t="shared" si="5"/>
        <v>0</v>
      </c>
      <c r="Y82" s="80">
        <f t="shared" si="6"/>
        <v>0</v>
      </c>
      <c r="Z82" s="80">
        <f t="shared" si="7"/>
        <v>0</v>
      </c>
      <c r="AA82" s="32" t="e">
        <f t="shared" ca="1" si="8"/>
        <v>#NAME?</v>
      </c>
      <c r="AB82" s="32" t="e">
        <f t="shared" ca="1" si="9"/>
        <v>#NAME?</v>
      </c>
      <c r="AL82" s="76" t="s">
        <v>155</v>
      </c>
      <c r="AM82" s="76" t="s">
        <v>156</v>
      </c>
      <c r="AN82" s="76" t="s">
        <v>157</v>
      </c>
      <c r="AO82" s="76" t="s">
        <v>158</v>
      </c>
      <c r="AP82" s="76" t="s">
        <v>158</v>
      </c>
      <c r="AQ82" s="76" t="s">
        <v>158</v>
      </c>
      <c r="AR82" s="76" t="s">
        <v>158</v>
      </c>
      <c r="AS82" s="76">
        <v>97</v>
      </c>
      <c r="AT82" s="76">
        <v>241</v>
      </c>
      <c r="AU82" s="76">
        <v>274</v>
      </c>
      <c r="AV82" s="76">
        <v>272</v>
      </c>
      <c r="AW82" s="76">
        <v>268</v>
      </c>
      <c r="AX82" s="76">
        <v>273</v>
      </c>
    </row>
    <row r="83" spans="20:50" ht="13.5" customHeight="1">
      <c r="T83" s="31">
        <v>65</v>
      </c>
      <c r="U83" s="31" t="s">
        <v>175</v>
      </c>
      <c r="V83" s="31" t="s">
        <v>177</v>
      </c>
      <c r="W83" s="80">
        <f t="shared" si="4"/>
        <v>0</v>
      </c>
      <c r="X83" s="80">
        <f t="shared" si="5"/>
        <v>0</v>
      </c>
      <c r="Y83" s="80">
        <f t="shared" si="6"/>
        <v>0</v>
      </c>
      <c r="Z83" s="80">
        <f t="shared" si="7"/>
        <v>0</v>
      </c>
      <c r="AA83" s="32" t="e">
        <f t="shared" ca="1" si="8"/>
        <v>#NAME?</v>
      </c>
      <c r="AB83" s="32" t="e">
        <f t="shared" ca="1" si="9"/>
        <v>#NAME?</v>
      </c>
      <c r="AL83" s="76" t="s">
        <v>155</v>
      </c>
      <c r="AM83" s="76" t="s">
        <v>156</v>
      </c>
      <c r="AN83" s="76" t="s">
        <v>161</v>
      </c>
      <c r="AO83" s="76" t="s">
        <v>161</v>
      </c>
      <c r="AP83" s="76" t="s">
        <v>161</v>
      </c>
      <c r="AQ83" s="76" t="s">
        <v>161</v>
      </c>
      <c r="AR83" s="76" t="s">
        <v>161</v>
      </c>
      <c r="AS83" s="76">
        <v>111</v>
      </c>
      <c r="AT83" s="76">
        <v>46</v>
      </c>
      <c r="AU83" s="76">
        <v>45</v>
      </c>
      <c r="AV83" s="76">
        <v>46</v>
      </c>
      <c r="AW83" s="76">
        <v>44</v>
      </c>
      <c r="AX83" s="76">
        <v>53</v>
      </c>
    </row>
    <row r="84" spans="20:50" ht="13.5" customHeight="1">
      <c r="T84" s="31">
        <v>66</v>
      </c>
      <c r="U84" s="31" t="s">
        <v>176</v>
      </c>
      <c r="V84" s="31" t="s">
        <v>177</v>
      </c>
      <c r="W84" s="80">
        <f t="shared" si="4"/>
        <v>0</v>
      </c>
      <c r="X84" s="80">
        <f t="shared" si="5"/>
        <v>0</v>
      </c>
      <c r="Y84" s="80">
        <f t="shared" si="6"/>
        <v>0</v>
      </c>
      <c r="Z84" s="80">
        <f t="shared" si="7"/>
        <v>0</v>
      </c>
      <c r="AA84" s="32" t="e">
        <f t="shared" ca="1" si="8"/>
        <v>#NAME?</v>
      </c>
      <c r="AB84" s="32" t="e">
        <f t="shared" ca="1" si="9"/>
        <v>#NAME?</v>
      </c>
      <c r="AL84" s="76" t="s">
        <v>155</v>
      </c>
      <c r="AM84" s="76" t="s">
        <v>156</v>
      </c>
      <c r="AN84" s="76" t="s">
        <v>161</v>
      </c>
      <c r="AO84" s="76" t="s">
        <v>161</v>
      </c>
      <c r="AP84" s="76" t="s">
        <v>161</v>
      </c>
      <c r="AQ84" s="76" t="s">
        <v>161</v>
      </c>
      <c r="AR84" s="76" t="s">
        <v>164</v>
      </c>
      <c r="AS84" s="76">
        <v>110</v>
      </c>
      <c r="AT84" s="76">
        <v>44</v>
      </c>
      <c r="AU84" s="76">
        <v>44</v>
      </c>
      <c r="AV84" s="76">
        <v>45</v>
      </c>
      <c r="AW84" s="76">
        <v>45</v>
      </c>
      <c r="AX84" s="76">
        <v>201</v>
      </c>
    </row>
    <row r="85" spans="20:50" ht="13.5" customHeight="1">
      <c r="U85" s="47"/>
      <c r="V85" s="47"/>
      <c r="AL85" s="76" t="s">
        <v>155</v>
      </c>
      <c r="AM85" s="76" t="s">
        <v>156</v>
      </c>
      <c r="AN85" s="76" t="s">
        <v>161</v>
      </c>
      <c r="AO85" s="76" t="s">
        <v>161</v>
      </c>
      <c r="AP85" s="76" t="s">
        <v>161</v>
      </c>
      <c r="AQ85" s="76" t="s">
        <v>161</v>
      </c>
      <c r="AR85" s="76" t="s">
        <v>158</v>
      </c>
      <c r="AS85" s="76">
        <v>113</v>
      </c>
      <c r="AT85" s="76">
        <v>46</v>
      </c>
      <c r="AU85" s="76">
        <v>45</v>
      </c>
      <c r="AV85" s="76">
        <v>45</v>
      </c>
      <c r="AW85" s="76">
        <v>42</v>
      </c>
      <c r="AX85" s="76">
        <v>296</v>
      </c>
    </row>
    <row r="86" spans="20:50" ht="13.5" customHeight="1">
      <c r="U86" s="47"/>
      <c r="V86" s="47"/>
      <c r="AL86" s="76" t="s">
        <v>155</v>
      </c>
      <c r="AM86" s="76" t="s">
        <v>156</v>
      </c>
      <c r="AN86" s="76" t="s">
        <v>161</v>
      </c>
      <c r="AO86" s="76" t="s">
        <v>161</v>
      </c>
      <c r="AP86" s="76" t="s">
        <v>161</v>
      </c>
      <c r="AQ86" s="76" t="s">
        <v>164</v>
      </c>
      <c r="AR86" s="76" t="s">
        <v>164</v>
      </c>
      <c r="AS86" s="76">
        <v>104</v>
      </c>
      <c r="AT86" s="76">
        <v>44</v>
      </c>
      <c r="AU86" s="76">
        <v>43</v>
      </c>
      <c r="AV86" s="76">
        <v>43</v>
      </c>
      <c r="AW86" s="76">
        <v>201</v>
      </c>
      <c r="AX86" s="76">
        <v>203</v>
      </c>
    </row>
    <row r="87" spans="20:50" ht="13.5" customHeight="1">
      <c r="U87" s="47"/>
      <c r="V87" s="47"/>
      <c r="AL87" s="76" t="s">
        <v>155</v>
      </c>
      <c r="AM87" s="76" t="s">
        <v>156</v>
      </c>
      <c r="AN87" s="76" t="s">
        <v>161</v>
      </c>
      <c r="AO87" s="76" t="s">
        <v>161</v>
      </c>
      <c r="AP87" s="76" t="s">
        <v>161</v>
      </c>
      <c r="AQ87" s="76" t="s">
        <v>164</v>
      </c>
      <c r="AR87" s="76" t="s">
        <v>158</v>
      </c>
      <c r="AS87" s="76">
        <v>107</v>
      </c>
      <c r="AT87" s="76">
        <v>43</v>
      </c>
      <c r="AU87" s="76">
        <v>44</v>
      </c>
      <c r="AV87" s="76">
        <v>43</v>
      </c>
      <c r="AW87" s="76">
        <v>201</v>
      </c>
      <c r="AX87" s="76">
        <v>285</v>
      </c>
    </row>
    <row r="88" spans="20:50" ht="13.5" customHeight="1">
      <c r="U88" s="47"/>
      <c r="V88" s="47"/>
      <c r="AL88" s="76" t="s">
        <v>155</v>
      </c>
      <c r="AM88" s="76" t="s">
        <v>156</v>
      </c>
      <c r="AN88" s="76" t="s">
        <v>161</v>
      </c>
      <c r="AO88" s="76" t="s">
        <v>161</v>
      </c>
      <c r="AP88" s="76" t="s">
        <v>161</v>
      </c>
      <c r="AQ88" s="76" t="s">
        <v>158</v>
      </c>
      <c r="AR88" s="76" t="s">
        <v>158</v>
      </c>
      <c r="AS88" s="76">
        <v>110</v>
      </c>
      <c r="AT88" s="76">
        <v>44</v>
      </c>
      <c r="AU88" s="76">
        <v>44</v>
      </c>
      <c r="AV88" s="76">
        <v>42</v>
      </c>
      <c r="AW88" s="76">
        <v>289</v>
      </c>
      <c r="AX88" s="76">
        <v>290</v>
      </c>
    </row>
    <row r="89" spans="20:50" ht="13.5" customHeight="1">
      <c r="U89" s="47"/>
      <c r="V89" s="47"/>
      <c r="AL89" s="76" t="s">
        <v>155</v>
      </c>
      <c r="AM89" s="76" t="s">
        <v>156</v>
      </c>
      <c r="AN89" s="76" t="s">
        <v>161</v>
      </c>
      <c r="AO89" s="76" t="s">
        <v>161</v>
      </c>
      <c r="AP89" s="76" t="s">
        <v>164</v>
      </c>
      <c r="AQ89" s="76" t="s">
        <v>164</v>
      </c>
      <c r="AR89" s="76" t="s">
        <v>164</v>
      </c>
      <c r="AS89" s="76">
        <v>101</v>
      </c>
      <c r="AT89" s="76">
        <v>41</v>
      </c>
      <c r="AU89" s="76">
        <v>41</v>
      </c>
      <c r="AV89" s="76">
        <v>204</v>
      </c>
      <c r="AW89" s="76">
        <v>204</v>
      </c>
      <c r="AX89" s="76">
        <v>204</v>
      </c>
    </row>
    <row r="90" spans="20:50" ht="13.5" customHeight="1">
      <c r="U90" s="47"/>
      <c r="V90" s="47"/>
      <c r="AL90" s="76" t="s">
        <v>155</v>
      </c>
      <c r="AM90" s="76" t="s">
        <v>156</v>
      </c>
      <c r="AN90" s="76" t="s">
        <v>161</v>
      </c>
      <c r="AO90" s="76" t="s">
        <v>161</v>
      </c>
      <c r="AP90" s="76" t="s">
        <v>164</v>
      </c>
      <c r="AQ90" s="76" t="s">
        <v>164</v>
      </c>
      <c r="AR90" s="76" t="s">
        <v>158</v>
      </c>
      <c r="AS90" s="76">
        <v>102</v>
      </c>
      <c r="AT90" s="76">
        <v>42</v>
      </c>
      <c r="AU90" s="76">
        <v>42</v>
      </c>
      <c r="AV90" s="76">
        <v>201</v>
      </c>
      <c r="AW90" s="76">
        <v>203</v>
      </c>
      <c r="AX90" s="76">
        <v>280</v>
      </c>
    </row>
    <row r="91" spans="20:50" ht="13.5" customHeight="1">
      <c r="U91" s="47"/>
      <c r="V91" s="47"/>
      <c r="AL91" s="76" t="s">
        <v>155</v>
      </c>
      <c r="AM91" s="76" t="s">
        <v>156</v>
      </c>
      <c r="AN91" s="76" t="s">
        <v>161</v>
      </c>
      <c r="AO91" s="76" t="s">
        <v>161</v>
      </c>
      <c r="AP91" s="76" t="s">
        <v>164</v>
      </c>
      <c r="AQ91" s="76" t="s">
        <v>158</v>
      </c>
      <c r="AR91" s="76" t="s">
        <v>158</v>
      </c>
      <c r="AS91" s="76">
        <v>104</v>
      </c>
      <c r="AT91" s="76">
        <v>41</v>
      </c>
      <c r="AU91" s="76">
        <v>42</v>
      </c>
      <c r="AV91" s="76">
        <v>199</v>
      </c>
      <c r="AW91" s="76">
        <v>283</v>
      </c>
      <c r="AX91" s="76">
        <v>284</v>
      </c>
    </row>
    <row r="92" spans="20:50" ht="13.5" customHeight="1">
      <c r="U92" s="47"/>
      <c r="V92" s="47"/>
      <c r="AL92" s="76" t="s">
        <v>155</v>
      </c>
      <c r="AM92" s="76" t="s">
        <v>156</v>
      </c>
      <c r="AN92" s="76" t="s">
        <v>161</v>
      </c>
      <c r="AO92" s="76" t="s">
        <v>161</v>
      </c>
      <c r="AP92" s="76" t="s">
        <v>158</v>
      </c>
      <c r="AQ92" s="76" t="s">
        <v>158</v>
      </c>
      <c r="AR92" s="76" t="s">
        <v>158</v>
      </c>
      <c r="AS92" s="76">
        <v>105</v>
      </c>
      <c r="AT92" s="76">
        <v>42</v>
      </c>
      <c r="AU92" s="76">
        <v>43</v>
      </c>
      <c r="AV92" s="76">
        <v>288</v>
      </c>
      <c r="AW92" s="76">
        <v>282</v>
      </c>
      <c r="AX92" s="76">
        <v>288</v>
      </c>
    </row>
    <row r="93" spans="20:50" ht="13.5" customHeight="1">
      <c r="U93" s="47"/>
      <c r="V93" s="47"/>
      <c r="AL93" s="76" t="s">
        <v>155</v>
      </c>
      <c r="AM93" s="76" t="s">
        <v>156</v>
      </c>
      <c r="AN93" s="76" t="s">
        <v>161</v>
      </c>
      <c r="AO93" s="76" t="s">
        <v>164</v>
      </c>
      <c r="AP93" s="76" t="s">
        <v>164</v>
      </c>
      <c r="AQ93" s="76" t="s">
        <v>164</v>
      </c>
      <c r="AR93" s="76" t="s">
        <v>164</v>
      </c>
      <c r="AS93" s="76">
        <v>96</v>
      </c>
      <c r="AT93" s="76">
        <v>39</v>
      </c>
      <c r="AU93" s="76">
        <v>207</v>
      </c>
      <c r="AV93" s="76">
        <v>207</v>
      </c>
      <c r="AW93" s="76">
        <v>206</v>
      </c>
      <c r="AX93" s="76">
        <v>206</v>
      </c>
    </row>
    <row r="94" spans="20:50" ht="13.5" customHeight="1">
      <c r="U94" s="47"/>
      <c r="V94" s="47"/>
      <c r="AL94" s="76" t="s">
        <v>155</v>
      </c>
      <c r="AM94" s="76" t="s">
        <v>156</v>
      </c>
      <c r="AN94" s="76" t="s">
        <v>161</v>
      </c>
      <c r="AO94" s="76" t="s">
        <v>164</v>
      </c>
      <c r="AP94" s="76" t="s">
        <v>164</v>
      </c>
      <c r="AQ94" s="76" t="s">
        <v>164</v>
      </c>
      <c r="AR94" s="76" t="s">
        <v>158</v>
      </c>
      <c r="AS94" s="76">
        <v>98</v>
      </c>
      <c r="AT94" s="76">
        <v>39</v>
      </c>
      <c r="AU94" s="76">
        <v>205</v>
      </c>
      <c r="AV94" s="76">
        <v>204</v>
      </c>
      <c r="AW94" s="76">
        <v>204</v>
      </c>
      <c r="AX94" s="76">
        <v>270</v>
      </c>
    </row>
    <row r="95" spans="20:50" ht="13.5" customHeight="1">
      <c r="U95" s="47"/>
      <c r="V95" s="47"/>
      <c r="AL95" s="76" t="s">
        <v>155</v>
      </c>
      <c r="AM95" s="76" t="s">
        <v>156</v>
      </c>
      <c r="AN95" s="76" t="s">
        <v>161</v>
      </c>
      <c r="AO95" s="76" t="s">
        <v>164</v>
      </c>
      <c r="AP95" s="76" t="s">
        <v>164</v>
      </c>
      <c r="AQ95" s="76" t="s">
        <v>158</v>
      </c>
      <c r="AR95" s="76" t="s">
        <v>158</v>
      </c>
      <c r="AS95" s="76">
        <v>100</v>
      </c>
      <c r="AT95" s="76">
        <v>40</v>
      </c>
      <c r="AU95" s="76">
        <v>203</v>
      </c>
      <c r="AV95" s="76">
        <v>202</v>
      </c>
      <c r="AW95" s="76">
        <v>273</v>
      </c>
      <c r="AX95" s="76">
        <v>276</v>
      </c>
    </row>
    <row r="96" spans="20:50" ht="13.5" customHeight="1">
      <c r="U96" s="47"/>
      <c r="V96" s="47"/>
      <c r="AL96" s="76" t="s">
        <v>155</v>
      </c>
      <c r="AM96" s="76" t="s">
        <v>156</v>
      </c>
      <c r="AN96" s="76" t="s">
        <v>161</v>
      </c>
      <c r="AO96" s="76" t="s">
        <v>164</v>
      </c>
      <c r="AP96" s="76" t="s">
        <v>158</v>
      </c>
      <c r="AQ96" s="76" t="s">
        <v>158</v>
      </c>
      <c r="AR96" s="76" t="s">
        <v>158</v>
      </c>
      <c r="AS96" s="76">
        <v>106</v>
      </c>
      <c r="AT96" s="76">
        <v>41</v>
      </c>
      <c r="AU96" s="76">
        <v>200</v>
      </c>
      <c r="AV96" s="76">
        <v>284</v>
      </c>
      <c r="AW96" s="76">
        <v>278</v>
      </c>
      <c r="AX96" s="76">
        <v>282</v>
      </c>
    </row>
    <row r="97" spans="21:50" ht="13.5" customHeight="1">
      <c r="U97" s="47"/>
      <c r="V97" s="47"/>
      <c r="AL97" s="76" t="s">
        <v>155</v>
      </c>
      <c r="AM97" s="76" t="s">
        <v>156</v>
      </c>
      <c r="AN97" s="76" t="s">
        <v>161</v>
      </c>
      <c r="AO97" s="76" t="s">
        <v>158</v>
      </c>
      <c r="AP97" s="76" t="s">
        <v>158</v>
      </c>
      <c r="AQ97" s="76" t="s">
        <v>158</v>
      </c>
      <c r="AR97" s="76" t="s">
        <v>158</v>
      </c>
      <c r="AS97" s="76">
        <v>102</v>
      </c>
      <c r="AT97" s="76">
        <v>41</v>
      </c>
      <c r="AU97" s="76">
        <v>286</v>
      </c>
      <c r="AV97" s="76">
        <v>281</v>
      </c>
      <c r="AW97" s="76">
        <v>276</v>
      </c>
      <c r="AX97" s="76">
        <v>283</v>
      </c>
    </row>
    <row r="98" spans="21:50" ht="13.5" customHeight="1">
      <c r="U98" s="47"/>
      <c r="V98" s="47"/>
      <c r="AL98" s="76" t="s">
        <v>155</v>
      </c>
      <c r="AM98" s="76" t="s">
        <v>156</v>
      </c>
      <c r="AN98" s="76" t="s">
        <v>164</v>
      </c>
      <c r="AO98" s="76" t="s">
        <v>164</v>
      </c>
      <c r="AP98" s="76" t="s">
        <v>164</v>
      </c>
      <c r="AQ98" s="76" t="s">
        <v>164</v>
      </c>
      <c r="AR98" s="76" t="s">
        <v>164</v>
      </c>
      <c r="AS98" s="76">
        <v>94</v>
      </c>
      <c r="AT98" s="76">
        <v>210</v>
      </c>
      <c r="AU98" s="76">
        <v>209</v>
      </c>
      <c r="AV98" s="76">
        <v>207</v>
      </c>
      <c r="AW98" s="76">
        <v>207</v>
      </c>
      <c r="AX98" s="76">
        <v>207</v>
      </c>
    </row>
    <row r="99" spans="21:50" ht="13.5" customHeight="1">
      <c r="U99" s="47"/>
      <c r="V99" s="47"/>
      <c r="AL99" s="76" t="s">
        <v>155</v>
      </c>
      <c r="AM99" s="76" t="s">
        <v>156</v>
      </c>
      <c r="AN99" s="76" t="s">
        <v>164</v>
      </c>
      <c r="AO99" s="76" t="s">
        <v>164</v>
      </c>
      <c r="AP99" s="76" t="s">
        <v>164</v>
      </c>
      <c r="AQ99" s="76" t="s">
        <v>164</v>
      </c>
      <c r="AR99" s="76" t="s">
        <v>158</v>
      </c>
      <c r="AS99" s="76">
        <v>94</v>
      </c>
      <c r="AT99" s="76">
        <v>207</v>
      </c>
      <c r="AU99" s="76">
        <v>206</v>
      </c>
      <c r="AV99" s="76">
        <v>207</v>
      </c>
      <c r="AW99" s="76">
        <v>207</v>
      </c>
      <c r="AX99" s="76">
        <v>266</v>
      </c>
    </row>
    <row r="100" spans="21:50" ht="13.5" customHeight="1">
      <c r="U100" s="47"/>
      <c r="V100" s="47"/>
      <c r="AL100" s="76" t="s">
        <v>155</v>
      </c>
      <c r="AM100" s="76" t="s">
        <v>156</v>
      </c>
      <c r="AN100" s="76" t="s">
        <v>164</v>
      </c>
      <c r="AO100" s="76" t="s">
        <v>164</v>
      </c>
      <c r="AP100" s="76" t="s">
        <v>164</v>
      </c>
      <c r="AQ100" s="76" t="s">
        <v>158</v>
      </c>
      <c r="AR100" s="76" t="s">
        <v>158</v>
      </c>
      <c r="AS100" s="76">
        <v>95</v>
      </c>
      <c r="AT100" s="76">
        <v>205</v>
      </c>
      <c r="AU100" s="76">
        <v>205</v>
      </c>
      <c r="AV100" s="76">
        <v>204</v>
      </c>
      <c r="AW100" s="76">
        <v>267</v>
      </c>
      <c r="AX100" s="76">
        <v>269</v>
      </c>
    </row>
    <row r="101" spans="21:50" ht="13.5" customHeight="1">
      <c r="U101" s="47"/>
      <c r="V101" s="47"/>
      <c r="AL101" s="76" t="s">
        <v>155</v>
      </c>
      <c r="AM101" s="76" t="s">
        <v>156</v>
      </c>
      <c r="AN101" s="76" t="s">
        <v>164</v>
      </c>
      <c r="AO101" s="76" t="s">
        <v>164</v>
      </c>
      <c r="AP101" s="76" t="s">
        <v>158</v>
      </c>
      <c r="AQ101" s="76" t="s">
        <v>158</v>
      </c>
      <c r="AR101" s="76" t="s">
        <v>158</v>
      </c>
      <c r="AS101" s="76">
        <v>95</v>
      </c>
      <c r="AT101" s="76">
        <v>202</v>
      </c>
      <c r="AU101" s="76">
        <v>204</v>
      </c>
      <c r="AV101" s="76">
        <v>272</v>
      </c>
      <c r="AW101" s="76">
        <v>272</v>
      </c>
      <c r="AX101" s="76">
        <v>270</v>
      </c>
    </row>
    <row r="102" spans="21:50" ht="13.5" customHeight="1">
      <c r="U102" s="47"/>
      <c r="V102" s="47"/>
      <c r="AL102" s="76" t="s">
        <v>155</v>
      </c>
      <c r="AM102" s="76" t="s">
        <v>156</v>
      </c>
      <c r="AN102" s="76" t="s">
        <v>164</v>
      </c>
      <c r="AO102" s="76" t="s">
        <v>158</v>
      </c>
      <c r="AP102" s="76" t="s">
        <v>158</v>
      </c>
      <c r="AQ102" s="76" t="s">
        <v>158</v>
      </c>
      <c r="AR102" s="76" t="s">
        <v>158</v>
      </c>
      <c r="AS102" s="76">
        <v>97</v>
      </c>
      <c r="AT102" s="76">
        <v>200</v>
      </c>
      <c r="AU102" s="76">
        <v>276</v>
      </c>
      <c r="AV102" s="76">
        <v>275</v>
      </c>
      <c r="AW102" s="76">
        <v>274</v>
      </c>
      <c r="AX102" s="76">
        <v>273</v>
      </c>
    </row>
    <row r="103" spans="21:50" ht="13.5" customHeight="1">
      <c r="U103" s="47"/>
      <c r="V103" s="47"/>
      <c r="AL103" s="76" t="s">
        <v>155</v>
      </c>
      <c r="AM103" s="76" t="s">
        <v>156</v>
      </c>
      <c r="AN103" s="76" t="s">
        <v>158</v>
      </c>
      <c r="AO103" s="76" t="s">
        <v>158</v>
      </c>
      <c r="AP103" s="76" t="s">
        <v>158</v>
      </c>
      <c r="AQ103" s="76" t="s">
        <v>158</v>
      </c>
      <c r="AR103" s="76" t="s">
        <v>158</v>
      </c>
      <c r="AS103" s="76">
        <v>101</v>
      </c>
      <c r="AT103" s="76">
        <v>300</v>
      </c>
      <c r="AU103" s="76">
        <v>277</v>
      </c>
      <c r="AV103" s="76">
        <v>276</v>
      </c>
      <c r="AW103" s="76">
        <v>273</v>
      </c>
      <c r="AX103" s="76">
        <v>275</v>
      </c>
    </row>
    <row r="104" spans="21:50" ht="13.5" customHeight="1">
      <c r="U104" s="47"/>
      <c r="V104" s="47"/>
      <c r="AL104" s="76" t="s">
        <v>155</v>
      </c>
      <c r="AM104" s="76" t="s">
        <v>157</v>
      </c>
      <c r="AN104" s="76" t="s">
        <v>157</v>
      </c>
      <c r="AO104" s="76" t="s">
        <v>157</v>
      </c>
      <c r="AP104" s="76" t="s">
        <v>157</v>
      </c>
      <c r="AQ104" s="76" t="s">
        <v>157</v>
      </c>
      <c r="AR104" s="76" t="s">
        <v>157</v>
      </c>
      <c r="AS104" s="76">
        <v>249</v>
      </c>
      <c r="AT104" s="76">
        <v>250</v>
      </c>
      <c r="AU104" s="76">
        <v>250</v>
      </c>
      <c r="AV104" s="76">
        <v>248</v>
      </c>
      <c r="AW104" s="76">
        <v>250</v>
      </c>
      <c r="AX104" s="76">
        <v>252</v>
      </c>
    </row>
    <row r="105" spans="21:50" ht="13.5" customHeight="1">
      <c r="U105" s="47"/>
      <c r="V105" s="47"/>
      <c r="AL105" s="76" t="s">
        <v>155</v>
      </c>
      <c r="AM105" s="76" t="s">
        <v>157</v>
      </c>
      <c r="AN105" s="76" t="s">
        <v>157</v>
      </c>
      <c r="AO105" s="76" t="s">
        <v>157</v>
      </c>
      <c r="AP105" s="76" t="s">
        <v>157</v>
      </c>
      <c r="AQ105" s="76" t="s">
        <v>157</v>
      </c>
      <c r="AR105" s="76" t="s">
        <v>161</v>
      </c>
      <c r="AS105" s="76">
        <v>258</v>
      </c>
      <c r="AT105" s="76">
        <v>264</v>
      </c>
      <c r="AU105" s="76">
        <v>270</v>
      </c>
      <c r="AV105" s="76">
        <v>278</v>
      </c>
      <c r="AW105" s="76">
        <v>243</v>
      </c>
      <c r="AX105" s="76">
        <v>42</v>
      </c>
    </row>
    <row r="106" spans="21:50" ht="13.5" customHeight="1">
      <c r="U106" s="47"/>
      <c r="V106" s="47"/>
      <c r="AL106" s="76" t="s">
        <v>155</v>
      </c>
      <c r="AM106" s="76" t="s">
        <v>157</v>
      </c>
      <c r="AN106" s="76" t="s">
        <v>157</v>
      </c>
      <c r="AO106" s="76" t="s">
        <v>157</v>
      </c>
      <c r="AP106" s="76" t="s">
        <v>157</v>
      </c>
      <c r="AQ106" s="76" t="s">
        <v>157</v>
      </c>
      <c r="AR106" s="76" t="s">
        <v>164</v>
      </c>
      <c r="AS106" s="76">
        <v>247</v>
      </c>
      <c r="AT106" s="76">
        <v>247</v>
      </c>
      <c r="AU106" s="76">
        <v>248</v>
      </c>
      <c r="AV106" s="76">
        <v>247</v>
      </c>
      <c r="AW106" s="76">
        <v>246</v>
      </c>
      <c r="AX106" s="76">
        <v>225</v>
      </c>
    </row>
    <row r="107" spans="21:50" ht="13.5" customHeight="1">
      <c r="U107" s="47"/>
      <c r="V107" s="47"/>
      <c r="AL107" s="76" t="s">
        <v>155</v>
      </c>
      <c r="AM107" s="76" t="s">
        <v>157</v>
      </c>
      <c r="AN107" s="76" t="s">
        <v>157</v>
      </c>
      <c r="AO107" s="76" t="s">
        <v>157</v>
      </c>
      <c r="AP107" s="76" t="s">
        <v>157</v>
      </c>
      <c r="AQ107" s="76" t="s">
        <v>157</v>
      </c>
      <c r="AR107" s="76" t="s">
        <v>158</v>
      </c>
      <c r="AS107" s="76">
        <v>245</v>
      </c>
      <c r="AT107" s="76">
        <v>262</v>
      </c>
      <c r="AU107" s="76">
        <v>246</v>
      </c>
      <c r="AV107" s="76">
        <v>244</v>
      </c>
      <c r="AW107" s="76">
        <v>265</v>
      </c>
      <c r="AX107" s="76">
        <v>272</v>
      </c>
    </row>
    <row r="108" spans="21:50" ht="13.5" customHeight="1">
      <c r="U108" s="47"/>
      <c r="V108" s="47"/>
      <c r="AL108" s="76" t="s">
        <v>155</v>
      </c>
      <c r="AM108" s="76" t="s">
        <v>157</v>
      </c>
      <c r="AN108" s="76" t="s">
        <v>157</v>
      </c>
      <c r="AO108" s="76" t="s">
        <v>157</v>
      </c>
      <c r="AP108" s="76" t="s">
        <v>157</v>
      </c>
      <c r="AQ108" s="76" t="s">
        <v>161</v>
      </c>
      <c r="AR108" s="76" t="s">
        <v>161</v>
      </c>
      <c r="AS108" s="76">
        <v>247</v>
      </c>
      <c r="AT108" s="76">
        <v>247</v>
      </c>
      <c r="AU108" s="76">
        <v>249</v>
      </c>
      <c r="AV108" s="76">
        <v>247</v>
      </c>
      <c r="AW108" s="76">
        <v>41</v>
      </c>
      <c r="AX108" s="76">
        <v>44</v>
      </c>
    </row>
    <row r="109" spans="21:50" ht="13.5" customHeight="1">
      <c r="U109" s="47"/>
      <c r="V109" s="47"/>
      <c r="AL109" s="76" t="s">
        <v>155</v>
      </c>
      <c r="AM109" s="76" t="s">
        <v>157</v>
      </c>
      <c r="AN109" s="76" t="s">
        <v>157</v>
      </c>
      <c r="AO109" s="76" t="s">
        <v>157</v>
      </c>
      <c r="AP109" s="76" t="s">
        <v>157</v>
      </c>
      <c r="AQ109" s="76" t="s">
        <v>161</v>
      </c>
      <c r="AR109" s="76" t="s">
        <v>164</v>
      </c>
      <c r="AS109" s="76">
        <v>246</v>
      </c>
      <c r="AT109" s="76">
        <v>249</v>
      </c>
      <c r="AU109" s="76">
        <v>249</v>
      </c>
      <c r="AV109" s="76">
        <v>246</v>
      </c>
      <c r="AW109" s="76">
        <v>39</v>
      </c>
      <c r="AX109" s="76">
        <v>207</v>
      </c>
    </row>
    <row r="110" spans="21:50" ht="13.5" customHeight="1">
      <c r="U110" s="47"/>
      <c r="V110" s="47"/>
      <c r="AL110" s="76" t="s">
        <v>155</v>
      </c>
      <c r="AM110" s="76" t="s">
        <v>157</v>
      </c>
      <c r="AN110" s="76" t="s">
        <v>157</v>
      </c>
      <c r="AO110" s="76" t="s">
        <v>157</v>
      </c>
      <c r="AP110" s="76" t="s">
        <v>157</v>
      </c>
      <c r="AQ110" s="76" t="s">
        <v>161</v>
      </c>
      <c r="AR110" s="76" t="s">
        <v>158</v>
      </c>
      <c r="AS110" s="76">
        <v>245</v>
      </c>
      <c r="AT110" s="76">
        <v>246</v>
      </c>
      <c r="AU110" s="76">
        <v>248</v>
      </c>
      <c r="AV110" s="76">
        <v>245</v>
      </c>
      <c r="AW110" s="76">
        <v>41</v>
      </c>
      <c r="AX110" s="76">
        <v>275</v>
      </c>
    </row>
    <row r="111" spans="21:50" ht="13.5" customHeight="1">
      <c r="U111" s="47"/>
      <c r="V111" s="47"/>
      <c r="AL111" s="76" t="s">
        <v>155</v>
      </c>
      <c r="AM111" s="76" t="s">
        <v>157</v>
      </c>
      <c r="AN111" s="76" t="s">
        <v>157</v>
      </c>
      <c r="AO111" s="76" t="s">
        <v>157</v>
      </c>
      <c r="AP111" s="76" t="s">
        <v>157</v>
      </c>
      <c r="AQ111" s="76" t="s">
        <v>164</v>
      </c>
      <c r="AR111" s="76" t="s">
        <v>164</v>
      </c>
      <c r="AS111" s="76">
        <v>247</v>
      </c>
      <c r="AT111" s="76">
        <v>247</v>
      </c>
      <c r="AU111" s="76">
        <v>249</v>
      </c>
      <c r="AV111" s="76">
        <v>246</v>
      </c>
      <c r="AW111" s="76">
        <v>210</v>
      </c>
      <c r="AX111" s="76">
        <v>209</v>
      </c>
    </row>
    <row r="112" spans="21:50" ht="13.5" customHeight="1">
      <c r="U112" s="47"/>
      <c r="V112" s="47"/>
      <c r="AL112" s="76" t="s">
        <v>155</v>
      </c>
      <c r="AM112" s="76" t="s">
        <v>157</v>
      </c>
      <c r="AN112" s="76" t="s">
        <v>157</v>
      </c>
      <c r="AO112" s="76" t="s">
        <v>157</v>
      </c>
      <c r="AP112" s="76" t="s">
        <v>157</v>
      </c>
      <c r="AQ112" s="76" t="s">
        <v>164</v>
      </c>
      <c r="AR112" s="76" t="s">
        <v>158</v>
      </c>
      <c r="AS112" s="76">
        <v>245</v>
      </c>
      <c r="AT112" s="76">
        <v>247</v>
      </c>
      <c r="AU112" s="76">
        <v>246</v>
      </c>
      <c r="AV112" s="76">
        <v>245</v>
      </c>
      <c r="AW112" s="76">
        <v>207</v>
      </c>
      <c r="AX112" s="76">
        <v>266</v>
      </c>
    </row>
    <row r="113" spans="21:50" ht="13.5" customHeight="1">
      <c r="U113" s="47"/>
      <c r="V113" s="47"/>
      <c r="AL113" s="76" t="s">
        <v>155</v>
      </c>
      <c r="AM113" s="76" t="s">
        <v>157</v>
      </c>
      <c r="AN113" s="76" t="s">
        <v>157</v>
      </c>
      <c r="AO113" s="76" t="s">
        <v>157</v>
      </c>
      <c r="AP113" s="76" t="s">
        <v>157</v>
      </c>
      <c r="AQ113" s="76" t="s">
        <v>158</v>
      </c>
      <c r="AR113" s="76" t="s">
        <v>158</v>
      </c>
      <c r="AS113" s="76">
        <v>243</v>
      </c>
      <c r="AT113" s="76">
        <v>245</v>
      </c>
      <c r="AU113" s="76">
        <v>246</v>
      </c>
      <c r="AV113" s="76">
        <v>244</v>
      </c>
      <c r="AW113" s="76">
        <v>271</v>
      </c>
      <c r="AX113" s="76">
        <v>270</v>
      </c>
    </row>
    <row r="114" spans="21:50" ht="13.5" customHeight="1">
      <c r="U114" s="47"/>
      <c r="V114" s="47"/>
      <c r="AL114" s="76" t="s">
        <v>155</v>
      </c>
      <c r="AM114" s="76" t="s">
        <v>157</v>
      </c>
      <c r="AN114" s="76" t="s">
        <v>157</v>
      </c>
      <c r="AO114" s="76" t="s">
        <v>157</v>
      </c>
      <c r="AP114" s="76" t="s">
        <v>161</v>
      </c>
      <c r="AQ114" s="76" t="s">
        <v>161</v>
      </c>
      <c r="AR114" s="76" t="s">
        <v>161</v>
      </c>
      <c r="AS114" s="76">
        <v>245</v>
      </c>
      <c r="AT114" s="76">
        <v>246</v>
      </c>
      <c r="AU114" s="76">
        <v>248</v>
      </c>
      <c r="AV114" s="76">
        <v>42</v>
      </c>
      <c r="AW114" s="76">
        <v>40</v>
      </c>
      <c r="AX114" s="76">
        <v>45</v>
      </c>
    </row>
    <row r="115" spans="21:50" ht="13.5" customHeight="1">
      <c r="U115" s="47"/>
      <c r="V115" s="47"/>
      <c r="AL115" s="76" t="s">
        <v>155</v>
      </c>
      <c r="AM115" s="76" t="s">
        <v>157</v>
      </c>
      <c r="AN115" s="76" t="s">
        <v>157</v>
      </c>
      <c r="AO115" s="76" t="s">
        <v>157</v>
      </c>
      <c r="AP115" s="76" t="s">
        <v>161</v>
      </c>
      <c r="AQ115" s="76" t="s">
        <v>161</v>
      </c>
      <c r="AR115" s="76" t="s">
        <v>164</v>
      </c>
      <c r="AS115" s="76">
        <v>248</v>
      </c>
      <c r="AT115" s="76">
        <v>249</v>
      </c>
      <c r="AU115" s="76">
        <v>248</v>
      </c>
      <c r="AV115" s="76">
        <v>41</v>
      </c>
      <c r="AW115" s="76">
        <v>40</v>
      </c>
      <c r="AX115" s="76">
        <v>205</v>
      </c>
    </row>
    <row r="116" spans="21:50" ht="13.5" customHeight="1">
      <c r="U116" s="47"/>
      <c r="V116" s="47"/>
      <c r="AL116" s="76" t="s">
        <v>155</v>
      </c>
      <c r="AM116" s="76" t="s">
        <v>157</v>
      </c>
      <c r="AN116" s="76" t="s">
        <v>157</v>
      </c>
      <c r="AO116" s="76" t="s">
        <v>157</v>
      </c>
      <c r="AP116" s="76" t="s">
        <v>161</v>
      </c>
      <c r="AQ116" s="76" t="s">
        <v>161</v>
      </c>
      <c r="AR116" s="76" t="s">
        <v>158</v>
      </c>
      <c r="AS116" s="76">
        <v>246</v>
      </c>
      <c r="AT116" s="76">
        <v>246</v>
      </c>
      <c r="AU116" s="76">
        <v>247</v>
      </c>
      <c r="AV116" s="76">
        <v>41</v>
      </c>
      <c r="AW116" s="76">
        <v>41</v>
      </c>
      <c r="AX116" s="76">
        <v>278</v>
      </c>
    </row>
    <row r="117" spans="21:50" ht="13.5" customHeight="1">
      <c r="U117" s="47"/>
      <c r="V117" s="47"/>
      <c r="AL117" s="76" t="s">
        <v>155</v>
      </c>
      <c r="AM117" s="76" t="s">
        <v>157</v>
      </c>
      <c r="AN117" s="76" t="s">
        <v>157</v>
      </c>
      <c r="AO117" s="76" t="s">
        <v>157</v>
      </c>
      <c r="AP117" s="76" t="s">
        <v>161</v>
      </c>
      <c r="AQ117" s="76" t="s">
        <v>164</v>
      </c>
      <c r="AR117" s="76" t="s">
        <v>164</v>
      </c>
      <c r="AS117" s="76">
        <v>247</v>
      </c>
      <c r="AT117" s="76">
        <v>248</v>
      </c>
      <c r="AU117" s="76">
        <v>248</v>
      </c>
      <c r="AV117" s="76">
        <v>39</v>
      </c>
      <c r="AW117" s="76">
        <v>208</v>
      </c>
      <c r="AX117" s="76">
        <v>208</v>
      </c>
    </row>
    <row r="118" spans="21:50" ht="13.5" customHeight="1">
      <c r="U118" s="47"/>
      <c r="V118" s="47"/>
      <c r="AL118" s="76" t="s">
        <v>155</v>
      </c>
      <c r="AM118" s="76" t="s">
        <v>157</v>
      </c>
      <c r="AN118" s="76" t="s">
        <v>157</v>
      </c>
      <c r="AO118" s="76" t="s">
        <v>157</v>
      </c>
      <c r="AP118" s="76" t="s">
        <v>161</v>
      </c>
      <c r="AQ118" s="76" t="s">
        <v>164</v>
      </c>
      <c r="AR118" s="76" t="s">
        <v>158</v>
      </c>
      <c r="AS118" s="76">
        <v>245</v>
      </c>
      <c r="AT118" s="76">
        <v>247</v>
      </c>
      <c r="AU118" s="76">
        <v>246</v>
      </c>
      <c r="AV118" s="76">
        <v>39</v>
      </c>
      <c r="AW118" s="76">
        <v>205</v>
      </c>
      <c r="AX118" s="76">
        <v>270</v>
      </c>
    </row>
    <row r="119" spans="21:50" ht="13.5" customHeight="1">
      <c r="U119" s="47"/>
      <c r="V119" s="47"/>
      <c r="AL119" s="76" t="s">
        <v>155</v>
      </c>
      <c r="AM119" s="76" t="s">
        <v>157</v>
      </c>
      <c r="AN119" s="76" t="s">
        <v>157</v>
      </c>
      <c r="AO119" s="76" t="s">
        <v>157</v>
      </c>
      <c r="AP119" s="76" t="s">
        <v>161</v>
      </c>
      <c r="AQ119" s="76" t="s">
        <v>158</v>
      </c>
      <c r="AR119" s="76" t="s">
        <v>158</v>
      </c>
      <c r="AS119" s="76">
        <v>244</v>
      </c>
      <c r="AT119" s="76">
        <v>245</v>
      </c>
      <c r="AU119" s="76">
        <v>246</v>
      </c>
      <c r="AV119" s="76">
        <v>40</v>
      </c>
      <c r="AW119" s="76">
        <v>281</v>
      </c>
      <c r="AX119" s="76">
        <v>280</v>
      </c>
    </row>
    <row r="120" spans="21:50" ht="13.5" customHeight="1">
      <c r="U120" s="47"/>
      <c r="V120" s="47"/>
      <c r="AL120" s="76" t="s">
        <v>155</v>
      </c>
      <c r="AM120" s="76" t="s">
        <v>157</v>
      </c>
      <c r="AN120" s="76" t="s">
        <v>157</v>
      </c>
      <c r="AO120" s="76" t="s">
        <v>157</v>
      </c>
      <c r="AP120" s="76" t="s">
        <v>164</v>
      </c>
      <c r="AQ120" s="76" t="s">
        <v>164</v>
      </c>
      <c r="AR120" s="76" t="s">
        <v>164</v>
      </c>
      <c r="AS120" s="76">
        <v>246</v>
      </c>
      <c r="AT120" s="76">
        <v>247</v>
      </c>
      <c r="AU120" s="76">
        <v>248</v>
      </c>
      <c r="AV120" s="76">
        <v>209</v>
      </c>
      <c r="AW120" s="76">
        <v>210</v>
      </c>
      <c r="AX120" s="76">
        <v>211</v>
      </c>
    </row>
    <row r="121" spans="21:50" ht="13.5" customHeight="1">
      <c r="U121" s="47"/>
      <c r="V121" s="47"/>
      <c r="AL121" s="76" t="s">
        <v>155</v>
      </c>
      <c r="AM121" s="76" t="s">
        <v>157</v>
      </c>
      <c r="AN121" s="76" t="s">
        <v>157</v>
      </c>
      <c r="AO121" s="76" t="s">
        <v>157</v>
      </c>
      <c r="AP121" s="76" t="s">
        <v>164</v>
      </c>
      <c r="AQ121" s="76" t="s">
        <v>164</v>
      </c>
      <c r="AR121" s="76" t="s">
        <v>158</v>
      </c>
      <c r="AS121" s="76">
        <v>244</v>
      </c>
      <c r="AT121" s="76">
        <v>245</v>
      </c>
      <c r="AU121" s="76">
        <v>246</v>
      </c>
      <c r="AV121" s="76">
        <v>210</v>
      </c>
      <c r="AW121" s="76">
        <v>208</v>
      </c>
      <c r="AX121" s="76">
        <v>266</v>
      </c>
    </row>
    <row r="122" spans="21:50" ht="13.5" customHeight="1">
      <c r="U122" s="47"/>
      <c r="V122" s="47"/>
      <c r="AL122" s="76" t="s">
        <v>155</v>
      </c>
      <c r="AM122" s="76" t="s">
        <v>157</v>
      </c>
      <c r="AN122" s="76" t="s">
        <v>157</v>
      </c>
      <c r="AO122" s="76" t="s">
        <v>157</v>
      </c>
      <c r="AP122" s="76" t="s">
        <v>164</v>
      </c>
      <c r="AQ122" s="76" t="s">
        <v>158</v>
      </c>
      <c r="AR122" s="76" t="s">
        <v>158</v>
      </c>
      <c r="AS122" s="76">
        <v>245</v>
      </c>
      <c r="AT122" s="76">
        <v>244</v>
      </c>
      <c r="AU122" s="76">
        <v>245</v>
      </c>
      <c r="AV122" s="76">
        <v>207</v>
      </c>
      <c r="AW122" s="76">
        <v>277</v>
      </c>
      <c r="AX122" s="76">
        <v>277</v>
      </c>
    </row>
    <row r="123" spans="21:50" ht="13.5" customHeight="1">
      <c r="U123" s="47"/>
      <c r="V123" s="47"/>
      <c r="AL123" s="76" t="s">
        <v>155</v>
      </c>
      <c r="AM123" s="76" t="s">
        <v>157</v>
      </c>
      <c r="AN123" s="76" t="s">
        <v>157</v>
      </c>
      <c r="AO123" s="76" t="s">
        <v>157</v>
      </c>
      <c r="AP123" s="76" t="s">
        <v>158</v>
      </c>
      <c r="AQ123" s="76" t="s">
        <v>158</v>
      </c>
      <c r="AR123" s="76" t="s">
        <v>158</v>
      </c>
      <c r="AS123" s="76">
        <v>242</v>
      </c>
      <c r="AT123" s="76">
        <v>242</v>
      </c>
      <c r="AU123" s="76">
        <v>243</v>
      </c>
      <c r="AV123" s="76">
        <v>276</v>
      </c>
      <c r="AW123" s="76">
        <v>275</v>
      </c>
      <c r="AX123" s="76">
        <v>274</v>
      </c>
    </row>
    <row r="124" spans="21:50" ht="13.5" customHeight="1">
      <c r="U124" s="47"/>
      <c r="V124" s="47"/>
      <c r="AL124" s="76" t="s">
        <v>155</v>
      </c>
      <c r="AM124" s="76" t="s">
        <v>157</v>
      </c>
      <c r="AN124" s="76" t="s">
        <v>157</v>
      </c>
      <c r="AO124" s="76" t="s">
        <v>161</v>
      </c>
      <c r="AP124" s="76" t="s">
        <v>161</v>
      </c>
      <c r="AQ124" s="76" t="s">
        <v>161</v>
      </c>
      <c r="AR124" s="76" t="s">
        <v>161</v>
      </c>
      <c r="AS124" s="76">
        <v>246</v>
      </c>
      <c r="AT124" s="76">
        <v>247</v>
      </c>
      <c r="AU124" s="76">
        <v>43</v>
      </c>
      <c r="AV124" s="76">
        <v>43</v>
      </c>
      <c r="AW124" s="76">
        <v>43</v>
      </c>
      <c r="AX124" s="76">
        <v>49</v>
      </c>
    </row>
    <row r="125" spans="21:50" ht="13.5" customHeight="1">
      <c r="U125" s="47"/>
      <c r="V125" s="47"/>
      <c r="AL125" s="76" t="s">
        <v>155</v>
      </c>
      <c r="AM125" s="76" t="s">
        <v>157</v>
      </c>
      <c r="AN125" s="76" t="s">
        <v>157</v>
      </c>
      <c r="AO125" s="76" t="s">
        <v>161</v>
      </c>
      <c r="AP125" s="76" t="s">
        <v>161</v>
      </c>
      <c r="AQ125" s="76" t="s">
        <v>161</v>
      </c>
      <c r="AR125" s="76" t="s">
        <v>164</v>
      </c>
      <c r="AS125" s="76">
        <v>246</v>
      </c>
      <c r="AT125" s="76">
        <v>248</v>
      </c>
      <c r="AU125" s="76">
        <v>44</v>
      </c>
      <c r="AV125" s="76">
        <v>42</v>
      </c>
      <c r="AW125" s="76">
        <v>41</v>
      </c>
      <c r="AX125" s="76">
        <v>204</v>
      </c>
    </row>
    <row r="126" spans="21:50" ht="13.5" customHeight="1">
      <c r="U126" s="47"/>
      <c r="V126" s="47"/>
      <c r="AL126" s="76" t="s">
        <v>155</v>
      </c>
      <c r="AM126" s="76" t="s">
        <v>157</v>
      </c>
      <c r="AN126" s="76" t="s">
        <v>157</v>
      </c>
      <c r="AO126" s="76" t="s">
        <v>161</v>
      </c>
      <c r="AP126" s="76" t="s">
        <v>161</v>
      </c>
      <c r="AQ126" s="76" t="s">
        <v>161</v>
      </c>
      <c r="AR126" s="76" t="s">
        <v>158</v>
      </c>
      <c r="AS126" s="76">
        <v>244</v>
      </c>
      <c r="AT126" s="76">
        <v>245</v>
      </c>
      <c r="AU126" s="76">
        <v>47</v>
      </c>
      <c r="AV126" s="76">
        <v>41</v>
      </c>
      <c r="AW126" s="76">
        <v>40</v>
      </c>
      <c r="AX126" s="76">
        <v>283</v>
      </c>
    </row>
    <row r="127" spans="21:50" ht="13.5" customHeight="1">
      <c r="U127" s="47"/>
      <c r="V127" s="47"/>
      <c r="AL127" s="76" t="s">
        <v>155</v>
      </c>
      <c r="AM127" s="76" t="s">
        <v>157</v>
      </c>
      <c r="AN127" s="76" t="s">
        <v>157</v>
      </c>
      <c r="AO127" s="76" t="s">
        <v>161</v>
      </c>
      <c r="AP127" s="76" t="s">
        <v>161</v>
      </c>
      <c r="AQ127" s="76" t="s">
        <v>164</v>
      </c>
      <c r="AR127" s="76" t="s">
        <v>164</v>
      </c>
      <c r="AS127" s="76">
        <v>246</v>
      </c>
      <c r="AT127" s="76">
        <v>248</v>
      </c>
      <c r="AU127" s="76">
        <v>42</v>
      </c>
      <c r="AV127" s="76">
        <v>39</v>
      </c>
      <c r="AW127" s="76">
        <v>206</v>
      </c>
      <c r="AX127" s="76">
        <v>205</v>
      </c>
    </row>
    <row r="128" spans="21:50" ht="13.5" customHeight="1">
      <c r="U128" s="47"/>
      <c r="V128" s="47"/>
      <c r="AL128" s="76" t="s">
        <v>155</v>
      </c>
      <c r="AM128" s="76" t="s">
        <v>157</v>
      </c>
      <c r="AN128" s="76" t="s">
        <v>157</v>
      </c>
      <c r="AO128" s="76" t="s">
        <v>161</v>
      </c>
      <c r="AP128" s="76" t="s">
        <v>161</v>
      </c>
      <c r="AQ128" s="76" t="s">
        <v>164</v>
      </c>
      <c r="AR128" s="76" t="s">
        <v>158</v>
      </c>
      <c r="AS128" s="76">
        <v>243</v>
      </c>
      <c r="AT128" s="76">
        <v>245</v>
      </c>
      <c r="AU128" s="76">
        <v>43</v>
      </c>
      <c r="AV128" s="76">
        <v>39</v>
      </c>
      <c r="AW128" s="76">
        <v>204</v>
      </c>
      <c r="AX128" s="76">
        <v>276</v>
      </c>
    </row>
    <row r="129" spans="21:50" ht="13.5" customHeight="1">
      <c r="U129" s="47"/>
      <c r="V129" s="47"/>
      <c r="AL129" s="76" t="s">
        <v>155</v>
      </c>
      <c r="AM129" s="76" t="s">
        <v>157</v>
      </c>
      <c r="AN129" s="76" t="s">
        <v>157</v>
      </c>
      <c r="AO129" s="76" t="s">
        <v>161</v>
      </c>
      <c r="AP129" s="76" t="s">
        <v>161</v>
      </c>
      <c r="AQ129" s="76" t="s">
        <v>158</v>
      </c>
      <c r="AR129" s="76" t="s">
        <v>158</v>
      </c>
      <c r="AS129" s="76">
        <v>242</v>
      </c>
      <c r="AT129" s="76">
        <v>245</v>
      </c>
      <c r="AU129" s="76">
        <v>46</v>
      </c>
      <c r="AV129" s="76">
        <v>41</v>
      </c>
      <c r="AW129" s="76">
        <v>283</v>
      </c>
      <c r="AX129" s="76">
        <v>282</v>
      </c>
    </row>
    <row r="130" spans="21:50" ht="13.5" customHeight="1">
      <c r="U130" s="47"/>
      <c r="V130" s="47"/>
      <c r="AL130" s="76" t="s">
        <v>155</v>
      </c>
      <c r="AM130" s="76" t="s">
        <v>157</v>
      </c>
      <c r="AN130" s="76" t="s">
        <v>157</v>
      </c>
      <c r="AO130" s="76" t="s">
        <v>161</v>
      </c>
      <c r="AP130" s="76" t="s">
        <v>164</v>
      </c>
      <c r="AQ130" s="76" t="s">
        <v>164</v>
      </c>
      <c r="AR130" s="76" t="s">
        <v>164</v>
      </c>
      <c r="AS130" s="76">
        <v>245</v>
      </c>
      <c r="AT130" s="76">
        <v>246</v>
      </c>
      <c r="AU130" s="76">
        <v>44</v>
      </c>
      <c r="AV130" s="76">
        <v>209</v>
      </c>
      <c r="AW130" s="76">
        <v>209</v>
      </c>
      <c r="AX130" s="76">
        <v>207</v>
      </c>
    </row>
    <row r="131" spans="21:50" ht="13.5" customHeight="1">
      <c r="U131" s="47"/>
      <c r="V131" s="47"/>
      <c r="AL131" s="76" t="s">
        <v>155</v>
      </c>
      <c r="AM131" s="76" t="s">
        <v>157</v>
      </c>
      <c r="AN131" s="76" t="s">
        <v>157</v>
      </c>
      <c r="AO131" s="76" t="s">
        <v>161</v>
      </c>
      <c r="AP131" s="76" t="s">
        <v>164</v>
      </c>
      <c r="AQ131" s="76" t="s">
        <v>164</v>
      </c>
      <c r="AR131" s="76" t="s">
        <v>158</v>
      </c>
      <c r="AS131" s="76">
        <v>247</v>
      </c>
      <c r="AT131" s="76">
        <v>247</v>
      </c>
      <c r="AU131" s="76">
        <v>43</v>
      </c>
      <c r="AV131" s="76">
        <v>207</v>
      </c>
      <c r="AW131" s="76">
        <v>207</v>
      </c>
      <c r="AX131" s="76">
        <v>273</v>
      </c>
    </row>
    <row r="132" spans="21:50" ht="13.5" customHeight="1">
      <c r="U132" s="47"/>
      <c r="V132" s="47"/>
      <c r="AL132" s="76" t="s">
        <v>155</v>
      </c>
      <c r="AM132" s="76" t="s">
        <v>157</v>
      </c>
      <c r="AN132" s="76" t="s">
        <v>157</v>
      </c>
      <c r="AO132" s="76" t="s">
        <v>161</v>
      </c>
      <c r="AP132" s="76" t="s">
        <v>164</v>
      </c>
      <c r="AQ132" s="76" t="s">
        <v>158</v>
      </c>
      <c r="AR132" s="76" t="s">
        <v>158</v>
      </c>
      <c r="AS132" s="76">
        <v>243</v>
      </c>
      <c r="AT132" s="76">
        <v>244</v>
      </c>
      <c r="AU132" s="76">
        <v>44</v>
      </c>
      <c r="AV132" s="76">
        <v>203</v>
      </c>
      <c r="AW132" s="76">
        <v>274</v>
      </c>
      <c r="AX132" s="76">
        <v>275</v>
      </c>
    </row>
    <row r="133" spans="21:50" ht="13.5" customHeight="1">
      <c r="U133" s="47"/>
      <c r="V133" s="47"/>
      <c r="AL133" s="76" t="s">
        <v>155</v>
      </c>
      <c r="AM133" s="76" t="s">
        <v>157</v>
      </c>
      <c r="AN133" s="76" t="s">
        <v>157</v>
      </c>
      <c r="AO133" s="76" t="s">
        <v>161</v>
      </c>
      <c r="AP133" s="76" t="s">
        <v>158</v>
      </c>
      <c r="AQ133" s="76" t="s">
        <v>158</v>
      </c>
      <c r="AR133" s="76" t="s">
        <v>158</v>
      </c>
      <c r="AS133" s="76">
        <v>242</v>
      </c>
      <c r="AT133" s="76">
        <v>242</v>
      </c>
      <c r="AU133" s="76">
        <v>46</v>
      </c>
      <c r="AV133" s="76">
        <v>281</v>
      </c>
      <c r="AW133" s="76">
        <v>274</v>
      </c>
      <c r="AX133" s="76">
        <v>277</v>
      </c>
    </row>
    <row r="134" spans="21:50" ht="13.5" customHeight="1">
      <c r="U134" s="47"/>
      <c r="V134" s="47"/>
      <c r="AL134" s="76" t="s">
        <v>155</v>
      </c>
      <c r="AM134" s="76" t="s">
        <v>157</v>
      </c>
      <c r="AN134" s="76" t="s">
        <v>157</v>
      </c>
      <c r="AO134" s="76" t="s">
        <v>164</v>
      </c>
      <c r="AP134" s="76" t="s">
        <v>164</v>
      </c>
      <c r="AQ134" s="76" t="s">
        <v>164</v>
      </c>
      <c r="AR134" s="76" t="s">
        <v>164</v>
      </c>
      <c r="AS134" s="76">
        <v>246</v>
      </c>
      <c r="AT134" s="76">
        <v>247</v>
      </c>
      <c r="AU134" s="76">
        <v>211</v>
      </c>
      <c r="AV134" s="76">
        <v>209</v>
      </c>
      <c r="AW134" s="76">
        <v>210</v>
      </c>
      <c r="AX134" s="76">
        <v>209</v>
      </c>
    </row>
    <row r="135" spans="21:50" ht="13.5" customHeight="1">
      <c r="U135" s="47"/>
      <c r="V135" s="47"/>
      <c r="AL135" s="76" t="s">
        <v>155</v>
      </c>
      <c r="AM135" s="76" t="s">
        <v>157</v>
      </c>
      <c r="AN135" s="76" t="s">
        <v>157</v>
      </c>
      <c r="AO135" s="76" t="s">
        <v>164</v>
      </c>
      <c r="AP135" s="76" t="s">
        <v>164</v>
      </c>
      <c r="AQ135" s="76" t="s">
        <v>164</v>
      </c>
      <c r="AR135" s="76" t="s">
        <v>158</v>
      </c>
      <c r="AS135" s="76">
        <v>245</v>
      </c>
      <c r="AT135" s="76">
        <v>246</v>
      </c>
      <c r="AU135" s="76">
        <v>208</v>
      </c>
      <c r="AV135" s="76">
        <v>207</v>
      </c>
      <c r="AW135" s="76">
        <v>209</v>
      </c>
      <c r="AX135" s="76">
        <v>264</v>
      </c>
    </row>
    <row r="136" spans="21:50" ht="13.5" customHeight="1">
      <c r="U136" s="47"/>
      <c r="V136" s="47"/>
      <c r="AL136" s="76" t="s">
        <v>155</v>
      </c>
      <c r="AM136" s="76" t="s">
        <v>157</v>
      </c>
      <c r="AN136" s="76" t="s">
        <v>157</v>
      </c>
      <c r="AO136" s="76" t="s">
        <v>164</v>
      </c>
      <c r="AP136" s="76" t="s">
        <v>164</v>
      </c>
      <c r="AQ136" s="76" t="s">
        <v>158</v>
      </c>
      <c r="AR136" s="76" t="s">
        <v>158</v>
      </c>
      <c r="AS136" s="76">
        <v>243</v>
      </c>
      <c r="AT136" s="76">
        <v>245</v>
      </c>
      <c r="AU136" s="76">
        <v>206</v>
      </c>
      <c r="AV136" s="76">
        <v>206</v>
      </c>
      <c r="AW136" s="76">
        <v>269</v>
      </c>
      <c r="AX136" s="76">
        <v>270</v>
      </c>
    </row>
    <row r="137" spans="21:50" ht="13.5" customHeight="1">
      <c r="U137" s="47"/>
      <c r="V137" s="47"/>
      <c r="AL137" s="76" t="s">
        <v>155</v>
      </c>
      <c r="AM137" s="76" t="s">
        <v>157</v>
      </c>
      <c r="AN137" s="76" t="s">
        <v>157</v>
      </c>
      <c r="AO137" s="76" t="s">
        <v>164</v>
      </c>
      <c r="AP137" s="76" t="s">
        <v>158</v>
      </c>
      <c r="AQ137" s="76" t="s">
        <v>158</v>
      </c>
      <c r="AR137" s="76" t="s">
        <v>158</v>
      </c>
      <c r="AS137" s="76">
        <v>242</v>
      </c>
      <c r="AT137" s="76">
        <v>243</v>
      </c>
      <c r="AU137" s="76">
        <v>204</v>
      </c>
      <c r="AV137" s="76">
        <v>276</v>
      </c>
      <c r="AW137" s="76">
        <v>271</v>
      </c>
      <c r="AX137" s="76">
        <v>274</v>
      </c>
    </row>
    <row r="138" spans="21:50" ht="13.5" customHeight="1">
      <c r="U138" s="47"/>
      <c r="V138" s="47"/>
      <c r="AL138" s="76" t="s">
        <v>155</v>
      </c>
      <c r="AM138" s="76" t="s">
        <v>157</v>
      </c>
      <c r="AN138" s="76" t="s">
        <v>157</v>
      </c>
      <c r="AO138" s="76" t="s">
        <v>158</v>
      </c>
      <c r="AP138" s="76" t="s">
        <v>158</v>
      </c>
      <c r="AQ138" s="76" t="s">
        <v>158</v>
      </c>
      <c r="AR138" s="76" t="s">
        <v>158</v>
      </c>
      <c r="AS138" s="76">
        <v>240</v>
      </c>
      <c r="AT138" s="76">
        <v>241</v>
      </c>
      <c r="AU138" s="76">
        <v>281</v>
      </c>
      <c r="AV138" s="76">
        <v>272</v>
      </c>
      <c r="AW138" s="76">
        <v>271</v>
      </c>
      <c r="AX138" s="76">
        <v>280</v>
      </c>
    </row>
    <row r="139" spans="21:50" ht="13.5" customHeight="1">
      <c r="U139" s="47"/>
      <c r="V139" s="47"/>
      <c r="AL139" s="76" t="s">
        <v>155</v>
      </c>
      <c r="AM139" s="76" t="s">
        <v>157</v>
      </c>
      <c r="AN139" s="76" t="s">
        <v>161</v>
      </c>
      <c r="AO139" s="76" t="s">
        <v>161</v>
      </c>
      <c r="AP139" s="76" t="s">
        <v>161</v>
      </c>
      <c r="AQ139" s="76" t="s">
        <v>161</v>
      </c>
      <c r="AR139" s="76" t="s">
        <v>161</v>
      </c>
      <c r="AS139" s="76">
        <v>247</v>
      </c>
      <c r="AT139" s="76">
        <v>45</v>
      </c>
      <c r="AU139" s="76">
        <v>44</v>
      </c>
      <c r="AV139" s="76">
        <v>44</v>
      </c>
      <c r="AW139" s="76">
        <v>44</v>
      </c>
      <c r="AX139" s="76">
        <v>51</v>
      </c>
    </row>
    <row r="140" spans="21:50" ht="13.5" customHeight="1">
      <c r="U140" s="47"/>
      <c r="V140" s="47"/>
      <c r="AL140" s="76" t="s">
        <v>155</v>
      </c>
      <c r="AM140" s="76" t="s">
        <v>157</v>
      </c>
      <c r="AN140" s="76" t="s">
        <v>161</v>
      </c>
      <c r="AO140" s="76" t="s">
        <v>161</v>
      </c>
      <c r="AP140" s="76" t="s">
        <v>161</v>
      </c>
      <c r="AQ140" s="76" t="s">
        <v>161</v>
      </c>
      <c r="AR140" s="76" t="s">
        <v>164</v>
      </c>
      <c r="AS140" s="76">
        <v>245</v>
      </c>
      <c r="AT140" s="76">
        <v>44</v>
      </c>
      <c r="AU140" s="76">
        <v>44</v>
      </c>
      <c r="AV140" s="76">
        <v>44</v>
      </c>
      <c r="AW140" s="76">
        <v>42</v>
      </c>
      <c r="AX140" s="76">
        <v>201</v>
      </c>
    </row>
    <row r="141" spans="21:50" ht="13.5" customHeight="1">
      <c r="U141" s="47"/>
      <c r="V141" s="47"/>
      <c r="AL141" s="76" t="s">
        <v>155</v>
      </c>
      <c r="AM141" s="76" t="s">
        <v>157</v>
      </c>
      <c r="AN141" s="76" t="s">
        <v>161</v>
      </c>
      <c r="AO141" s="76" t="s">
        <v>161</v>
      </c>
      <c r="AP141" s="76" t="s">
        <v>161</v>
      </c>
      <c r="AQ141" s="76" t="s">
        <v>161</v>
      </c>
      <c r="AR141" s="76" t="s">
        <v>158</v>
      </c>
      <c r="AS141" s="76">
        <v>245</v>
      </c>
      <c r="AT141" s="76">
        <v>43</v>
      </c>
      <c r="AU141" s="76">
        <v>45</v>
      </c>
      <c r="AV141" s="76">
        <v>42</v>
      </c>
      <c r="AW141" s="76">
        <v>43</v>
      </c>
      <c r="AX141" s="76">
        <v>294</v>
      </c>
    </row>
    <row r="142" spans="21:50" ht="13.5" customHeight="1">
      <c r="U142" s="47"/>
      <c r="V142" s="47"/>
      <c r="AL142" s="76" t="s">
        <v>155</v>
      </c>
      <c r="AM142" s="76" t="s">
        <v>157</v>
      </c>
      <c r="AN142" s="76" t="s">
        <v>161</v>
      </c>
      <c r="AO142" s="76" t="s">
        <v>161</v>
      </c>
      <c r="AP142" s="76" t="s">
        <v>161</v>
      </c>
      <c r="AQ142" s="76" t="s">
        <v>164</v>
      </c>
      <c r="AR142" s="76" t="s">
        <v>164</v>
      </c>
      <c r="AS142" s="76">
        <v>245</v>
      </c>
      <c r="AT142" s="76">
        <v>41</v>
      </c>
      <c r="AU142" s="76">
        <v>41</v>
      </c>
      <c r="AV142" s="76">
        <v>39</v>
      </c>
      <c r="AW142" s="76">
        <v>204</v>
      </c>
      <c r="AX142" s="76">
        <v>205</v>
      </c>
    </row>
    <row r="143" spans="21:50" ht="13.5" customHeight="1">
      <c r="U143" s="47"/>
      <c r="V143" s="47"/>
      <c r="AL143" s="76" t="s">
        <v>155</v>
      </c>
      <c r="AM143" s="76" t="s">
        <v>157</v>
      </c>
      <c r="AN143" s="76" t="s">
        <v>161</v>
      </c>
      <c r="AO143" s="76" t="s">
        <v>161</v>
      </c>
      <c r="AP143" s="76" t="s">
        <v>161</v>
      </c>
      <c r="AQ143" s="76" t="s">
        <v>164</v>
      </c>
      <c r="AR143" s="76" t="s">
        <v>158</v>
      </c>
      <c r="AS143" s="76">
        <v>243</v>
      </c>
      <c r="AT143" s="76">
        <v>42</v>
      </c>
      <c r="AU143" s="76">
        <v>43</v>
      </c>
      <c r="AV143" s="76">
        <v>41</v>
      </c>
      <c r="AW143" s="76">
        <v>202</v>
      </c>
      <c r="AX143" s="76">
        <v>283</v>
      </c>
    </row>
    <row r="144" spans="21:50" ht="13.5" customHeight="1">
      <c r="U144" s="47"/>
      <c r="V144" s="47"/>
      <c r="AL144" s="76" t="s">
        <v>155</v>
      </c>
      <c r="AM144" s="76" t="s">
        <v>157</v>
      </c>
      <c r="AN144" s="76" t="s">
        <v>161</v>
      </c>
      <c r="AO144" s="76" t="s">
        <v>161</v>
      </c>
      <c r="AP144" s="76" t="s">
        <v>161</v>
      </c>
      <c r="AQ144" s="76" t="s">
        <v>158</v>
      </c>
      <c r="AR144" s="76" t="s">
        <v>158</v>
      </c>
      <c r="AS144" s="76">
        <v>244</v>
      </c>
      <c r="AT144" s="76">
        <v>44</v>
      </c>
      <c r="AU144" s="76">
        <v>44</v>
      </c>
      <c r="AV144" s="76">
        <v>43</v>
      </c>
      <c r="AW144" s="76">
        <v>290</v>
      </c>
      <c r="AX144" s="76">
        <v>287</v>
      </c>
    </row>
    <row r="145" spans="21:50" ht="13.5" customHeight="1">
      <c r="U145" s="47"/>
      <c r="V145" s="47"/>
      <c r="AL145" s="76" t="s">
        <v>155</v>
      </c>
      <c r="AM145" s="76" t="s">
        <v>157</v>
      </c>
      <c r="AN145" s="76" t="s">
        <v>161</v>
      </c>
      <c r="AO145" s="76" t="s">
        <v>161</v>
      </c>
      <c r="AP145" s="76" t="s">
        <v>164</v>
      </c>
      <c r="AQ145" s="76" t="s">
        <v>164</v>
      </c>
      <c r="AR145" s="76" t="s">
        <v>164</v>
      </c>
      <c r="AS145" s="76">
        <v>245</v>
      </c>
      <c r="AT145" s="76">
        <v>40</v>
      </c>
      <c r="AU145" s="76">
        <v>40</v>
      </c>
      <c r="AV145" s="76">
        <v>205</v>
      </c>
      <c r="AW145" s="76">
        <v>207</v>
      </c>
      <c r="AX145" s="76">
        <v>206</v>
      </c>
    </row>
    <row r="146" spans="21:50" ht="13.5" customHeight="1">
      <c r="U146" s="47"/>
      <c r="V146" s="47"/>
      <c r="AL146" s="76" t="s">
        <v>155</v>
      </c>
      <c r="AM146" s="76" t="s">
        <v>157</v>
      </c>
      <c r="AN146" s="76" t="s">
        <v>161</v>
      </c>
      <c r="AO146" s="76" t="s">
        <v>161</v>
      </c>
      <c r="AP146" s="76" t="s">
        <v>164</v>
      </c>
      <c r="AQ146" s="76" t="s">
        <v>164</v>
      </c>
      <c r="AR146" s="76" t="s">
        <v>158</v>
      </c>
      <c r="AS146" s="76">
        <v>244</v>
      </c>
      <c r="AT146" s="76">
        <v>40</v>
      </c>
      <c r="AU146" s="76">
        <v>41</v>
      </c>
      <c r="AV146" s="76">
        <v>204</v>
      </c>
      <c r="AW146" s="76">
        <v>205</v>
      </c>
      <c r="AX146" s="76">
        <v>276</v>
      </c>
    </row>
    <row r="147" spans="21:50" ht="13.5" customHeight="1">
      <c r="U147" s="47"/>
      <c r="V147" s="47"/>
      <c r="AL147" s="76" t="s">
        <v>155</v>
      </c>
      <c r="AM147" s="76" t="s">
        <v>157</v>
      </c>
      <c r="AN147" s="76" t="s">
        <v>161</v>
      </c>
      <c r="AO147" s="76" t="s">
        <v>161</v>
      </c>
      <c r="AP147" s="76" t="s">
        <v>164</v>
      </c>
      <c r="AQ147" s="76" t="s">
        <v>158</v>
      </c>
      <c r="AR147" s="76" t="s">
        <v>158</v>
      </c>
      <c r="AS147" s="76">
        <v>242</v>
      </c>
      <c r="AT147" s="76">
        <v>40</v>
      </c>
      <c r="AU147" s="76">
        <v>41</v>
      </c>
      <c r="AV147" s="76">
        <v>201</v>
      </c>
      <c r="AW147" s="76">
        <v>279</v>
      </c>
      <c r="AX147" s="76">
        <v>280</v>
      </c>
    </row>
    <row r="148" spans="21:50" ht="13.5" customHeight="1">
      <c r="U148" s="47"/>
      <c r="V148" s="47"/>
      <c r="AL148" s="76" t="s">
        <v>155</v>
      </c>
      <c r="AM148" s="76" t="s">
        <v>157</v>
      </c>
      <c r="AN148" s="76" t="s">
        <v>161</v>
      </c>
      <c r="AO148" s="76" t="s">
        <v>161</v>
      </c>
      <c r="AP148" s="76" t="s">
        <v>158</v>
      </c>
      <c r="AQ148" s="76" t="s">
        <v>158</v>
      </c>
      <c r="AR148" s="76" t="s">
        <v>158</v>
      </c>
      <c r="AS148" s="76">
        <v>241</v>
      </c>
      <c r="AT148" s="76">
        <v>41</v>
      </c>
      <c r="AU148" s="76">
        <v>42</v>
      </c>
      <c r="AV148" s="76">
        <v>281</v>
      </c>
      <c r="AW148" s="76">
        <v>276</v>
      </c>
      <c r="AX148" s="76">
        <v>283</v>
      </c>
    </row>
    <row r="149" spans="21:50" ht="13.5" customHeight="1">
      <c r="U149" s="47"/>
      <c r="V149" s="47"/>
      <c r="AL149" s="76" t="s">
        <v>155</v>
      </c>
      <c r="AM149" s="76" t="s">
        <v>157</v>
      </c>
      <c r="AN149" s="76" t="s">
        <v>161</v>
      </c>
      <c r="AO149" s="76" t="s">
        <v>164</v>
      </c>
      <c r="AP149" s="76" t="s">
        <v>164</v>
      </c>
      <c r="AQ149" s="76" t="s">
        <v>164</v>
      </c>
      <c r="AR149" s="76" t="s">
        <v>164</v>
      </c>
      <c r="AS149" s="76">
        <v>245</v>
      </c>
      <c r="AT149" s="76">
        <v>38</v>
      </c>
      <c r="AU149" s="76">
        <v>208</v>
      </c>
      <c r="AV149" s="76">
        <v>208</v>
      </c>
      <c r="AW149" s="76">
        <v>208</v>
      </c>
      <c r="AX149" s="76">
        <v>209</v>
      </c>
    </row>
    <row r="150" spans="21:50" ht="13.5" customHeight="1">
      <c r="U150" s="47"/>
      <c r="V150" s="47"/>
      <c r="AL150" s="76" t="s">
        <v>155</v>
      </c>
      <c r="AM150" s="76" t="s">
        <v>157</v>
      </c>
      <c r="AN150" s="76" t="s">
        <v>161</v>
      </c>
      <c r="AO150" s="76" t="s">
        <v>164</v>
      </c>
      <c r="AP150" s="76" t="s">
        <v>164</v>
      </c>
      <c r="AQ150" s="76" t="s">
        <v>164</v>
      </c>
      <c r="AR150" s="76" t="s">
        <v>158</v>
      </c>
      <c r="AS150" s="76">
        <v>244</v>
      </c>
      <c r="AT150" s="76">
        <v>39</v>
      </c>
      <c r="AU150" s="76">
        <v>207</v>
      </c>
      <c r="AV150" s="76">
        <v>207</v>
      </c>
      <c r="AW150" s="76">
        <v>207</v>
      </c>
      <c r="AX150" s="76">
        <v>270</v>
      </c>
    </row>
    <row r="151" spans="21:50" ht="13.5" customHeight="1">
      <c r="U151" s="47"/>
      <c r="V151" s="47"/>
      <c r="AL151" s="76" t="s">
        <v>155</v>
      </c>
      <c r="AM151" s="76" t="s">
        <v>157</v>
      </c>
      <c r="AN151" s="76" t="s">
        <v>161</v>
      </c>
      <c r="AO151" s="76" t="s">
        <v>164</v>
      </c>
      <c r="AP151" s="76" t="s">
        <v>164</v>
      </c>
      <c r="AQ151" s="76" t="s">
        <v>158</v>
      </c>
      <c r="AR151" s="76" t="s">
        <v>158</v>
      </c>
      <c r="AS151" s="76">
        <v>242</v>
      </c>
      <c r="AT151" s="76">
        <v>40</v>
      </c>
      <c r="AU151" s="76">
        <v>205</v>
      </c>
      <c r="AV151" s="76">
        <v>204</v>
      </c>
      <c r="AW151" s="76">
        <v>271</v>
      </c>
      <c r="AX151" s="76">
        <v>273</v>
      </c>
    </row>
    <row r="152" spans="21:50" ht="13.5" customHeight="1">
      <c r="U152" s="47"/>
      <c r="V152" s="47"/>
      <c r="AL152" s="76" t="s">
        <v>155</v>
      </c>
      <c r="AM152" s="76" t="s">
        <v>157</v>
      </c>
      <c r="AN152" s="76" t="s">
        <v>161</v>
      </c>
      <c r="AO152" s="76" t="s">
        <v>164</v>
      </c>
      <c r="AP152" s="76" t="s">
        <v>158</v>
      </c>
      <c r="AQ152" s="76" t="s">
        <v>158</v>
      </c>
      <c r="AR152" s="76" t="s">
        <v>158</v>
      </c>
      <c r="AS152" s="76">
        <v>241</v>
      </c>
      <c r="AT152" s="76">
        <v>40</v>
      </c>
      <c r="AU152" s="76">
        <v>202</v>
      </c>
      <c r="AV152" s="76">
        <v>277</v>
      </c>
      <c r="AW152" s="76">
        <v>273</v>
      </c>
      <c r="AX152" s="76">
        <v>279</v>
      </c>
    </row>
    <row r="153" spans="21:50" ht="13.5" customHeight="1">
      <c r="U153" s="47"/>
      <c r="V153" s="47"/>
      <c r="AL153" s="76" t="s">
        <v>155</v>
      </c>
      <c r="AM153" s="76" t="s">
        <v>157</v>
      </c>
      <c r="AN153" s="76" t="s">
        <v>161</v>
      </c>
      <c r="AO153" s="76" t="s">
        <v>158</v>
      </c>
      <c r="AP153" s="76" t="s">
        <v>158</v>
      </c>
      <c r="AQ153" s="76" t="s">
        <v>158</v>
      </c>
      <c r="AR153" s="76" t="s">
        <v>158</v>
      </c>
      <c r="AS153" s="76">
        <v>240</v>
      </c>
      <c r="AT153" s="76">
        <v>41</v>
      </c>
      <c r="AU153" s="76">
        <v>283</v>
      </c>
      <c r="AV153" s="76">
        <v>279</v>
      </c>
      <c r="AW153" s="76">
        <v>277</v>
      </c>
      <c r="AX153" s="76">
        <v>282</v>
      </c>
    </row>
    <row r="154" spans="21:50" ht="13.5" customHeight="1">
      <c r="U154" s="47"/>
      <c r="V154" s="47"/>
      <c r="AL154" s="76" t="s">
        <v>155</v>
      </c>
      <c r="AM154" s="76" t="s">
        <v>157</v>
      </c>
      <c r="AN154" s="76" t="s">
        <v>164</v>
      </c>
      <c r="AO154" s="76" t="s">
        <v>164</v>
      </c>
      <c r="AP154" s="76" t="s">
        <v>164</v>
      </c>
      <c r="AQ154" s="76" t="s">
        <v>164</v>
      </c>
      <c r="AR154" s="76" t="s">
        <v>164</v>
      </c>
      <c r="AS154" s="76">
        <v>246</v>
      </c>
      <c r="AT154" s="76">
        <v>210</v>
      </c>
      <c r="AU154" s="76">
        <v>209</v>
      </c>
      <c r="AV154" s="76">
        <v>210</v>
      </c>
      <c r="AW154" s="76">
        <v>210</v>
      </c>
      <c r="AX154" s="76">
        <v>209</v>
      </c>
    </row>
    <row r="155" spans="21:50" ht="13.5" customHeight="1">
      <c r="U155" s="47"/>
      <c r="V155" s="47"/>
      <c r="AL155" s="76" t="s">
        <v>155</v>
      </c>
      <c r="AM155" s="76" t="s">
        <v>157</v>
      </c>
      <c r="AN155" s="76" t="s">
        <v>164</v>
      </c>
      <c r="AO155" s="76" t="s">
        <v>164</v>
      </c>
      <c r="AP155" s="76" t="s">
        <v>164</v>
      </c>
      <c r="AQ155" s="76" t="s">
        <v>164</v>
      </c>
      <c r="AR155" s="76" t="s">
        <v>158</v>
      </c>
      <c r="AS155" s="76">
        <v>245</v>
      </c>
      <c r="AT155" s="76">
        <v>209</v>
      </c>
      <c r="AU155" s="76">
        <v>209</v>
      </c>
      <c r="AV155" s="76">
        <v>208</v>
      </c>
      <c r="AW155" s="76">
        <v>209</v>
      </c>
      <c r="AX155" s="76">
        <v>265</v>
      </c>
    </row>
    <row r="156" spans="21:50" ht="13.5" customHeight="1">
      <c r="U156" s="47"/>
      <c r="V156" s="47"/>
      <c r="AL156" s="76" t="s">
        <v>155</v>
      </c>
      <c r="AM156" s="76" t="s">
        <v>157</v>
      </c>
      <c r="AN156" s="76" t="s">
        <v>164</v>
      </c>
      <c r="AO156" s="76" t="s">
        <v>164</v>
      </c>
      <c r="AP156" s="76" t="s">
        <v>164</v>
      </c>
      <c r="AQ156" s="76" t="s">
        <v>158</v>
      </c>
      <c r="AR156" s="76" t="s">
        <v>158</v>
      </c>
      <c r="AS156" s="76">
        <v>242</v>
      </c>
      <c r="AT156" s="76">
        <v>208</v>
      </c>
      <c r="AU156" s="76">
        <v>207</v>
      </c>
      <c r="AV156" s="76">
        <v>206</v>
      </c>
      <c r="AW156" s="76">
        <v>264</v>
      </c>
      <c r="AX156" s="76">
        <v>267</v>
      </c>
    </row>
    <row r="157" spans="21:50" ht="13.5" customHeight="1">
      <c r="U157" s="47"/>
      <c r="V157" s="47"/>
      <c r="AL157" s="76" t="s">
        <v>155</v>
      </c>
      <c r="AM157" s="76" t="s">
        <v>157</v>
      </c>
      <c r="AN157" s="76" t="s">
        <v>164</v>
      </c>
      <c r="AO157" s="76" t="s">
        <v>164</v>
      </c>
      <c r="AP157" s="76" t="s">
        <v>158</v>
      </c>
      <c r="AQ157" s="76" t="s">
        <v>158</v>
      </c>
      <c r="AR157" s="76" t="s">
        <v>158</v>
      </c>
      <c r="AS157" s="76">
        <v>242</v>
      </c>
      <c r="AT157" s="76">
        <v>205</v>
      </c>
      <c r="AU157" s="76">
        <v>204</v>
      </c>
      <c r="AV157" s="76">
        <v>267</v>
      </c>
      <c r="AW157" s="76">
        <v>264</v>
      </c>
      <c r="AX157" s="76">
        <v>268</v>
      </c>
    </row>
    <row r="158" spans="21:50" ht="13.5" customHeight="1">
      <c r="U158" s="47"/>
      <c r="V158" s="47"/>
      <c r="AL158" s="76" t="s">
        <v>155</v>
      </c>
      <c r="AM158" s="76" t="s">
        <v>157</v>
      </c>
      <c r="AN158" s="76" t="s">
        <v>164</v>
      </c>
      <c r="AO158" s="76" t="s">
        <v>158</v>
      </c>
      <c r="AP158" s="76" t="s">
        <v>158</v>
      </c>
      <c r="AQ158" s="76" t="s">
        <v>158</v>
      </c>
      <c r="AR158" s="76" t="s">
        <v>158</v>
      </c>
      <c r="AS158" s="76">
        <v>241</v>
      </c>
      <c r="AT158" s="76">
        <v>202</v>
      </c>
      <c r="AU158" s="76">
        <v>273</v>
      </c>
      <c r="AV158" s="76">
        <v>271</v>
      </c>
      <c r="AW158" s="76">
        <v>268</v>
      </c>
      <c r="AX158" s="76">
        <v>273</v>
      </c>
    </row>
    <row r="159" spans="21:50" ht="13.5" customHeight="1">
      <c r="U159" s="47"/>
      <c r="V159" s="47"/>
      <c r="AL159" s="76" t="s">
        <v>155</v>
      </c>
      <c r="AM159" s="76" t="s">
        <v>157</v>
      </c>
      <c r="AN159" s="76" t="s">
        <v>158</v>
      </c>
      <c r="AO159" s="76" t="s">
        <v>158</v>
      </c>
      <c r="AP159" s="76" t="s">
        <v>158</v>
      </c>
      <c r="AQ159" s="76" t="s">
        <v>158</v>
      </c>
      <c r="AR159" s="76" t="s">
        <v>158</v>
      </c>
      <c r="AS159" s="76">
        <v>237</v>
      </c>
      <c r="AT159" s="76">
        <v>283</v>
      </c>
      <c r="AU159" s="76">
        <v>275</v>
      </c>
      <c r="AV159" s="76">
        <v>272</v>
      </c>
      <c r="AW159" s="76">
        <v>270</v>
      </c>
      <c r="AX159" s="76">
        <v>274</v>
      </c>
    </row>
    <row r="160" spans="21:50" ht="13.5" customHeight="1">
      <c r="U160" s="47"/>
      <c r="V160" s="47"/>
      <c r="AL160" s="76" t="s">
        <v>155</v>
      </c>
      <c r="AM160" s="76" t="s">
        <v>161</v>
      </c>
      <c r="AN160" s="76" t="s">
        <v>161</v>
      </c>
      <c r="AO160" s="76" t="s">
        <v>161</v>
      </c>
      <c r="AP160" s="76" t="s">
        <v>161</v>
      </c>
      <c r="AQ160" s="76" t="s">
        <v>161</v>
      </c>
      <c r="AR160" s="76" t="s">
        <v>161</v>
      </c>
      <c r="AS160" s="76">
        <v>100</v>
      </c>
      <c r="AT160" s="76">
        <v>43</v>
      </c>
      <c r="AU160" s="76">
        <v>45</v>
      </c>
      <c r="AV160" s="76">
        <v>45</v>
      </c>
      <c r="AW160" s="76">
        <v>45</v>
      </c>
      <c r="AX160" s="76">
        <v>86</v>
      </c>
    </row>
    <row r="161" spans="21:50" ht="13.5" customHeight="1">
      <c r="U161" s="47"/>
      <c r="V161" s="47"/>
      <c r="AL161" s="76" t="s">
        <v>155</v>
      </c>
      <c r="AM161" s="76" t="s">
        <v>161</v>
      </c>
      <c r="AN161" s="76" t="s">
        <v>161</v>
      </c>
      <c r="AO161" s="76" t="s">
        <v>161</v>
      </c>
      <c r="AP161" s="76" t="s">
        <v>161</v>
      </c>
      <c r="AQ161" s="76" t="s">
        <v>161</v>
      </c>
      <c r="AR161" s="76" t="s">
        <v>164</v>
      </c>
      <c r="AS161" s="76">
        <v>46</v>
      </c>
      <c r="AT161" s="76">
        <v>45</v>
      </c>
      <c r="AU161" s="76">
        <v>45</v>
      </c>
      <c r="AV161" s="76">
        <v>45</v>
      </c>
      <c r="AW161" s="76">
        <v>44</v>
      </c>
      <c r="AX161" s="76">
        <v>202</v>
      </c>
    </row>
    <row r="162" spans="21:50" ht="13.5" customHeight="1">
      <c r="U162" s="47"/>
      <c r="V162" s="47"/>
      <c r="AL162" s="76" t="s">
        <v>155</v>
      </c>
      <c r="AM162" s="76" t="s">
        <v>161</v>
      </c>
      <c r="AN162" s="76" t="s">
        <v>161</v>
      </c>
      <c r="AO162" s="76" t="s">
        <v>161</v>
      </c>
      <c r="AP162" s="76" t="s">
        <v>161</v>
      </c>
      <c r="AQ162" s="76" t="s">
        <v>161</v>
      </c>
      <c r="AR162" s="76" t="s">
        <v>158</v>
      </c>
      <c r="AS162" s="76">
        <v>47</v>
      </c>
      <c r="AT162" s="76">
        <v>46</v>
      </c>
      <c r="AU162" s="76">
        <v>46</v>
      </c>
      <c r="AV162" s="76">
        <v>44</v>
      </c>
      <c r="AW162" s="76">
        <v>45</v>
      </c>
      <c r="AX162" s="76">
        <v>310</v>
      </c>
    </row>
    <row r="163" spans="21:50" ht="13.5" customHeight="1">
      <c r="U163" s="47"/>
      <c r="V163" s="47"/>
      <c r="AL163" s="76" t="s">
        <v>155</v>
      </c>
      <c r="AM163" s="76" t="s">
        <v>161</v>
      </c>
      <c r="AN163" s="76" t="s">
        <v>161</v>
      </c>
      <c r="AO163" s="76" t="s">
        <v>161</v>
      </c>
      <c r="AP163" s="76" t="s">
        <v>161</v>
      </c>
      <c r="AQ163" s="76" t="s">
        <v>164</v>
      </c>
      <c r="AR163" s="76" t="s">
        <v>164</v>
      </c>
      <c r="AS163" s="76">
        <v>43</v>
      </c>
      <c r="AT163" s="76">
        <v>43</v>
      </c>
      <c r="AU163" s="76">
        <v>44</v>
      </c>
      <c r="AV163" s="76">
        <v>43</v>
      </c>
      <c r="AW163" s="76">
        <v>202</v>
      </c>
      <c r="AX163" s="76">
        <v>202</v>
      </c>
    </row>
    <row r="164" spans="21:50" ht="13.5" customHeight="1">
      <c r="U164" s="47"/>
      <c r="V164" s="47"/>
      <c r="AL164" s="76" t="s">
        <v>155</v>
      </c>
      <c r="AM164" s="76" t="s">
        <v>161</v>
      </c>
      <c r="AN164" s="76" t="s">
        <v>161</v>
      </c>
      <c r="AO164" s="76" t="s">
        <v>161</v>
      </c>
      <c r="AP164" s="76" t="s">
        <v>161</v>
      </c>
      <c r="AQ164" s="76" t="s">
        <v>164</v>
      </c>
      <c r="AR164" s="76" t="s">
        <v>158</v>
      </c>
      <c r="AS164" s="76">
        <v>44</v>
      </c>
      <c r="AT164" s="76">
        <v>44</v>
      </c>
      <c r="AU164" s="76">
        <v>44</v>
      </c>
      <c r="AV164" s="76">
        <v>43</v>
      </c>
      <c r="AW164" s="76">
        <v>202</v>
      </c>
      <c r="AX164" s="76">
        <v>290</v>
      </c>
    </row>
    <row r="165" spans="21:50" ht="13.5" customHeight="1">
      <c r="U165" s="47"/>
      <c r="V165" s="47"/>
      <c r="AL165" s="76" t="s">
        <v>155</v>
      </c>
      <c r="AM165" s="76" t="s">
        <v>161</v>
      </c>
      <c r="AN165" s="76" t="s">
        <v>161</v>
      </c>
      <c r="AO165" s="76" t="s">
        <v>161</v>
      </c>
      <c r="AP165" s="76" t="s">
        <v>161</v>
      </c>
      <c r="AQ165" s="76" t="s">
        <v>158</v>
      </c>
      <c r="AR165" s="76" t="s">
        <v>158</v>
      </c>
      <c r="AS165" s="76">
        <v>44</v>
      </c>
      <c r="AT165" s="76">
        <v>44</v>
      </c>
      <c r="AU165" s="76">
        <v>45</v>
      </c>
      <c r="AV165" s="76">
        <v>43</v>
      </c>
      <c r="AW165" s="76">
        <v>296</v>
      </c>
      <c r="AX165" s="76">
        <v>297</v>
      </c>
    </row>
    <row r="166" spans="21:50" ht="13.5" customHeight="1">
      <c r="U166" s="47"/>
      <c r="V166" s="47"/>
      <c r="AL166" s="76" t="s">
        <v>155</v>
      </c>
      <c r="AM166" s="76" t="s">
        <v>161</v>
      </c>
      <c r="AN166" s="76" t="s">
        <v>161</v>
      </c>
      <c r="AO166" s="76" t="s">
        <v>161</v>
      </c>
      <c r="AP166" s="76" t="s">
        <v>164</v>
      </c>
      <c r="AQ166" s="76" t="s">
        <v>164</v>
      </c>
      <c r="AR166" s="76" t="s">
        <v>164</v>
      </c>
      <c r="AS166" s="76">
        <v>41</v>
      </c>
      <c r="AT166" s="76">
        <v>42</v>
      </c>
      <c r="AU166" s="76">
        <v>42</v>
      </c>
      <c r="AV166" s="76">
        <v>205</v>
      </c>
      <c r="AW166" s="76">
        <v>204</v>
      </c>
      <c r="AX166" s="76">
        <v>204</v>
      </c>
    </row>
    <row r="167" spans="21:50" ht="13.5" customHeight="1">
      <c r="U167" s="47"/>
      <c r="V167" s="47"/>
      <c r="AL167" s="76" t="s">
        <v>155</v>
      </c>
      <c r="AM167" s="76" t="s">
        <v>161</v>
      </c>
      <c r="AN167" s="76" t="s">
        <v>161</v>
      </c>
      <c r="AO167" s="76" t="s">
        <v>161</v>
      </c>
      <c r="AP167" s="76" t="s">
        <v>164</v>
      </c>
      <c r="AQ167" s="76" t="s">
        <v>164</v>
      </c>
      <c r="AR167" s="76" t="s">
        <v>158</v>
      </c>
      <c r="AS167" s="76">
        <v>41</v>
      </c>
      <c r="AT167" s="76">
        <v>42</v>
      </c>
      <c r="AU167" s="76">
        <v>42</v>
      </c>
      <c r="AV167" s="76">
        <v>201</v>
      </c>
      <c r="AW167" s="76">
        <v>202</v>
      </c>
      <c r="AX167" s="76">
        <v>282</v>
      </c>
    </row>
    <row r="168" spans="21:50" ht="13.5" customHeight="1">
      <c r="U168" s="47"/>
      <c r="V168" s="47"/>
      <c r="AL168" s="76" t="s">
        <v>155</v>
      </c>
      <c r="AM168" s="76" t="s">
        <v>161</v>
      </c>
      <c r="AN168" s="76" t="s">
        <v>161</v>
      </c>
      <c r="AO168" s="76" t="s">
        <v>161</v>
      </c>
      <c r="AP168" s="76" t="s">
        <v>164</v>
      </c>
      <c r="AQ168" s="76" t="s">
        <v>158</v>
      </c>
      <c r="AR168" s="76" t="s">
        <v>158</v>
      </c>
      <c r="AS168" s="76">
        <v>43</v>
      </c>
      <c r="AT168" s="76">
        <v>42</v>
      </c>
      <c r="AU168" s="76">
        <v>43</v>
      </c>
      <c r="AV168" s="76">
        <v>200</v>
      </c>
      <c r="AW168" s="76">
        <v>282</v>
      </c>
      <c r="AX168" s="76">
        <v>285</v>
      </c>
    </row>
    <row r="169" spans="21:50" ht="13.5" customHeight="1">
      <c r="U169" s="47"/>
      <c r="V169" s="47"/>
      <c r="AL169" s="76" t="s">
        <v>155</v>
      </c>
      <c r="AM169" s="76" t="s">
        <v>161</v>
      </c>
      <c r="AN169" s="76" t="s">
        <v>161</v>
      </c>
      <c r="AO169" s="76" t="s">
        <v>161</v>
      </c>
      <c r="AP169" s="76" t="s">
        <v>158</v>
      </c>
      <c r="AQ169" s="76" t="s">
        <v>158</v>
      </c>
      <c r="AR169" s="76" t="s">
        <v>158</v>
      </c>
      <c r="AS169" s="76">
        <v>43</v>
      </c>
      <c r="AT169" s="76">
        <v>44</v>
      </c>
      <c r="AU169" s="76">
        <v>45</v>
      </c>
      <c r="AV169" s="76">
        <v>293</v>
      </c>
      <c r="AW169" s="76">
        <v>287</v>
      </c>
      <c r="AX169" s="76">
        <v>291</v>
      </c>
    </row>
    <row r="170" spans="21:50" ht="13.5" customHeight="1">
      <c r="U170" s="47"/>
      <c r="V170" s="47"/>
      <c r="AL170" s="76" t="s">
        <v>155</v>
      </c>
      <c r="AM170" s="76" t="s">
        <v>161</v>
      </c>
      <c r="AN170" s="76" t="s">
        <v>161</v>
      </c>
      <c r="AO170" s="76" t="s">
        <v>164</v>
      </c>
      <c r="AP170" s="76" t="s">
        <v>164</v>
      </c>
      <c r="AQ170" s="76" t="s">
        <v>164</v>
      </c>
      <c r="AR170" s="76" t="s">
        <v>164</v>
      </c>
      <c r="AS170" s="76">
        <v>41</v>
      </c>
      <c r="AT170" s="76">
        <v>41</v>
      </c>
      <c r="AU170" s="76">
        <v>207</v>
      </c>
      <c r="AV170" s="76">
        <v>208</v>
      </c>
      <c r="AW170" s="76">
        <v>207</v>
      </c>
      <c r="AX170" s="76">
        <v>206</v>
      </c>
    </row>
    <row r="171" spans="21:50" ht="13.5" customHeight="1">
      <c r="U171" s="47"/>
      <c r="V171" s="47"/>
      <c r="AL171" s="76" t="s">
        <v>155</v>
      </c>
      <c r="AM171" s="76" t="s">
        <v>161</v>
      </c>
      <c r="AN171" s="76" t="s">
        <v>161</v>
      </c>
      <c r="AO171" s="76" t="s">
        <v>164</v>
      </c>
      <c r="AP171" s="76" t="s">
        <v>164</v>
      </c>
      <c r="AQ171" s="76" t="s">
        <v>164</v>
      </c>
      <c r="AR171" s="76" t="s">
        <v>158</v>
      </c>
      <c r="AS171" s="76">
        <v>41</v>
      </c>
      <c r="AT171" s="76">
        <v>41</v>
      </c>
      <c r="AU171" s="76">
        <v>205</v>
      </c>
      <c r="AV171" s="76">
        <v>204</v>
      </c>
      <c r="AW171" s="76">
        <v>204</v>
      </c>
      <c r="AX171" s="76">
        <v>275</v>
      </c>
    </row>
    <row r="172" spans="21:50" ht="13.5" customHeight="1">
      <c r="U172" s="47"/>
      <c r="V172" s="47"/>
      <c r="AL172" s="76" t="s">
        <v>155</v>
      </c>
      <c r="AM172" s="76" t="s">
        <v>161</v>
      </c>
      <c r="AN172" s="76" t="s">
        <v>161</v>
      </c>
      <c r="AO172" s="76" t="s">
        <v>164</v>
      </c>
      <c r="AP172" s="76" t="s">
        <v>164</v>
      </c>
      <c r="AQ172" s="76" t="s">
        <v>158</v>
      </c>
      <c r="AR172" s="76" t="s">
        <v>158</v>
      </c>
      <c r="AS172" s="76">
        <v>41</v>
      </c>
      <c r="AT172" s="76">
        <v>41</v>
      </c>
      <c r="AU172" s="76">
        <v>202</v>
      </c>
      <c r="AV172" s="76">
        <v>202</v>
      </c>
      <c r="AW172" s="76">
        <v>274</v>
      </c>
      <c r="AX172" s="76">
        <v>276</v>
      </c>
    </row>
    <row r="173" spans="21:50" ht="13.5" customHeight="1">
      <c r="U173" s="47"/>
      <c r="V173" s="47"/>
      <c r="AL173" s="76" t="s">
        <v>155</v>
      </c>
      <c r="AM173" s="76" t="s">
        <v>161</v>
      </c>
      <c r="AN173" s="76" t="s">
        <v>161</v>
      </c>
      <c r="AO173" s="76" t="s">
        <v>164</v>
      </c>
      <c r="AP173" s="76" t="s">
        <v>158</v>
      </c>
      <c r="AQ173" s="76" t="s">
        <v>158</v>
      </c>
      <c r="AR173" s="76" t="s">
        <v>158</v>
      </c>
      <c r="AS173" s="76">
        <v>41</v>
      </c>
      <c r="AT173" s="76">
        <v>41</v>
      </c>
      <c r="AU173" s="76">
        <v>203</v>
      </c>
      <c r="AV173" s="76">
        <v>280</v>
      </c>
      <c r="AW173" s="76">
        <v>278</v>
      </c>
      <c r="AX173" s="76">
        <v>281</v>
      </c>
    </row>
    <row r="174" spans="21:50" ht="13.5" customHeight="1">
      <c r="U174" s="47"/>
      <c r="V174" s="47"/>
      <c r="AL174" s="76" t="s">
        <v>155</v>
      </c>
      <c r="AM174" s="76" t="s">
        <v>161</v>
      </c>
      <c r="AN174" s="76" t="s">
        <v>161</v>
      </c>
      <c r="AO174" s="76" t="s">
        <v>158</v>
      </c>
      <c r="AP174" s="76" t="s">
        <v>158</v>
      </c>
      <c r="AQ174" s="76" t="s">
        <v>158</v>
      </c>
      <c r="AR174" s="76" t="s">
        <v>158</v>
      </c>
      <c r="AS174" s="76">
        <v>42</v>
      </c>
      <c r="AT174" s="76">
        <v>42</v>
      </c>
      <c r="AU174" s="76">
        <v>293</v>
      </c>
      <c r="AV174" s="76">
        <v>286</v>
      </c>
      <c r="AW174" s="76">
        <v>286</v>
      </c>
      <c r="AX174" s="76">
        <v>285</v>
      </c>
    </row>
    <row r="175" spans="21:50" ht="13.5" customHeight="1">
      <c r="U175" s="47"/>
      <c r="V175" s="47"/>
      <c r="AL175" s="76" t="s">
        <v>155</v>
      </c>
      <c r="AM175" s="76" t="s">
        <v>161</v>
      </c>
      <c r="AN175" s="76" t="s">
        <v>164</v>
      </c>
      <c r="AO175" s="76" t="s">
        <v>164</v>
      </c>
      <c r="AP175" s="76" t="s">
        <v>164</v>
      </c>
      <c r="AQ175" s="76" t="s">
        <v>164</v>
      </c>
      <c r="AR175" s="76" t="s">
        <v>164</v>
      </c>
      <c r="AS175" s="76">
        <v>39</v>
      </c>
      <c r="AT175" s="76">
        <v>208</v>
      </c>
      <c r="AU175" s="76">
        <v>209</v>
      </c>
      <c r="AV175" s="76">
        <v>208</v>
      </c>
      <c r="AW175" s="76">
        <v>208</v>
      </c>
      <c r="AX175" s="76">
        <v>208</v>
      </c>
    </row>
    <row r="176" spans="21:50" ht="13.5" customHeight="1">
      <c r="U176" s="47"/>
      <c r="V176" s="47"/>
      <c r="AL176" s="76" t="s">
        <v>155</v>
      </c>
      <c r="AM176" s="76" t="s">
        <v>161</v>
      </c>
      <c r="AN176" s="76" t="s">
        <v>164</v>
      </c>
      <c r="AO176" s="76" t="s">
        <v>164</v>
      </c>
      <c r="AP176" s="76" t="s">
        <v>164</v>
      </c>
      <c r="AQ176" s="76" t="s">
        <v>164</v>
      </c>
      <c r="AR176" s="76" t="s">
        <v>158</v>
      </c>
      <c r="AS176" s="76">
        <v>38</v>
      </c>
      <c r="AT176" s="76">
        <v>208</v>
      </c>
      <c r="AU176" s="76">
        <v>208</v>
      </c>
      <c r="AV176" s="76">
        <v>207</v>
      </c>
      <c r="AW176" s="76">
        <v>206</v>
      </c>
      <c r="AX176" s="76">
        <v>269</v>
      </c>
    </row>
    <row r="177" spans="21:50" ht="13.5" customHeight="1">
      <c r="U177" s="47"/>
      <c r="V177" s="47"/>
      <c r="AL177" s="76" t="s">
        <v>155</v>
      </c>
      <c r="AM177" s="76" t="s">
        <v>161</v>
      </c>
      <c r="AN177" s="76" t="s">
        <v>164</v>
      </c>
      <c r="AO177" s="76" t="s">
        <v>164</v>
      </c>
      <c r="AP177" s="76" t="s">
        <v>164</v>
      </c>
      <c r="AQ177" s="76" t="s">
        <v>158</v>
      </c>
      <c r="AR177" s="76" t="s">
        <v>158</v>
      </c>
      <c r="AS177" s="76">
        <v>39</v>
      </c>
      <c r="AT177" s="76">
        <v>205</v>
      </c>
      <c r="AU177" s="76">
        <v>206</v>
      </c>
      <c r="AV177" s="76">
        <v>205</v>
      </c>
      <c r="AW177" s="76">
        <v>269</v>
      </c>
      <c r="AX177" s="76">
        <v>272</v>
      </c>
    </row>
    <row r="178" spans="21:50" ht="13.5" customHeight="1">
      <c r="U178" s="47"/>
      <c r="V178" s="47"/>
      <c r="AL178" s="76" t="s">
        <v>155</v>
      </c>
      <c r="AM178" s="76" t="s">
        <v>161</v>
      </c>
      <c r="AN178" s="76" t="s">
        <v>164</v>
      </c>
      <c r="AO178" s="76" t="s">
        <v>164</v>
      </c>
      <c r="AP178" s="76" t="s">
        <v>158</v>
      </c>
      <c r="AQ178" s="76" t="s">
        <v>158</v>
      </c>
      <c r="AR178" s="76" t="s">
        <v>158</v>
      </c>
      <c r="AS178" s="76">
        <v>40</v>
      </c>
      <c r="AT178" s="76">
        <v>204</v>
      </c>
      <c r="AU178" s="76">
        <v>203</v>
      </c>
      <c r="AV178" s="76">
        <v>275</v>
      </c>
      <c r="AW178" s="76">
        <v>270</v>
      </c>
      <c r="AX178" s="76">
        <v>277</v>
      </c>
    </row>
    <row r="179" spans="21:50" ht="13.5" customHeight="1">
      <c r="U179" s="47"/>
      <c r="V179" s="47"/>
      <c r="AL179" s="76" t="s">
        <v>155</v>
      </c>
      <c r="AM179" s="76" t="s">
        <v>161</v>
      </c>
      <c r="AN179" s="76" t="s">
        <v>164</v>
      </c>
      <c r="AO179" s="76" t="s">
        <v>158</v>
      </c>
      <c r="AP179" s="76" t="s">
        <v>158</v>
      </c>
      <c r="AQ179" s="76" t="s">
        <v>158</v>
      </c>
      <c r="AR179" s="76" t="s">
        <v>158</v>
      </c>
      <c r="AS179" s="76">
        <v>41</v>
      </c>
      <c r="AT179" s="76">
        <v>201</v>
      </c>
      <c r="AU179" s="76">
        <v>282</v>
      </c>
      <c r="AV179" s="76">
        <v>275</v>
      </c>
      <c r="AW179" s="76">
        <v>276</v>
      </c>
      <c r="AX179" s="76">
        <v>281</v>
      </c>
    </row>
    <row r="180" spans="21:50" ht="13.5" customHeight="1">
      <c r="U180" s="47"/>
      <c r="V180" s="47"/>
      <c r="AL180" s="76" t="s">
        <v>155</v>
      </c>
      <c r="AM180" s="76" t="s">
        <v>161</v>
      </c>
      <c r="AN180" s="76" t="s">
        <v>158</v>
      </c>
      <c r="AO180" s="76" t="s">
        <v>158</v>
      </c>
      <c r="AP180" s="76" t="s">
        <v>158</v>
      </c>
      <c r="AQ180" s="76" t="s">
        <v>158</v>
      </c>
      <c r="AR180" s="76" t="s">
        <v>158</v>
      </c>
      <c r="AS180" s="76">
        <v>41</v>
      </c>
      <c r="AT180" s="76">
        <v>285</v>
      </c>
      <c r="AU180" s="76">
        <v>282</v>
      </c>
      <c r="AV180" s="76">
        <v>279</v>
      </c>
      <c r="AW180" s="76">
        <v>277</v>
      </c>
      <c r="AX180" s="76">
        <v>282</v>
      </c>
    </row>
    <row r="181" spans="21:50" ht="13.5" customHeight="1">
      <c r="U181" s="47"/>
      <c r="V181" s="47"/>
      <c r="AL181" s="76" t="s">
        <v>155</v>
      </c>
      <c r="AM181" s="76" t="s">
        <v>164</v>
      </c>
      <c r="AN181" s="76" t="s">
        <v>164</v>
      </c>
      <c r="AO181" s="76" t="s">
        <v>164</v>
      </c>
      <c r="AP181" s="76" t="s">
        <v>164</v>
      </c>
      <c r="AQ181" s="76" t="s">
        <v>164</v>
      </c>
      <c r="AR181" s="76" t="s">
        <v>164</v>
      </c>
      <c r="AS181" s="76">
        <v>210</v>
      </c>
      <c r="AT181" s="76">
        <v>210</v>
      </c>
      <c r="AU181" s="76">
        <v>211</v>
      </c>
      <c r="AV181" s="76">
        <v>210</v>
      </c>
      <c r="AW181" s="76">
        <v>211</v>
      </c>
      <c r="AX181" s="76">
        <v>209</v>
      </c>
    </row>
    <row r="182" spans="21:50" ht="13.5" customHeight="1">
      <c r="U182" s="47"/>
      <c r="V182" s="47"/>
      <c r="AL182" s="76" t="s">
        <v>155</v>
      </c>
      <c r="AM182" s="76" t="s">
        <v>164</v>
      </c>
      <c r="AN182" s="76" t="s">
        <v>164</v>
      </c>
      <c r="AO182" s="76" t="s">
        <v>164</v>
      </c>
      <c r="AP182" s="76" t="s">
        <v>164</v>
      </c>
      <c r="AQ182" s="76" t="s">
        <v>164</v>
      </c>
      <c r="AR182" s="76" t="s">
        <v>158</v>
      </c>
      <c r="AS182" s="76">
        <v>207</v>
      </c>
      <c r="AT182" s="76">
        <v>209</v>
      </c>
      <c r="AU182" s="76">
        <v>209</v>
      </c>
      <c r="AV182" s="76">
        <v>210</v>
      </c>
      <c r="AW182" s="76">
        <v>208</v>
      </c>
      <c r="AX182" s="76">
        <v>263</v>
      </c>
    </row>
    <row r="183" spans="21:50" ht="13.5" customHeight="1">
      <c r="U183" s="47"/>
      <c r="V183" s="47"/>
      <c r="AL183" s="76" t="s">
        <v>155</v>
      </c>
      <c r="AM183" s="76" t="s">
        <v>164</v>
      </c>
      <c r="AN183" s="76" t="s">
        <v>164</v>
      </c>
      <c r="AO183" s="76" t="s">
        <v>164</v>
      </c>
      <c r="AP183" s="76" t="s">
        <v>164</v>
      </c>
      <c r="AQ183" s="76" t="s">
        <v>158</v>
      </c>
      <c r="AR183" s="76" t="s">
        <v>158</v>
      </c>
      <c r="AS183" s="76">
        <v>208</v>
      </c>
      <c r="AT183" s="76">
        <v>207</v>
      </c>
      <c r="AU183" s="76">
        <v>207</v>
      </c>
      <c r="AV183" s="76">
        <v>207</v>
      </c>
      <c r="AW183" s="76">
        <v>262</v>
      </c>
      <c r="AX183" s="76">
        <v>266</v>
      </c>
    </row>
    <row r="184" spans="21:50" ht="13.5" customHeight="1">
      <c r="U184" s="47"/>
      <c r="V184" s="47"/>
      <c r="AL184" s="76" t="s">
        <v>155</v>
      </c>
      <c r="AM184" s="76" t="s">
        <v>164</v>
      </c>
      <c r="AN184" s="76" t="s">
        <v>164</v>
      </c>
      <c r="AO184" s="76" t="s">
        <v>164</v>
      </c>
      <c r="AP184" s="76" t="s">
        <v>158</v>
      </c>
      <c r="AQ184" s="76" t="s">
        <v>158</v>
      </c>
      <c r="AR184" s="76" t="s">
        <v>158</v>
      </c>
      <c r="AS184" s="76">
        <v>206</v>
      </c>
      <c r="AT184" s="76">
        <v>207</v>
      </c>
      <c r="AU184" s="76">
        <v>205</v>
      </c>
      <c r="AV184" s="76">
        <v>275</v>
      </c>
      <c r="AW184" s="76">
        <v>269</v>
      </c>
      <c r="AX184" s="76">
        <v>275</v>
      </c>
    </row>
    <row r="185" spans="21:50" ht="13.5" customHeight="1">
      <c r="U185" s="47"/>
      <c r="V185" s="47"/>
      <c r="AL185" s="76" t="s">
        <v>155</v>
      </c>
      <c r="AM185" s="76" t="s">
        <v>164</v>
      </c>
      <c r="AN185" s="76" t="s">
        <v>164</v>
      </c>
      <c r="AO185" s="76" t="s">
        <v>158</v>
      </c>
      <c r="AP185" s="76" t="s">
        <v>158</v>
      </c>
      <c r="AQ185" s="76" t="s">
        <v>158</v>
      </c>
      <c r="AR185" s="76" t="s">
        <v>158</v>
      </c>
      <c r="AS185" s="76">
        <v>202</v>
      </c>
      <c r="AT185" s="76">
        <v>203</v>
      </c>
      <c r="AU185" s="76">
        <v>275</v>
      </c>
      <c r="AV185" s="76">
        <v>271</v>
      </c>
      <c r="AW185" s="76">
        <v>270</v>
      </c>
      <c r="AX185" s="76">
        <v>274</v>
      </c>
    </row>
    <row r="186" spans="21:50" ht="13.5" customHeight="1">
      <c r="U186" s="47"/>
      <c r="V186" s="47"/>
      <c r="AL186" s="76" t="s">
        <v>155</v>
      </c>
      <c r="AM186" s="76" t="s">
        <v>164</v>
      </c>
      <c r="AN186" s="76" t="s">
        <v>158</v>
      </c>
      <c r="AO186" s="76" t="s">
        <v>158</v>
      </c>
      <c r="AP186" s="76" t="s">
        <v>158</v>
      </c>
      <c r="AQ186" s="76" t="s">
        <v>158</v>
      </c>
      <c r="AR186" s="76" t="s">
        <v>158</v>
      </c>
      <c r="AS186" s="76">
        <v>201</v>
      </c>
      <c r="AT186" s="76">
        <v>276</v>
      </c>
      <c r="AU186" s="76">
        <v>271</v>
      </c>
      <c r="AV186" s="76">
        <v>273</v>
      </c>
      <c r="AW186" s="76">
        <v>276</v>
      </c>
      <c r="AX186" s="76">
        <v>276</v>
      </c>
    </row>
    <row r="187" spans="21:50" ht="13.5" customHeight="1">
      <c r="U187" s="47"/>
      <c r="V187" s="47"/>
      <c r="AL187" s="76" t="s">
        <v>155</v>
      </c>
      <c r="AM187" s="76" t="s">
        <v>158</v>
      </c>
      <c r="AN187" s="76" t="s">
        <v>158</v>
      </c>
      <c r="AO187" s="76" t="s">
        <v>158</v>
      </c>
      <c r="AP187" s="76" t="s">
        <v>158</v>
      </c>
      <c r="AQ187" s="76" t="s">
        <v>158</v>
      </c>
      <c r="AR187" s="76" t="s">
        <v>158</v>
      </c>
      <c r="AS187" s="76">
        <v>288</v>
      </c>
      <c r="AT187" s="76">
        <v>279</v>
      </c>
      <c r="AU187" s="76">
        <v>278</v>
      </c>
      <c r="AV187" s="76">
        <v>273</v>
      </c>
      <c r="AW187" s="76">
        <v>272</v>
      </c>
      <c r="AX187" s="76">
        <v>277</v>
      </c>
    </row>
    <row r="188" spans="21:50" ht="13.5" customHeight="1">
      <c r="U188" s="47"/>
      <c r="V188" s="47"/>
    </row>
    <row r="189" spans="21:50" ht="13.5" customHeight="1">
      <c r="U189" s="47"/>
      <c r="V189" s="47"/>
    </row>
    <row r="190" spans="21:50" ht="13.5" customHeight="1">
      <c r="U190" s="47"/>
      <c r="V190" s="47"/>
    </row>
    <row r="191" spans="21:50" ht="13.5" customHeight="1">
      <c r="U191" s="47"/>
      <c r="V191" s="47"/>
    </row>
    <row r="192" spans="21:50" ht="13.5" customHeight="1">
      <c r="U192" s="47"/>
      <c r="V192" s="47"/>
    </row>
    <row r="193" spans="21:22" ht="13.5" customHeight="1">
      <c r="U193" s="47"/>
      <c r="V193" s="47"/>
    </row>
    <row r="194" spans="21:22" ht="13.5" customHeight="1">
      <c r="U194" s="47"/>
      <c r="V194" s="47"/>
    </row>
    <row r="195" spans="21:22" ht="13.5" customHeight="1">
      <c r="U195" s="47"/>
      <c r="V195" s="47"/>
    </row>
    <row r="196" spans="21:22" ht="13.5" customHeight="1">
      <c r="U196" s="47"/>
      <c r="V196" s="47"/>
    </row>
    <row r="197" spans="21:22" ht="13.5" customHeight="1">
      <c r="U197" s="47"/>
      <c r="V197" s="47"/>
    </row>
    <row r="198" spans="21:22" ht="13.5" customHeight="1">
      <c r="U198" s="47"/>
      <c r="V198" s="47"/>
    </row>
    <row r="199" spans="21:22" ht="13.5" customHeight="1">
      <c r="U199" s="47"/>
      <c r="V199" s="47"/>
    </row>
    <row r="200" spans="21:22" ht="13.5" customHeight="1">
      <c r="U200" s="47"/>
      <c r="V200" s="47"/>
    </row>
    <row r="201" spans="21:22" ht="13.5" customHeight="1">
      <c r="U201" s="47"/>
      <c r="V201" s="47"/>
    </row>
    <row r="202" spans="21:22" ht="13.5" customHeight="1">
      <c r="U202" s="47"/>
      <c r="V202" s="47"/>
    </row>
    <row r="203" spans="21:22" ht="13.5" customHeight="1">
      <c r="U203" s="47"/>
      <c r="V203" s="47"/>
    </row>
    <row r="204" spans="21:22" ht="13.5" customHeight="1">
      <c r="U204" s="47"/>
      <c r="V204" s="47"/>
    </row>
    <row r="205" spans="21:22" ht="13.5" customHeight="1">
      <c r="U205" s="47"/>
      <c r="V205" s="47"/>
    </row>
    <row r="206" spans="21:22" ht="13.5" customHeight="1">
      <c r="U206" s="47"/>
      <c r="V206" s="47"/>
    </row>
    <row r="207" spans="21:22" ht="13.5" customHeight="1">
      <c r="U207" s="47"/>
      <c r="V207" s="47"/>
    </row>
    <row r="208" spans="21:22" ht="13.5" customHeight="1">
      <c r="U208" s="47"/>
      <c r="V208" s="47"/>
    </row>
    <row r="209" spans="21:22" ht="13.5" customHeight="1">
      <c r="U209" s="47"/>
      <c r="V209" s="47"/>
    </row>
    <row r="210" spans="21:22" ht="13.5" customHeight="1">
      <c r="U210" s="47"/>
      <c r="V210" s="47"/>
    </row>
    <row r="211" spans="21:22" ht="13.5" customHeight="1">
      <c r="U211" s="47"/>
      <c r="V211" s="47"/>
    </row>
    <row r="212" spans="21:22" ht="13.5" customHeight="1">
      <c r="U212" s="47"/>
      <c r="V212" s="47"/>
    </row>
    <row r="213" spans="21:22" ht="13.5" customHeight="1">
      <c r="U213" s="47"/>
      <c r="V213" s="47"/>
    </row>
    <row r="214" spans="21:22" ht="13.5" customHeight="1">
      <c r="U214" s="47"/>
      <c r="V214" s="47"/>
    </row>
    <row r="215" spans="21:22" ht="13.5" customHeight="1">
      <c r="U215" s="47"/>
      <c r="V215" s="47"/>
    </row>
    <row r="216" spans="21:22" ht="13.5" customHeight="1">
      <c r="U216" s="47"/>
      <c r="V216" s="47"/>
    </row>
    <row r="217" spans="21:22" ht="13.5" customHeight="1">
      <c r="U217" s="47"/>
      <c r="V217" s="47"/>
    </row>
    <row r="218" spans="21:22" ht="13.5" customHeight="1">
      <c r="U218" s="47"/>
      <c r="V218" s="47"/>
    </row>
    <row r="219" spans="21:22" ht="13.5" customHeight="1">
      <c r="U219" s="47"/>
      <c r="V219" s="47"/>
    </row>
    <row r="220" spans="21:22" ht="13.5" customHeight="1">
      <c r="U220" s="47"/>
      <c r="V220" s="47"/>
    </row>
    <row r="221" spans="21:22" ht="13.5" customHeight="1">
      <c r="U221" s="47"/>
      <c r="V221" s="47"/>
    </row>
    <row r="222" spans="21:22" ht="13.5" customHeight="1">
      <c r="U222" s="47"/>
      <c r="V222" s="47"/>
    </row>
    <row r="223" spans="21:22" ht="13.5" customHeight="1">
      <c r="U223" s="47"/>
      <c r="V223" s="47"/>
    </row>
    <row r="224" spans="21:22" ht="13.5" customHeight="1">
      <c r="U224" s="47"/>
      <c r="V224" s="47"/>
    </row>
    <row r="225" spans="21:22" ht="13.5" customHeight="1">
      <c r="U225" s="47"/>
      <c r="V225" s="47"/>
    </row>
    <row r="226" spans="21:22" ht="13.5" customHeight="1">
      <c r="U226" s="47"/>
      <c r="V226" s="47"/>
    </row>
    <row r="227" spans="21:22" ht="13.5" customHeight="1">
      <c r="U227" s="47"/>
      <c r="V227" s="47"/>
    </row>
    <row r="228" spans="21:22" ht="13.5" customHeight="1">
      <c r="U228" s="47"/>
      <c r="V228" s="47"/>
    </row>
    <row r="229" spans="21:22" ht="13.5" customHeight="1">
      <c r="U229" s="47"/>
      <c r="V229" s="47"/>
    </row>
    <row r="230" spans="21:22" ht="13.5" customHeight="1">
      <c r="U230" s="47"/>
      <c r="V230" s="47"/>
    </row>
    <row r="231" spans="21:22" ht="13.5" customHeight="1">
      <c r="U231" s="47"/>
      <c r="V231" s="47"/>
    </row>
    <row r="232" spans="21:22" ht="13.5" customHeight="1">
      <c r="U232" s="47"/>
      <c r="V232" s="47"/>
    </row>
    <row r="233" spans="21:22" ht="13.5" customHeight="1">
      <c r="U233" s="47"/>
      <c r="V233" s="47"/>
    </row>
    <row r="234" spans="21:22" ht="13.5" customHeight="1">
      <c r="U234" s="47"/>
      <c r="V234" s="47"/>
    </row>
    <row r="235" spans="21:22" ht="13.5" customHeight="1">
      <c r="U235" s="47"/>
      <c r="V235" s="47"/>
    </row>
    <row r="236" spans="21:22" ht="13.5" customHeight="1">
      <c r="U236" s="47"/>
      <c r="V236" s="47"/>
    </row>
    <row r="237" spans="21:22" ht="13.5" customHeight="1">
      <c r="U237" s="47"/>
      <c r="V237" s="47"/>
    </row>
    <row r="238" spans="21:22" ht="13.5" customHeight="1">
      <c r="U238" s="47"/>
      <c r="V238" s="47"/>
    </row>
    <row r="239" spans="21:22" ht="13.5" customHeight="1">
      <c r="U239" s="47"/>
      <c r="V239" s="47"/>
    </row>
    <row r="240" spans="21:22" ht="13.5" customHeight="1">
      <c r="U240" s="47"/>
      <c r="V240" s="47"/>
    </row>
    <row r="241" spans="21:22" ht="13.5" customHeight="1">
      <c r="U241" s="47"/>
      <c r="V241" s="47"/>
    </row>
    <row r="242" spans="21:22" ht="13.5" customHeight="1">
      <c r="U242" s="47"/>
      <c r="V242" s="47"/>
    </row>
    <row r="243" spans="21:22" ht="13.5" customHeight="1">
      <c r="U243" s="47"/>
      <c r="V243" s="47"/>
    </row>
    <row r="244" spans="21:22" ht="13.5" customHeight="1">
      <c r="U244" s="47"/>
      <c r="V244" s="47"/>
    </row>
    <row r="245" spans="21:22" ht="13.5" customHeight="1">
      <c r="U245" s="47"/>
      <c r="V245" s="47"/>
    </row>
    <row r="246" spans="21:22" ht="13.5" customHeight="1">
      <c r="U246" s="47"/>
      <c r="V246" s="47"/>
    </row>
    <row r="247" spans="21:22" ht="13.5" customHeight="1">
      <c r="U247" s="47"/>
      <c r="V247" s="47"/>
    </row>
    <row r="248" spans="21:22" ht="13.5" customHeight="1">
      <c r="U248" s="47"/>
      <c r="V248" s="47"/>
    </row>
    <row r="249" spans="21:22" ht="13.5" customHeight="1">
      <c r="U249" s="47"/>
      <c r="V249" s="47"/>
    </row>
    <row r="250" spans="21:22" ht="13.5" customHeight="1">
      <c r="U250" s="47"/>
      <c r="V250" s="47"/>
    </row>
    <row r="251" spans="21:22" ht="13.5" customHeight="1">
      <c r="U251" s="47"/>
      <c r="V251" s="47"/>
    </row>
    <row r="252" spans="21:22" ht="13.5" customHeight="1">
      <c r="U252" s="47"/>
      <c r="V252" s="47"/>
    </row>
    <row r="253" spans="21:22" ht="13.5" customHeight="1">
      <c r="U253" s="47"/>
      <c r="V253" s="47"/>
    </row>
    <row r="254" spans="21:22" ht="13.5" customHeight="1">
      <c r="U254" s="47"/>
      <c r="V254" s="47"/>
    </row>
    <row r="255" spans="21:22" ht="13.5" customHeight="1">
      <c r="U255" s="47"/>
      <c r="V255" s="47"/>
    </row>
    <row r="256" spans="21:22" ht="13.5" customHeight="1">
      <c r="U256" s="47"/>
      <c r="V256" s="47"/>
    </row>
    <row r="257" spans="21:22" ht="13.5" customHeight="1">
      <c r="U257" s="47"/>
      <c r="V257" s="47"/>
    </row>
    <row r="258" spans="21:22" ht="13.5" customHeight="1">
      <c r="U258" s="47"/>
      <c r="V258" s="47"/>
    </row>
    <row r="259" spans="21:22" ht="13.5" customHeight="1">
      <c r="U259" s="47"/>
      <c r="V259" s="47"/>
    </row>
    <row r="260" spans="21:22" ht="13.5" customHeight="1">
      <c r="U260" s="47"/>
      <c r="V260" s="47"/>
    </row>
    <row r="261" spans="21:22" ht="13.5" customHeight="1">
      <c r="U261" s="47"/>
      <c r="V261" s="47"/>
    </row>
    <row r="262" spans="21:22" ht="13.5" customHeight="1">
      <c r="U262" s="47"/>
      <c r="V262" s="47"/>
    </row>
    <row r="263" spans="21:22" ht="13.5" customHeight="1">
      <c r="U263" s="47"/>
      <c r="V263" s="47"/>
    </row>
    <row r="264" spans="21:22" ht="13.5" customHeight="1">
      <c r="U264" s="47"/>
      <c r="V264" s="47"/>
    </row>
    <row r="265" spans="21:22" ht="13.5" customHeight="1">
      <c r="U265" s="47"/>
      <c r="V265" s="47"/>
    </row>
    <row r="266" spans="21:22" ht="13.5" customHeight="1">
      <c r="U266" s="47"/>
      <c r="V266" s="47"/>
    </row>
    <row r="267" spans="21:22" ht="13.5" customHeight="1">
      <c r="U267" s="47"/>
      <c r="V267" s="47"/>
    </row>
    <row r="268" spans="21:22" ht="13.5" customHeight="1">
      <c r="U268" s="47"/>
      <c r="V268" s="47"/>
    </row>
    <row r="269" spans="21:22" ht="13.5" customHeight="1">
      <c r="U269" s="47"/>
      <c r="V269" s="47"/>
    </row>
    <row r="270" spans="21:22" ht="13.5" customHeight="1">
      <c r="U270" s="47"/>
      <c r="V270" s="47"/>
    </row>
    <row r="271" spans="21:22" ht="13.5" customHeight="1">
      <c r="U271" s="47"/>
      <c r="V271" s="47"/>
    </row>
    <row r="272" spans="21:22" ht="13.5" customHeight="1">
      <c r="U272" s="47"/>
      <c r="V272" s="47"/>
    </row>
    <row r="273" spans="21:22" ht="13.5" customHeight="1">
      <c r="U273" s="47"/>
      <c r="V273" s="47"/>
    </row>
    <row r="274" spans="21:22" ht="13.5" customHeight="1">
      <c r="U274" s="47"/>
      <c r="V274" s="47"/>
    </row>
    <row r="275" spans="21:22" ht="13.5" customHeight="1">
      <c r="U275" s="47"/>
      <c r="V275" s="47"/>
    </row>
    <row r="276" spans="21:22" ht="13.5" customHeight="1">
      <c r="U276" s="47"/>
      <c r="V276" s="47"/>
    </row>
    <row r="277" spans="21:22" ht="13.5" customHeight="1">
      <c r="U277" s="47"/>
      <c r="V277" s="47"/>
    </row>
    <row r="278" spans="21:22" ht="13.5" customHeight="1">
      <c r="U278" s="47"/>
      <c r="V278" s="47"/>
    </row>
    <row r="279" spans="21:22" ht="13.5" customHeight="1">
      <c r="U279" s="47"/>
      <c r="V279" s="47"/>
    </row>
    <row r="280" spans="21:22" ht="13.5" customHeight="1">
      <c r="U280" s="47"/>
      <c r="V280" s="47"/>
    </row>
    <row r="281" spans="21:22" ht="13.5" customHeight="1">
      <c r="U281" s="47"/>
      <c r="V281" s="47"/>
    </row>
    <row r="282" spans="21:22" ht="13.5" customHeight="1">
      <c r="U282" s="47"/>
      <c r="V282" s="47"/>
    </row>
    <row r="283" spans="21:22" ht="13.5" customHeight="1">
      <c r="U283" s="47"/>
      <c r="V283" s="47"/>
    </row>
    <row r="284" spans="21:22" ht="13.5" customHeight="1">
      <c r="U284" s="47"/>
      <c r="V284" s="47"/>
    </row>
    <row r="285" spans="21:22" ht="13.5" customHeight="1">
      <c r="U285" s="47"/>
      <c r="V285" s="47"/>
    </row>
    <row r="286" spans="21:22" ht="13.5" customHeight="1">
      <c r="U286" s="47"/>
      <c r="V286" s="47"/>
    </row>
    <row r="287" spans="21:22" ht="13.5" customHeight="1">
      <c r="U287" s="47"/>
      <c r="V287" s="47"/>
    </row>
    <row r="288" spans="21:22" ht="13.5" customHeight="1">
      <c r="U288" s="47"/>
      <c r="V288" s="47"/>
    </row>
    <row r="289" spans="21:22" ht="13.5" customHeight="1">
      <c r="U289" s="47"/>
      <c r="V289" s="47"/>
    </row>
    <row r="290" spans="21:22" ht="13.5" customHeight="1">
      <c r="U290" s="47"/>
      <c r="V290" s="47"/>
    </row>
    <row r="291" spans="21:22" ht="13.5" customHeight="1">
      <c r="U291" s="47"/>
      <c r="V291" s="47"/>
    </row>
    <row r="292" spans="21:22" ht="13.5" customHeight="1">
      <c r="U292" s="47"/>
      <c r="V292" s="47"/>
    </row>
    <row r="293" spans="21:22" ht="13.5" customHeight="1">
      <c r="U293" s="47"/>
      <c r="V293" s="47"/>
    </row>
    <row r="294" spans="21:22" ht="13.5" customHeight="1">
      <c r="U294" s="47"/>
      <c r="V294" s="47"/>
    </row>
    <row r="295" spans="21:22" ht="13.5" customHeight="1">
      <c r="U295" s="47"/>
      <c r="V295" s="47"/>
    </row>
    <row r="296" spans="21:22" ht="13.5" customHeight="1">
      <c r="U296" s="47"/>
      <c r="V296" s="47"/>
    </row>
    <row r="297" spans="21:22" ht="13.5" customHeight="1">
      <c r="U297" s="47"/>
      <c r="V297" s="47"/>
    </row>
    <row r="298" spans="21:22" ht="13.5" customHeight="1">
      <c r="U298" s="47"/>
      <c r="V298" s="47"/>
    </row>
    <row r="299" spans="21:22" ht="13.5" customHeight="1">
      <c r="U299" s="47"/>
      <c r="V299" s="47"/>
    </row>
    <row r="300" spans="21:22" ht="13.5" customHeight="1">
      <c r="U300" s="47"/>
      <c r="V300" s="47"/>
    </row>
    <row r="301" spans="21:22" ht="13.5" customHeight="1">
      <c r="U301" s="47"/>
      <c r="V301" s="47"/>
    </row>
    <row r="302" spans="21:22" ht="13.5" customHeight="1">
      <c r="U302" s="47"/>
      <c r="V302" s="47"/>
    </row>
    <row r="303" spans="21:22" ht="13.5" customHeight="1">
      <c r="U303" s="47"/>
      <c r="V303" s="47"/>
    </row>
    <row r="304" spans="21:22" ht="13.5" customHeight="1">
      <c r="U304" s="47"/>
      <c r="V304" s="47"/>
    </row>
    <row r="305" spans="21:22" ht="13.5" customHeight="1">
      <c r="U305" s="47"/>
      <c r="V305" s="47"/>
    </row>
    <row r="306" spans="21:22" ht="13.5" customHeight="1">
      <c r="U306" s="47"/>
      <c r="V306" s="47"/>
    </row>
    <row r="307" spans="21:22" ht="13.5" customHeight="1">
      <c r="U307" s="47"/>
      <c r="V307" s="47"/>
    </row>
    <row r="308" spans="21:22" ht="13.5" customHeight="1">
      <c r="U308" s="47"/>
      <c r="V308" s="47"/>
    </row>
    <row r="309" spans="21:22" ht="13.5" customHeight="1">
      <c r="U309" s="47"/>
      <c r="V309" s="47"/>
    </row>
    <row r="310" spans="21:22" ht="13.5" customHeight="1">
      <c r="U310" s="47"/>
      <c r="V310" s="47"/>
    </row>
    <row r="311" spans="21:22" ht="13.5" customHeight="1">
      <c r="U311" s="47"/>
      <c r="V311" s="47"/>
    </row>
    <row r="312" spans="21:22" ht="13.5" customHeight="1">
      <c r="U312" s="47"/>
      <c r="V312" s="47"/>
    </row>
    <row r="313" spans="21:22" ht="13.5" customHeight="1">
      <c r="U313" s="47"/>
      <c r="V313" s="47"/>
    </row>
    <row r="314" spans="21:22" ht="13.5" customHeight="1">
      <c r="U314" s="47"/>
      <c r="V314" s="47"/>
    </row>
    <row r="315" spans="21:22" ht="13.5" customHeight="1">
      <c r="U315" s="47"/>
      <c r="V315" s="47"/>
    </row>
    <row r="316" spans="21:22" ht="13.5" customHeight="1">
      <c r="U316" s="47"/>
      <c r="V316" s="47"/>
    </row>
    <row r="317" spans="21:22" ht="13.5" customHeight="1">
      <c r="U317" s="47"/>
      <c r="V317" s="47"/>
    </row>
    <row r="318" spans="21:22" ht="13.5" customHeight="1">
      <c r="U318" s="47"/>
      <c r="V318" s="47"/>
    </row>
    <row r="319" spans="21:22" ht="13.5" customHeight="1">
      <c r="U319" s="47"/>
      <c r="V319" s="47"/>
    </row>
    <row r="320" spans="21:22" ht="13.5" customHeight="1">
      <c r="U320" s="47"/>
      <c r="V320" s="47"/>
    </row>
    <row r="321" spans="21:22" ht="13.5" customHeight="1">
      <c r="U321" s="47"/>
      <c r="V321" s="47"/>
    </row>
    <row r="322" spans="21:22" ht="13.5" customHeight="1">
      <c r="U322" s="47"/>
      <c r="V322" s="47"/>
    </row>
    <row r="323" spans="21:22" ht="13.5" customHeight="1">
      <c r="U323" s="47"/>
      <c r="V323" s="47"/>
    </row>
    <row r="324" spans="21:22" ht="13.5" customHeight="1">
      <c r="U324" s="47"/>
      <c r="V324" s="47"/>
    </row>
    <row r="325" spans="21:22" ht="13.5" customHeight="1">
      <c r="U325" s="47"/>
      <c r="V325" s="47"/>
    </row>
    <row r="326" spans="21:22" ht="13.5" customHeight="1">
      <c r="U326" s="47"/>
      <c r="V326" s="47"/>
    </row>
    <row r="327" spans="21:22" ht="13.5" customHeight="1">
      <c r="U327" s="47"/>
      <c r="V327" s="47"/>
    </row>
    <row r="328" spans="21:22" ht="13.5" customHeight="1">
      <c r="U328" s="47"/>
      <c r="V328" s="47"/>
    </row>
    <row r="329" spans="21:22" ht="13.5" customHeight="1">
      <c r="U329" s="47"/>
      <c r="V329" s="47"/>
    </row>
    <row r="330" spans="21:22" ht="13.5" customHeight="1">
      <c r="U330" s="47"/>
      <c r="V330" s="47"/>
    </row>
    <row r="331" spans="21:22" ht="13.5" customHeight="1">
      <c r="U331" s="47"/>
      <c r="V331" s="47"/>
    </row>
    <row r="332" spans="21:22" ht="13.5" customHeight="1">
      <c r="U332" s="47"/>
      <c r="V332" s="47"/>
    </row>
    <row r="333" spans="21:22" ht="13.5" customHeight="1">
      <c r="U333" s="47"/>
      <c r="V333" s="47"/>
    </row>
    <row r="334" spans="21:22" ht="13.5" customHeight="1">
      <c r="U334" s="47"/>
      <c r="V334" s="47"/>
    </row>
    <row r="335" spans="21:22" ht="13.5" customHeight="1">
      <c r="U335" s="47"/>
      <c r="V335" s="47"/>
    </row>
    <row r="336" spans="21:22" ht="13.5" customHeight="1">
      <c r="U336" s="47"/>
      <c r="V336" s="47"/>
    </row>
    <row r="337" spans="21:22" ht="13.5" customHeight="1">
      <c r="U337" s="47"/>
      <c r="V337" s="47"/>
    </row>
    <row r="338" spans="21:22" ht="13.5" customHeight="1">
      <c r="U338" s="47"/>
      <c r="V338" s="47"/>
    </row>
    <row r="339" spans="21:22" ht="13.5" customHeight="1">
      <c r="U339" s="47"/>
      <c r="V339" s="47"/>
    </row>
    <row r="340" spans="21:22" ht="13.5" customHeight="1">
      <c r="U340" s="47"/>
      <c r="V340" s="47"/>
    </row>
    <row r="341" spans="21:22" ht="13.5" customHeight="1">
      <c r="U341" s="47"/>
      <c r="V341" s="47"/>
    </row>
    <row r="342" spans="21:22" ht="13.5" customHeight="1">
      <c r="U342" s="47"/>
      <c r="V342" s="47"/>
    </row>
    <row r="343" spans="21:22" ht="13.5" customHeight="1">
      <c r="U343" s="47"/>
      <c r="V343" s="47"/>
    </row>
    <row r="344" spans="21:22" ht="13.5" customHeight="1">
      <c r="U344" s="47"/>
      <c r="V344" s="47"/>
    </row>
    <row r="345" spans="21:22" ht="13.5" customHeight="1">
      <c r="U345" s="47"/>
      <c r="V345" s="47"/>
    </row>
    <row r="346" spans="21:22" ht="13.5" customHeight="1">
      <c r="U346" s="47"/>
      <c r="V346" s="47"/>
    </row>
    <row r="347" spans="21:22" ht="13.5" customHeight="1">
      <c r="U347" s="47"/>
      <c r="V347" s="47"/>
    </row>
    <row r="348" spans="21:22" ht="13.5" customHeight="1">
      <c r="U348" s="47"/>
      <c r="V348" s="47"/>
    </row>
    <row r="349" spans="21:22" ht="13.5" customHeight="1">
      <c r="U349" s="47"/>
      <c r="V349" s="47"/>
    </row>
    <row r="350" spans="21:22" ht="13.5" customHeight="1">
      <c r="U350" s="47"/>
      <c r="V350" s="47"/>
    </row>
    <row r="351" spans="21:22" ht="13.5" customHeight="1">
      <c r="U351" s="47"/>
      <c r="V351" s="47"/>
    </row>
    <row r="352" spans="21:22" ht="13.5" customHeight="1">
      <c r="U352" s="47"/>
      <c r="V352" s="47"/>
    </row>
    <row r="353" spans="21:22" ht="13.5" customHeight="1">
      <c r="U353" s="47"/>
      <c r="V353" s="47"/>
    </row>
    <row r="354" spans="21:22" ht="13.5" customHeight="1">
      <c r="U354" s="47"/>
      <c r="V354" s="47"/>
    </row>
    <row r="355" spans="21:22" ht="13.5" customHeight="1">
      <c r="U355" s="47"/>
      <c r="V355" s="47"/>
    </row>
    <row r="356" spans="21:22" ht="13.5" customHeight="1">
      <c r="U356" s="47"/>
      <c r="V356" s="47"/>
    </row>
    <row r="357" spans="21:22" ht="13.5" customHeight="1">
      <c r="U357" s="47"/>
      <c r="V357" s="47"/>
    </row>
    <row r="358" spans="21:22" ht="13.5" customHeight="1">
      <c r="U358" s="47"/>
      <c r="V358" s="47"/>
    </row>
    <row r="359" spans="21:22" ht="13.5" customHeight="1">
      <c r="U359" s="47"/>
      <c r="V359" s="47"/>
    </row>
    <row r="360" spans="21:22" ht="13.5" customHeight="1">
      <c r="U360" s="47"/>
      <c r="V360" s="47"/>
    </row>
    <row r="361" spans="21:22" ht="13.5" customHeight="1">
      <c r="U361" s="47"/>
      <c r="V361" s="47"/>
    </row>
    <row r="362" spans="21:22" ht="13.5" customHeight="1">
      <c r="U362" s="47"/>
      <c r="V362" s="47"/>
    </row>
    <row r="363" spans="21:22" ht="13.5" customHeight="1">
      <c r="U363" s="47"/>
      <c r="V363" s="47"/>
    </row>
    <row r="364" spans="21:22" ht="13.5" customHeight="1">
      <c r="U364" s="47"/>
      <c r="V364" s="47"/>
    </row>
    <row r="365" spans="21:22" ht="13.5" customHeight="1">
      <c r="U365" s="47"/>
      <c r="V365" s="47"/>
    </row>
    <row r="366" spans="21:22" ht="13.5" customHeight="1">
      <c r="U366" s="47"/>
      <c r="V366" s="47"/>
    </row>
    <row r="367" spans="21:22" ht="13.5" customHeight="1">
      <c r="U367" s="47"/>
      <c r="V367" s="47"/>
    </row>
    <row r="368" spans="21:22" ht="13.5" customHeight="1">
      <c r="U368" s="47"/>
      <c r="V368" s="47"/>
    </row>
    <row r="369" spans="21:22" ht="13.5" customHeight="1">
      <c r="U369" s="47"/>
      <c r="V369" s="47"/>
    </row>
    <row r="370" spans="21:22" ht="13.5" customHeight="1">
      <c r="U370" s="47"/>
      <c r="V370" s="47"/>
    </row>
    <row r="371" spans="21:22" ht="13.5" customHeight="1">
      <c r="U371" s="47"/>
      <c r="V371" s="47"/>
    </row>
    <row r="372" spans="21:22" ht="13.5" customHeight="1">
      <c r="U372" s="47"/>
      <c r="V372" s="47"/>
    </row>
    <row r="373" spans="21:22" ht="13.5" customHeight="1">
      <c r="U373" s="47"/>
      <c r="V373" s="47"/>
    </row>
    <row r="374" spans="21:22" ht="13.5" customHeight="1">
      <c r="U374" s="47"/>
      <c r="V374" s="47"/>
    </row>
    <row r="375" spans="21:22" ht="13.5" customHeight="1">
      <c r="U375" s="47"/>
      <c r="V375" s="47"/>
    </row>
    <row r="376" spans="21:22" ht="13.5" customHeight="1">
      <c r="U376" s="47"/>
      <c r="V376" s="47"/>
    </row>
    <row r="377" spans="21:22" ht="13.5" customHeight="1">
      <c r="U377" s="47"/>
      <c r="V377" s="47"/>
    </row>
    <row r="378" spans="21:22" ht="13.5" customHeight="1">
      <c r="U378" s="47"/>
      <c r="V378" s="47"/>
    </row>
    <row r="379" spans="21:22" ht="13.5" customHeight="1">
      <c r="U379" s="47"/>
      <c r="V379" s="47"/>
    </row>
    <row r="380" spans="21:22" ht="13.5" customHeight="1">
      <c r="U380" s="47"/>
      <c r="V380" s="47"/>
    </row>
    <row r="381" spans="21:22" ht="13.5" customHeight="1">
      <c r="U381" s="47"/>
      <c r="V381" s="47"/>
    </row>
    <row r="382" spans="21:22" ht="13.5" customHeight="1">
      <c r="U382" s="47"/>
      <c r="V382" s="47"/>
    </row>
    <row r="383" spans="21:22" ht="13.5" customHeight="1">
      <c r="U383" s="47"/>
      <c r="V383" s="47"/>
    </row>
    <row r="384" spans="21:22" ht="13.5" customHeight="1">
      <c r="U384" s="47"/>
      <c r="V384" s="47"/>
    </row>
    <row r="385" spans="21:22" ht="13.5" customHeight="1">
      <c r="U385" s="47"/>
      <c r="V385" s="47"/>
    </row>
    <row r="386" spans="21:22" ht="13.5" customHeight="1">
      <c r="U386" s="47"/>
      <c r="V386" s="47"/>
    </row>
    <row r="387" spans="21:22" ht="13.5" customHeight="1">
      <c r="U387" s="47"/>
      <c r="V387" s="47"/>
    </row>
    <row r="388" spans="21:22" ht="13.5" customHeight="1">
      <c r="U388" s="47"/>
      <c r="V388" s="47"/>
    </row>
    <row r="389" spans="21:22" ht="13.5" customHeight="1">
      <c r="U389" s="47"/>
      <c r="V389" s="47"/>
    </row>
    <row r="390" spans="21:22" ht="13.5" customHeight="1">
      <c r="U390" s="47"/>
      <c r="V390" s="47"/>
    </row>
    <row r="391" spans="21:22" ht="13.5" customHeight="1">
      <c r="U391" s="47"/>
      <c r="V391" s="47"/>
    </row>
    <row r="392" spans="21:22" ht="13.5" customHeight="1">
      <c r="U392" s="47"/>
      <c r="V392" s="47"/>
    </row>
    <row r="393" spans="21:22" ht="13.5" customHeight="1">
      <c r="U393" s="47"/>
      <c r="V393" s="47"/>
    </row>
    <row r="394" spans="21:22" ht="13.5" customHeight="1">
      <c r="U394" s="47"/>
      <c r="V394" s="47"/>
    </row>
    <row r="395" spans="21:22" ht="13.5" customHeight="1">
      <c r="U395" s="47"/>
      <c r="V395" s="47"/>
    </row>
    <row r="396" spans="21:22" ht="13.5" customHeight="1">
      <c r="U396" s="47"/>
      <c r="V396" s="47"/>
    </row>
    <row r="397" spans="21:22" ht="13.5" customHeight="1">
      <c r="U397" s="47"/>
      <c r="V397" s="47"/>
    </row>
    <row r="398" spans="21:22" ht="13.5" customHeight="1">
      <c r="U398" s="47"/>
      <c r="V398" s="47"/>
    </row>
    <row r="399" spans="21:22" ht="13.5" customHeight="1">
      <c r="U399" s="47"/>
      <c r="V399" s="47"/>
    </row>
    <row r="400" spans="21:22" ht="13.5" customHeight="1">
      <c r="U400" s="47"/>
      <c r="V400" s="47"/>
    </row>
    <row r="401" spans="21:22" ht="13.5" customHeight="1">
      <c r="U401" s="47"/>
      <c r="V401" s="47"/>
    </row>
    <row r="402" spans="21:22" ht="13.5" customHeight="1">
      <c r="U402" s="47"/>
      <c r="V402" s="47"/>
    </row>
    <row r="403" spans="21:22" ht="13.5" customHeight="1">
      <c r="U403" s="47"/>
      <c r="V403" s="47"/>
    </row>
    <row r="404" spans="21:22" ht="13.5" customHeight="1">
      <c r="U404" s="47"/>
      <c r="V404" s="47"/>
    </row>
    <row r="405" spans="21:22" ht="13.5" customHeight="1">
      <c r="U405" s="47"/>
      <c r="V405" s="47"/>
    </row>
    <row r="406" spans="21:22" ht="13.5" customHeight="1">
      <c r="U406" s="47"/>
      <c r="V406" s="47"/>
    </row>
    <row r="407" spans="21:22" ht="13.5" customHeight="1">
      <c r="U407" s="47"/>
      <c r="V407" s="47"/>
    </row>
    <row r="408" spans="21:22" ht="13.5" customHeight="1">
      <c r="U408" s="47"/>
      <c r="V408" s="47"/>
    </row>
    <row r="409" spans="21:22" ht="13.5" customHeight="1">
      <c r="U409" s="47"/>
      <c r="V409" s="47"/>
    </row>
    <row r="410" spans="21:22" ht="13.5" customHeight="1">
      <c r="U410" s="47"/>
      <c r="V410" s="47"/>
    </row>
    <row r="411" spans="21:22" ht="13.5" customHeight="1">
      <c r="U411" s="47"/>
      <c r="V411" s="47"/>
    </row>
    <row r="412" spans="21:22" ht="13.5" customHeight="1">
      <c r="U412" s="47"/>
      <c r="V412" s="47"/>
    </row>
    <row r="413" spans="21:22" ht="13.5" customHeight="1">
      <c r="U413" s="47"/>
      <c r="V413" s="47"/>
    </row>
    <row r="414" spans="21:22" ht="13.5" customHeight="1">
      <c r="U414" s="47"/>
      <c r="V414" s="47"/>
    </row>
    <row r="415" spans="21:22" ht="13.5" customHeight="1">
      <c r="U415" s="47"/>
      <c r="V415" s="47"/>
    </row>
    <row r="416" spans="21:22" ht="13.5" customHeight="1">
      <c r="U416" s="47"/>
      <c r="V416" s="47"/>
    </row>
    <row r="417" spans="21:22" ht="13.5" customHeight="1">
      <c r="U417" s="47"/>
      <c r="V417" s="47"/>
    </row>
    <row r="418" spans="21:22" ht="13.5" customHeight="1">
      <c r="U418" s="47"/>
      <c r="V418" s="47"/>
    </row>
    <row r="419" spans="21:22" ht="13.5" customHeight="1">
      <c r="U419" s="47"/>
      <c r="V419" s="47"/>
    </row>
    <row r="420" spans="21:22" ht="13.5" customHeight="1">
      <c r="U420" s="47"/>
      <c r="V420" s="47"/>
    </row>
    <row r="421" spans="21:22" ht="13.5" customHeight="1">
      <c r="U421" s="47"/>
      <c r="V421" s="47"/>
    </row>
    <row r="422" spans="21:22" ht="13.5" customHeight="1">
      <c r="U422" s="47"/>
      <c r="V422" s="47"/>
    </row>
    <row r="423" spans="21:22" ht="13.5" customHeight="1">
      <c r="U423" s="47"/>
      <c r="V423" s="47"/>
    </row>
    <row r="424" spans="21:22" ht="13.5" customHeight="1">
      <c r="U424" s="47"/>
      <c r="V424" s="47"/>
    </row>
    <row r="425" spans="21:22" ht="13.5" customHeight="1">
      <c r="U425" s="47"/>
      <c r="V425" s="47"/>
    </row>
    <row r="426" spans="21:22" ht="13.5" customHeight="1">
      <c r="U426" s="47"/>
      <c r="V426" s="47"/>
    </row>
    <row r="427" spans="21:22" ht="13.5" customHeight="1">
      <c r="U427" s="47"/>
      <c r="V427" s="47"/>
    </row>
    <row r="428" spans="21:22" ht="13.5" customHeight="1">
      <c r="U428" s="47"/>
      <c r="V428" s="47"/>
    </row>
    <row r="429" spans="21:22" ht="13.5" customHeight="1">
      <c r="U429" s="47"/>
      <c r="V429" s="47"/>
    </row>
    <row r="430" spans="21:22" ht="13.5" customHeight="1">
      <c r="U430" s="47"/>
      <c r="V430" s="47"/>
    </row>
    <row r="431" spans="21:22" ht="13.5" customHeight="1">
      <c r="U431" s="47"/>
      <c r="V431" s="47"/>
    </row>
    <row r="432" spans="21:22" ht="13.5" customHeight="1">
      <c r="U432" s="47"/>
      <c r="V432" s="47"/>
    </row>
    <row r="433" spans="21:22" ht="13.5" customHeight="1">
      <c r="U433" s="47"/>
      <c r="V433" s="47"/>
    </row>
    <row r="434" spans="21:22" ht="13.5" customHeight="1">
      <c r="U434" s="47"/>
      <c r="V434" s="47"/>
    </row>
    <row r="435" spans="21:22" ht="13.5" customHeight="1">
      <c r="U435" s="47"/>
      <c r="V435" s="47"/>
    </row>
    <row r="436" spans="21:22" ht="13.5" customHeight="1">
      <c r="U436" s="47"/>
      <c r="V436" s="47"/>
    </row>
    <row r="437" spans="21:22" ht="13.5" customHeight="1">
      <c r="U437" s="47"/>
      <c r="V437" s="47"/>
    </row>
    <row r="438" spans="21:22" ht="13.5" customHeight="1">
      <c r="U438" s="47"/>
      <c r="V438" s="47"/>
    </row>
    <row r="439" spans="21:22" ht="13.5" customHeight="1">
      <c r="U439" s="47"/>
      <c r="V439" s="47"/>
    </row>
    <row r="440" spans="21:22" ht="13.5" customHeight="1">
      <c r="U440" s="47"/>
      <c r="V440" s="47"/>
    </row>
    <row r="441" spans="21:22" ht="13.5" customHeight="1">
      <c r="U441" s="47"/>
      <c r="V441" s="47"/>
    </row>
    <row r="442" spans="21:22" ht="13.5" customHeight="1">
      <c r="U442" s="47"/>
      <c r="V442" s="47"/>
    </row>
    <row r="443" spans="21:22" ht="13.5" customHeight="1">
      <c r="U443" s="47"/>
      <c r="V443" s="47"/>
    </row>
    <row r="444" spans="21:22" ht="13.5" customHeight="1">
      <c r="U444" s="47"/>
      <c r="V444" s="47"/>
    </row>
    <row r="445" spans="21:22" ht="13.5" customHeight="1">
      <c r="U445" s="47"/>
      <c r="V445" s="47"/>
    </row>
    <row r="446" spans="21:22" ht="13.5" customHeight="1">
      <c r="U446" s="47"/>
      <c r="V446" s="47"/>
    </row>
    <row r="447" spans="21:22" ht="13.5" customHeight="1">
      <c r="U447" s="47"/>
      <c r="V447" s="47"/>
    </row>
    <row r="448" spans="21:22" ht="13.5" customHeight="1">
      <c r="U448" s="47"/>
      <c r="V448" s="47"/>
    </row>
    <row r="449" spans="21:22" ht="13.5" customHeight="1">
      <c r="U449" s="47"/>
      <c r="V449" s="47"/>
    </row>
    <row r="450" spans="21:22" ht="13.5" customHeight="1">
      <c r="U450" s="47"/>
      <c r="V450" s="47"/>
    </row>
    <row r="451" spans="21:22" ht="13.5" customHeight="1">
      <c r="U451" s="47"/>
      <c r="V451" s="47"/>
    </row>
    <row r="452" spans="21:22" ht="13.5" customHeight="1">
      <c r="U452" s="47"/>
      <c r="V452" s="47"/>
    </row>
    <row r="453" spans="21:22" ht="13.5" customHeight="1">
      <c r="U453" s="47"/>
      <c r="V453" s="47"/>
    </row>
    <row r="454" spans="21:22" ht="13.5" customHeight="1">
      <c r="U454" s="47"/>
      <c r="V454" s="47"/>
    </row>
    <row r="455" spans="21:22" ht="13.5" customHeight="1">
      <c r="U455" s="47"/>
      <c r="V455" s="47"/>
    </row>
    <row r="456" spans="21:22" ht="13.5" customHeight="1">
      <c r="U456" s="47"/>
      <c r="V456" s="47"/>
    </row>
    <row r="457" spans="21:22" ht="13.5" customHeight="1">
      <c r="U457" s="47"/>
      <c r="V457" s="47"/>
    </row>
    <row r="458" spans="21:22" ht="13.5" customHeight="1">
      <c r="U458" s="47"/>
      <c r="V458" s="47"/>
    </row>
    <row r="459" spans="21:22" ht="13.5" customHeight="1">
      <c r="U459" s="47"/>
      <c r="V459" s="47"/>
    </row>
    <row r="460" spans="21:22" ht="13.5" customHeight="1">
      <c r="U460" s="47"/>
      <c r="V460" s="47"/>
    </row>
    <row r="461" spans="21:22" ht="13.5" customHeight="1">
      <c r="U461" s="47"/>
      <c r="V461" s="47"/>
    </row>
    <row r="462" spans="21:22" ht="13.5" customHeight="1">
      <c r="U462" s="47"/>
      <c r="V462" s="47"/>
    </row>
    <row r="463" spans="21:22" ht="13.5" customHeight="1">
      <c r="U463" s="47"/>
      <c r="V463" s="47"/>
    </row>
    <row r="464" spans="21:22" ht="13.5" customHeight="1">
      <c r="U464" s="47"/>
      <c r="V464" s="47"/>
    </row>
    <row r="465" spans="21:22" ht="13.5" customHeight="1">
      <c r="U465" s="47"/>
      <c r="V465" s="47"/>
    </row>
    <row r="466" spans="21:22" ht="13.5" customHeight="1">
      <c r="U466" s="47"/>
      <c r="V466" s="47"/>
    </row>
    <row r="467" spans="21:22" ht="13.5" customHeight="1">
      <c r="U467" s="47"/>
      <c r="V467" s="47"/>
    </row>
    <row r="468" spans="21:22" ht="13.5" customHeight="1">
      <c r="U468" s="47"/>
      <c r="V468" s="47"/>
    </row>
    <row r="469" spans="21:22" ht="13.5" customHeight="1">
      <c r="U469" s="47"/>
      <c r="V469" s="47"/>
    </row>
    <row r="470" spans="21:22" ht="13.5" customHeight="1">
      <c r="U470" s="47"/>
      <c r="V470" s="47"/>
    </row>
    <row r="471" spans="21:22" ht="13.5" customHeight="1">
      <c r="U471" s="47"/>
      <c r="V471" s="47"/>
    </row>
    <row r="472" spans="21:22" ht="13.5" customHeight="1">
      <c r="U472" s="47"/>
      <c r="V472" s="47"/>
    </row>
    <row r="473" spans="21:22" ht="13.5" customHeight="1">
      <c r="U473" s="47"/>
      <c r="V473" s="47"/>
    </row>
    <row r="474" spans="21:22" ht="13.5" customHeight="1">
      <c r="U474" s="47"/>
      <c r="V474" s="47"/>
    </row>
    <row r="475" spans="21:22" ht="13.5" customHeight="1">
      <c r="U475" s="47"/>
      <c r="V475" s="47"/>
    </row>
    <row r="476" spans="21:22" ht="13.5" customHeight="1">
      <c r="U476" s="47"/>
      <c r="V476" s="47"/>
    </row>
    <row r="477" spans="21:22" ht="13.5" customHeight="1">
      <c r="U477" s="47"/>
      <c r="V477" s="47"/>
    </row>
    <row r="478" spans="21:22" ht="13.5" customHeight="1">
      <c r="U478" s="47"/>
      <c r="V478" s="47"/>
    </row>
    <row r="479" spans="21:22" ht="13.5" customHeight="1">
      <c r="U479" s="47"/>
      <c r="V479" s="47"/>
    </row>
    <row r="480" spans="21:22" ht="13.5" customHeight="1">
      <c r="U480" s="47"/>
      <c r="V480" s="47"/>
    </row>
    <row r="481" spans="21:22" ht="13.5" customHeight="1">
      <c r="U481" s="47"/>
      <c r="V481" s="47"/>
    </row>
    <row r="482" spans="21:22" ht="13.5" customHeight="1">
      <c r="U482" s="47"/>
      <c r="V482" s="47"/>
    </row>
    <row r="483" spans="21:22" ht="13.5" customHeight="1">
      <c r="U483" s="47"/>
      <c r="V483" s="47"/>
    </row>
    <row r="484" spans="21:22" ht="13.5" customHeight="1">
      <c r="U484" s="47"/>
      <c r="V484" s="47"/>
    </row>
    <row r="485" spans="21:22" ht="13.5" customHeight="1">
      <c r="U485" s="47"/>
      <c r="V485" s="47"/>
    </row>
    <row r="486" spans="21:22" ht="13.5" customHeight="1">
      <c r="U486" s="47"/>
      <c r="V486" s="47"/>
    </row>
    <row r="487" spans="21:22" ht="13.5" customHeight="1">
      <c r="U487" s="47"/>
      <c r="V487" s="47"/>
    </row>
    <row r="488" spans="21:22" ht="13.5" customHeight="1">
      <c r="U488" s="47"/>
      <c r="V488" s="47"/>
    </row>
    <row r="489" spans="21:22" ht="13.5" customHeight="1">
      <c r="U489" s="47"/>
      <c r="V489" s="47"/>
    </row>
    <row r="490" spans="21:22" ht="13.5" customHeight="1">
      <c r="U490" s="47"/>
      <c r="V490" s="47"/>
    </row>
    <row r="491" spans="21:22" ht="13.5" customHeight="1">
      <c r="U491" s="47"/>
      <c r="V491" s="47"/>
    </row>
    <row r="492" spans="21:22" ht="13.5" customHeight="1">
      <c r="U492" s="47"/>
      <c r="V492" s="47"/>
    </row>
    <row r="493" spans="21:22" ht="13.5" customHeight="1">
      <c r="U493" s="47"/>
      <c r="V493" s="47"/>
    </row>
    <row r="494" spans="21:22" ht="13.5" customHeight="1">
      <c r="U494" s="47"/>
      <c r="V494" s="47"/>
    </row>
    <row r="495" spans="21:22" ht="13.5" customHeight="1">
      <c r="U495" s="47"/>
      <c r="V495" s="47"/>
    </row>
    <row r="496" spans="21:22" ht="13.5" customHeight="1">
      <c r="U496" s="47"/>
      <c r="V496" s="47"/>
    </row>
    <row r="497" spans="21:22" ht="13.5" customHeight="1">
      <c r="U497" s="47"/>
      <c r="V497" s="47"/>
    </row>
    <row r="498" spans="21:22" ht="13.5" customHeight="1">
      <c r="U498" s="47"/>
      <c r="V498" s="47"/>
    </row>
    <row r="499" spans="21:22" ht="13.5" customHeight="1">
      <c r="U499" s="47"/>
      <c r="V499" s="47"/>
    </row>
    <row r="500" spans="21:22" ht="13.5" customHeight="1">
      <c r="U500" s="47"/>
      <c r="V500" s="47"/>
    </row>
    <row r="501" spans="21:22" ht="13.5" customHeight="1">
      <c r="U501" s="47"/>
      <c r="V501" s="47"/>
    </row>
    <row r="502" spans="21:22" ht="13.5" customHeight="1">
      <c r="U502" s="47"/>
      <c r="V502" s="47"/>
    </row>
    <row r="503" spans="21:22" ht="13.5" customHeight="1">
      <c r="U503" s="47"/>
      <c r="V503" s="47"/>
    </row>
    <row r="504" spans="21:22" ht="13.5" customHeight="1">
      <c r="U504" s="47"/>
      <c r="V504" s="47"/>
    </row>
    <row r="505" spans="21:22" ht="13.5" customHeight="1">
      <c r="U505" s="47"/>
      <c r="V505" s="47"/>
    </row>
    <row r="506" spans="21:22" ht="13.5" customHeight="1">
      <c r="U506" s="47"/>
      <c r="V506" s="47"/>
    </row>
    <row r="507" spans="21:22" ht="13.5" customHeight="1">
      <c r="U507" s="47"/>
      <c r="V507" s="47"/>
    </row>
    <row r="508" spans="21:22" ht="13.5" customHeight="1">
      <c r="U508" s="47"/>
      <c r="V508" s="47"/>
    </row>
    <row r="509" spans="21:22" ht="13.5" customHeight="1">
      <c r="U509" s="47"/>
      <c r="V509" s="47"/>
    </row>
    <row r="510" spans="21:22" ht="13.5" customHeight="1">
      <c r="U510" s="47"/>
      <c r="V510" s="47"/>
    </row>
    <row r="511" spans="21:22" ht="13.5" customHeight="1">
      <c r="U511" s="47"/>
      <c r="V511" s="47"/>
    </row>
    <row r="512" spans="21:22" ht="13.5" customHeight="1">
      <c r="U512" s="47"/>
      <c r="V512" s="47"/>
    </row>
    <row r="513" spans="21:22" ht="13.5" customHeight="1">
      <c r="U513" s="47"/>
      <c r="V513" s="47"/>
    </row>
    <row r="514" spans="21:22" ht="13.5" customHeight="1">
      <c r="U514" s="47"/>
      <c r="V514" s="47"/>
    </row>
    <row r="515" spans="21:22" ht="13.5" customHeight="1">
      <c r="U515" s="47"/>
      <c r="V515" s="47"/>
    </row>
    <row r="516" spans="21:22" ht="13.5" customHeight="1">
      <c r="U516" s="47"/>
      <c r="V516" s="47"/>
    </row>
    <row r="517" spans="21:22" ht="13.5" customHeight="1">
      <c r="U517" s="47"/>
      <c r="V517" s="47"/>
    </row>
    <row r="518" spans="21:22" ht="13.5" customHeight="1">
      <c r="U518" s="47"/>
      <c r="V518" s="47"/>
    </row>
    <row r="519" spans="21:22" ht="13.5" customHeight="1">
      <c r="U519" s="47"/>
      <c r="V519" s="47"/>
    </row>
    <row r="520" spans="21:22" ht="13.5" customHeight="1">
      <c r="U520" s="47"/>
      <c r="V520" s="47"/>
    </row>
    <row r="521" spans="21:22" ht="13.5" customHeight="1">
      <c r="U521" s="47"/>
      <c r="V521" s="47"/>
    </row>
    <row r="522" spans="21:22" ht="13.5" customHeight="1">
      <c r="U522" s="47"/>
      <c r="V522" s="47"/>
    </row>
    <row r="523" spans="21:22" ht="13.5" customHeight="1">
      <c r="U523" s="47"/>
      <c r="V523" s="47"/>
    </row>
    <row r="524" spans="21:22" ht="13.5" customHeight="1">
      <c r="U524" s="47"/>
      <c r="V524" s="47"/>
    </row>
    <row r="525" spans="21:22" ht="13.5" customHeight="1">
      <c r="U525" s="47"/>
      <c r="V525" s="47"/>
    </row>
    <row r="526" spans="21:22" ht="13.5" customHeight="1">
      <c r="U526" s="47"/>
      <c r="V526" s="47"/>
    </row>
    <row r="527" spans="21:22" ht="13.5" customHeight="1">
      <c r="U527" s="47"/>
      <c r="V527" s="47"/>
    </row>
    <row r="528" spans="21:22" ht="13.5" customHeight="1">
      <c r="U528" s="47"/>
      <c r="V528" s="47"/>
    </row>
    <row r="529" spans="21:22" ht="13.5" customHeight="1">
      <c r="U529" s="47"/>
      <c r="V529" s="47"/>
    </row>
    <row r="530" spans="21:22" ht="13.5" customHeight="1">
      <c r="U530" s="47"/>
      <c r="V530" s="47"/>
    </row>
    <row r="531" spans="21:22" ht="13.5" customHeight="1">
      <c r="U531" s="47"/>
      <c r="V531" s="47"/>
    </row>
    <row r="532" spans="21:22" ht="13.5" customHeight="1">
      <c r="U532" s="47"/>
      <c r="V532" s="47"/>
    </row>
    <row r="533" spans="21:22" ht="13.5" customHeight="1">
      <c r="U533" s="47"/>
      <c r="V533" s="47"/>
    </row>
    <row r="534" spans="21:22" ht="13.5" customHeight="1">
      <c r="U534" s="47"/>
      <c r="V534" s="47"/>
    </row>
    <row r="535" spans="21:22" ht="13.5" customHeight="1">
      <c r="U535" s="47"/>
      <c r="V535" s="47"/>
    </row>
    <row r="536" spans="21:22" ht="13.5" customHeight="1">
      <c r="U536" s="47"/>
      <c r="V536" s="47"/>
    </row>
    <row r="537" spans="21:22" ht="13.5" customHeight="1">
      <c r="U537" s="47"/>
      <c r="V537" s="47"/>
    </row>
    <row r="538" spans="21:22" ht="13.5" customHeight="1">
      <c r="U538" s="47"/>
      <c r="V538" s="47"/>
    </row>
    <row r="539" spans="21:22" ht="13.5" customHeight="1">
      <c r="U539" s="47"/>
      <c r="V539" s="47"/>
    </row>
    <row r="540" spans="21:22" ht="13.5" customHeight="1">
      <c r="U540" s="47"/>
      <c r="V540" s="47"/>
    </row>
    <row r="541" spans="21:22" ht="13.5" customHeight="1">
      <c r="U541" s="47"/>
      <c r="V541" s="47"/>
    </row>
    <row r="542" spans="21:22" ht="13.5" customHeight="1">
      <c r="U542" s="47"/>
      <c r="V542" s="47"/>
    </row>
    <row r="543" spans="21:22" ht="13.5" customHeight="1">
      <c r="U543" s="47"/>
      <c r="V543" s="47"/>
    </row>
    <row r="544" spans="21:22" ht="13.5" customHeight="1">
      <c r="U544" s="47"/>
      <c r="V544" s="47"/>
    </row>
    <row r="545" spans="21:22" ht="13.5" customHeight="1">
      <c r="U545" s="47"/>
      <c r="V545" s="47"/>
    </row>
    <row r="546" spans="21:22" ht="13.5" customHeight="1">
      <c r="U546" s="47"/>
      <c r="V546" s="47"/>
    </row>
    <row r="547" spans="21:22" ht="13.5" customHeight="1">
      <c r="U547" s="47"/>
      <c r="V547" s="47"/>
    </row>
    <row r="548" spans="21:22" ht="13.5" customHeight="1">
      <c r="U548" s="47"/>
      <c r="V548" s="47"/>
    </row>
    <row r="549" spans="21:22" ht="13.5" customHeight="1">
      <c r="U549" s="47"/>
      <c r="V549" s="47"/>
    </row>
    <row r="550" spans="21:22" ht="13.5" customHeight="1">
      <c r="U550" s="47"/>
      <c r="V550" s="47"/>
    </row>
    <row r="551" spans="21:22" ht="13.5" customHeight="1">
      <c r="U551" s="47"/>
      <c r="V551" s="47"/>
    </row>
    <row r="552" spans="21:22" ht="13.5" customHeight="1">
      <c r="U552" s="47"/>
      <c r="V552" s="47"/>
    </row>
    <row r="553" spans="21:22" ht="13.5" customHeight="1">
      <c r="U553" s="47"/>
      <c r="V553" s="47"/>
    </row>
    <row r="554" spans="21:22" ht="13.5" customHeight="1">
      <c r="U554" s="47"/>
      <c r="V554" s="47"/>
    </row>
    <row r="555" spans="21:22" ht="13.5" customHeight="1">
      <c r="U555" s="47"/>
      <c r="V555" s="47"/>
    </row>
    <row r="556" spans="21:22" ht="13.5" customHeight="1">
      <c r="U556" s="47"/>
      <c r="V556" s="47"/>
    </row>
    <row r="557" spans="21:22" ht="13.5" customHeight="1">
      <c r="U557" s="47"/>
      <c r="V557" s="47"/>
    </row>
    <row r="558" spans="21:22" ht="13.5" customHeight="1">
      <c r="U558" s="47"/>
      <c r="V558" s="47"/>
    </row>
    <row r="559" spans="21:22" ht="13.5" customHeight="1">
      <c r="U559" s="47"/>
      <c r="V559" s="47"/>
    </row>
    <row r="560" spans="21:22" ht="13.5" customHeight="1">
      <c r="U560" s="47"/>
      <c r="V560" s="47"/>
    </row>
    <row r="561" spans="21:22" ht="13.5" customHeight="1">
      <c r="U561" s="47"/>
      <c r="V561" s="47"/>
    </row>
    <row r="562" spans="21:22" ht="13.5" customHeight="1">
      <c r="U562" s="47"/>
      <c r="V562" s="47"/>
    </row>
    <row r="563" spans="21:22" ht="13.5" customHeight="1">
      <c r="U563" s="47"/>
      <c r="V563" s="47"/>
    </row>
    <row r="564" spans="21:22" ht="13.5" customHeight="1">
      <c r="U564" s="47"/>
      <c r="V564" s="47"/>
    </row>
    <row r="565" spans="21:22" ht="13.5" customHeight="1">
      <c r="U565" s="47"/>
      <c r="V565" s="47"/>
    </row>
    <row r="566" spans="21:22" ht="13.5" customHeight="1">
      <c r="U566" s="47"/>
      <c r="V566" s="47"/>
    </row>
    <row r="567" spans="21:22" ht="13.5" customHeight="1">
      <c r="U567" s="47"/>
      <c r="V567" s="47"/>
    </row>
    <row r="568" spans="21:22" ht="13.5" customHeight="1">
      <c r="U568" s="47"/>
      <c r="V568" s="47"/>
    </row>
    <row r="569" spans="21:22" ht="13.5" customHeight="1">
      <c r="U569" s="47"/>
      <c r="V569" s="47"/>
    </row>
    <row r="570" spans="21:22" ht="13.5" customHeight="1">
      <c r="U570" s="47"/>
      <c r="V570" s="47"/>
    </row>
    <row r="571" spans="21:22" ht="13.5" customHeight="1">
      <c r="U571" s="47"/>
      <c r="V571" s="47"/>
    </row>
    <row r="572" spans="21:22" ht="13.5" customHeight="1">
      <c r="U572" s="47"/>
      <c r="V572" s="47"/>
    </row>
    <row r="573" spans="21:22" ht="13.5" customHeight="1">
      <c r="U573" s="47"/>
      <c r="V573" s="47"/>
    </row>
    <row r="574" spans="21:22" ht="13.5" customHeight="1">
      <c r="U574" s="47"/>
      <c r="V574" s="47"/>
    </row>
    <row r="575" spans="21:22" ht="13.5" customHeight="1">
      <c r="U575" s="47"/>
      <c r="V575" s="47"/>
    </row>
    <row r="576" spans="21:22" ht="13.5" customHeight="1">
      <c r="U576" s="47"/>
      <c r="V576" s="47"/>
    </row>
    <row r="577" spans="21:22" ht="13.5" customHeight="1">
      <c r="U577" s="47"/>
      <c r="V577" s="47"/>
    </row>
    <row r="578" spans="21:22" ht="13.5" customHeight="1">
      <c r="U578" s="47"/>
      <c r="V578" s="47"/>
    </row>
    <row r="579" spans="21:22" ht="13.5" customHeight="1">
      <c r="U579" s="47"/>
      <c r="V579" s="47"/>
    </row>
    <row r="580" spans="21:22" ht="13.5" customHeight="1">
      <c r="U580" s="47"/>
      <c r="V580" s="47"/>
    </row>
    <row r="581" spans="21:22" ht="13.5" customHeight="1">
      <c r="U581" s="47"/>
      <c r="V581" s="47"/>
    </row>
    <row r="582" spans="21:22" ht="13.5" customHeight="1">
      <c r="U582" s="47"/>
      <c r="V582" s="47"/>
    </row>
    <row r="583" spans="21:22" ht="13.5" customHeight="1">
      <c r="U583" s="47"/>
      <c r="V583" s="47"/>
    </row>
    <row r="584" spans="21:22" ht="13.5" customHeight="1">
      <c r="U584" s="47"/>
      <c r="V584" s="47"/>
    </row>
    <row r="585" spans="21:22" ht="13.5" customHeight="1">
      <c r="U585" s="47"/>
      <c r="V585" s="47"/>
    </row>
    <row r="586" spans="21:22" ht="13.5" customHeight="1">
      <c r="U586" s="47"/>
      <c r="V586" s="47"/>
    </row>
    <row r="587" spans="21:22" ht="13.5" customHeight="1">
      <c r="U587" s="47"/>
      <c r="V587" s="47"/>
    </row>
    <row r="588" spans="21:22" ht="13.5" customHeight="1">
      <c r="U588" s="47"/>
      <c r="V588" s="47"/>
    </row>
    <row r="589" spans="21:22" ht="13.5" customHeight="1">
      <c r="U589" s="47"/>
      <c r="V589" s="47"/>
    </row>
    <row r="590" spans="21:22" ht="13.5" customHeight="1">
      <c r="U590" s="47"/>
      <c r="V590" s="47"/>
    </row>
    <row r="591" spans="21:22" ht="13.5" customHeight="1">
      <c r="U591" s="47"/>
      <c r="V591" s="47"/>
    </row>
    <row r="592" spans="21:22" ht="13.5" customHeight="1">
      <c r="U592" s="47"/>
      <c r="V592" s="47"/>
    </row>
    <row r="593" spans="21:22" ht="13.5" customHeight="1">
      <c r="U593" s="47"/>
      <c r="V593" s="47"/>
    </row>
    <row r="594" spans="21:22" ht="13.5" customHeight="1">
      <c r="U594" s="47"/>
      <c r="V594" s="47"/>
    </row>
    <row r="595" spans="21:22" ht="13.5" customHeight="1">
      <c r="U595" s="47"/>
      <c r="V595" s="47"/>
    </row>
    <row r="596" spans="21:22" ht="13.5" customHeight="1">
      <c r="U596" s="47"/>
      <c r="V596" s="47"/>
    </row>
    <row r="597" spans="21:22" ht="13.5" customHeight="1">
      <c r="U597" s="47"/>
      <c r="V597" s="47"/>
    </row>
    <row r="598" spans="21:22" ht="13.5" customHeight="1">
      <c r="U598" s="47"/>
      <c r="V598" s="47"/>
    </row>
    <row r="599" spans="21:22" ht="13.5" customHeight="1">
      <c r="U599" s="47"/>
      <c r="V599" s="47"/>
    </row>
    <row r="600" spans="21:22" ht="13.5" customHeight="1">
      <c r="U600" s="47"/>
      <c r="V600" s="47"/>
    </row>
    <row r="601" spans="21:22" ht="13.5" customHeight="1">
      <c r="U601" s="47"/>
      <c r="V601" s="47"/>
    </row>
    <row r="602" spans="21:22" ht="13.5" customHeight="1">
      <c r="U602" s="47"/>
      <c r="V602" s="47"/>
    </row>
    <row r="603" spans="21:22" ht="13.5" customHeight="1">
      <c r="U603" s="47"/>
      <c r="V603" s="47"/>
    </row>
    <row r="604" spans="21:22" ht="13.5" customHeight="1">
      <c r="U604" s="47"/>
      <c r="V604" s="47"/>
    </row>
    <row r="605" spans="21:22" ht="13.5" customHeight="1">
      <c r="U605" s="47"/>
      <c r="V605" s="47"/>
    </row>
    <row r="606" spans="21:22" ht="13.5" customHeight="1">
      <c r="U606" s="47"/>
      <c r="V606" s="47"/>
    </row>
    <row r="607" spans="21:22" ht="13.5" customHeight="1">
      <c r="U607" s="47"/>
      <c r="V607" s="47"/>
    </row>
    <row r="608" spans="21:22" ht="13.5" customHeight="1">
      <c r="U608" s="47"/>
      <c r="V608" s="47"/>
    </row>
    <row r="609" spans="21:22" ht="13.5" customHeight="1">
      <c r="U609" s="47"/>
      <c r="V609" s="47"/>
    </row>
    <row r="610" spans="21:22" ht="13.5" customHeight="1">
      <c r="U610" s="47"/>
      <c r="V610" s="47"/>
    </row>
    <row r="611" spans="21:22" ht="13.5" customHeight="1">
      <c r="U611" s="47"/>
      <c r="V611" s="47"/>
    </row>
    <row r="612" spans="21:22" ht="13.5" customHeight="1">
      <c r="U612" s="47"/>
      <c r="V612" s="47"/>
    </row>
    <row r="613" spans="21:22" ht="13.5" customHeight="1">
      <c r="U613" s="47"/>
      <c r="V613" s="47"/>
    </row>
    <row r="614" spans="21:22" ht="13.5" customHeight="1">
      <c r="U614" s="47"/>
      <c r="V614" s="47"/>
    </row>
    <row r="615" spans="21:22" ht="13.5" customHeight="1">
      <c r="U615" s="47"/>
      <c r="V615" s="47"/>
    </row>
    <row r="616" spans="21:22" ht="13.5" customHeight="1">
      <c r="U616" s="47"/>
      <c r="V616" s="47"/>
    </row>
    <row r="617" spans="21:22" ht="13.5" customHeight="1">
      <c r="U617" s="47"/>
      <c r="V617" s="47"/>
    </row>
    <row r="618" spans="21:22" ht="13.5" customHeight="1">
      <c r="U618" s="47"/>
      <c r="V618" s="47"/>
    </row>
    <row r="619" spans="21:22" ht="13.5" customHeight="1">
      <c r="U619" s="47"/>
      <c r="V619" s="47"/>
    </row>
    <row r="620" spans="21:22" ht="13.5" customHeight="1">
      <c r="U620" s="47"/>
      <c r="V620" s="47"/>
    </row>
    <row r="621" spans="21:22" ht="13.5" customHeight="1">
      <c r="U621" s="47"/>
      <c r="V621" s="47"/>
    </row>
    <row r="622" spans="21:22" ht="13.5" customHeight="1">
      <c r="U622" s="47"/>
      <c r="V622" s="47"/>
    </row>
    <row r="623" spans="21:22" ht="13.5" customHeight="1">
      <c r="U623" s="47"/>
      <c r="V623" s="47"/>
    </row>
    <row r="624" spans="21:22" ht="13.5" customHeight="1">
      <c r="U624" s="47"/>
      <c r="V624" s="47"/>
    </row>
    <row r="625" spans="21:22" ht="13.5" customHeight="1">
      <c r="U625" s="47"/>
      <c r="V625" s="47"/>
    </row>
    <row r="626" spans="21:22" ht="13.5" customHeight="1">
      <c r="U626" s="47"/>
      <c r="V626" s="47"/>
    </row>
    <row r="627" spans="21:22" ht="13.5" customHeight="1">
      <c r="U627" s="47"/>
      <c r="V627" s="47"/>
    </row>
    <row r="628" spans="21:22" ht="13.5" customHeight="1">
      <c r="U628" s="47"/>
      <c r="V628" s="47"/>
    </row>
    <row r="629" spans="21:22" ht="13.5" customHeight="1">
      <c r="U629" s="47"/>
      <c r="V629" s="47"/>
    </row>
    <row r="630" spans="21:22" ht="13.5" customHeight="1">
      <c r="U630" s="47"/>
      <c r="V630" s="47"/>
    </row>
    <row r="631" spans="21:22" ht="13.5" customHeight="1">
      <c r="U631" s="47"/>
      <c r="V631" s="47"/>
    </row>
    <row r="632" spans="21:22" ht="13.5" customHeight="1">
      <c r="U632" s="47"/>
      <c r="V632" s="47"/>
    </row>
    <row r="633" spans="21:22" ht="13.5" customHeight="1">
      <c r="U633" s="47"/>
      <c r="V633" s="47"/>
    </row>
    <row r="634" spans="21:22" ht="13.5" customHeight="1">
      <c r="U634" s="47"/>
      <c r="V634" s="47"/>
    </row>
    <row r="635" spans="21:22" ht="13.5" customHeight="1">
      <c r="U635" s="47"/>
      <c r="V635" s="47"/>
    </row>
    <row r="636" spans="21:22" ht="13.5" customHeight="1">
      <c r="U636" s="47"/>
      <c r="V636" s="47"/>
    </row>
    <row r="637" spans="21:22" ht="13.5" customHeight="1">
      <c r="U637" s="47"/>
      <c r="V637" s="47"/>
    </row>
    <row r="638" spans="21:22" ht="13.5" customHeight="1">
      <c r="U638" s="47"/>
      <c r="V638" s="47"/>
    </row>
    <row r="639" spans="21:22" ht="13.5" customHeight="1">
      <c r="U639" s="47"/>
      <c r="V639" s="47"/>
    </row>
    <row r="640" spans="21:22" ht="13.5" customHeight="1">
      <c r="U640" s="47"/>
      <c r="V640" s="47"/>
    </row>
    <row r="641" spans="21:22" ht="13.5" customHeight="1">
      <c r="U641" s="47"/>
      <c r="V641" s="47"/>
    </row>
    <row r="642" spans="21:22" ht="13.5" customHeight="1">
      <c r="U642" s="47"/>
      <c r="V642" s="47"/>
    </row>
    <row r="643" spans="21:22" ht="13.5" customHeight="1">
      <c r="U643" s="47"/>
      <c r="V643" s="47"/>
    </row>
    <row r="644" spans="21:22" ht="13.5" customHeight="1">
      <c r="U644" s="47"/>
      <c r="V644" s="47"/>
    </row>
    <row r="645" spans="21:22" ht="13.5" customHeight="1">
      <c r="U645" s="47"/>
      <c r="V645" s="47"/>
    </row>
    <row r="646" spans="21:22" ht="13.5" customHeight="1">
      <c r="U646" s="47"/>
      <c r="V646" s="47"/>
    </row>
    <row r="647" spans="21:22" ht="13.5" customHeight="1">
      <c r="U647" s="47"/>
      <c r="V647" s="47"/>
    </row>
    <row r="648" spans="21:22" ht="13.5" customHeight="1">
      <c r="U648" s="47"/>
      <c r="V648" s="47"/>
    </row>
    <row r="649" spans="21:22" ht="13.5" customHeight="1">
      <c r="U649" s="47"/>
      <c r="V649" s="47"/>
    </row>
    <row r="650" spans="21:22" ht="13.5" customHeight="1">
      <c r="U650" s="47"/>
      <c r="V650" s="47"/>
    </row>
    <row r="651" spans="21:22" ht="13.5" customHeight="1">
      <c r="U651" s="47"/>
      <c r="V651" s="47"/>
    </row>
    <row r="652" spans="21:22" ht="13.5" customHeight="1">
      <c r="U652" s="47"/>
      <c r="V652" s="47"/>
    </row>
    <row r="653" spans="21:22" ht="13.5" customHeight="1">
      <c r="U653" s="47"/>
      <c r="V653" s="47"/>
    </row>
    <row r="654" spans="21:22" ht="13.5" customHeight="1">
      <c r="U654" s="47"/>
      <c r="V654" s="47"/>
    </row>
    <row r="655" spans="21:22" ht="13.5" customHeight="1">
      <c r="U655" s="47"/>
      <c r="V655" s="47"/>
    </row>
    <row r="656" spans="21:22" ht="13.5" customHeight="1">
      <c r="U656" s="47"/>
      <c r="V656" s="47"/>
    </row>
    <row r="657" spans="21:22" ht="13.5" customHeight="1">
      <c r="U657" s="47"/>
      <c r="V657" s="47"/>
    </row>
    <row r="658" spans="21:22" ht="13.5" customHeight="1">
      <c r="U658" s="47"/>
      <c r="V658" s="47"/>
    </row>
    <row r="659" spans="21:22" ht="13.5" customHeight="1">
      <c r="U659" s="47"/>
      <c r="V659" s="47"/>
    </row>
    <row r="660" spans="21:22" ht="13.5" customHeight="1">
      <c r="U660" s="47"/>
      <c r="V660" s="47"/>
    </row>
    <row r="661" spans="21:22" ht="13.5" customHeight="1">
      <c r="U661" s="47"/>
      <c r="V661" s="47"/>
    </row>
    <row r="662" spans="21:22" ht="13.5" customHeight="1">
      <c r="U662" s="47"/>
      <c r="V662" s="47"/>
    </row>
    <row r="663" spans="21:22" ht="13.5" customHeight="1">
      <c r="U663" s="47"/>
      <c r="V663" s="47"/>
    </row>
    <row r="664" spans="21:22" ht="13.5" customHeight="1">
      <c r="U664" s="47"/>
      <c r="V664" s="47"/>
    </row>
    <row r="665" spans="21:22" ht="13.5" customHeight="1">
      <c r="U665" s="47"/>
      <c r="V665" s="47"/>
    </row>
    <row r="666" spans="21:22" ht="13.5" customHeight="1">
      <c r="U666" s="47"/>
      <c r="V666" s="47"/>
    </row>
    <row r="667" spans="21:22" ht="13.5" customHeight="1">
      <c r="U667" s="47"/>
      <c r="V667" s="47"/>
    </row>
    <row r="668" spans="21:22" ht="13.5" customHeight="1">
      <c r="U668" s="47"/>
      <c r="V668" s="47"/>
    </row>
    <row r="669" spans="21:22" ht="13.5" customHeight="1">
      <c r="U669" s="47"/>
      <c r="V669" s="47"/>
    </row>
    <row r="670" spans="21:22" ht="13.5" customHeight="1">
      <c r="U670" s="47"/>
      <c r="V670" s="47"/>
    </row>
    <row r="671" spans="21:22" ht="13.5" customHeight="1">
      <c r="U671" s="47"/>
      <c r="V671" s="47"/>
    </row>
    <row r="672" spans="21:22" ht="13.5" customHeight="1">
      <c r="U672" s="47"/>
      <c r="V672" s="47"/>
    </row>
    <row r="673" spans="21:22" ht="13.5" customHeight="1">
      <c r="U673" s="47"/>
      <c r="V673" s="47"/>
    </row>
    <row r="674" spans="21:22" ht="13.5" customHeight="1">
      <c r="U674" s="47"/>
      <c r="V674" s="47"/>
    </row>
    <row r="675" spans="21:22" ht="13.5" customHeight="1">
      <c r="U675" s="47"/>
      <c r="V675" s="47"/>
    </row>
    <row r="676" spans="21:22" ht="13.5" customHeight="1">
      <c r="U676" s="47"/>
      <c r="V676" s="47"/>
    </row>
    <row r="677" spans="21:22" ht="13.5" customHeight="1">
      <c r="U677" s="47"/>
      <c r="V677" s="47"/>
    </row>
    <row r="678" spans="21:22" ht="13.5" customHeight="1">
      <c r="U678" s="47"/>
      <c r="V678" s="47"/>
    </row>
    <row r="679" spans="21:22" ht="13.5" customHeight="1">
      <c r="U679" s="47"/>
      <c r="V679" s="47"/>
    </row>
    <row r="680" spans="21:22" ht="13.5" customHeight="1">
      <c r="U680" s="47"/>
      <c r="V680" s="47"/>
    </row>
    <row r="681" spans="21:22" ht="13.5" customHeight="1">
      <c r="U681" s="47"/>
      <c r="V681" s="47"/>
    </row>
    <row r="682" spans="21:22" ht="13.5" customHeight="1">
      <c r="U682" s="47"/>
      <c r="V682" s="47"/>
    </row>
    <row r="683" spans="21:22" ht="13.5" customHeight="1">
      <c r="U683" s="47"/>
      <c r="V683" s="47"/>
    </row>
    <row r="684" spans="21:22" ht="13.5" customHeight="1">
      <c r="U684" s="47"/>
      <c r="V684" s="47"/>
    </row>
    <row r="685" spans="21:22" ht="13.5" customHeight="1">
      <c r="U685" s="47"/>
      <c r="V685" s="47"/>
    </row>
    <row r="686" spans="21:22" ht="13.5" customHeight="1">
      <c r="U686" s="47"/>
      <c r="V686" s="47"/>
    </row>
    <row r="687" spans="21:22" ht="13.5" customHeight="1">
      <c r="U687" s="47"/>
      <c r="V687" s="47"/>
    </row>
    <row r="688" spans="21:22" ht="13.5" customHeight="1">
      <c r="U688" s="47"/>
      <c r="V688" s="47"/>
    </row>
    <row r="689" spans="21:22" ht="13.5" customHeight="1">
      <c r="U689" s="47"/>
      <c r="V689" s="47"/>
    </row>
    <row r="690" spans="21:22" ht="13.5" customHeight="1">
      <c r="U690" s="47"/>
      <c r="V690" s="47"/>
    </row>
    <row r="691" spans="21:22" ht="13.5" customHeight="1">
      <c r="U691" s="47"/>
      <c r="V691" s="47"/>
    </row>
    <row r="692" spans="21:22" ht="13.5" customHeight="1">
      <c r="U692" s="47"/>
      <c r="V692" s="47"/>
    </row>
    <row r="693" spans="21:22" ht="13.5" customHeight="1">
      <c r="U693" s="47"/>
      <c r="V693" s="47"/>
    </row>
    <row r="694" spans="21:22" ht="13.5" customHeight="1">
      <c r="U694" s="47"/>
      <c r="V694" s="47"/>
    </row>
    <row r="695" spans="21:22" ht="13.5" customHeight="1">
      <c r="U695" s="47"/>
      <c r="V695" s="47"/>
    </row>
    <row r="696" spans="21:22" ht="13.5" customHeight="1">
      <c r="U696" s="47"/>
      <c r="V696" s="47"/>
    </row>
    <row r="697" spans="21:22" ht="13.5" customHeight="1">
      <c r="U697" s="47"/>
      <c r="V697" s="47"/>
    </row>
    <row r="698" spans="21:22" ht="13.5" customHeight="1">
      <c r="U698" s="47"/>
      <c r="V698" s="47"/>
    </row>
    <row r="699" spans="21:22" ht="13.5" customHeight="1">
      <c r="U699" s="47"/>
      <c r="V699" s="47"/>
    </row>
    <row r="700" spans="21:22" ht="13.5" customHeight="1">
      <c r="U700" s="47"/>
      <c r="V700" s="47"/>
    </row>
    <row r="701" spans="21:22" ht="13.5" customHeight="1">
      <c r="U701" s="47"/>
      <c r="V701" s="47"/>
    </row>
    <row r="702" spans="21:22" ht="13.5" customHeight="1">
      <c r="U702" s="47"/>
      <c r="V702" s="47"/>
    </row>
    <row r="703" spans="21:22" ht="13.5" customHeight="1">
      <c r="U703" s="47"/>
      <c r="V703" s="47"/>
    </row>
    <row r="704" spans="21:22" ht="13.5" customHeight="1">
      <c r="U704" s="47"/>
      <c r="V704" s="47"/>
    </row>
    <row r="705" spans="21:22" ht="13.5" customHeight="1">
      <c r="U705" s="47"/>
      <c r="V705" s="47"/>
    </row>
    <row r="706" spans="21:22" ht="13.5" customHeight="1">
      <c r="U706" s="47"/>
      <c r="V706" s="47"/>
    </row>
    <row r="707" spans="21:22" ht="13.5" customHeight="1">
      <c r="U707" s="47"/>
      <c r="V707" s="47"/>
    </row>
    <row r="708" spans="21:22" ht="13.5" customHeight="1">
      <c r="U708" s="47"/>
      <c r="V708" s="47"/>
    </row>
    <row r="709" spans="21:22" ht="13.5" customHeight="1">
      <c r="U709" s="47"/>
      <c r="V709" s="47"/>
    </row>
    <row r="710" spans="21:22" ht="13.5" customHeight="1">
      <c r="U710" s="47"/>
      <c r="V710" s="47"/>
    </row>
    <row r="711" spans="21:22" ht="13.5" customHeight="1">
      <c r="U711" s="47"/>
      <c r="V711" s="47"/>
    </row>
    <row r="712" spans="21:22" ht="13.5" customHeight="1">
      <c r="U712" s="47"/>
      <c r="V712" s="47"/>
    </row>
    <row r="713" spans="21:22" ht="13.5" customHeight="1">
      <c r="U713" s="47"/>
      <c r="V713" s="47"/>
    </row>
    <row r="714" spans="21:22" ht="13.5" customHeight="1">
      <c r="U714" s="47"/>
      <c r="V714" s="47"/>
    </row>
    <row r="715" spans="21:22" ht="13.5" customHeight="1">
      <c r="U715" s="47"/>
      <c r="V715" s="47"/>
    </row>
    <row r="716" spans="21:22" ht="13.5" customHeight="1">
      <c r="U716" s="47"/>
      <c r="V716" s="47"/>
    </row>
    <row r="717" spans="21:22" ht="13.5" customHeight="1">
      <c r="U717" s="47"/>
      <c r="V717" s="47"/>
    </row>
    <row r="718" spans="21:22" ht="13.5" customHeight="1">
      <c r="U718" s="47"/>
      <c r="V718" s="47"/>
    </row>
    <row r="719" spans="21:22" ht="13.5" customHeight="1">
      <c r="U719" s="47"/>
      <c r="V719" s="47"/>
    </row>
    <row r="720" spans="21:22" ht="13.5" customHeight="1">
      <c r="U720" s="47"/>
      <c r="V720" s="47"/>
    </row>
    <row r="721" spans="21:22" ht="13.5" customHeight="1">
      <c r="U721" s="47"/>
      <c r="V721" s="47"/>
    </row>
    <row r="722" spans="21:22" ht="13.5" customHeight="1">
      <c r="U722" s="47"/>
      <c r="V722" s="47"/>
    </row>
    <row r="723" spans="21:22" ht="13.5" customHeight="1">
      <c r="U723" s="47"/>
      <c r="V723" s="47"/>
    </row>
    <row r="724" spans="21:22" ht="13.5" customHeight="1">
      <c r="U724" s="47"/>
      <c r="V724" s="47"/>
    </row>
    <row r="725" spans="21:22" ht="13.5" customHeight="1">
      <c r="U725" s="47"/>
      <c r="V725" s="47"/>
    </row>
    <row r="726" spans="21:22" ht="13.5" customHeight="1">
      <c r="U726" s="47"/>
      <c r="V726" s="47"/>
    </row>
    <row r="727" spans="21:22" ht="13.5" customHeight="1">
      <c r="U727" s="47"/>
      <c r="V727" s="47"/>
    </row>
    <row r="728" spans="21:22" ht="13.5" customHeight="1">
      <c r="U728" s="47"/>
      <c r="V728" s="47"/>
    </row>
    <row r="729" spans="21:22" ht="13.5" customHeight="1">
      <c r="U729" s="47"/>
      <c r="V729" s="47"/>
    </row>
    <row r="730" spans="21:22" ht="13.5" customHeight="1">
      <c r="U730" s="47"/>
      <c r="V730" s="47"/>
    </row>
    <row r="731" spans="21:22" ht="13.5" customHeight="1">
      <c r="U731" s="47"/>
      <c r="V731" s="47"/>
    </row>
    <row r="732" spans="21:22" ht="13.5" customHeight="1">
      <c r="U732" s="47"/>
      <c r="V732" s="47"/>
    </row>
    <row r="733" spans="21:22" ht="13.5" customHeight="1">
      <c r="U733" s="47"/>
      <c r="V733" s="47"/>
    </row>
    <row r="734" spans="21:22" ht="13.5" customHeight="1">
      <c r="U734" s="47"/>
      <c r="V734" s="47"/>
    </row>
    <row r="735" spans="21:22" ht="13.5" customHeight="1">
      <c r="U735" s="47"/>
      <c r="V735" s="47"/>
    </row>
    <row r="736" spans="21:22" ht="13.5" customHeight="1">
      <c r="U736" s="47"/>
      <c r="V736" s="47"/>
    </row>
    <row r="737" spans="21:22" ht="13.5" customHeight="1">
      <c r="U737" s="47"/>
      <c r="V737" s="47"/>
    </row>
    <row r="738" spans="21:22" ht="13.5" customHeight="1">
      <c r="U738" s="47"/>
      <c r="V738" s="47"/>
    </row>
    <row r="739" spans="21:22" ht="13.5" customHeight="1">
      <c r="U739" s="47"/>
      <c r="V739" s="47"/>
    </row>
    <row r="740" spans="21:22" ht="13.5" customHeight="1">
      <c r="U740" s="47"/>
      <c r="V740" s="47"/>
    </row>
    <row r="741" spans="21:22" ht="13.5" customHeight="1">
      <c r="U741" s="47"/>
      <c r="V741" s="47"/>
    </row>
    <row r="742" spans="21:22" ht="13.5" customHeight="1">
      <c r="U742" s="47"/>
      <c r="V742" s="47"/>
    </row>
    <row r="743" spans="21:22" ht="13.5" customHeight="1">
      <c r="U743" s="47"/>
      <c r="V743" s="47"/>
    </row>
    <row r="744" spans="21:22" ht="13.5" customHeight="1">
      <c r="U744" s="47"/>
      <c r="V744" s="47"/>
    </row>
    <row r="745" spans="21:22" ht="13.5" customHeight="1">
      <c r="U745" s="47"/>
      <c r="V745" s="47"/>
    </row>
    <row r="746" spans="21:22" ht="13.5" customHeight="1">
      <c r="U746" s="47"/>
      <c r="V746" s="47"/>
    </row>
    <row r="747" spans="21:22" ht="13.5" customHeight="1">
      <c r="U747" s="47"/>
      <c r="V747" s="47"/>
    </row>
    <row r="748" spans="21:22" ht="13.5" customHeight="1">
      <c r="U748" s="47"/>
      <c r="V748" s="47"/>
    </row>
    <row r="749" spans="21:22" ht="13.5" customHeight="1">
      <c r="U749" s="47"/>
      <c r="V749" s="47"/>
    </row>
    <row r="750" spans="21:22" ht="13.5" customHeight="1">
      <c r="U750" s="47"/>
      <c r="V750" s="47"/>
    </row>
    <row r="751" spans="21:22" ht="13.5" customHeight="1">
      <c r="U751" s="47"/>
      <c r="V751" s="47"/>
    </row>
    <row r="752" spans="21:22" ht="13.5" customHeight="1">
      <c r="U752" s="47"/>
      <c r="V752" s="47"/>
    </row>
    <row r="753" spans="21:22" ht="13.5" customHeight="1">
      <c r="U753" s="47"/>
      <c r="V753" s="47"/>
    </row>
    <row r="754" spans="21:22" ht="13.5" customHeight="1">
      <c r="U754" s="47"/>
      <c r="V754" s="47"/>
    </row>
    <row r="755" spans="21:22" ht="13.5" customHeight="1">
      <c r="U755" s="47"/>
      <c r="V755" s="47"/>
    </row>
    <row r="756" spans="21:22" ht="13.5" customHeight="1">
      <c r="U756" s="47"/>
      <c r="V756" s="47"/>
    </row>
    <row r="757" spans="21:22" ht="13.5" customHeight="1">
      <c r="U757" s="47"/>
      <c r="V757" s="47"/>
    </row>
    <row r="758" spans="21:22" ht="13.5" customHeight="1">
      <c r="U758" s="47"/>
      <c r="V758" s="47"/>
    </row>
    <row r="759" spans="21:22" ht="13.5" customHeight="1">
      <c r="U759" s="47"/>
      <c r="V759" s="47"/>
    </row>
    <row r="760" spans="21:22" ht="13.5" customHeight="1">
      <c r="U760" s="47"/>
      <c r="V760" s="47"/>
    </row>
    <row r="761" spans="21:22" ht="13.5" customHeight="1">
      <c r="U761" s="47"/>
      <c r="V761" s="47"/>
    </row>
    <row r="762" spans="21:22" ht="13.5" customHeight="1">
      <c r="U762" s="47"/>
      <c r="V762" s="47"/>
    </row>
    <row r="763" spans="21:22" ht="13.5" customHeight="1">
      <c r="U763" s="47"/>
      <c r="V763" s="47"/>
    </row>
    <row r="764" spans="21:22" ht="13.5" customHeight="1">
      <c r="U764" s="47"/>
      <c r="V764" s="47"/>
    </row>
    <row r="765" spans="21:22" ht="13.5" customHeight="1">
      <c r="U765" s="47"/>
      <c r="V765" s="47"/>
    </row>
    <row r="766" spans="21:22" ht="13.5" customHeight="1">
      <c r="U766" s="47"/>
      <c r="V766" s="47"/>
    </row>
    <row r="767" spans="21:22" ht="13.5" customHeight="1">
      <c r="U767" s="47"/>
      <c r="V767" s="47"/>
    </row>
    <row r="768" spans="21:22" ht="13.5" customHeight="1">
      <c r="U768" s="47"/>
      <c r="V768" s="47"/>
    </row>
    <row r="769" spans="21:22" ht="13.5" customHeight="1">
      <c r="U769" s="47"/>
      <c r="V769" s="47"/>
    </row>
    <row r="770" spans="21:22" ht="13.5" customHeight="1">
      <c r="U770" s="47"/>
      <c r="V770" s="47"/>
    </row>
    <row r="771" spans="21:22" ht="13.5" customHeight="1">
      <c r="U771" s="47"/>
      <c r="V771" s="47"/>
    </row>
    <row r="772" spans="21:22" ht="13.5" customHeight="1">
      <c r="U772" s="47"/>
      <c r="V772" s="47"/>
    </row>
    <row r="773" spans="21:22" ht="13.5" customHeight="1">
      <c r="U773" s="47"/>
      <c r="V773" s="47"/>
    </row>
    <row r="774" spans="21:22" ht="13.5" customHeight="1">
      <c r="U774" s="47"/>
      <c r="V774" s="47"/>
    </row>
    <row r="775" spans="21:22" ht="13.5" customHeight="1">
      <c r="U775" s="47"/>
      <c r="V775" s="47"/>
    </row>
    <row r="776" spans="21:22" ht="13.5" customHeight="1">
      <c r="U776" s="47"/>
      <c r="V776" s="47"/>
    </row>
    <row r="777" spans="21:22" ht="13.5" customHeight="1">
      <c r="U777" s="47"/>
      <c r="V777" s="47"/>
    </row>
    <row r="778" spans="21:22" ht="13.5" customHeight="1">
      <c r="U778" s="47"/>
      <c r="V778" s="47"/>
    </row>
    <row r="779" spans="21:22" ht="13.5" customHeight="1">
      <c r="U779" s="47"/>
      <c r="V779" s="47"/>
    </row>
    <row r="780" spans="21:22" ht="13.5" customHeight="1">
      <c r="U780" s="47"/>
      <c r="V780" s="47"/>
    </row>
    <row r="781" spans="21:22" ht="13.5" customHeight="1">
      <c r="U781" s="47"/>
      <c r="V781" s="47"/>
    </row>
    <row r="782" spans="21:22" ht="13.5" customHeight="1">
      <c r="U782" s="47"/>
      <c r="V782" s="47"/>
    </row>
    <row r="783" spans="21:22" ht="13.5" customHeight="1">
      <c r="U783" s="47"/>
      <c r="V783" s="47"/>
    </row>
    <row r="784" spans="21:22" ht="13.5" customHeight="1">
      <c r="U784" s="47"/>
      <c r="V784" s="47"/>
    </row>
    <row r="785" spans="21:22" ht="13.5" customHeight="1">
      <c r="U785" s="47"/>
      <c r="V785" s="47"/>
    </row>
    <row r="786" spans="21:22" ht="13.5" customHeight="1">
      <c r="U786" s="47"/>
      <c r="V786" s="47"/>
    </row>
    <row r="787" spans="21:22" ht="13.5" customHeight="1">
      <c r="U787" s="47"/>
      <c r="V787" s="47"/>
    </row>
    <row r="788" spans="21:22" ht="13.5" customHeight="1">
      <c r="U788" s="47"/>
      <c r="V788" s="47"/>
    </row>
    <row r="789" spans="21:22" ht="13.5" customHeight="1">
      <c r="U789" s="47"/>
      <c r="V789" s="47"/>
    </row>
    <row r="790" spans="21:22" ht="13.5" customHeight="1">
      <c r="U790" s="47"/>
      <c r="V790" s="47"/>
    </row>
    <row r="791" spans="21:22" ht="13.5" customHeight="1">
      <c r="U791" s="47"/>
      <c r="V791" s="47"/>
    </row>
    <row r="792" spans="21:22" ht="13.5" customHeight="1">
      <c r="U792" s="47"/>
      <c r="V792" s="47"/>
    </row>
    <row r="793" spans="21:22" ht="13.5" customHeight="1">
      <c r="U793" s="47"/>
      <c r="V793" s="47"/>
    </row>
    <row r="794" spans="21:22" ht="13.5" customHeight="1">
      <c r="U794" s="47"/>
      <c r="V794" s="47"/>
    </row>
    <row r="795" spans="21:22" ht="13.5" customHeight="1">
      <c r="U795" s="47"/>
      <c r="V795" s="47"/>
    </row>
    <row r="796" spans="21:22" ht="13.5" customHeight="1">
      <c r="U796" s="47"/>
      <c r="V796" s="47"/>
    </row>
    <row r="797" spans="21:22" ht="13.5" customHeight="1">
      <c r="U797" s="47"/>
      <c r="V797" s="47"/>
    </row>
    <row r="798" spans="21:22" ht="13.5" customHeight="1">
      <c r="U798" s="47"/>
      <c r="V798" s="47"/>
    </row>
    <row r="799" spans="21:22" ht="13.5" customHeight="1">
      <c r="U799" s="47"/>
      <c r="V799" s="47"/>
    </row>
    <row r="800" spans="21:22" ht="13.5" customHeight="1">
      <c r="U800" s="47"/>
      <c r="V800" s="47"/>
    </row>
    <row r="801" spans="21:22" ht="13.5" customHeight="1">
      <c r="U801" s="47"/>
      <c r="V801" s="47"/>
    </row>
    <row r="802" spans="21:22" ht="13.5" customHeight="1">
      <c r="U802" s="47"/>
      <c r="V802" s="47"/>
    </row>
    <row r="803" spans="21:22" ht="13.5" customHeight="1">
      <c r="U803" s="47"/>
      <c r="V803" s="47"/>
    </row>
    <row r="804" spans="21:22" ht="13.5" customHeight="1">
      <c r="U804" s="47"/>
      <c r="V804" s="47"/>
    </row>
    <row r="805" spans="21:22" ht="13.5" customHeight="1">
      <c r="U805" s="47"/>
      <c r="V805" s="47"/>
    </row>
    <row r="806" spans="21:22" ht="13.5" customHeight="1">
      <c r="U806" s="47"/>
      <c r="V806" s="47"/>
    </row>
    <row r="807" spans="21:22" ht="13.5" customHeight="1">
      <c r="U807" s="47"/>
      <c r="V807" s="47"/>
    </row>
    <row r="808" spans="21:22" ht="13.5" customHeight="1">
      <c r="U808" s="47"/>
      <c r="V808" s="47"/>
    </row>
    <row r="809" spans="21:22" ht="13.5" customHeight="1">
      <c r="U809" s="47"/>
      <c r="V809" s="47"/>
    </row>
    <row r="810" spans="21:22" ht="13.5" customHeight="1">
      <c r="U810" s="47"/>
      <c r="V810" s="47"/>
    </row>
    <row r="811" spans="21:22" ht="13.5" customHeight="1">
      <c r="U811" s="47"/>
      <c r="V811" s="47"/>
    </row>
    <row r="812" spans="21:22" ht="13.5" customHeight="1">
      <c r="U812" s="47"/>
      <c r="V812" s="47"/>
    </row>
    <row r="813" spans="21:22" ht="13.5" customHeight="1">
      <c r="U813" s="47"/>
      <c r="V813" s="47"/>
    </row>
    <row r="814" spans="21:22" ht="13.5" customHeight="1">
      <c r="U814" s="47"/>
      <c r="V814" s="47"/>
    </row>
    <row r="815" spans="21:22" ht="13.5" customHeight="1">
      <c r="U815" s="47"/>
      <c r="V815" s="47"/>
    </row>
    <row r="816" spans="21:22" ht="13.5" customHeight="1">
      <c r="U816" s="47"/>
      <c r="V816" s="47"/>
    </row>
    <row r="817" spans="21:22" ht="13.5" customHeight="1">
      <c r="U817" s="47"/>
      <c r="V817" s="47"/>
    </row>
    <row r="818" spans="21:22" ht="13.5" customHeight="1">
      <c r="U818" s="47"/>
      <c r="V818" s="47"/>
    </row>
    <row r="819" spans="21:22" ht="13.5" customHeight="1">
      <c r="U819" s="47"/>
      <c r="V819" s="47"/>
    </row>
    <row r="820" spans="21:22" ht="13.5" customHeight="1">
      <c r="U820" s="47"/>
      <c r="V820" s="47"/>
    </row>
    <row r="821" spans="21:22" ht="13.5" customHeight="1">
      <c r="U821" s="47"/>
      <c r="V821" s="47"/>
    </row>
    <row r="822" spans="21:22" ht="13.5" customHeight="1">
      <c r="U822" s="47"/>
      <c r="V822" s="47"/>
    </row>
    <row r="823" spans="21:22" ht="13.5" customHeight="1">
      <c r="U823" s="47"/>
      <c r="V823" s="47"/>
    </row>
    <row r="824" spans="21:22" ht="13.5" customHeight="1">
      <c r="U824" s="47"/>
      <c r="V824" s="47"/>
    </row>
    <row r="825" spans="21:22" ht="13.5" customHeight="1">
      <c r="U825" s="47"/>
      <c r="V825" s="47"/>
    </row>
    <row r="826" spans="21:22" ht="13.5" customHeight="1">
      <c r="U826" s="47"/>
      <c r="V826" s="47"/>
    </row>
    <row r="827" spans="21:22" ht="13.5" customHeight="1">
      <c r="U827" s="47"/>
      <c r="V827" s="47"/>
    </row>
    <row r="828" spans="21:22" ht="13.5" customHeight="1">
      <c r="U828" s="47"/>
      <c r="V828" s="47"/>
    </row>
    <row r="829" spans="21:22" ht="13.5" customHeight="1">
      <c r="U829" s="47"/>
      <c r="V829" s="47"/>
    </row>
    <row r="830" spans="21:22" ht="13.5" customHeight="1">
      <c r="U830" s="47"/>
      <c r="V830" s="47"/>
    </row>
    <row r="831" spans="21:22" ht="13.5" customHeight="1">
      <c r="U831" s="47"/>
      <c r="V831" s="47"/>
    </row>
    <row r="832" spans="21:22" ht="13.5" customHeight="1">
      <c r="U832" s="47"/>
      <c r="V832" s="47"/>
    </row>
    <row r="833" spans="21:22" ht="13.5" customHeight="1">
      <c r="U833" s="47"/>
      <c r="V833" s="47"/>
    </row>
    <row r="834" spans="21:22" ht="13.5" customHeight="1">
      <c r="U834" s="47"/>
      <c r="V834" s="47"/>
    </row>
    <row r="835" spans="21:22" ht="13.5" customHeight="1">
      <c r="U835" s="47"/>
      <c r="V835" s="47"/>
    </row>
    <row r="836" spans="21:22" ht="13.5" customHeight="1">
      <c r="U836" s="47"/>
      <c r="V836" s="47"/>
    </row>
    <row r="837" spans="21:22" ht="13.5" customHeight="1">
      <c r="U837" s="47"/>
      <c r="V837" s="47"/>
    </row>
    <row r="838" spans="21:22" ht="13.5" customHeight="1">
      <c r="U838" s="47"/>
      <c r="V838" s="47"/>
    </row>
    <row r="839" spans="21:22" ht="13.5" customHeight="1">
      <c r="U839" s="47"/>
      <c r="V839" s="47"/>
    </row>
    <row r="840" spans="21:22" ht="13.5" customHeight="1">
      <c r="U840" s="47"/>
      <c r="V840" s="47"/>
    </row>
    <row r="841" spans="21:22" ht="13.5" customHeight="1">
      <c r="U841" s="47"/>
      <c r="V841" s="47"/>
    </row>
    <row r="842" spans="21:22" ht="13.5" customHeight="1">
      <c r="U842" s="47"/>
      <c r="V842" s="47"/>
    </row>
    <row r="843" spans="21:22" ht="13.5" customHeight="1">
      <c r="U843" s="47"/>
      <c r="V843" s="47"/>
    </row>
    <row r="844" spans="21:22" ht="13.5" customHeight="1">
      <c r="U844" s="47"/>
      <c r="V844" s="47"/>
    </row>
    <row r="845" spans="21:22" ht="13.5" customHeight="1">
      <c r="U845" s="47"/>
      <c r="V845" s="47"/>
    </row>
    <row r="846" spans="21:22" ht="13.5" customHeight="1">
      <c r="U846" s="47"/>
      <c r="V846" s="47"/>
    </row>
    <row r="847" spans="21:22" ht="13.5" customHeight="1">
      <c r="U847" s="47"/>
      <c r="V847" s="47"/>
    </row>
    <row r="848" spans="21:22" ht="13.5" customHeight="1">
      <c r="U848" s="47"/>
      <c r="V848" s="47"/>
    </row>
    <row r="849" spans="21:22" ht="13.5" customHeight="1">
      <c r="U849" s="47"/>
      <c r="V849" s="47"/>
    </row>
    <row r="850" spans="21:22" ht="13.5" customHeight="1">
      <c r="U850" s="47"/>
      <c r="V850" s="47"/>
    </row>
    <row r="851" spans="21:22" ht="13.5" customHeight="1">
      <c r="U851" s="47"/>
      <c r="V851" s="47"/>
    </row>
    <row r="852" spans="21:22" ht="13.5" customHeight="1">
      <c r="U852" s="47"/>
      <c r="V852" s="47"/>
    </row>
    <row r="853" spans="21:22" ht="13.5" customHeight="1">
      <c r="U853" s="47"/>
      <c r="V853" s="47"/>
    </row>
    <row r="854" spans="21:22" ht="13.5" customHeight="1">
      <c r="U854" s="47"/>
      <c r="V854" s="47"/>
    </row>
    <row r="855" spans="21:22" ht="13.5" customHeight="1">
      <c r="U855" s="47"/>
      <c r="V855" s="47"/>
    </row>
    <row r="856" spans="21:22" ht="13.5" customHeight="1">
      <c r="U856" s="47"/>
      <c r="V856" s="47"/>
    </row>
    <row r="857" spans="21:22" ht="13.5" customHeight="1">
      <c r="U857" s="47"/>
      <c r="V857" s="47"/>
    </row>
    <row r="858" spans="21:22" ht="13.5" customHeight="1">
      <c r="U858" s="47"/>
      <c r="V858" s="47"/>
    </row>
    <row r="859" spans="21:22" ht="13.5" customHeight="1">
      <c r="U859" s="47"/>
      <c r="V859" s="47"/>
    </row>
    <row r="860" spans="21:22" ht="13.5" customHeight="1">
      <c r="U860" s="47"/>
      <c r="V860" s="47"/>
    </row>
    <row r="861" spans="21:22" ht="13.5" customHeight="1">
      <c r="U861" s="47"/>
      <c r="V861" s="47"/>
    </row>
    <row r="862" spans="21:22" ht="13.5" customHeight="1">
      <c r="U862" s="47"/>
      <c r="V862" s="47"/>
    </row>
    <row r="863" spans="21:22" ht="13.5" customHeight="1">
      <c r="U863" s="47"/>
      <c r="V863" s="47"/>
    </row>
    <row r="864" spans="21:22" ht="13.5" customHeight="1">
      <c r="U864" s="47"/>
      <c r="V864" s="47"/>
    </row>
    <row r="865" spans="21:22" ht="13.5" customHeight="1">
      <c r="U865" s="47"/>
      <c r="V865" s="47"/>
    </row>
    <row r="866" spans="21:22" ht="13.5" customHeight="1">
      <c r="U866" s="47"/>
      <c r="V866" s="47"/>
    </row>
    <row r="867" spans="21:22" ht="13.5" customHeight="1">
      <c r="U867" s="47"/>
      <c r="V867" s="47"/>
    </row>
    <row r="868" spans="21:22" ht="13.5" customHeight="1">
      <c r="U868" s="47"/>
      <c r="V868" s="47"/>
    </row>
    <row r="869" spans="21:22" ht="13.5" customHeight="1">
      <c r="U869" s="47"/>
      <c r="V869" s="47"/>
    </row>
    <row r="870" spans="21:22" ht="13.5" customHeight="1">
      <c r="U870" s="47"/>
      <c r="V870" s="47"/>
    </row>
    <row r="871" spans="21:22" ht="13.5" customHeight="1">
      <c r="U871" s="47"/>
      <c r="V871" s="47"/>
    </row>
    <row r="872" spans="21:22" ht="13.5" customHeight="1">
      <c r="U872" s="47"/>
      <c r="V872" s="47"/>
    </row>
    <row r="873" spans="21:22" ht="13.5" customHeight="1">
      <c r="U873" s="47"/>
      <c r="V873" s="47"/>
    </row>
    <row r="874" spans="21:22" ht="13.5" customHeight="1">
      <c r="U874" s="47"/>
      <c r="V874" s="47"/>
    </row>
    <row r="875" spans="21:22" ht="13.5" customHeight="1">
      <c r="U875" s="47"/>
      <c r="V875" s="47"/>
    </row>
    <row r="876" spans="21:22" ht="13.5" customHeight="1">
      <c r="U876" s="47"/>
      <c r="V876" s="47"/>
    </row>
    <row r="877" spans="21:22" ht="13.5" customHeight="1">
      <c r="U877" s="47"/>
      <c r="V877" s="47"/>
    </row>
    <row r="878" spans="21:22" ht="13.5" customHeight="1">
      <c r="U878" s="47"/>
      <c r="V878" s="47"/>
    </row>
    <row r="879" spans="21:22" ht="13.5" customHeight="1">
      <c r="U879" s="47"/>
      <c r="V879" s="47"/>
    </row>
    <row r="880" spans="21:22" ht="13.5" customHeight="1">
      <c r="U880" s="47"/>
      <c r="V880" s="47"/>
    </row>
    <row r="881" spans="21:22" ht="13.5" customHeight="1">
      <c r="U881" s="47"/>
      <c r="V881" s="47"/>
    </row>
    <row r="882" spans="21:22" ht="13.5" customHeight="1">
      <c r="U882" s="47"/>
      <c r="V882" s="47"/>
    </row>
    <row r="883" spans="21:22" ht="13.5" customHeight="1">
      <c r="U883" s="47"/>
      <c r="V883" s="47"/>
    </row>
    <row r="884" spans="21:22" ht="13.5" customHeight="1">
      <c r="U884" s="47"/>
      <c r="V884" s="47"/>
    </row>
    <row r="885" spans="21:22" ht="13.5" customHeight="1">
      <c r="U885" s="47"/>
      <c r="V885" s="47"/>
    </row>
    <row r="886" spans="21:22" ht="13.5" customHeight="1">
      <c r="U886" s="47"/>
      <c r="V886" s="47"/>
    </row>
    <row r="887" spans="21:22" ht="13.5" customHeight="1">
      <c r="U887" s="47"/>
      <c r="V887" s="47"/>
    </row>
    <row r="888" spans="21:22" ht="13.5" customHeight="1">
      <c r="U888" s="47"/>
      <c r="V888" s="47"/>
    </row>
    <row r="889" spans="21:22" ht="13.5" customHeight="1">
      <c r="U889" s="47"/>
      <c r="V889" s="47"/>
    </row>
    <row r="890" spans="21:22" ht="13.5" customHeight="1">
      <c r="U890" s="47"/>
      <c r="V890" s="47"/>
    </row>
    <row r="891" spans="21:22" ht="13.5" customHeight="1">
      <c r="U891" s="47"/>
      <c r="V891" s="47"/>
    </row>
    <row r="892" spans="21:22" ht="13.5" customHeight="1">
      <c r="U892" s="47"/>
      <c r="V892" s="47"/>
    </row>
    <row r="893" spans="21:22" ht="13.5" customHeight="1">
      <c r="U893" s="47"/>
      <c r="V893" s="47"/>
    </row>
    <row r="894" spans="21:22" ht="13.5" customHeight="1">
      <c r="U894" s="47"/>
      <c r="V894" s="47"/>
    </row>
    <row r="895" spans="21:22" ht="13.5" customHeight="1">
      <c r="U895" s="47"/>
      <c r="V895" s="47"/>
    </row>
    <row r="896" spans="21:22" ht="13.5" customHeight="1">
      <c r="U896" s="47"/>
      <c r="V896" s="47"/>
    </row>
    <row r="897" spans="21:22" ht="13.5" customHeight="1">
      <c r="U897" s="47"/>
      <c r="V897" s="47"/>
    </row>
    <row r="898" spans="21:22" ht="13.5" customHeight="1">
      <c r="U898" s="47"/>
      <c r="V898" s="47"/>
    </row>
    <row r="899" spans="21:22" ht="13.5" customHeight="1">
      <c r="U899" s="47"/>
      <c r="V899" s="47"/>
    </row>
    <row r="900" spans="21:22" ht="13.5" customHeight="1">
      <c r="U900" s="47"/>
      <c r="V900" s="47"/>
    </row>
    <row r="901" spans="21:22" ht="13.5" customHeight="1">
      <c r="U901" s="47"/>
      <c r="V901" s="47"/>
    </row>
    <row r="902" spans="21:22" ht="13.5" customHeight="1">
      <c r="U902" s="47"/>
      <c r="V902" s="47"/>
    </row>
    <row r="903" spans="21:22" ht="13.5" customHeight="1">
      <c r="U903" s="47"/>
      <c r="V903" s="47"/>
    </row>
    <row r="904" spans="21:22" ht="13.5" customHeight="1">
      <c r="U904" s="47"/>
      <c r="V904" s="47"/>
    </row>
    <row r="905" spans="21:22" ht="13.5" customHeight="1">
      <c r="U905" s="47"/>
      <c r="V905" s="47"/>
    </row>
    <row r="906" spans="21:22" ht="13.5" customHeight="1">
      <c r="U906" s="47"/>
      <c r="V906" s="47"/>
    </row>
    <row r="907" spans="21:22" ht="13.5" customHeight="1">
      <c r="U907" s="47"/>
      <c r="V907" s="47"/>
    </row>
    <row r="908" spans="21:22" ht="13.5" customHeight="1">
      <c r="U908" s="47"/>
      <c r="V908" s="47"/>
    </row>
    <row r="909" spans="21:22" ht="13.5" customHeight="1">
      <c r="U909" s="47"/>
      <c r="V909" s="47"/>
    </row>
    <row r="910" spans="21:22" ht="13.5" customHeight="1">
      <c r="U910" s="47"/>
      <c r="V910" s="47"/>
    </row>
    <row r="911" spans="21:22" ht="13.5" customHeight="1">
      <c r="U911" s="47"/>
      <c r="V911" s="47"/>
    </row>
    <row r="912" spans="21:22" ht="13.5" customHeight="1">
      <c r="U912" s="47"/>
      <c r="V912" s="47"/>
    </row>
    <row r="913" spans="21:22" ht="13.5" customHeight="1">
      <c r="U913" s="47"/>
      <c r="V913" s="47"/>
    </row>
    <row r="914" spans="21:22" ht="13.5" customHeight="1">
      <c r="U914" s="47"/>
      <c r="V914" s="47"/>
    </row>
    <row r="915" spans="21:22" ht="13.5" customHeight="1">
      <c r="U915" s="47"/>
      <c r="V915" s="47"/>
    </row>
    <row r="916" spans="21:22" ht="13.5" customHeight="1">
      <c r="U916" s="47"/>
      <c r="V916" s="47"/>
    </row>
    <row r="917" spans="21:22" ht="13.5" customHeight="1">
      <c r="U917" s="47"/>
      <c r="V917" s="47"/>
    </row>
    <row r="918" spans="21:22" ht="13.5" customHeight="1">
      <c r="U918" s="47"/>
      <c r="V918" s="47"/>
    </row>
    <row r="919" spans="21:22" ht="13.5" customHeight="1">
      <c r="U919" s="47"/>
      <c r="V919" s="47"/>
    </row>
    <row r="920" spans="21:22" ht="13.5" customHeight="1">
      <c r="U920" s="47"/>
      <c r="V920" s="47"/>
    </row>
    <row r="921" spans="21:22" ht="13.5" customHeight="1">
      <c r="U921" s="47"/>
      <c r="V921" s="47"/>
    </row>
    <row r="922" spans="21:22" ht="13.5" customHeight="1">
      <c r="U922" s="47"/>
      <c r="V922" s="47"/>
    </row>
    <row r="923" spans="21:22" ht="13.5" customHeight="1">
      <c r="U923" s="47"/>
      <c r="V923" s="47"/>
    </row>
    <row r="924" spans="21:22" ht="13.5" customHeight="1">
      <c r="U924" s="47"/>
      <c r="V924" s="47"/>
    </row>
    <row r="925" spans="21:22" ht="13.5" customHeight="1">
      <c r="U925" s="47"/>
      <c r="V925" s="47"/>
    </row>
    <row r="926" spans="21:22" ht="13.5" customHeight="1">
      <c r="U926" s="47"/>
      <c r="V926" s="47"/>
    </row>
    <row r="927" spans="21:22" ht="13.5" customHeight="1">
      <c r="U927" s="47"/>
      <c r="V927" s="47"/>
    </row>
    <row r="928" spans="21:22" ht="13.5" customHeight="1">
      <c r="U928" s="47"/>
      <c r="V928" s="47"/>
    </row>
    <row r="929" spans="21:22" ht="13.5" customHeight="1">
      <c r="U929" s="47"/>
      <c r="V929" s="47"/>
    </row>
    <row r="930" spans="21:22" ht="13.5" customHeight="1">
      <c r="U930" s="47"/>
      <c r="V930" s="47"/>
    </row>
    <row r="931" spans="21:22" ht="13.5" customHeight="1">
      <c r="U931" s="47"/>
      <c r="V931" s="47"/>
    </row>
    <row r="932" spans="21:22" ht="13.5" customHeight="1">
      <c r="U932" s="47"/>
      <c r="V932" s="47"/>
    </row>
    <row r="933" spans="21:22" ht="13.5" customHeight="1">
      <c r="U933" s="47"/>
      <c r="V933" s="47"/>
    </row>
    <row r="934" spans="21:22" ht="13.5" customHeight="1">
      <c r="U934" s="47"/>
      <c r="V934" s="47"/>
    </row>
    <row r="935" spans="21:22" ht="13.5" customHeight="1">
      <c r="U935" s="47"/>
      <c r="V935" s="47"/>
    </row>
    <row r="936" spans="21:22" ht="13.5" customHeight="1">
      <c r="U936" s="47"/>
      <c r="V936" s="47"/>
    </row>
    <row r="937" spans="21:22" ht="13.5" customHeight="1">
      <c r="U937" s="47"/>
      <c r="V937" s="47"/>
    </row>
    <row r="938" spans="21:22" ht="13.5" customHeight="1">
      <c r="U938" s="47"/>
      <c r="V938" s="47"/>
    </row>
    <row r="939" spans="21:22" ht="13.5" customHeight="1">
      <c r="U939" s="47"/>
      <c r="V939" s="47"/>
    </row>
    <row r="940" spans="21:22" ht="13.5" customHeight="1">
      <c r="U940" s="47"/>
      <c r="V940" s="47"/>
    </row>
    <row r="941" spans="21:22" ht="13.5" customHeight="1">
      <c r="U941" s="47"/>
      <c r="V941" s="47"/>
    </row>
    <row r="942" spans="21:22" ht="13.5" customHeight="1">
      <c r="U942" s="47"/>
      <c r="V942" s="47"/>
    </row>
    <row r="943" spans="21:22" ht="13.5" customHeight="1">
      <c r="U943" s="47"/>
      <c r="V943" s="47"/>
    </row>
    <row r="944" spans="21:22" ht="13.5" customHeight="1">
      <c r="U944" s="47"/>
      <c r="V944" s="47"/>
    </row>
    <row r="945" spans="21:22" ht="13.5" customHeight="1">
      <c r="U945" s="47"/>
      <c r="V945" s="47"/>
    </row>
    <row r="946" spans="21:22" ht="13.5" customHeight="1">
      <c r="U946" s="47"/>
      <c r="V946" s="47"/>
    </row>
    <row r="947" spans="21:22" ht="13.5" customHeight="1">
      <c r="U947" s="47"/>
      <c r="V947" s="47"/>
    </row>
    <row r="948" spans="21:22" ht="13.5" customHeight="1">
      <c r="U948" s="47"/>
      <c r="V948" s="47"/>
    </row>
    <row r="949" spans="21:22" ht="13.5" customHeight="1">
      <c r="U949" s="47"/>
      <c r="V949" s="47"/>
    </row>
    <row r="950" spans="21:22" ht="13.5" customHeight="1">
      <c r="U950" s="47"/>
      <c r="V950" s="47"/>
    </row>
    <row r="951" spans="21:22" ht="13.5" customHeight="1">
      <c r="U951" s="47"/>
      <c r="V951" s="47"/>
    </row>
    <row r="952" spans="21:22" ht="13.5" customHeight="1">
      <c r="U952" s="47"/>
      <c r="V952" s="47"/>
    </row>
    <row r="953" spans="21:22" ht="13.5" customHeight="1">
      <c r="U953" s="47"/>
      <c r="V953" s="47"/>
    </row>
    <row r="954" spans="21:22" ht="13.5" customHeight="1">
      <c r="U954" s="47"/>
      <c r="V954" s="47"/>
    </row>
    <row r="955" spans="21:22" ht="13.5" customHeight="1">
      <c r="U955" s="47"/>
      <c r="V955" s="47"/>
    </row>
    <row r="956" spans="21:22" ht="13.5" customHeight="1">
      <c r="U956" s="47"/>
      <c r="V956" s="47"/>
    </row>
    <row r="957" spans="21:22" ht="13.5" customHeight="1">
      <c r="U957" s="47"/>
      <c r="V957" s="47"/>
    </row>
    <row r="958" spans="21:22" ht="13.5" customHeight="1">
      <c r="U958" s="47"/>
      <c r="V958" s="47"/>
    </row>
    <row r="959" spans="21:22" ht="13.5" customHeight="1">
      <c r="U959" s="47"/>
      <c r="V959" s="47"/>
    </row>
    <row r="960" spans="21:22" ht="13.5" customHeight="1">
      <c r="U960" s="47"/>
      <c r="V960" s="47"/>
    </row>
    <row r="961" spans="21:22" ht="13.5" customHeight="1">
      <c r="U961" s="47"/>
      <c r="V961" s="47"/>
    </row>
    <row r="962" spans="21:22" ht="13.5" customHeight="1">
      <c r="U962" s="47"/>
      <c r="V962" s="47"/>
    </row>
    <row r="963" spans="21:22" ht="13.5" customHeight="1">
      <c r="U963" s="47"/>
      <c r="V963" s="47"/>
    </row>
    <row r="964" spans="21:22" ht="13.5" customHeight="1">
      <c r="U964" s="47"/>
      <c r="V964" s="47"/>
    </row>
    <row r="965" spans="21:22" ht="13.5" customHeight="1">
      <c r="U965" s="47"/>
      <c r="V965" s="47"/>
    </row>
    <row r="966" spans="21:22" ht="13.5" customHeight="1">
      <c r="U966" s="47"/>
      <c r="V966" s="47"/>
    </row>
    <row r="967" spans="21:22" ht="13.5" customHeight="1">
      <c r="U967" s="47"/>
      <c r="V967" s="47"/>
    </row>
    <row r="968" spans="21:22" ht="13.5" customHeight="1">
      <c r="U968" s="47"/>
      <c r="V968" s="47"/>
    </row>
    <row r="969" spans="21:22" ht="13.5" customHeight="1">
      <c r="U969" s="47"/>
      <c r="V969" s="47"/>
    </row>
    <row r="970" spans="21:22" ht="13.5" customHeight="1">
      <c r="U970" s="47"/>
      <c r="V970" s="47"/>
    </row>
    <row r="971" spans="21:22" ht="13.5" customHeight="1">
      <c r="U971" s="47"/>
      <c r="V971" s="47"/>
    </row>
    <row r="972" spans="21:22" ht="13.5" customHeight="1">
      <c r="U972" s="47"/>
      <c r="V972" s="47"/>
    </row>
    <row r="973" spans="21:22" ht="13.5" customHeight="1">
      <c r="U973" s="47"/>
      <c r="V973" s="47"/>
    </row>
    <row r="974" spans="21:22" ht="13.5" customHeight="1">
      <c r="U974" s="47"/>
      <c r="V974" s="47"/>
    </row>
    <row r="975" spans="21:22" ht="13.5" customHeight="1">
      <c r="U975" s="47"/>
      <c r="V975" s="47"/>
    </row>
    <row r="976" spans="21:22" ht="13.5" customHeight="1">
      <c r="U976" s="47"/>
      <c r="V976" s="47"/>
    </row>
    <row r="977" spans="21:22" ht="13.5" customHeight="1">
      <c r="U977" s="47"/>
      <c r="V977" s="47"/>
    </row>
    <row r="978" spans="21:22" ht="13.5" customHeight="1">
      <c r="U978" s="47"/>
      <c r="V978" s="47"/>
    </row>
    <row r="979" spans="21:22" ht="13.5" customHeight="1">
      <c r="U979" s="47"/>
      <c r="V979" s="47"/>
    </row>
    <row r="980" spans="21:22" ht="13.5" customHeight="1">
      <c r="U980" s="47"/>
      <c r="V980" s="47"/>
    </row>
    <row r="981" spans="21:22" ht="13.5" customHeight="1">
      <c r="U981" s="47"/>
      <c r="V981" s="47"/>
    </row>
    <row r="982" spans="21:22" ht="13.5" customHeight="1">
      <c r="U982" s="47"/>
      <c r="V982" s="47"/>
    </row>
    <row r="983" spans="21:22" ht="13.5" customHeight="1">
      <c r="U983" s="47"/>
      <c r="V983" s="47"/>
    </row>
    <row r="984" spans="21:22" ht="13.5" customHeight="1">
      <c r="U984" s="47"/>
      <c r="V984" s="47"/>
    </row>
    <row r="985" spans="21:22" ht="13.5" customHeight="1">
      <c r="U985" s="47"/>
      <c r="V985" s="47"/>
    </row>
    <row r="986" spans="21:22" ht="13.5" customHeight="1">
      <c r="U986" s="47"/>
      <c r="V986" s="47"/>
    </row>
    <row r="987" spans="21:22" ht="13.5" customHeight="1">
      <c r="U987" s="47"/>
      <c r="V987" s="47"/>
    </row>
    <row r="988" spans="21:22" ht="13.5" customHeight="1">
      <c r="U988" s="47"/>
      <c r="V988" s="47"/>
    </row>
    <row r="989" spans="21:22" ht="13.5" customHeight="1">
      <c r="U989" s="47"/>
      <c r="V989" s="47"/>
    </row>
    <row r="990" spans="21:22" ht="13.5" customHeight="1">
      <c r="U990" s="47"/>
      <c r="V990" s="47"/>
    </row>
    <row r="991" spans="21:22" ht="13.5" customHeight="1">
      <c r="U991" s="47"/>
      <c r="V991" s="47"/>
    </row>
    <row r="992" spans="21:22" ht="13.5" customHeight="1">
      <c r="U992" s="47"/>
      <c r="V992" s="47"/>
    </row>
    <row r="993" spans="21:22" ht="13.5" customHeight="1">
      <c r="U993" s="47"/>
      <c r="V993" s="47"/>
    </row>
    <row r="994" spans="21:22" ht="13.5" customHeight="1">
      <c r="U994" s="47"/>
      <c r="V994" s="47"/>
    </row>
    <row r="995" spans="21:22" ht="13.5" customHeight="1">
      <c r="U995" s="47"/>
      <c r="V995" s="47"/>
    </row>
    <row r="996" spans="21:22" ht="13.5" customHeight="1">
      <c r="U996" s="47"/>
      <c r="V996" s="47"/>
    </row>
    <row r="997" spans="21:22" ht="13.5" customHeight="1">
      <c r="U997" s="47"/>
      <c r="V997" s="47"/>
    </row>
    <row r="998" spans="21:22" ht="13.5" customHeight="1">
      <c r="U998" s="47"/>
      <c r="V998" s="47"/>
    </row>
    <row r="999" spans="21:22" ht="13.5" customHeight="1">
      <c r="U999" s="47"/>
      <c r="V999" s="47"/>
    </row>
    <row r="1000" spans="21:22" ht="13.5" customHeight="1">
      <c r="U1000" s="47"/>
      <c r="V1000" s="47"/>
    </row>
  </sheetData>
  <mergeCells count="2">
    <mergeCell ref="W18:X18"/>
    <mergeCell ref="Y18:Z18"/>
  </mergeCells>
  <pageMargins left="0.78749999999999998" right="0.78749999999999998" top="1.0249999999999999" bottom="1.0249999999999999" header="0" footer="0"/>
  <pageSetup paperSize="9" orientation="portrait"/>
  <headerFooter>
    <oddHeader>&amp;C&amp;A</oddHeader>
    <oddFooter>&amp;CPágina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000"/>
  <sheetViews>
    <sheetView workbookViewId="0"/>
  </sheetViews>
  <sheetFormatPr defaultColWidth="14.42578125" defaultRowHeight="15" customHeight="1"/>
  <cols>
    <col min="1" max="1" width="8.7109375" customWidth="1"/>
    <col min="2" max="2" width="12.85546875" customWidth="1"/>
    <col min="3" max="9" width="8.7109375" customWidth="1"/>
    <col min="10" max="10" width="60.42578125" customWidth="1"/>
    <col min="11" max="26" width="8.7109375" customWidth="1"/>
  </cols>
  <sheetData>
    <row r="1" spans="2:10" ht="13.5" customHeight="1"/>
    <row r="2" spans="2:10" ht="13.5" customHeight="1">
      <c r="B2" s="130" t="s">
        <v>183</v>
      </c>
      <c r="C2" s="131"/>
      <c r="D2" s="131"/>
      <c r="E2" s="131"/>
      <c r="F2" s="131"/>
      <c r="G2" s="131"/>
      <c r="H2" s="131"/>
      <c r="I2" s="132"/>
    </row>
    <row r="3" spans="2:10" ht="13.5" customHeight="1">
      <c r="B3" s="118" t="s">
        <v>109</v>
      </c>
      <c r="C3" s="121" t="s">
        <v>184</v>
      </c>
      <c r="D3" s="97"/>
      <c r="E3" s="97"/>
      <c r="F3" s="97"/>
      <c r="G3" s="97"/>
      <c r="H3" s="97"/>
      <c r="I3" s="98"/>
    </row>
    <row r="4" spans="2:10" ht="13.5" customHeight="1">
      <c r="B4" s="95"/>
      <c r="C4" s="67" t="s">
        <v>117</v>
      </c>
      <c r="D4" s="67" t="s">
        <v>118</v>
      </c>
      <c r="E4" s="67" t="s">
        <v>119</v>
      </c>
      <c r="F4" s="67" t="s">
        <v>120</v>
      </c>
      <c r="G4" s="71" t="s">
        <v>121</v>
      </c>
      <c r="H4" s="67" t="s">
        <v>122</v>
      </c>
      <c r="I4" s="30" t="s">
        <v>185</v>
      </c>
    </row>
    <row r="5" spans="2:10" ht="13.5" customHeight="1">
      <c r="B5" s="64" t="s">
        <v>186</v>
      </c>
      <c r="C5" s="69">
        <v>0</v>
      </c>
      <c r="D5" s="69">
        <v>120000</v>
      </c>
      <c r="E5" s="69">
        <v>5200</v>
      </c>
      <c r="F5" s="69">
        <v>22600</v>
      </c>
      <c r="G5" s="72">
        <v>7000</v>
      </c>
      <c r="H5" s="38">
        <v>512</v>
      </c>
      <c r="I5" s="75"/>
    </row>
    <row r="6" spans="2:10" ht="13.5" customHeight="1">
      <c r="B6" s="64" t="s">
        <v>187</v>
      </c>
      <c r="C6" s="69">
        <v>6</v>
      </c>
      <c r="D6" s="69">
        <v>90000</v>
      </c>
      <c r="E6" s="69">
        <v>5200</v>
      </c>
      <c r="F6" s="69">
        <v>22600</v>
      </c>
      <c r="G6" s="72">
        <v>9000</v>
      </c>
      <c r="H6" s="38">
        <v>1024</v>
      </c>
      <c r="I6" s="75"/>
    </row>
    <row r="7" spans="2:10" ht="13.5" customHeight="1">
      <c r="B7" s="64" t="s">
        <v>188</v>
      </c>
      <c r="C7" s="69">
        <v>22</v>
      </c>
      <c r="D7" s="69">
        <v>40000</v>
      </c>
      <c r="E7" s="69">
        <v>5200</v>
      </c>
      <c r="F7" s="69">
        <v>22600</v>
      </c>
      <c r="G7" s="64">
        <v>11500</v>
      </c>
      <c r="H7" s="38">
        <v>2048</v>
      </c>
      <c r="I7" s="75"/>
    </row>
    <row r="8" spans="2:10" ht="13.5" customHeight="1">
      <c r="B8" s="64" t="s">
        <v>189</v>
      </c>
      <c r="C8" s="69">
        <v>0</v>
      </c>
      <c r="D8" s="69">
        <v>7500</v>
      </c>
      <c r="E8" s="69">
        <v>5200</v>
      </c>
      <c r="F8" s="69">
        <v>22600</v>
      </c>
      <c r="G8" s="64">
        <v>30000</v>
      </c>
      <c r="H8" s="38">
        <v>512</v>
      </c>
      <c r="I8" s="75"/>
      <c r="J8" s="83"/>
    </row>
    <row r="9" spans="2:10" ht="13.5" customHeight="1">
      <c r="B9" s="64" t="s">
        <v>190</v>
      </c>
      <c r="C9" s="69">
        <v>21</v>
      </c>
      <c r="D9" s="69">
        <v>2700</v>
      </c>
      <c r="E9" s="69">
        <v>5200</v>
      </c>
      <c r="F9" s="69">
        <v>22600</v>
      </c>
      <c r="G9" s="64">
        <v>39000</v>
      </c>
      <c r="H9" s="38">
        <v>512</v>
      </c>
      <c r="I9" s="75"/>
    </row>
    <row r="10" spans="2:10" ht="13.5" customHeight="1">
      <c r="B10" s="64" t="s">
        <v>191</v>
      </c>
      <c r="C10" s="69">
        <v>2</v>
      </c>
      <c r="D10" s="69">
        <v>20000</v>
      </c>
      <c r="E10" s="69">
        <v>5200</v>
      </c>
      <c r="F10" s="69">
        <v>22600</v>
      </c>
      <c r="G10" s="64">
        <v>11800</v>
      </c>
      <c r="H10" s="38">
        <v>256</v>
      </c>
      <c r="I10" s="75"/>
    </row>
    <row r="11" spans="2:10" ht="13.5" customHeight="1">
      <c r="B11" s="64" t="s">
        <v>192</v>
      </c>
      <c r="C11" s="69">
        <v>0</v>
      </c>
      <c r="D11" s="69">
        <v>120000</v>
      </c>
      <c r="E11" s="69">
        <v>1500</v>
      </c>
      <c r="F11" s="69">
        <v>749568</v>
      </c>
      <c r="G11" s="72">
        <v>7000</v>
      </c>
      <c r="H11" s="38">
        <v>512</v>
      </c>
      <c r="I11" s="75"/>
    </row>
    <row r="12" spans="2:10" ht="13.5" customHeight="1">
      <c r="B12" s="64" t="s">
        <v>193</v>
      </c>
      <c r="C12" s="69">
        <v>6</v>
      </c>
      <c r="D12" s="69">
        <v>90000</v>
      </c>
      <c r="E12" s="69">
        <v>1500</v>
      </c>
      <c r="F12" s="69">
        <v>749568</v>
      </c>
      <c r="G12" s="72">
        <v>9000</v>
      </c>
      <c r="H12" s="38">
        <v>1024</v>
      </c>
      <c r="I12" s="75"/>
    </row>
    <row r="13" spans="2:10" ht="13.5" customHeight="1">
      <c r="B13" s="64" t="s">
        <v>194</v>
      </c>
      <c r="C13" s="69">
        <v>22</v>
      </c>
      <c r="D13" s="69">
        <v>40000</v>
      </c>
      <c r="E13" s="69">
        <v>1500</v>
      </c>
      <c r="F13" s="69">
        <v>749568</v>
      </c>
      <c r="G13" s="64">
        <v>11500</v>
      </c>
      <c r="H13" s="38">
        <v>2048</v>
      </c>
      <c r="I13" s="75"/>
    </row>
    <row r="14" spans="2:10" ht="13.5" customHeight="1">
      <c r="B14" s="64" t="s">
        <v>195</v>
      </c>
      <c r="C14" s="69">
        <v>0</v>
      </c>
      <c r="D14" s="69">
        <v>7500</v>
      </c>
      <c r="E14" s="69">
        <v>1500</v>
      </c>
      <c r="F14" s="69">
        <v>749568</v>
      </c>
      <c r="G14" s="64">
        <v>30000</v>
      </c>
      <c r="H14" s="38">
        <v>512</v>
      </c>
      <c r="I14" s="75"/>
      <c r="J14" s="19"/>
    </row>
    <row r="15" spans="2:10" ht="13.5" customHeight="1">
      <c r="B15" s="64" t="s">
        <v>196</v>
      </c>
      <c r="C15" s="69">
        <v>21</v>
      </c>
      <c r="D15" s="69">
        <v>2700</v>
      </c>
      <c r="E15" s="69">
        <v>1500</v>
      </c>
      <c r="F15" s="69">
        <v>749568</v>
      </c>
      <c r="G15" s="64">
        <v>39000</v>
      </c>
      <c r="H15" s="38">
        <v>512</v>
      </c>
      <c r="I15" s="75"/>
    </row>
    <row r="16" spans="2:10" ht="13.5" customHeight="1">
      <c r="B16" s="64" t="s">
        <v>197</v>
      </c>
      <c r="C16" s="69">
        <v>2</v>
      </c>
      <c r="D16" s="69">
        <v>20000</v>
      </c>
      <c r="E16" s="69">
        <v>1500</v>
      </c>
      <c r="F16" s="69">
        <v>749568</v>
      </c>
      <c r="G16" s="64">
        <v>11800</v>
      </c>
      <c r="H16" s="38">
        <v>256</v>
      </c>
      <c r="I16" s="75"/>
    </row>
    <row r="17" spans="2:10" ht="13.5" customHeight="1">
      <c r="B17" s="64" t="s">
        <v>198</v>
      </c>
      <c r="C17" s="69">
        <v>0</v>
      </c>
      <c r="D17" s="69">
        <v>120000</v>
      </c>
      <c r="E17" s="69">
        <v>3500</v>
      </c>
      <c r="F17" s="69">
        <v>150000</v>
      </c>
      <c r="G17" s="72">
        <v>7000</v>
      </c>
      <c r="H17" s="38">
        <v>512</v>
      </c>
      <c r="I17" s="75"/>
    </row>
    <row r="18" spans="2:10" ht="13.5" customHeight="1">
      <c r="B18" s="64" t="s">
        <v>199</v>
      </c>
      <c r="C18" s="69">
        <v>6</v>
      </c>
      <c r="D18" s="69">
        <v>90000</v>
      </c>
      <c r="E18" s="69">
        <v>3500</v>
      </c>
      <c r="F18" s="69">
        <v>150000</v>
      </c>
      <c r="G18" s="72">
        <v>9000</v>
      </c>
      <c r="H18" s="38">
        <v>1024</v>
      </c>
      <c r="I18" s="75"/>
    </row>
    <row r="19" spans="2:10" ht="13.5" customHeight="1">
      <c r="B19" s="64" t="s">
        <v>200</v>
      </c>
      <c r="C19" s="69">
        <v>22</v>
      </c>
      <c r="D19" s="69">
        <v>40000</v>
      </c>
      <c r="E19" s="69">
        <v>3500</v>
      </c>
      <c r="F19" s="69">
        <v>150000</v>
      </c>
      <c r="G19" s="64">
        <v>11500</v>
      </c>
      <c r="H19" s="38">
        <v>2048</v>
      </c>
      <c r="I19" s="75"/>
    </row>
    <row r="20" spans="2:10" ht="13.5" customHeight="1">
      <c r="B20" s="64" t="s">
        <v>201</v>
      </c>
      <c r="C20" s="69">
        <v>0</v>
      </c>
      <c r="D20" s="69">
        <v>7500</v>
      </c>
      <c r="E20" s="69">
        <v>3500</v>
      </c>
      <c r="F20" s="69">
        <v>150000</v>
      </c>
      <c r="G20" s="64">
        <v>30000</v>
      </c>
      <c r="H20" s="38">
        <v>512</v>
      </c>
      <c r="I20" s="75"/>
    </row>
    <row r="21" spans="2:10" ht="13.5" customHeight="1">
      <c r="B21" s="64" t="s">
        <v>202</v>
      </c>
      <c r="C21" s="69">
        <v>21</v>
      </c>
      <c r="D21" s="69">
        <v>2700</v>
      </c>
      <c r="E21" s="69">
        <v>3500</v>
      </c>
      <c r="F21" s="69">
        <v>150000</v>
      </c>
      <c r="G21" s="64">
        <v>39000</v>
      </c>
      <c r="H21" s="38">
        <v>512</v>
      </c>
      <c r="I21" s="75"/>
    </row>
    <row r="22" spans="2:10" ht="13.5" customHeight="1">
      <c r="B22" s="64" t="s">
        <v>203</v>
      </c>
      <c r="C22" s="69">
        <v>2</v>
      </c>
      <c r="D22" s="69">
        <v>20000</v>
      </c>
      <c r="E22" s="69">
        <v>3500</v>
      </c>
      <c r="F22" s="69">
        <v>150000</v>
      </c>
      <c r="G22" s="64">
        <v>11800</v>
      </c>
      <c r="H22" s="38">
        <v>256</v>
      </c>
      <c r="I22" s="75"/>
    </row>
    <row r="23" spans="2:10" ht="13.5" customHeight="1"/>
    <row r="24" spans="2:10" ht="13.5" customHeight="1"/>
    <row r="25" spans="2:10" ht="13.5" customHeight="1"/>
    <row r="26" spans="2:10" ht="13.5" customHeight="1"/>
    <row r="27" spans="2:10" ht="13.5" customHeight="1">
      <c r="B27" s="133" t="s">
        <v>204</v>
      </c>
      <c r="C27" s="106"/>
      <c r="D27" s="106"/>
      <c r="E27" s="106"/>
      <c r="F27" s="106"/>
      <c r="G27" s="106"/>
      <c r="H27" s="106"/>
      <c r="I27" s="106"/>
      <c r="J27" s="107"/>
    </row>
    <row r="28" spans="2:10" ht="13.5" customHeight="1">
      <c r="B28" s="30" t="s">
        <v>205</v>
      </c>
      <c r="C28" s="30" t="s">
        <v>206</v>
      </c>
      <c r="D28" s="30" t="s">
        <v>207</v>
      </c>
      <c r="E28" s="30" t="s">
        <v>208</v>
      </c>
      <c r="F28" s="30" t="s">
        <v>209</v>
      </c>
      <c r="G28" s="30" t="s">
        <v>210</v>
      </c>
      <c r="H28" s="30" t="s">
        <v>211</v>
      </c>
      <c r="I28" s="30" t="s">
        <v>212</v>
      </c>
      <c r="J28" s="30" t="s">
        <v>213</v>
      </c>
    </row>
    <row r="29" spans="2:10" ht="13.5" customHeight="1">
      <c r="B29" s="31" t="s">
        <v>79</v>
      </c>
      <c r="C29" s="31">
        <v>1</v>
      </c>
      <c r="D29" s="31">
        <v>24000</v>
      </c>
      <c r="E29" s="31">
        <v>80</v>
      </c>
      <c r="F29" s="31">
        <v>0</v>
      </c>
      <c r="G29" s="31">
        <v>0</v>
      </c>
      <c r="H29" s="31">
        <v>3</v>
      </c>
      <c r="I29" s="31">
        <v>2</v>
      </c>
      <c r="J29" s="31" t="s">
        <v>214</v>
      </c>
    </row>
    <row r="30" spans="2:10" ht="13.5" customHeight="1">
      <c r="B30" s="31" t="s">
        <v>87</v>
      </c>
      <c r="C30" s="31">
        <v>1</v>
      </c>
      <c r="D30" s="31">
        <v>24000</v>
      </c>
      <c r="E30" s="31">
        <v>80</v>
      </c>
      <c r="F30" s="31">
        <v>0</v>
      </c>
      <c r="G30" s="31">
        <v>0</v>
      </c>
      <c r="H30" s="31">
        <v>2</v>
      </c>
      <c r="I30" s="31">
        <v>2</v>
      </c>
      <c r="J30" s="31" t="s">
        <v>214</v>
      </c>
    </row>
    <row r="31" spans="2:10" ht="13.5" customHeight="1">
      <c r="B31" s="31" t="s">
        <v>97</v>
      </c>
      <c r="C31" s="31">
        <v>1</v>
      </c>
      <c r="D31" s="31">
        <v>24000</v>
      </c>
      <c r="E31" s="31">
        <v>80</v>
      </c>
      <c r="F31" s="31">
        <v>0</v>
      </c>
      <c r="G31" s="31">
        <v>0</v>
      </c>
      <c r="H31" s="31">
        <v>2</v>
      </c>
      <c r="I31" s="31">
        <v>1</v>
      </c>
      <c r="J31" s="31" t="s">
        <v>214</v>
      </c>
    </row>
    <row r="32" spans="2:10" ht="13.5" customHeight="1">
      <c r="B32" s="31" t="s">
        <v>102</v>
      </c>
      <c r="C32" s="31">
        <v>1</v>
      </c>
      <c r="D32" s="31">
        <v>18000</v>
      </c>
      <c r="E32" s="31">
        <v>80</v>
      </c>
      <c r="F32" s="31">
        <v>0</v>
      </c>
      <c r="G32" s="31">
        <v>0</v>
      </c>
      <c r="H32" s="31">
        <v>1</v>
      </c>
      <c r="I32" s="31">
        <v>1</v>
      </c>
      <c r="J32" s="31" t="s">
        <v>215</v>
      </c>
    </row>
    <row r="33" spans="2:10" ht="13.5" customHeight="1">
      <c r="B33" s="31" t="s">
        <v>80</v>
      </c>
      <c r="C33" s="31">
        <v>5</v>
      </c>
      <c r="D33" s="31">
        <v>500</v>
      </c>
      <c r="E33" s="31">
        <v>80</v>
      </c>
      <c r="F33" s="31">
        <v>0</v>
      </c>
      <c r="G33" s="31">
        <v>40</v>
      </c>
      <c r="H33" s="31">
        <v>3</v>
      </c>
      <c r="I33" s="31">
        <v>2</v>
      </c>
      <c r="J33" s="31" t="s">
        <v>214</v>
      </c>
    </row>
    <row r="34" spans="2:10" ht="13.5" customHeight="1">
      <c r="B34" s="31" t="s">
        <v>96</v>
      </c>
      <c r="C34" s="31">
        <v>5</v>
      </c>
      <c r="D34" s="31">
        <v>500</v>
      </c>
      <c r="E34" s="31">
        <v>80</v>
      </c>
      <c r="F34" s="31">
        <v>0</v>
      </c>
      <c r="G34" s="31">
        <v>40</v>
      </c>
      <c r="H34" s="31">
        <v>2</v>
      </c>
      <c r="I34" s="31">
        <v>2</v>
      </c>
      <c r="J34" s="31" t="s">
        <v>214</v>
      </c>
    </row>
    <row r="35" spans="2:10" ht="13.5" customHeight="1">
      <c r="B35" s="31" t="s">
        <v>84</v>
      </c>
      <c r="C35" s="31">
        <v>1</v>
      </c>
      <c r="D35" s="31">
        <v>18000</v>
      </c>
      <c r="E35" s="31">
        <v>80</v>
      </c>
      <c r="F35" s="31">
        <v>0</v>
      </c>
      <c r="G35" s="31">
        <v>0</v>
      </c>
      <c r="H35" s="31">
        <v>3</v>
      </c>
      <c r="I35" s="31">
        <v>2</v>
      </c>
      <c r="J35" s="31"/>
    </row>
    <row r="36" spans="2:10" ht="13.5" customHeight="1">
      <c r="B36" s="31" t="s">
        <v>86</v>
      </c>
      <c r="C36" s="31">
        <v>1</v>
      </c>
      <c r="D36" s="31">
        <v>18000</v>
      </c>
      <c r="E36" s="31">
        <v>80</v>
      </c>
      <c r="F36" s="31">
        <v>0</v>
      </c>
      <c r="G36" s="31">
        <v>0</v>
      </c>
      <c r="H36" s="31">
        <v>2</v>
      </c>
      <c r="I36" s="31">
        <v>2</v>
      </c>
      <c r="J36" s="31"/>
    </row>
    <row r="37" spans="2:10" ht="13.5" customHeight="1">
      <c r="B37" s="31" t="s">
        <v>98</v>
      </c>
      <c r="C37" s="31">
        <v>1</v>
      </c>
      <c r="D37" s="31">
        <v>18000</v>
      </c>
      <c r="E37" s="31">
        <v>80</v>
      </c>
      <c r="F37" s="31">
        <v>0</v>
      </c>
      <c r="G37" s="31">
        <v>0</v>
      </c>
      <c r="H37" s="31">
        <v>2</v>
      </c>
      <c r="I37" s="31">
        <v>1</v>
      </c>
      <c r="J37" s="31"/>
    </row>
    <row r="38" spans="2:10" ht="13.5" customHeight="1">
      <c r="B38" s="31" t="s">
        <v>83</v>
      </c>
      <c r="C38" s="31">
        <v>1</v>
      </c>
      <c r="D38" s="31">
        <v>15000</v>
      </c>
      <c r="E38" s="31">
        <v>80</v>
      </c>
      <c r="F38" s="31">
        <v>0</v>
      </c>
      <c r="G38" s="31">
        <v>0</v>
      </c>
      <c r="H38" s="31">
        <v>3</v>
      </c>
      <c r="I38" s="31">
        <v>2</v>
      </c>
      <c r="J38" s="31"/>
    </row>
    <row r="39" spans="2:10" ht="13.5" customHeight="1">
      <c r="B39" s="31" t="s">
        <v>86</v>
      </c>
      <c r="C39" s="31">
        <v>1</v>
      </c>
      <c r="D39" s="31">
        <v>15000</v>
      </c>
      <c r="E39" s="31">
        <v>80</v>
      </c>
      <c r="F39" s="31">
        <v>0</v>
      </c>
      <c r="G39" s="31">
        <v>0</v>
      </c>
      <c r="H39" s="31">
        <v>2</v>
      </c>
      <c r="I39" s="31">
        <v>2</v>
      </c>
      <c r="J39" s="31"/>
    </row>
    <row r="40" spans="2:10" ht="13.5" customHeight="1">
      <c r="B40" s="31" t="s">
        <v>89</v>
      </c>
      <c r="C40" s="31">
        <v>1</v>
      </c>
      <c r="D40" s="31">
        <v>65000</v>
      </c>
      <c r="E40" s="31">
        <v>10</v>
      </c>
      <c r="F40" s="31">
        <v>0</v>
      </c>
      <c r="G40" s="31">
        <v>0</v>
      </c>
      <c r="H40" s="31">
        <v>2</v>
      </c>
      <c r="I40" s="31">
        <v>2</v>
      </c>
      <c r="J40" s="31"/>
    </row>
    <row r="41" spans="2:10" ht="13.5" customHeight="1">
      <c r="B41" s="31" t="s">
        <v>90</v>
      </c>
      <c r="C41" s="31">
        <v>1</v>
      </c>
      <c r="D41" s="31">
        <v>40000</v>
      </c>
      <c r="E41" s="31">
        <v>10</v>
      </c>
      <c r="F41" s="31">
        <v>0</v>
      </c>
      <c r="G41" s="31">
        <v>0</v>
      </c>
      <c r="H41" s="31">
        <v>2</v>
      </c>
      <c r="I41" s="31">
        <v>2</v>
      </c>
      <c r="J41" s="31"/>
    </row>
    <row r="42" spans="2:10" ht="13.5" customHeight="1">
      <c r="B42" s="31" t="s">
        <v>99</v>
      </c>
      <c r="C42" s="31">
        <v>1</v>
      </c>
      <c r="D42" s="31">
        <v>40000</v>
      </c>
      <c r="E42" s="31">
        <v>10</v>
      </c>
      <c r="F42" s="31">
        <v>0</v>
      </c>
      <c r="G42" s="31">
        <v>0</v>
      </c>
      <c r="H42" s="31">
        <v>2</v>
      </c>
      <c r="I42" s="31">
        <v>1</v>
      </c>
      <c r="J42" s="31" t="s">
        <v>216</v>
      </c>
    </row>
    <row r="43" spans="2:10" ht="13.5" customHeight="1">
      <c r="B43" s="31" t="s">
        <v>82</v>
      </c>
      <c r="C43" s="31">
        <v>1</v>
      </c>
      <c r="D43" s="31">
        <v>3000</v>
      </c>
      <c r="E43" s="31">
        <v>80</v>
      </c>
      <c r="F43" s="31">
        <v>0</v>
      </c>
      <c r="G43" s="31">
        <v>500</v>
      </c>
      <c r="H43" s="31">
        <v>3</v>
      </c>
      <c r="I43" s="31">
        <v>2</v>
      </c>
      <c r="J43" s="31"/>
    </row>
    <row r="44" spans="2:10" ht="13.5" customHeight="1">
      <c r="B44" s="31" t="s">
        <v>88</v>
      </c>
      <c r="C44" s="31">
        <v>1</v>
      </c>
      <c r="D44" s="31">
        <v>3000</v>
      </c>
      <c r="E44" s="31">
        <v>80</v>
      </c>
      <c r="F44" s="31">
        <v>0</v>
      </c>
      <c r="G44" s="31">
        <v>500</v>
      </c>
      <c r="H44" s="31">
        <v>2</v>
      </c>
      <c r="I44" s="31">
        <v>2</v>
      </c>
      <c r="J44" s="31"/>
    </row>
    <row r="45" spans="2:10" ht="13.5" customHeight="1">
      <c r="B45" s="31" t="s">
        <v>100</v>
      </c>
      <c r="C45" s="31">
        <v>1</v>
      </c>
      <c r="D45" s="31">
        <v>3000</v>
      </c>
      <c r="E45" s="31">
        <v>80</v>
      </c>
      <c r="F45" s="31">
        <v>0</v>
      </c>
      <c r="G45" s="31">
        <v>500</v>
      </c>
      <c r="H45" s="31">
        <v>2</v>
      </c>
      <c r="I45" s="31">
        <v>1</v>
      </c>
      <c r="J45" s="31"/>
    </row>
    <row r="46" spans="2:10" ht="13.5" customHeight="1">
      <c r="B46" s="31" t="s">
        <v>103</v>
      </c>
      <c r="C46" s="31">
        <v>1</v>
      </c>
      <c r="D46" s="31">
        <v>1000</v>
      </c>
      <c r="E46" s="31">
        <v>80</v>
      </c>
      <c r="F46" s="31">
        <v>0</v>
      </c>
      <c r="G46" s="31">
        <v>500</v>
      </c>
      <c r="H46" s="31">
        <v>1</v>
      </c>
      <c r="I46" s="31">
        <v>1</v>
      </c>
      <c r="J46" s="31" t="s">
        <v>217</v>
      </c>
    </row>
    <row r="47" spans="2:10" ht="13.5" customHeight="1">
      <c r="B47" s="31" t="s">
        <v>81</v>
      </c>
      <c r="C47" s="31">
        <v>1</v>
      </c>
      <c r="D47" s="31">
        <v>18000</v>
      </c>
      <c r="E47" s="31">
        <v>80</v>
      </c>
      <c r="F47" s="31">
        <v>0</v>
      </c>
      <c r="G47" s="31">
        <v>0</v>
      </c>
      <c r="H47" s="31">
        <v>3</v>
      </c>
      <c r="I47" s="31">
        <v>2</v>
      </c>
      <c r="J47" s="31"/>
    </row>
    <row r="48" spans="2:10" ht="13.5" customHeight="1">
      <c r="B48" s="31" t="s">
        <v>94</v>
      </c>
      <c r="C48" s="31">
        <v>1</v>
      </c>
      <c r="D48" s="31">
        <v>18000</v>
      </c>
      <c r="E48" s="31">
        <v>80</v>
      </c>
      <c r="F48" s="31">
        <v>0</v>
      </c>
      <c r="G48" s="31">
        <v>0</v>
      </c>
      <c r="H48" s="31">
        <v>2</v>
      </c>
      <c r="I48" s="31">
        <v>2</v>
      </c>
      <c r="J48" s="31"/>
    </row>
    <row r="49" spans="2:10" ht="13.5" customHeight="1">
      <c r="B49" s="31"/>
      <c r="C49" s="31"/>
      <c r="D49" s="31"/>
      <c r="E49" s="31"/>
      <c r="F49" s="31"/>
      <c r="G49" s="31"/>
      <c r="H49" s="31"/>
      <c r="I49" s="31"/>
      <c r="J49" s="31"/>
    </row>
    <row r="50" spans="2:10" ht="13.5" customHeight="1">
      <c r="B50" s="31"/>
      <c r="C50" s="31"/>
      <c r="D50" s="31"/>
      <c r="E50" s="31"/>
      <c r="F50" s="31"/>
      <c r="G50" s="31"/>
      <c r="H50" s="31"/>
      <c r="I50" s="31"/>
      <c r="J50" s="31"/>
    </row>
    <row r="51" spans="2:10" ht="13.5" customHeight="1"/>
    <row r="52" spans="2:10" ht="13.5" customHeight="1"/>
    <row r="53" spans="2:10" ht="13.5" customHeight="1"/>
    <row r="54" spans="2:10" ht="13.5" customHeight="1"/>
    <row r="55" spans="2:10" ht="13.5" customHeight="1"/>
    <row r="56" spans="2:10" ht="13.5" customHeight="1"/>
    <row r="57" spans="2:10" ht="13.5" customHeight="1"/>
    <row r="58" spans="2:10" ht="13.5" customHeight="1"/>
    <row r="59" spans="2:10" ht="13.5" customHeight="1"/>
    <row r="60" spans="2:10" ht="13.5" customHeight="1"/>
    <row r="61" spans="2:10" ht="13.5" customHeight="1"/>
    <row r="62" spans="2:10" ht="13.5" customHeight="1"/>
    <row r="63" spans="2:10" ht="13.5" customHeight="1"/>
    <row r="64" spans="2:10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mergeCells count="4">
    <mergeCell ref="B2:I2"/>
    <mergeCell ref="B3:B4"/>
    <mergeCell ref="C3:I3"/>
    <mergeCell ref="B27:J27"/>
  </mergeCells>
  <pageMargins left="0.78749999999999998" right="0.78749999999999998" top="1.0249999999999999" bottom="1.0249999999999999" header="0" footer="0"/>
  <pageSetup paperSize="9" orientation="portrait"/>
  <headerFooter>
    <oddHeader>&amp;C&amp;A</oddHeader>
    <oddFooter>&amp;CPágina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331"/>
  <sheetViews>
    <sheetView workbookViewId="0">
      <selection activeCell="D21" sqref="D21"/>
    </sheetView>
  </sheetViews>
  <sheetFormatPr defaultColWidth="14.42578125" defaultRowHeight="15" customHeight="1" outlineLevelRow="1"/>
  <cols>
    <col min="1" max="1" width="4" bestFit="1" customWidth="1"/>
    <col min="2" max="2" width="16.42578125" bestFit="1" customWidth="1"/>
    <col min="3" max="3" width="18.140625" bestFit="1" customWidth="1"/>
    <col min="4" max="4" width="16" bestFit="1" customWidth="1"/>
    <col min="5" max="5" width="16.42578125" bestFit="1" customWidth="1"/>
    <col min="6" max="6" width="18.140625" bestFit="1" customWidth="1"/>
    <col min="7" max="7" width="16" bestFit="1" customWidth="1"/>
    <col min="8" max="8" width="10.42578125" bestFit="1" customWidth="1"/>
  </cols>
  <sheetData>
    <row r="1" spans="1:8">
      <c r="A1" s="84" t="s">
        <v>0</v>
      </c>
      <c r="B1" s="85" t="s">
        <v>218</v>
      </c>
      <c r="C1" s="85" t="s">
        <v>219</v>
      </c>
      <c r="D1" s="85" t="s">
        <v>220</v>
      </c>
      <c r="E1" s="85" t="s">
        <v>221</v>
      </c>
      <c r="F1" s="85" t="s">
        <v>222</v>
      </c>
      <c r="G1" s="85" t="s">
        <v>223</v>
      </c>
      <c r="H1" s="86" t="s">
        <v>3</v>
      </c>
    </row>
    <row r="2" spans="1:8">
      <c r="A2" s="3">
        <v>1</v>
      </c>
      <c r="B2" s="4">
        <f>Sintéticos2x2!L4</f>
        <v>1</v>
      </c>
      <c r="C2" s="4">
        <f>Sintéticos2x2!N4</f>
        <v>0</v>
      </c>
      <c r="D2" s="4">
        <f>Sintéticos2x2!P4</f>
        <v>0.1</v>
      </c>
      <c r="E2" s="4">
        <f>Sintéticos2x2!M4</f>
        <v>1</v>
      </c>
      <c r="F2" s="4">
        <f>Sintéticos2x2!O4</f>
        <v>0</v>
      </c>
      <c r="G2" s="4">
        <f>Sintéticos2x2!Q4</f>
        <v>0.1</v>
      </c>
      <c r="H2" s="5">
        <f>Sintéticos2x2!K4</f>
        <v>1.4236192714453584</v>
      </c>
    </row>
    <row r="3" spans="1:8">
      <c r="A3" s="3">
        <v>2</v>
      </c>
      <c r="B3" s="4">
        <f>Sintéticos2x2!L5</f>
        <v>1</v>
      </c>
      <c r="C3" s="4">
        <f>Sintéticos2x2!N5</f>
        <v>0</v>
      </c>
      <c r="D3" s="4">
        <f>Sintéticos2x2!P5</f>
        <v>0.1</v>
      </c>
      <c r="E3" s="4">
        <f>Sintéticos2x2!M5</f>
        <v>0.5</v>
      </c>
      <c r="F3" s="4">
        <f>Sintéticos2x2!O5</f>
        <v>0.1</v>
      </c>
      <c r="G3" s="4">
        <f>Sintéticos2x2!Q5</f>
        <v>0.1</v>
      </c>
      <c r="H3" s="5">
        <f>Sintéticos2x2!K5</f>
        <v>0.77711267878118195</v>
      </c>
    </row>
    <row r="4" spans="1:8">
      <c r="A4" s="3">
        <v>3</v>
      </c>
      <c r="B4" s="4">
        <f>Sintéticos2x2!L6</f>
        <v>1</v>
      </c>
      <c r="C4" s="4">
        <f>Sintéticos2x2!N6</f>
        <v>0</v>
      </c>
      <c r="D4" s="4">
        <f>Sintéticos2x2!P6</f>
        <v>0.1</v>
      </c>
      <c r="E4" s="4">
        <f>Sintéticos2x2!M6</f>
        <v>0.1</v>
      </c>
      <c r="F4" s="4">
        <f>Sintéticos2x2!O6</f>
        <v>0.1</v>
      </c>
      <c r="G4" s="4">
        <f>Sintéticos2x2!Q6</f>
        <v>0.1</v>
      </c>
      <c r="H4" s="5">
        <f>Sintéticos2x2!K6</f>
        <v>0.34097183352059757</v>
      </c>
    </row>
    <row r="5" spans="1:8">
      <c r="A5" s="3">
        <v>4</v>
      </c>
      <c r="B5" s="4">
        <f>Sintéticos2x2!L7</f>
        <v>1</v>
      </c>
      <c r="C5" s="4">
        <f>Sintéticos2x2!N7</f>
        <v>0</v>
      </c>
      <c r="D5" s="4">
        <f>Sintéticos2x2!P7</f>
        <v>0.1</v>
      </c>
      <c r="E5" s="4">
        <f>Sintéticos2x2!M7</f>
        <v>0.3</v>
      </c>
      <c r="F5" s="4">
        <f>Sintéticos2x2!O7</f>
        <v>1</v>
      </c>
      <c r="G5" s="4">
        <f>Sintéticos2x2!Q7</f>
        <v>0.1</v>
      </c>
      <c r="H5" s="5">
        <f>Sintéticos2x2!K7</f>
        <v>0.71702807859084938</v>
      </c>
    </row>
    <row r="6" spans="1:8">
      <c r="A6" s="3">
        <v>5</v>
      </c>
      <c r="B6" s="4">
        <f>Sintéticos2x2!L8</f>
        <v>1</v>
      </c>
      <c r="C6" s="4">
        <f>Sintéticos2x2!N8</f>
        <v>0</v>
      </c>
      <c r="D6" s="4">
        <f>Sintéticos2x2!P8</f>
        <v>0.1</v>
      </c>
      <c r="E6" s="4">
        <f>Sintéticos2x2!M8</f>
        <v>0.1</v>
      </c>
      <c r="F6" s="4">
        <f>Sintéticos2x2!O8</f>
        <v>0.5</v>
      </c>
      <c r="G6" s="4">
        <f>Sintéticos2x2!Q8</f>
        <v>0.1</v>
      </c>
      <c r="H6" s="5">
        <f>Sintéticos2x2!K8</f>
        <v>0.31456065859579674</v>
      </c>
    </row>
    <row r="7" spans="1:8" outlineLevel="1">
      <c r="A7" s="3">
        <v>6</v>
      </c>
      <c r="B7" s="4">
        <f>Sintéticos2x2!L9</f>
        <v>1</v>
      </c>
      <c r="C7" s="4">
        <f>Sintéticos2x2!N9</f>
        <v>0</v>
      </c>
      <c r="D7" s="4">
        <f>Sintéticos2x2!P9</f>
        <v>0.1</v>
      </c>
      <c r="E7" s="4">
        <f>Sintéticos2x2!M9</f>
        <v>0.5</v>
      </c>
      <c r="F7" s="4">
        <f>Sintéticos2x2!O9</f>
        <v>0.5</v>
      </c>
      <c r="G7" s="4">
        <f>Sintéticos2x2!Q9</f>
        <v>0.1</v>
      </c>
      <c r="H7" s="5">
        <f>Sintéticos2x2!K9</f>
        <v>0.78819529261922938</v>
      </c>
    </row>
    <row r="8" spans="1:8" outlineLevel="1">
      <c r="A8" s="3">
        <v>7</v>
      </c>
      <c r="B8" s="4">
        <f>Sintéticos2x2!L10</f>
        <v>1</v>
      </c>
      <c r="C8" s="4">
        <f>Sintéticos2x2!N10</f>
        <v>0</v>
      </c>
      <c r="D8" s="4">
        <f>Sintéticos2x2!P10</f>
        <v>0.1</v>
      </c>
      <c r="E8" s="4">
        <f>Sintéticos2x2!M10</f>
        <v>1</v>
      </c>
      <c r="F8" s="4">
        <f>Sintéticos2x2!O10</f>
        <v>0</v>
      </c>
      <c r="G8" s="4">
        <f>Sintéticos2x2!Q10</f>
        <v>1</v>
      </c>
      <c r="H8" s="5">
        <f>Sintéticos2x2!K10</f>
        <v>1.6198470006052881</v>
      </c>
    </row>
    <row r="9" spans="1:8" outlineLevel="1">
      <c r="A9" s="3">
        <v>8</v>
      </c>
      <c r="B9" s="4">
        <f>Sintéticos2x2!L11</f>
        <v>1</v>
      </c>
      <c r="C9" s="4">
        <f>Sintéticos2x2!N11</f>
        <v>0</v>
      </c>
      <c r="D9" s="4">
        <f>Sintéticos2x2!P11</f>
        <v>0.1</v>
      </c>
      <c r="E9" s="4">
        <f>Sintéticos2x2!M11</f>
        <v>0.5</v>
      </c>
      <c r="F9" s="4">
        <f>Sintéticos2x2!O11</f>
        <v>0.1</v>
      </c>
      <c r="G9" s="4">
        <f>Sintéticos2x2!Q11</f>
        <v>1</v>
      </c>
      <c r="H9" s="5">
        <f>Sintéticos2x2!K11</f>
        <v>0.92130557444117178</v>
      </c>
    </row>
    <row r="10" spans="1:8" outlineLevel="1">
      <c r="A10" s="3">
        <v>9</v>
      </c>
      <c r="B10" s="4">
        <f>Sintéticos2x2!L12</f>
        <v>1</v>
      </c>
      <c r="C10" s="4">
        <f>Sintéticos2x2!N12</f>
        <v>0</v>
      </c>
      <c r="D10" s="4">
        <f>Sintéticos2x2!P12</f>
        <v>0.1</v>
      </c>
      <c r="E10" s="4">
        <f>Sintéticos2x2!M12</f>
        <v>0.1</v>
      </c>
      <c r="F10" s="4">
        <f>Sintéticos2x2!O12</f>
        <v>0.1</v>
      </c>
      <c r="G10" s="4">
        <f>Sintéticos2x2!Q12</f>
        <v>1</v>
      </c>
      <c r="H10" s="5">
        <f>Sintéticos2x2!K12</f>
        <v>0.4725808204069073</v>
      </c>
    </row>
    <row r="11" spans="1:8" outlineLevel="1">
      <c r="A11" s="3">
        <v>10</v>
      </c>
      <c r="B11" s="4">
        <f>Sintéticos2x2!L13</f>
        <v>0.5</v>
      </c>
      <c r="C11" s="4">
        <f>Sintéticos2x2!N13</f>
        <v>0.1</v>
      </c>
      <c r="D11" s="4">
        <f>Sintéticos2x2!P13</f>
        <v>0.1</v>
      </c>
      <c r="E11" s="4">
        <f>Sintéticos2x2!M13</f>
        <v>0.5</v>
      </c>
      <c r="F11" s="4">
        <f>Sintéticos2x2!O13</f>
        <v>0.1</v>
      </c>
      <c r="G11" s="4">
        <f>Sintéticos2x2!Q13</f>
        <v>0.1</v>
      </c>
      <c r="H11" s="5">
        <f>Sintéticos2x2!K13</f>
        <v>0.71123528237876665</v>
      </c>
    </row>
    <row r="12" spans="1:8" outlineLevel="1">
      <c r="A12" s="3">
        <v>11</v>
      </c>
      <c r="B12" s="4">
        <f>Sintéticos2x2!L14</f>
        <v>0.5</v>
      </c>
      <c r="C12" s="4">
        <f>Sintéticos2x2!N14</f>
        <v>0.1</v>
      </c>
      <c r="D12" s="4">
        <f>Sintéticos2x2!P14</f>
        <v>0.1</v>
      </c>
      <c r="E12" s="4">
        <f>Sintéticos2x2!M14</f>
        <v>0.1</v>
      </c>
      <c r="F12" s="4">
        <f>Sintéticos2x2!O14</f>
        <v>0.1</v>
      </c>
      <c r="G12" s="4">
        <f>Sintéticos2x2!Q14</f>
        <v>0.1</v>
      </c>
      <c r="H12" s="5">
        <f>Sintéticos2x2!K14</f>
        <v>0.22628329807996073</v>
      </c>
    </row>
    <row r="13" spans="1:8" outlineLevel="1">
      <c r="A13" s="3">
        <v>12</v>
      </c>
      <c r="B13" s="4">
        <f>Sintéticos2x2!L15</f>
        <v>0.5</v>
      </c>
      <c r="C13" s="4">
        <f>Sintéticos2x2!N15</f>
        <v>0.1</v>
      </c>
      <c r="D13" s="4">
        <f>Sintéticos2x2!P15</f>
        <v>0.1</v>
      </c>
      <c r="E13" s="4">
        <f>Sintéticos2x2!M15</f>
        <v>0.3</v>
      </c>
      <c r="F13" s="4">
        <f>Sintéticos2x2!O15</f>
        <v>1</v>
      </c>
      <c r="G13" s="4">
        <f>Sintéticos2x2!Q15</f>
        <v>0.1</v>
      </c>
      <c r="H13" s="5">
        <f>Sintéticos2x2!K15</f>
        <v>0.40904254485384206</v>
      </c>
    </row>
    <row r="14" spans="1:8" outlineLevel="1">
      <c r="A14" s="3">
        <v>13</v>
      </c>
      <c r="B14" s="4">
        <f>Sintéticos2x2!L16</f>
        <v>0.5</v>
      </c>
      <c r="C14" s="4">
        <f>Sintéticos2x2!N16</f>
        <v>0.1</v>
      </c>
      <c r="D14" s="4">
        <f>Sintéticos2x2!P16</f>
        <v>0.1</v>
      </c>
      <c r="E14" s="4">
        <f>Sintéticos2x2!M16</f>
        <v>0.1</v>
      </c>
      <c r="F14" s="4">
        <f>Sintéticos2x2!O16</f>
        <v>0.5</v>
      </c>
      <c r="G14" s="4">
        <f>Sintéticos2x2!Q16</f>
        <v>0.1</v>
      </c>
      <c r="H14" s="5">
        <f>Sintéticos2x2!K16</f>
        <v>0.12982946837462694</v>
      </c>
    </row>
    <row r="15" spans="1:8" outlineLevel="1">
      <c r="A15" s="3">
        <v>14</v>
      </c>
      <c r="B15" s="4">
        <f>Sintéticos2x2!L17</f>
        <v>0.5</v>
      </c>
      <c r="C15" s="4">
        <f>Sintéticos2x2!N17</f>
        <v>0.1</v>
      </c>
      <c r="D15" s="4">
        <f>Sintéticos2x2!P17</f>
        <v>0.1</v>
      </c>
      <c r="E15" s="4">
        <f>Sintéticos2x2!M17</f>
        <v>0.5</v>
      </c>
      <c r="F15" s="4">
        <f>Sintéticos2x2!O17</f>
        <v>0.5</v>
      </c>
      <c r="G15" s="4">
        <f>Sintéticos2x2!Q17</f>
        <v>0.1</v>
      </c>
      <c r="H15" s="5">
        <f>Sintéticos2x2!K17</f>
        <v>0.48091950539181993</v>
      </c>
    </row>
    <row r="16" spans="1:8" outlineLevel="1">
      <c r="A16" s="3">
        <v>15</v>
      </c>
      <c r="B16" s="4">
        <f>Sintéticos2x2!L18</f>
        <v>0.5</v>
      </c>
      <c r="C16" s="4">
        <f>Sintéticos2x2!N18</f>
        <v>0.1</v>
      </c>
      <c r="D16" s="4">
        <f>Sintéticos2x2!P18</f>
        <v>0.1</v>
      </c>
      <c r="E16" s="4">
        <f>Sintéticos2x2!M18</f>
        <v>1</v>
      </c>
      <c r="F16" s="4">
        <f>Sintéticos2x2!O18</f>
        <v>0</v>
      </c>
      <c r="G16" s="4">
        <f>Sintéticos2x2!Q18</f>
        <v>1</v>
      </c>
      <c r="H16" s="5">
        <f>Sintéticos2x2!K18</f>
        <v>0.81488482356935099</v>
      </c>
    </row>
    <row r="17" spans="1:8" outlineLevel="1">
      <c r="A17" s="3">
        <v>16</v>
      </c>
      <c r="B17" s="4">
        <f>Sintéticos2x2!L19</f>
        <v>0.5</v>
      </c>
      <c r="C17" s="4">
        <f>Sintéticos2x2!N19</f>
        <v>0.1</v>
      </c>
      <c r="D17" s="4">
        <f>Sintéticos2x2!P19</f>
        <v>0.1</v>
      </c>
      <c r="E17" s="4">
        <f>Sintéticos2x2!M19</f>
        <v>0.5</v>
      </c>
      <c r="F17" s="4">
        <f>Sintéticos2x2!O19</f>
        <v>0.1</v>
      </c>
      <c r="G17" s="4">
        <f>Sintéticos2x2!Q19</f>
        <v>1</v>
      </c>
      <c r="H17" s="5">
        <f>Sintéticos2x2!K19</f>
        <v>0.74632591380065916</v>
      </c>
    </row>
    <row r="18" spans="1:8" outlineLevel="1">
      <c r="A18" s="3">
        <v>17</v>
      </c>
      <c r="B18" s="4">
        <f>Sintéticos2x2!L20</f>
        <v>0.5</v>
      </c>
      <c r="C18" s="4">
        <f>Sintéticos2x2!N20</f>
        <v>0.1</v>
      </c>
      <c r="D18" s="4">
        <f>Sintéticos2x2!P20</f>
        <v>0.1</v>
      </c>
      <c r="E18" s="4">
        <f>Sintéticos2x2!M20</f>
        <v>0.1</v>
      </c>
      <c r="F18" s="4">
        <f>Sintéticos2x2!O20</f>
        <v>0.1</v>
      </c>
      <c r="G18" s="4">
        <f>Sintéticos2x2!Q20</f>
        <v>1</v>
      </c>
      <c r="H18" s="5">
        <f>Sintéticos2x2!K20</f>
        <v>0.34341589141030371</v>
      </c>
    </row>
    <row r="19" spans="1:8" outlineLevel="1">
      <c r="A19" s="3">
        <v>18</v>
      </c>
      <c r="B19" s="4">
        <f>Sintéticos2x2!L21</f>
        <v>0.1</v>
      </c>
      <c r="C19" s="4">
        <f>Sintéticos2x2!N21</f>
        <v>0.1</v>
      </c>
      <c r="D19" s="4">
        <f>Sintéticos2x2!P21</f>
        <v>0.1</v>
      </c>
      <c r="E19" s="4">
        <f>Sintéticos2x2!M21</f>
        <v>0.1</v>
      </c>
      <c r="F19" s="4">
        <f>Sintéticos2x2!O21</f>
        <v>0.1</v>
      </c>
      <c r="G19" s="4">
        <f>Sintéticos2x2!Q21</f>
        <v>0.1</v>
      </c>
      <c r="H19" s="5">
        <f>Sintéticos2x2!K21</f>
        <v>0.29020017076178739</v>
      </c>
    </row>
    <row r="20" spans="1:8" outlineLevel="1">
      <c r="A20" s="3">
        <v>19</v>
      </c>
      <c r="B20" s="4">
        <f>Sintéticos2x2!L22</f>
        <v>0.1</v>
      </c>
      <c r="C20" s="4">
        <f>Sintéticos2x2!N22</f>
        <v>0.1</v>
      </c>
      <c r="D20" s="4">
        <f>Sintéticos2x2!P22</f>
        <v>0.1</v>
      </c>
      <c r="E20" s="4">
        <f>Sintéticos2x2!M22</f>
        <v>0.3</v>
      </c>
      <c r="F20" s="4">
        <f>Sintéticos2x2!O22</f>
        <v>1</v>
      </c>
      <c r="G20" s="4">
        <f>Sintéticos2x2!Q22</f>
        <v>0.1</v>
      </c>
      <c r="H20" s="5">
        <f>Sintéticos2x2!K22</f>
        <v>0.34107105328200027</v>
      </c>
    </row>
    <row r="21" spans="1:8" outlineLevel="1">
      <c r="A21" s="3">
        <v>20</v>
      </c>
      <c r="B21" s="4">
        <f>Sintéticos2x2!L23</f>
        <v>0.1</v>
      </c>
      <c r="C21" s="4">
        <f>Sintéticos2x2!N23</f>
        <v>0.1</v>
      </c>
      <c r="D21" s="4">
        <f>Sintéticos2x2!P23</f>
        <v>0.1</v>
      </c>
      <c r="E21" s="4">
        <f>Sintéticos2x2!M23</f>
        <v>0.1</v>
      </c>
      <c r="F21" s="4">
        <f>Sintéticos2x2!O23</f>
        <v>0.5</v>
      </c>
      <c r="G21" s="4">
        <f>Sintéticos2x2!Q23</f>
        <v>0.1</v>
      </c>
      <c r="H21" s="5">
        <f>Sintéticos2x2!K23</f>
        <v>0.20526423666645888</v>
      </c>
    </row>
    <row r="22" spans="1:8" outlineLevel="1">
      <c r="A22" s="3">
        <v>21</v>
      </c>
      <c r="B22" s="4">
        <f>Sintéticos2x2!L24</f>
        <v>0.1</v>
      </c>
      <c r="C22" s="4">
        <f>Sintéticos2x2!N24</f>
        <v>0.1</v>
      </c>
      <c r="D22" s="4">
        <f>Sintéticos2x2!P24</f>
        <v>0.1</v>
      </c>
      <c r="E22" s="4">
        <f>Sintéticos2x2!M24</f>
        <v>0.5</v>
      </c>
      <c r="F22" s="4">
        <f>Sintéticos2x2!O24</f>
        <v>0.5</v>
      </c>
      <c r="G22" s="4">
        <f>Sintéticos2x2!Q24</f>
        <v>0.1</v>
      </c>
      <c r="H22" s="5">
        <f>Sintéticos2x2!K24</f>
        <v>0.33475890847803413</v>
      </c>
    </row>
    <row r="23" spans="1:8" outlineLevel="1">
      <c r="A23" s="3">
        <v>22</v>
      </c>
      <c r="B23" s="4">
        <f>Sintéticos2x2!L25</f>
        <v>0.1</v>
      </c>
      <c r="C23" s="4">
        <f>Sintéticos2x2!N25</f>
        <v>0.1</v>
      </c>
      <c r="D23" s="4">
        <f>Sintéticos2x2!P25</f>
        <v>0.1</v>
      </c>
      <c r="E23" s="4">
        <f>Sintéticos2x2!M25</f>
        <v>1</v>
      </c>
      <c r="F23" s="4">
        <f>Sintéticos2x2!O25</f>
        <v>0</v>
      </c>
      <c r="G23" s="4">
        <f>Sintéticos2x2!Q25</f>
        <v>1</v>
      </c>
      <c r="H23" s="5">
        <f>Sintéticos2x2!K25</f>
        <v>0.35419865458936306</v>
      </c>
    </row>
    <row r="24" spans="1:8" outlineLevel="1">
      <c r="A24" s="3">
        <v>23</v>
      </c>
      <c r="B24" s="4">
        <f>Sintéticos2x2!L26</f>
        <v>0.1</v>
      </c>
      <c r="C24" s="4">
        <f>Sintéticos2x2!N26</f>
        <v>0.1</v>
      </c>
      <c r="D24" s="4">
        <f>Sintéticos2x2!P26</f>
        <v>0.1</v>
      </c>
      <c r="E24" s="4">
        <f>Sintéticos2x2!M26</f>
        <v>0.5</v>
      </c>
      <c r="F24" s="4">
        <f>Sintéticos2x2!O26</f>
        <v>0.1</v>
      </c>
      <c r="G24" s="4">
        <f>Sintéticos2x2!Q26</f>
        <v>1</v>
      </c>
      <c r="H24" s="5">
        <f>Sintéticos2x2!K26</f>
        <v>0.33787834829551311</v>
      </c>
    </row>
    <row r="25" spans="1:8" outlineLevel="1">
      <c r="A25" s="3">
        <v>24</v>
      </c>
      <c r="B25" s="4">
        <f>Sintéticos2x2!L27</f>
        <v>0.1</v>
      </c>
      <c r="C25" s="4">
        <f>Sintéticos2x2!N27</f>
        <v>0.1</v>
      </c>
      <c r="D25" s="4">
        <f>Sintéticos2x2!P27</f>
        <v>0.1</v>
      </c>
      <c r="E25" s="4">
        <f>Sintéticos2x2!M27</f>
        <v>0.1</v>
      </c>
      <c r="F25" s="4">
        <f>Sintéticos2x2!O27</f>
        <v>0.1</v>
      </c>
      <c r="G25" s="4">
        <f>Sintéticos2x2!Q27</f>
        <v>1</v>
      </c>
      <c r="H25" s="5">
        <f>Sintéticos2x2!K27</f>
        <v>0.39217323011555061</v>
      </c>
    </row>
    <row r="26" spans="1:8" outlineLevel="1">
      <c r="A26" s="3">
        <v>25</v>
      </c>
      <c r="B26" s="4">
        <f>Sintéticos2x2!L28</f>
        <v>0.3</v>
      </c>
      <c r="C26" s="4">
        <f>Sintéticos2x2!N28</f>
        <v>1</v>
      </c>
      <c r="D26" s="4">
        <f>Sintéticos2x2!P28</f>
        <v>0.1</v>
      </c>
      <c r="E26" s="4">
        <f>Sintéticos2x2!M28</f>
        <v>0.3</v>
      </c>
      <c r="F26" s="4">
        <f>Sintéticos2x2!O28</f>
        <v>1</v>
      </c>
      <c r="G26" s="4">
        <f>Sintéticos2x2!Q28</f>
        <v>0.1</v>
      </c>
      <c r="H26" s="5">
        <f>Sintéticos2x2!K28</f>
        <v>0.44587729581867919</v>
      </c>
    </row>
    <row r="27" spans="1:8" outlineLevel="1">
      <c r="A27" s="3">
        <v>26</v>
      </c>
      <c r="B27" s="4">
        <f>Sintéticos2x2!L29</f>
        <v>0.3</v>
      </c>
      <c r="C27" s="4">
        <f>Sintéticos2x2!N29</f>
        <v>1</v>
      </c>
      <c r="D27" s="4">
        <f>Sintéticos2x2!P29</f>
        <v>0.1</v>
      </c>
      <c r="E27" s="4">
        <f>Sintéticos2x2!M29</f>
        <v>0.1</v>
      </c>
      <c r="F27" s="4">
        <f>Sintéticos2x2!O29</f>
        <v>0.5</v>
      </c>
      <c r="G27" s="4">
        <f>Sintéticos2x2!Q29</f>
        <v>0.1</v>
      </c>
      <c r="H27" s="5">
        <f>Sintéticos2x2!K29</f>
        <v>0.2762984779880332</v>
      </c>
    </row>
    <row r="28" spans="1:8" outlineLevel="1">
      <c r="A28" s="3">
        <v>27</v>
      </c>
      <c r="B28" s="4">
        <f>Sintéticos2x2!L30</f>
        <v>0.3</v>
      </c>
      <c r="C28" s="4">
        <f>Sintéticos2x2!N30</f>
        <v>1</v>
      </c>
      <c r="D28" s="4">
        <f>Sintéticos2x2!P30</f>
        <v>0.1</v>
      </c>
      <c r="E28" s="4">
        <f>Sintéticos2x2!M30</f>
        <v>0.5</v>
      </c>
      <c r="F28" s="4">
        <f>Sintéticos2x2!O30</f>
        <v>0.5</v>
      </c>
      <c r="G28" s="4">
        <f>Sintéticos2x2!Q30</f>
        <v>0.1</v>
      </c>
      <c r="H28" s="5">
        <f>Sintéticos2x2!K30</f>
        <v>0.61723985616735499</v>
      </c>
    </row>
    <row r="29" spans="1:8" outlineLevel="1">
      <c r="A29" s="3">
        <v>28</v>
      </c>
      <c r="B29" s="4">
        <f>Sintéticos2x2!L31</f>
        <v>0.3</v>
      </c>
      <c r="C29" s="4">
        <f>Sintéticos2x2!N31</f>
        <v>1</v>
      </c>
      <c r="D29" s="4">
        <f>Sintéticos2x2!P31</f>
        <v>0.1</v>
      </c>
      <c r="E29" s="4">
        <f>Sintéticos2x2!M31</f>
        <v>1</v>
      </c>
      <c r="F29" s="4">
        <f>Sintéticos2x2!O31</f>
        <v>0</v>
      </c>
      <c r="G29" s="4">
        <f>Sintéticos2x2!Q31</f>
        <v>1</v>
      </c>
      <c r="H29" s="5">
        <f>Sintéticos2x2!K31</f>
        <v>0.73128192128906799</v>
      </c>
    </row>
    <row r="30" spans="1:8" outlineLevel="1">
      <c r="A30" s="3">
        <v>29</v>
      </c>
      <c r="B30" s="4">
        <f>Sintéticos2x2!L32</f>
        <v>0.3</v>
      </c>
      <c r="C30" s="4">
        <f>Sintéticos2x2!N32</f>
        <v>1</v>
      </c>
      <c r="D30" s="4">
        <f>Sintéticos2x2!P32</f>
        <v>0.1</v>
      </c>
      <c r="E30" s="4">
        <f>Sintéticos2x2!M32</f>
        <v>0.5</v>
      </c>
      <c r="F30" s="4">
        <f>Sintéticos2x2!O32</f>
        <v>0.1</v>
      </c>
      <c r="G30" s="4">
        <f>Sintéticos2x2!Q32</f>
        <v>1</v>
      </c>
      <c r="H30" s="5">
        <f>Sintéticos2x2!K32</f>
        <v>0.48407364998605673</v>
      </c>
    </row>
    <row r="31" spans="1:8" outlineLevel="1">
      <c r="A31" s="3">
        <v>30</v>
      </c>
      <c r="B31" s="4">
        <f>Sintéticos2x2!L33</f>
        <v>0.3</v>
      </c>
      <c r="C31" s="4">
        <f>Sintéticos2x2!N33</f>
        <v>1</v>
      </c>
      <c r="D31" s="4">
        <f>Sintéticos2x2!P33</f>
        <v>0.1</v>
      </c>
      <c r="E31" s="4">
        <f>Sintéticos2x2!M33</f>
        <v>0.1</v>
      </c>
      <c r="F31" s="4">
        <f>Sintéticos2x2!O33</f>
        <v>0.1</v>
      </c>
      <c r="G31" s="4">
        <f>Sintéticos2x2!Q33</f>
        <v>1</v>
      </c>
      <c r="H31" s="5">
        <f>Sintéticos2x2!K33</f>
        <v>0.46083319442053328</v>
      </c>
    </row>
    <row r="32" spans="1:8" outlineLevel="1">
      <c r="A32" s="3">
        <v>31</v>
      </c>
      <c r="B32" s="4">
        <f>Sintéticos2x2!L34</f>
        <v>0.1</v>
      </c>
      <c r="C32" s="4">
        <f>Sintéticos2x2!N34</f>
        <v>0.5</v>
      </c>
      <c r="D32" s="4">
        <f>Sintéticos2x2!P34</f>
        <v>0.1</v>
      </c>
      <c r="E32" s="4">
        <f>Sintéticos2x2!M34</f>
        <v>0.1</v>
      </c>
      <c r="F32" s="4">
        <f>Sintéticos2x2!O34</f>
        <v>0.5</v>
      </c>
      <c r="G32" s="4">
        <f>Sintéticos2x2!Q34</f>
        <v>0.1</v>
      </c>
      <c r="H32" s="5">
        <f>Sintéticos2x2!K34</f>
        <v>0.11244738424533973</v>
      </c>
    </row>
    <row r="33" spans="1:8" outlineLevel="1">
      <c r="A33" s="3">
        <v>32</v>
      </c>
      <c r="B33" s="4">
        <f>Sintéticos2x2!L35</f>
        <v>0.1</v>
      </c>
      <c r="C33" s="4">
        <f>Sintéticos2x2!N35</f>
        <v>0.5</v>
      </c>
      <c r="D33" s="4">
        <f>Sintéticos2x2!P35</f>
        <v>0.1</v>
      </c>
      <c r="E33" s="4">
        <f>Sintéticos2x2!M35</f>
        <v>0.5</v>
      </c>
      <c r="F33" s="4">
        <f>Sintéticos2x2!O35</f>
        <v>0.5</v>
      </c>
      <c r="G33" s="4">
        <f>Sintéticos2x2!Q35</f>
        <v>0.1</v>
      </c>
      <c r="H33" s="5">
        <f>Sintéticos2x2!K35</f>
        <v>0.39249646720644804</v>
      </c>
    </row>
    <row r="34" spans="1:8" outlineLevel="1">
      <c r="A34" s="3">
        <v>33</v>
      </c>
      <c r="B34" s="4">
        <f>Sintéticos2x2!L36</f>
        <v>0.1</v>
      </c>
      <c r="C34" s="4">
        <f>Sintéticos2x2!N36</f>
        <v>0.5</v>
      </c>
      <c r="D34" s="4">
        <f>Sintéticos2x2!P36</f>
        <v>0.1</v>
      </c>
      <c r="E34" s="4">
        <f>Sintéticos2x2!M36</f>
        <v>1</v>
      </c>
      <c r="F34" s="4">
        <f>Sintéticos2x2!O36</f>
        <v>0</v>
      </c>
      <c r="G34" s="4">
        <f>Sintéticos2x2!Q36</f>
        <v>1</v>
      </c>
      <c r="H34" s="5">
        <f>Sintéticos2x2!K36</f>
        <v>0.31671566470740364</v>
      </c>
    </row>
    <row r="35" spans="1:8" outlineLevel="1">
      <c r="A35" s="3">
        <v>34</v>
      </c>
      <c r="B35" s="4">
        <f>Sintéticos2x2!L37</f>
        <v>0.1</v>
      </c>
      <c r="C35" s="4">
        <f>Sintéticos2x2!N37</f>
        <v>0.5</v>
      </c>
      <c r="D35" s="4">
        <f>Sintéticos2x2!P37</f>
        <v>0.1</v>
      </c>
      <c r="E35" s="4">
        <f>Sintéticos2x2!M37</f>
        <v>0.5</v>
      </c>
      <c r="F35" s="4">
        <f>Sintéticos2x2!O37</f>
        <v>0.1</v>
      </c>
      <c r="G35" s="4">
        <f>Sintéticos2x2!Q37</f>
        <v>1</v>
      </c>
      <c r="H35" s="5">
        <f>Sintéticos2x2!K37</f>
        <v>0.20183495657851236</v>
      </c>
    </row>
    <row r="36" spans="1:8" outlineLevel="1">
      <c r="A36" s="3">
        <v>35</v>
      </c>
      <c r="B36" s="4">
        <f>Sintéticos2x2!L38</f>
        <v>0.1</v>
      </c>
      <c r="C36" s="4">
        <f>Sintéticos2x2!N38</f>
        <v>0.5</v>
      </c>
      <c r="D36" s="4">
        <f>Sintéticos2x2!P38</f>
        <v>0.1</v>
      </c>
      <c r="E36" s="4">
        <f>Sintéticos2x2!M38</f>
        <v>0.1</v>
      </c>
      <c r="F36" s="4">
        <f>Sintéticos2x2!O38</f>
        <v>0.1</v>
      </c>
      <c r="G36" s="4">
        <f>Sintéticos2x2!Q38</f>
        <v>1</v>
      </c>
      <c r="H36" s="5">
        <f>Sintéticos2x2!K38</f>
        <v>0.23139788653919746</v>
      </c>
    </row>
    <row r="37" spans="1:8" outlineLevel="1">
      <c r="A37" s="3">
        <v>36</v>
      </c>
      <c r="B37" s="4">
        <f>Sintéticos2x2!L39</f>
        <v>0.5</v>
      </c>
      <c r="C37" s="4">
        <f>Sintéticos2x2!N39</f>
        <v>0.5</v>
      </c>
      <c r="D37" s="4">
        <f>Sintéticos2x2!P39</f>
        <v>0.1</v>
      </c>
      <c r="E37" s="4">
        <f>Sintéticos2x2!M39</f>
        <v>0.5</v>
      </c>
      <c r="F37" s="4">
        <f>Sintéticos2x2!O39</f>
        <v>0.5</v>
      </c>
      <c r="G37" s="4">
        <f>Sintéticos2x2!Q39</f>
        <v>0.1</v>
      </c>
      <c r="H37" s="5">
        <f>Sintéticos2x2!K39</f>
        <v>1.2928360764912947</v>
      </c>
    </row>
    <row r="38" spans="1:8" outlineLevel="1">
      <c r="A38" s="3">
        <v>37</v>
      </c>
      <c r="B38" s="4">
        <f>Sintéticos2x2!L40</f>
        <v>0.5</v>
      </c>
      <c r="C38" s="4">
        <f>Sintéticos2x2!N40</f>
        <v>0.5</v>
      </c>
      <c r="D38" s="4">
        <f>Sintéticos2x2!P40</f>
        <v>0.1</v>
      </c>
      <c r="E38" s="4">
        <f>Sintéticos2x2!M40</f>
        <v>1</v>
      </c>
      <c r="F38" s="4">
        <f>Sintéticos2x2!O40</f>
        <v>0</v>
      </c>
      <c r="G38" s="4">
        <f>Sintéticos2x2!Q40</f>
        <v>1</v>
      </c>
      <c r="H38" s="5">
        <f>Sintéticos2x2!K40</f>
        <v>0.87486700293796493</v>
      </c>
    </row>
    <row r="39" spans="1:8" outlineLevel="1">
      <c r="A39" s="3">
        <v>38</v>
      </c>
      <c r="B39" s="4">
        <f>Sintéticos2x2!L41</f>
        <v>0.5</v>
      </c>
      <c r="C39" s="4">
        <f>Sintéticos2x2!N41</f>
        <v>0.5</v>
      </c>
      <c r="D39" s="4">
        <f>Sintéticos2x2!P41</f>
        <v>0.1</v>
      </c>
      <c r="E39" s="4">
        <f>Sintéticos2x2!M41</f>
        <v>0.5</v>
      </c>
      <c r="F39" s="4">
        <f>Sintéticos2x2!O41</f>
        <v>0.1</v>
      </c>
      <c r="G39" s="4">
        <f>Sintéticos2x2!Q41</f>
        <v>1</v>
      </c>
      <c r="H39" s="5">
        <f>Sintéticos2x2!K41</f>
        <v>0.60389422585803354</v>
      </c>
    </row>
    <row r="40" spans="1:8" outlineLevel="1">
      <c r="A40" s="3">
        <v>39</v>
      </c>
      <c r="B40" s="4">
        <f>Sintéticos2x2!L42</f>
        <v>0.5</v>
      </c>
      <c r="C40" s="4">
        <f>Sintéticos2x2!N42</f>
        <v>0.5</v>
      </c>
      <c r="D40" s="4">
        <f>Sintéticos2x2!P42</f>
        <v>0.1</v>
      </c>
      <c r="E40" s="4">
        <f>Sintéticos2x2!M42</f>
        <v>0.1</v>
      </c>
      <c r="F40" s="4">
        <f>Sintéticos2x2!O42</f>
        <v>0.1</v>
      </c>
      <c r="G40" s="4">
        <f>Sintéticos2x2!Q42</f>
        <v>1</v>
      </c>
      <c r="H40" s="5">
        <f>Sintéticos2x2!K42</f>
        <v>0.52859434564315178</v>
      </c>
    </row>
    <row r="41" spans="1:8" outlineLevel="1">
      <c r="A41" s="3">
        <v>40</v>
      </c>
      <c r="B41" s="4">
        <f>Sintéticos2x2!L43</f>
        <v>1</v>
      </c>
      <c r="C41" s="4">
        <f>Sintéticos2x2!N43</f>
        <v>0</v>
      </c>
      <c r="D41" s="4">
        <f>Sintéticos2x2!P43</f>
        <v>1</v>
      </c>
      <c r="E41" s="4">
        <f>Sintéticos2x2!M43</f>
        <v>1</v>
      </c>
      <c r="F41" s="4">
        <f>Sintéticos2x2!O43</f>
        <v>0</v>
      </c>
      <c r="G41" s="4">
        <f>Sintéticos2x2!Q43</f>
        <v>1</v>
      </c>
      <c r="H41" s="5">
        <f>Sintéticos2x2!K43</f>
        <v>1.8870528588864894</v>
      </c>
    </row>
    <row r="42" spans="1:8" outlineLevel="1">
      <c r="A42" s="3">
        <v>41</v>
      </c>
      <c r="B42" s="4">
        <f>Sintéticos2x2!L44</f>
        <v>1</v>
      </c>
      <c r="C42" s="4">
        <f>Sintéticos2x2!N44</f>
        <v>0</v>
      </c>
      <c r="D42" s="4">
        <f>Sintéticos2x2!P44</f>
        <v>1</v>
      </c>
      <c r="E42" s="4">
        <f>Sintéticos2x2!M44</f>
        <v>0.5</v>
      </c>
      <c r="F42" s="4">
        <f>Sintéticos2x2!O44</f>
        <v>0.1</v>
      </c>
      <c r="G42" s="4">
        <f>Sintéticos2x2!Q44</f>
        <v>1</v>
      </c>
      <c r="H42" s="5">
        <f>Sintéticos2x2!K44</f>
        <v>1.0617274127195038</v>
      </c>
    </row>
    <row r="43" spans="1:8" outlineLevel="1">
      <c r="A43" s="3">
        <v>42</v>
      </c>
      <c r="B43" s="4">
        <f>Sintéticos2x2!L45</f>
        <v>1</v>
      </c>
      <c r="C43" s="4">
        <f>Sintéticos2x2!N45</f>
        <v>0</v>
      </c>
      <c r="D43" s="4">
        <f>Sintéticos2x2!P45</f>
        <v>1</v>
      </c>
      <c r="E43" s="4">
        <f>Sintéticos2x2!M45</f>
        <v>0.1</v>
      </c>
      <c r="F43" s="4">
        <f>Sintéticos2x2!O45</f>
        <v>0.1</v>
      </c>
      <c r="G43" s="4">
        <f>Sintéticos2x2!Q45</f>
        <v>1</v>
      </c>
      <c r="H43" s="5">
        <f>Sintéticos2x2!K45</f>
        <v>0.58459855847425091</v>
      </c>
    </row>
    <row r="44" spans="1:8" outlineLevel="1">
      <c r="A44" s="3">
        <v>43</v>
      </c>
      <c r="B44" s="4">
        <f>Sintéticos2x2!L46</f>
        <v>0.5</v>
      </c>
      <c r="C44" s="4">
        <f>Sintéticos2x2!N46</f>
        <v>0.1</v>
      </c>
      <c r="D44" s="4">
        <f>Sintéticos2x2!P46</f>
        <v>1</v>
      </c>
      <c r="E44" s="4">
        <f>Sintéticos2x2!M46</f>
        <v>0.5</v>
      </c>
      <c r="F44" s="4">
        <f>Sintéticos2x2!O46</f>
        <v>0.1</v>
      </c>
      <c r="G44" s="4">
        <f>Sintéticos2x2!Q46</f>
        <v>1</v>
      </c>
      <c r="H44" s="5">
        <f>Sintéticos2x2!K46</f>
        <v>0.94024058983313941</v>
      </c>
    </row>
    <row r="45" spans="1:8" outlineLevel="1">
      <c r="A45" s="3">
        <v>44</v>
      </c>
      <c r="B45" s="4">
        <f>Sintéticos2x2!L47</f>
        <v>0.5</v>
      </c>
      <c r="C45" s="4">
        <f>Sintéticos2x2!N47</f>
        <v>0.1</v>
      </c>
      <c r="D45" s="4">
        <f>Sintéticos2x2!P47</f>
        <v>1</v>
      </c>
      <c r="E45" s="4">
        <f>Sintéticos2x2!M47</f>
        <v>0.1</v>
      </c>
      <c r="F45" s="4">
        <f>Sintéticos2x2!O47</f>
        <v>0.1</v>
      </c>
      <c r="G45" s="4">
        <f>Sintéticos2x2!Q47</f>
        <v>1</v>
      </c>
      <c r="H45" s="5">
        <f>Sintéticos2x2!K47</f>
        <v>0.48517728552652895</v>
      </c>
    </row>
    <row r="46" spans="1:8" outlineLevel="1">
      <c r="A46" s="3">
        <v>45</v>
      </c>
      <c r="B46" s="4">
        <f>Sintéticos2x2!L48</f>
        <v>0.1</v>
      </c>
      <c r="C46" s="4">
        <f>Sintéticos2x2!N48</f>
        <v>0.1</v>
      </c>
      <c r="D46" s="4">
        <f>Sintéticos2x2!P48</f>
        <v>1</v>
      </c>
      <c r="E46" s="4">
        <f>Sintéticos2x2!M48</f>
        <v>0.1</v>
      </c>
      <c r="F46" s="4">
        <f>Sintéticos2x2!O48</f>
        <v>0.1</v>
      </c>
      <c r="G46" s="4">
        <f>Sintéticos2x2!Q48</f>
        <v>1</v>
      </c>
      <c r="H46" s="5">
        <f>Sintéticos2x2!K48</f>
        <v>0.5782828282828284</v>
      </c>
    </row>
    <row r="47" spans="1:8" outlineLevel="1">
      <c r="A47" s="3">
        <v>46</v>
      </c>
      <c r="B47" s="4">
        <f>Sintéticos2x2!L49</f>
        <v>0.3</v>
      </c>
      <c r="C47" s="4">
        <f>Sintéticos2x2!N49</f>
        <v>1</v>
      </c>
      <c r="D47" s="4">
        <f>Sintéticos2x2!P49</f>
        <v>1</v>
      </c>
      <c r="E47" s="4">
        <f>Sintéticos2x2!M49</f>
        <v>1</v>
      </c>
      <c r="F47" s="4">
        <f>Sintéticos2x2!O49</f>
        <v>0</v>
      </c>
      <c r="G47" s="4">
        <f>Sintéticos2x2!Q49</f>
        <v>0.1</v>
      </c>
      <c r="H47" s="5">
        <f>Sintéticos2x2!K49</f>
        <v>0.87975541414300118</v>
      </c>
    </row>
    <row r="48" spans="1:8" outlineLevel="1">
      <c r="A48" s="3">
        <v>47</v>
      </c>
      <c r="B48" s="4">
        <f>Sintéticos2x2!L50</f>
        <v>0.3</v>
      </c>
      <c r="C48" s="4">
        <f>Sintéticos2x2!N50</f>
        <v>1</v>
      </c>
      <c r="D48" s="4">
        <f>Sintéticos2x2!P50</f>
        <v>1</v>
      </c>
      <c r="E48" s="4">
        <f>Sintéticos2x2!M50</f>
        <v>0.5</v>
      </c>
      <c r="F48" s="4">
        <f>Sintéticos2x2!O50</f>
        <v>0.1</v>
      </c>
      <c r="G48" s="4">
        <f>Sintéticos2x2!Q50</f>
        <v>0.1</v>
      </c>
      <c r="H48" s="5">
        <f>Sintéticos2x2!K50</f>
        <v>0.50742854907855761</v>
      </c>
    </row>
    <row r="49" spans="1:8" outlineLevel="1">
      <c r="A49" s="3">
        <v>48</v>
      </c>
      <c r="B49" s="4">
        <f>Sintéticos2x2!L51</f>
        <v>0.3</v>
      </c>
      <c r="C49" s="4">
        <f>Sintéticos2x2!N51</f>
        <v>1</v>
      </c>
      <c r="D49" s="4">
        <f>Sintéticos2x2!P51</f>
        <v>1</v>
      </c>
      <c r="E49" s="4">
        <f>Sintéticos2x2!M51</f>
        <v>0.1</v>
      </c>
      <c r="F49" s="4">
        <f>Sintéticos2x2!O51</f>
        <v>0.1</v>
      </c>
      <c r="G49" s="4">
        <f>Sintéticos2x2!Q51</f>
        <v>0.1</v>
      </c>
      <c r="H49" s="5">
        <f>Sintéticos2x2!K51</f>
        <v>0.3905042309263641</v>
      </c>
    </row>
    <row r="50" spans="1:8" outlineLevel="1">
      <c r="A50" s="3">
        <v>49</v>
      </c>
      <c r="B50" s="4">
        <f>Sintéticos2x2!L52</f>
        <v>0.3</v>
      </c>
      <c r="C50" s="4">
        <f>Sintéticos2x2!N52</f>
        <v>1</v>
      </c>
      <c r="D50" s="4">
        <f>Sintéticos2x2!P52</f>
        <v>1</v>
      </c>
      <c r="E50" s="4">
        <f>Sintéticos2x2!M52</f>
        <v>0.3</v>
      </c>
      <c r="F50" s="4">
        <f>Sintéticos2x2!O52</f>
        <v>1</v>
      </c>
      <c r="G50" s="4">
        <f>Sintéticos2x2!Q52</f>
        <v>0.1</v>
      </c>
      <c r="H50" s="5">
        <f>Sintéticos2x2!K52</f>
        <v>0.56550304695711662</v>
      </c>
    </row>
    <row r="51" spans="1:8" outlineLevel="1">
      <c r="A51" s="3">
        <v>50</v>
      </c>
      <c r="B51" s="4">
        <f>Sintéticos2x2!L53</f>
        <v>0.3</v>
      </c>
      <c r="C51" s="4">
        <f>Sintéticos2x2!N53</f>
        <v>1</v>
      </c>
      <c r="D51" s="4">
        <f>Sintéticos2x2!P53</f>
        <v>1</v>
      </c>
      <c r="E51" s="4">
        <f>Sintéticos2x2!M53</f>
        <v>0.1</v>
      </c>
      <c r="F51" s="4">
        <f>Sintéticos2x2!O53</f>
        <v>0.5</v>
      </c>
      <c r="G51" s="4">
        <f>Sintéticos2x2!Q53</f>
        <v>0.1</v>
      </c>
      <c r="H51" s="5">
        <f>Sintéticos2x2!K53</f>
        <v>0.3707949593847587</v>
      </c>
    </row>
    <row r="52" spans="1:8" outlineLevel="1">
      <c r="A52" s="3">
        <v>51</v>
      </c>
      <c r="B52" s="4">
        <f>Sintéticos2x2!L54</f>
        <v>0.3</v>
      </c>
      <c r="C52" s="4">
        <f>Sintéticos2x2!N54</f>
        <v>1</v>
      </c>
      <c r="D52" s="4">
        <f>Sintéticos2x2!P54</f>
        <v>1</v>
      </c>
      <c r="E52" s="4">
        <f>Sintéticos2x2!M54</f>
        <v>0.5</v>
      </c>
      <c r="F52" s="4">
        <f>Sintéticos2x2!O54</f>
        <v>0.5</v>
      </c>
      <c r="G52" s="4">
        <f>Sintéticos2x2!Q54</f>
        <v>0.1</v>
      </c>
      <c r="H52" s="5">
        <f>Sintéticos2x2!K54</f>
        <v>0.81764832342067428</v>
      </c>
    </row>
    <row r="53" spans="1:8" outlineLevel="1">
      <c r="A53" s="3">
        <v>52</v>
      </c>
      <c r="B53" s="4">
        <f>Sintéticos2x2!L55</f>
        <v>0.3</v>
      </c>
      <c r="C53" s="4">
        <f>Sintéticos2x2!N55</f>
        <v>1</v>
      </c>
      <c r="D53" s="4">
        <f>Sintéticos2x2!P55</f>
        <v>1</v>
      </c>
      <c r="E53" s="4">
        <f>Sintéticos2x2!M55</f>
        <v>1</v>
      </c>
      <c r="F53" s="4">
        <f>Sintéticos2x2!O55</f>
        <v>0</v>
      </c>
      <c r="G53" s="4">
        <f>Sintéticos2x2!Q55</f>
        <v>1</v>
      </c>
      <c r="H53" s="5">
        <f>Sintéticos2x2!K55</f>
        <v>1.0088117545040629</v>
      </c>
    </row>
    <row r="54" spans="1:8" outlineLevel="1">
      <c r="A54" s="3">
        <v>53</v>
      </c>
      <c r="B54" s="4">
        <f>Sintéticos2x2!L56</f>
        <v>0.3</v>
      </c>
      <c r="C54" s="4">
        <f>Sintéticos2x2!N56</f>
        <v>1</v>
      </c>
      <c r="D54" s="4">
        <f>Sintéticos2x2!P56</f>
        <v>1</v>
      </c>
      <c r="E54" s="4">
        <f>Sintéticos2x2!M56</f>
        <v>0.5</v>
      </c>
      <c r="F54" s="4">
        <f>Sintéticos2x2!O56</f>
        <v>0.1</v>
      </c>
      <c r="G54" s="4">
        <f>Sintéticos2x2!Q56</f>
        <v>1</v>
      </c>
      <c r="H54" s="5">
        <f>Sintéticos2x2!K56</f>
        <v>0.67597662689423643</v>
      </c>
    </row>
    <row r="55" spans="1:8" outlineLevel="1">
      <c r="A55" s="3">
        <v>54</v>
      </c>
      <c r="B55" s="4">
        <f>Sintéticos2x2!L57</f>
        <v>0.3</v>
      </c>
      <c r="C55" s="4">
        <f>Sintéticos2x2!N57</f>
        <v>1</v>
      </c>
      <c r="D55" s="4">
        <f>Sintéticos2x2!P57</f>
        <v>1</v>
      </c>
      <c r="E55" s="4">
        <f>Sintéticos2x2!M57</f>
        <v>0.1</v>
      </c>
      <c r="F55" s="4">
        <f>Sintéticos2x2!O57</f>
        <v>0.1</v>
      </c>
      <c r="G55" s="4">
        <f>Sintéticos2x2!Q57</f>
        <v>1</v>
      </c>
      <c r="H55" s="5">
        <f>Sintéticos2x2!K57</f>
        <v>0.60831338425069836</v>
      </c>
    </row>
    <row r="56" spans="1:8" outlineLevel="1">
      <c r="A56" s="3">
        <v>55</v>
      </c>
      <c r="B56" s="4">
        <f>Sintéticos2x2!L58</f>
        <v>0.3</v>
      </c>
      <c r="C56" s="4">
        <f>Sintéticos2x2!N58</f>
        <v>1</v>
      </c>
      <c r="D56" s="4">
        <f>Sintéticos2x2!P58</f>
        <v>1</v>
      </c>
      <c r="E56" s="4">
        <f>Sintéticos2x2!M58</f>
        <v>0.3</v>
      </c>
      <c r="F56" s="4">
        <f>Sintéticos2x2!O58</f>
        <v>1</v>
      </c>
      <c r="G56" s="4">
        <f>Sintéticos2x2!Q58</f>
        <v>1</v>
      </c>
      <c r="H56" s="5">
        <f>Sintéticos2x2!K58</f>
        <v>0.81015671493751251</v>
      </c>
    </row>
    <row r="57" spans="1:8" outlineLevel="1">
      <c r="A57" s="3">
        <v>56</v>
      </c>
      <c r="B57" s="4">
        <f>Sintéticos2x2!L59</f>
        <v>0.3</v>
      </c>
      <c r="C57" s="4">
        <f>Sintéticos2x2!N59</f>
        <v>1</v>
      </c>
      <c r="D57" s="4">
        <f>Sintéticos2x2!P59</f>
        <v>1</v>
      </c>
      <c r="E57" s="4">
        <f>Sintéticos2x2!M59</f>
        <v>0.1</v>
      </c>
      <c r="F57" s="4">
        <f>Sintéticos2x2!O59</f>
        <v>0.5</v>
      </c>
      <c r="G57" s="4">
        <f>Sintéticos2x2!Q59</f>
        <v>1</v>
      </c>
      <c r="H57" s="5">
        <f>Sintéticos2x2!K59</f>
        <v>0.55989478052124486</v>
      </c>
    </row>
    <row r="58" spans="1:8" outlineLevel="1">
      <c r="A58" s="3">
        <v>57</v>
      </c>
      <c r="B58" s="4">
        <f>Sintéticos2x2!L60</f>
        <v>0.3</v>
      </c>
      <c r="C58" s="4">
        <f>Sintéticos2x2!N60</f>
        <v>1</v>
      </c>
      <c r="D58" s="4">
        <f>Sintéticos2x2!P60</f>
        <v>1</v>
      </c>
      <c r="E58" s="4">
        <f>Sintéticos2x2!M60</f>
        <v>0.5</v>
      </c>
      <c r="F58" s="4">
        <f>Sintéticos2x2!O60</f>
        <v>0.5</v>
      </c>
      <c r="G58" s="4">
        <f>Sintéticos2x2!Q60</f>
        <v>1</v>
      </c>
      <c r="H58" s="5">
        <f>Sintéticos2x2!K60</f>
        <v>0.93821918485252709</v>
      </c>
    </row>
    <row r="59" spans="1:8" outlineLevel="1">
      <c r="A59" s="3">
        <v>58</v>
      </c>
      <c r="B59" s="4">
        <f>Sintéticos2x2!L61</f>
        <v>0.1</v>
      </c>
      <c r="C59" s="4">
        <f>Sintéticos2x2!N61</f>
        <v>0.5</v>
      </c>
      <c r="D59" s="4">
        <f>Sintéticos2x2!P61</f>
        <v>1</v>
      </c>
      <c r="E59" s="4">
        <f>Sintéticos2x2!M61</f>
        <v>1</v>
      </c>
      <c r="F59" s="4">
        <f>Sintéticos2x2!O61</f>
        <v>0</v>
      </c>
      <c r="G59" s="4">
        <f>Sintéticos2x2!Q61</f>
        <v>0.1</v>
      </c>
      <c r="H59" s="5">
        <f>Sintéticos2x2!K61</f>
        <v>0.44539016520648322</v>
      </c>
    </row>
    <row r="60" spans="1:8" outlineLevel="1">
      <c r="A60" s="3">
        <v>59</v>
      </c>
      <c r="B60" s="4">
        <f>Sintéticos2x2!L62</f>
        <v>0.1</v>
      </c>
      <c r="C60" s="4">
        <f>Sintéticos2x2!N62</f>
        <v>0.5</v>
      </c>
      <c r="D60" s="4">
        <f>Sintéticos2x2!P62</f>
        <v>1</v>
      </c>
      <c r="E60" s="4">
        <f>Sintéticos2x2!M62</f>
        <v>0.5</v>
      </c>
      <c r="F60" s="4">
        <f>Sintéticos2x2!O62</f>
        <v>0.1</v>
      </c>
      <c r="G60" s="4">
        <f>Sintéticos2x2!Q62</f>
        <v>0.1</v>
      </c>
      <c r="H60" s="5">
        <f>Sintéticos2x2!K62</f>
        <v>0.20700440044560187</v>
      </c>
    </row>
    <row r="61" spans="1:8" outlineLevel="1">
      <c r="A61" s="3">
        <v>60</v>
      </c>
      <c r="B61" s="4">
        <f>Sintéticos2x2!L63</f>
        <v>0.1</v>
      </c>
      <c r="C61" s="4">
        <f>Sintéticos2x2!N63</f>
        <v>0.5</v>
      </c>
      <c r="D61" s="4">
        <f>Sintéticos2x2!P63</f>
        <v>1</v>
      </c>
      <c r="E61" s="4">
        <f>Sintéticos2x2!M63</f>
        <v>0.1</v>
      </c>
      <c r="F61" s="4">
        <f>Sintéticos2x2!O63</f>
        <v>0.1</v>
      </c>
      <c r="G61" s="4">
        <f>Sintéticos2x2!Q63</f>
        <v>0.1</v>
      </c>
      <c r="H61" s="5">
        <f>Sintéticos2x2!K63</f>
        <v>0.17558311337646004</v>
      </c>
    </row>
    <row r="62" spans="1:8" outlineLevel="1">
      <c r="A62" s="3">
        <v>61</v>
      </c>
      <c r="B62" s="4">
        <f>Sintéticos2x2!L64</f>
        <v>0.1</v>
      </c>
      <c r="C62" s="4">
        <f>Sintéticos2x2!N64</f>
        <v>0.5</v>
      </c>
      <c r="D62" s="4">
        <f>Sintéticos2x2!P64</f>
        <v>1</v>
      </c>
      <c r="E62" s="4">
        <f>Sintéticos2x2!M64</f>
        <v>0.3</v>
      </c>
      <c r="F62" s="4">
        <f>Sintéticos2x2!O64</f>
        <v>1</v>
      </c>
      <c r="G62" s="4">
        <f>Sintéticos2x2!Q64</f>
        <v>0.1</v>
      </c>
      <c r="H62" s="5">
        <f>Sintéticos2x2!K64</f>
        <v>0.44038778189166061</v>
      </c>
    </row>
    <row r="63" spans="1:8" outlineLevel="1">
      <c r="A63" s="3">
        <v>62</v>
      </c>
      <c r="B63" s="4">
        <f>Sintéticos2x2!L65</f>
        <v>0.1</v>
      </c>
      <c r="C63" s="4">
        <f>Sintéticos2x2!N65</f>
        <v>0.5</v>
      </c>
      <c r="D63" s="4">
        <f>Sintéticos2x2!P65</f>
        <v>1</v>
      </c>
      <c r="E63" s="4">
        <f>Sintéticos2x2!M65</f>
        <v>0.1</v>
      </c>
      <c r="F63" s="4">
        <f>Sintéticos2x2!O65</f>
        <v>0.5</v>
      </c>
      <c r="G63" s="4">
        <f>Sintéticos2x2!Q65</f>
        <v>0.1</v>
      </c>
      <c r="H63" s="5">
        <f>Sintéticos2x2!K65</f>
        <v>0.17931224802159684</v>
      </c>
    </row>
    <row r="64" spans="1:8" outlineLevel="1">
      <c r="A64" s="3">
        <v>63</v>
      </c>
      <c r="B64" s="4">
        <f>Sintéticos2x2!L66</f>
        <v>0.1</v>
      </c>
      <c r="C64" s="4">
        <f>Sintéticos2x2!N66</f>
        <v>0.5</v>
      </c>
      <c r="D64" s="4">
        <f>Sintéticos2x2!P66</f>
        <v>1</v>
      </c>
      <c r="E64" s="4">
        <f>Sintéticos2x2!M66</f>
        <v>0.5</v>
      </c>
      <c r="F64" s="4">
        <f>Sintéticos2x2!O66</f>
        <v>0.5</v>
      </c>
      <c r="G64" s="4">
        <f>Sintéticos2x2!Q66</f>
        <v>0.1</v>
      </c>
      <c r="H64" s="5">
        <f>Sintéticos2x2!K66</f>
        <v>0.57377887120063487</v>
      </c>
    </row>
    <row r="65" spans="1:8" outlineLevel="1">
      <c r="A65" s="3">
        <v>64</v>
      </c>
      <c r="B65" s="4">
        <f>Sintéticos2x2!L67</f>
        <v>0.1</v>
      </c>
      <c r="C65" s="4">
        <f>Sintéticos2x2!N67</f>
        <v>0.5</v>
      </c>
      <c r="D65" s="4">
        <f>Sintéticos2x2!P67</f>
        <v>1</v>
      </c>
      <c r="E65" s="4">
        <f>Sintéticos2x2!M67</f>
        <v>1</v>
      </c>
      <c r="F65" s="4">
        <f>Sintéticos2x2!O67</f>
        <v>0</v>
      </c>
      <c r="G65" s="4">
        <f>Sintéticos2x2!Q67</f>
        <v>1</v>
      </c>
      <c r="H65" s="5">
        <f>Sintéticos2x2!K67</f>
        <v>0.58662423166422828</v>
      </c>
    </row>
    <row r="66" spans="1:8" outlineLevel="1">
      <c r="A66" s="3">
        <v>65</v>
      </c>
      <c r="B66" s="4">
        <f>Sintéticos2x2!L68</f>
        <v>0.1</v>
      </c>
      <c r="C66" s="4">
        <f>Sintéticos2x2!N68</f>
        <v>0.5</v>
      </c>
      <c r="D66" s="4">
        <f>Sintéticos2x2!P68</f>
        <v>1</v>
      </c>
      <c r="E66" s="4">
        <f>Sintéticos2x2!M68</f>
        <v>0.5</v>
      </c>
      <c r="F66" s="4">
        <f>Sintéticos2x2!O68</f>
        <v>0.1</v>
      </c>
      <c r="G66" s="4">
        <f>Sintéticos2x2!Q68</f>
        <v>1</v>
      </c>
      <c r="H66" s="5">
        <f>Sintéticos2x2!K68</f>
        <v>0.39977651928206182</v>
      </c>
    </row>
    <row r="67" spans="1:8" outlineLevel="1">
      <c r="A67" s="3">
        <v>66</v>
      </c>
      <c r="B67" s="4">
        <f>Sintéticos2x2!L69</f>
        <v>0.1</v>
      </c>
      <c r="C67" s="4">
        <f>Sintéticos2x2!N69</f>
        <v>0.5</v>
      </c>
      <c r="D67" s="4">
        <f>Sintéticos2x2!P69</f>
        <v>1</v>
      </c>
      <c r="E67" s="4">
        <f>Sintéticos2x2!M69</f>
        <v>0.1</v>
      </c>
      <c r="F67" s="4">
        <f>Sintéticos2x2!O69</f>
        <v>0.1</v>
      </c>
      <c r="G67" s="4">
        <f>Sintéticos2x2!Q69</f>
        <v>1</v>
      </c>
      <c r="H67" s="5">
        <f>Sintéticos2x2!K69</f>
        <v>0.37583002001514654</v>
      </c>
    </row>
    <row r="68" spans="1:8" outlineLevel="1">
      <c r="A68" s="3">
        <v>67</v>
      </c>
      <c r="B68" s="4">
        <f>Sintéticos2x2!L70</f>
        <v>0.1</v>
      </c>
      <c r="C68" s="4">
        <f>Sintéticos2x2!N70</f>
        <v>0.5</v>
      </c>
      <c r="D68" s="4">
        <f>Sintéticos2x2!P70</f>
        <v>1</v>
      </c>
      <c r="E68" s="4">
        <f>Sintéticos2x2!M70</f>
        <v>0.1</v>
      </c>
      <c r="F68" s="4">
        <f>Sintéticos2x2!O70</f>
        <v>0.5</v>
      </c>
      <c r="G68" s="4">
        <f>Sintéticos2x2!Q70</f>
        <v>1</v>
      </c>
      <c r="H68" s="5">
        <f>Sintéticos2x2!K70</f>
        <v>0.394382911392405</v>
      </c>
    </row>
    <row r="69" spans="1:8" outlineLevel="1">
      <c r="A69" s="3">
        <v>68</v>
      </c>
      <c r="B69" s="4">
        <f>Sintéticos2x2!L71</f>
        <v>0.1</v>
      </c>
      <c r="C69" s="4">
        <f>Sintéticos2x2!N71</f>
        <v>0.5</v>
      </c>
      <c r="D69" s="4">
        <f>Sintéticos2x2!P71</f>
        <v>1</v>
      </c>
      <c r="E69" s="4">
        <f>Sintéticos2x2!M71</f>
        <v>0.5</v>
      </c>
      <c r="F69" s="4">
        <f>Sintéticos2x2!O71</f>
        <v>0.5</v>
      </c>
      <c r="G69" s="4">
        <f>Sintéticos2x2!Q71</f>
        <v>1</v>
      </c>
      <c r="H69" s="5">
        <f>Sintéticos2x2!K71</f>
        <v>0.70582852296845455</v>
      </c>
    </row>
    <row r="70" spans="1:8" outlineLevel="1">
      <c r="A70" s="3">
        <v>69</v>
      </c>
      <c r="B70" s="4">
        <f>Sintéticos2x2!L72</f>
        <v>0.5</v>
      </c>
      <c r="C70" s="4">
        <f>Sintéticos2x2!N72</f>
        <v>0.5</v>
      </c>
      <c r="D70" s="4">
        <f>Sintéticos2x2!P72</f>
        <v>1</v>
      </c>
      <c r="E70" s="4">
        <f>Sintéticos2x2!M72</f>
        <v>1</v>
      </c>
      <c r="F70" s="4">
        <f>Sintéticos2x2!O72</f>
        <v>0</v>
      </c>
      <c r="G70" s="4">
        <f>Sintéticos2x2!Q72</f>
        <v>0.1</v>
      </c>
      <c r="H70" s="5">
        <f>Sintéticos2x2!K72</f>
        <v>0.89546469943212581</v>
      </c>
    </row>
    <row r="71" spans="1:8" outlineLevel="1">
      <c r="A71" s="3">
        <v>70</v>
      </c>
      <c r="B71" s="4">
        <f>Sintéticos2x2!L73</f>
        <v>0.5</v>
      </c>
      <c r="C71" s="4">
        <f>Sintéticos2x2!N73</f>
        <v>0.5</v>
      </c>
      <c r="D71" s="4">
        <f>Sintéticos2x2!P73</f>
        <v>1</v>
      </c>
      <c r="E71" s="4">
        <f>Sintéticos2x2!M73</f>
        <v>0.5</v>
      </c>
      <c r="F71" s="4">
        <f>Sintéticos2x2!O73</f>
        <v>0.1</v>
      </c>
      <c r="G71" s="4">
        <f>Sintéticos2x2!Q73</f>
        <v>0.1</v>
      </c>
      <c r="H71" s="5">
        <f>Sintéticos2x2!K73</f>
        <v>0.51608134172222264</v>
      </c>
    </row>
    <row r="72" spans="1:8" outlineLevel="1">
      <c r="A72" s="3">
        <v>71</v>
      </c>
      <c r="B72" s="4">
        <f>Sintéticos2x2!L74</f>
        <v>0.5</v>
      </c>
      <c r="C72" s="4">
        <f>Sintéticos2x2!N74</f>
        <v>0.5</v>
      </c>
      <c r="D72" s="4">
        <f>Sintéticos2x2!P74</f>
        <v>1</v>
      </c>
      <c r="E72" s="4">
        <f>Sintéticos2x2!M74</f>
        <v>0.1</v>
      </c>
      <c r="F72" s="4">
        <f>Sintéticos2x2!O74</f>
        <v>0.1</v>
      </c>
      <c r="G72" s="4">
        <f>Sintéticos2x2!Q74</f>
        <v>0.1</v>
      </c>
      <c r="H72" s="5">
        <f>Sintéticos2x2!K74</f>
        <v>0.36805471523229161</v>
      </c>
    </row>
    <row r="73" spans="1:8" outlineLevel="1">
      <c r="A73" s="3">
        <v>72</v>
      </c>
      <c r="B73" s="4">
        <f>Sintéticos2x2!L75</f>
        <v>0.5</v>
      </c>
      <c r="C73" s="4">
        <f>Sintéticos2x2!N75</f>
        <v>0.5</v>
      </c>
      <c r="D73" s="4">
        <f>Sintéticos2x2!P75</f>
        <v>1</v>
      </c>
      <c r="E73" s="4">
        <f>Sintéticos2x2!M75</f>
        <v>0.3</v>
      </c>
      <c r="F73" s="4">
        <f>Sintéticos2x2!O75</f>
        <v>1</v>
      </c>
      <c r="G73" s="4">
        <f>Sintéticos2x2!Q75</f>
        <v>0.1</v>
      </c>
      <c r="H73" s="5">
        <f>Sintéticos2x2!K75</f>
        <v>0.68555693629600745</v>
      </c>
    </row>
    <row r="74" spans="1:8" outlineLevel="1">
      <c r="A74" s="3">
        <v>73</v>
      </c>
      <c r="B74" s="4">
        <f>Sintéticos2x2!L76</f>
        <v>0.5</v>
      </c>
      <c r="C74" s="4">
        <f>Sintéticos2x2!N76</f>
        <v>0.5</v>
      </c>
      <c r="D74" s="4">
        <f>Sintéticos2x2!P76</f>
        <v>1</v>
      </c>
      <c r="E74" s="4">
        <f>Sintéticos2x2!M76</f>
        <v>0.1</v>
      </c>
      <c r="F74" s="4">
        <f>Sintéticos2x2!O76</f>
        <v>0.5</v>
      </c>
      <c r="G74" s="4">
        <f>Sintéticos2x2!Q76</f>
        <v>0.1</v>
      </c>
      <c r="H74" s="5">
        <f>Sintéticos2x2!K76</f>
        <v>0.43457909038622111</v>
      </c>
    </row>
    <row r="75" spans="1:8" outlineLevel="1">
      <c r="A75" s="3">
        <v>74</v>
      </c>
      <c r="B75" s="4">
        <f>Sintéticos2x2!L77</f>
        <v>0.5</v>
      </c>
      <c r="C75" s="4">
        <f>Sintéticos2x2!N77</f>
        <v>0.5</v>
      </c>
      <c r="D75" s="4">
        <f>Sintéticos2x2!P77</f>
        <v>1</v>
      </c>
      <c r="E75" s="4">
        <f>Sintéticos2x2!M77</f>
        <v>0.5</v>
      </c>
      <c r="F75" s="4">
        <f>Sintéticos2x2!O77</f>
        <v>0.5</v>
      </c>
      <c r="G75" s="4">
        <f>Sintéticos2x2!Q77</f>
        <v>0.1</v>
      </c>
      <c r="H75" s="5">
        <f>Sintéticos2x2!K77</f>
        <v>1.2330030700177506</v>
      </c>
    </row>
    <row r="76" spans="1:8" outlineLevel="1">
      <c r="A76" s="3">
        <v>75</v>
      </c>
      <c r="B76" s="4">
        <f>Sintéticos2x2!L78</f>
        <v>0.5</v>
      </c>
      <c r="C76" s="4">
        <f>Sintéticos2x2!N78</f>
        <v>0.5</v>
      </c>
      <c r="D76" s="4">
        <f>Sintéticos2x2!P78</f>
        <v>1</v>
      </c>
      <c r="E76" s="4">
        <f>Sintéticos2x2!M78</f>
        <v>1</v>
      </c>
      <c r="F76" s="4">
        <f>Sintéticos2x2!O78</f>
        <v>0</v>
      </c>
      <c r="G76" s="4">
        <f>Sintéticos2x2!Q78</f>
        <v>1</v>
      </c>
      <c r="H76" s="5">
        <f>Sintéticos2x2!K78</f>
        <v>1.0761625303213536</v>
      </c>
    </row>
    <row r="77" spans="1:8" outlineLevel="1">
      <c r="A77" s="3">
        <v>76</v>
      </c>
      <c r="B77" s="4">
        <f>Sintéticos2x2!L79</f>
        <v>0.5</v>
      </c>
      <c r="C77" s="4">
        <f>Sintéticos2x2!N79</f>
        <v>0.5</v>
      </c>
      <c r="D77" s="4">
        <f>Sintéticos2x2!P79</f>
        <v>1</v>
      </c>
      <c r="E77" s="4">
        <f>Sintéticos2x2!M79</f>
        <v>0.5</v>
      </c>
      <c r="F77" s="4">
        <f>Sintéticos2x2!O79</f>
        <v>0.1</v>
      </c>
      <c r="G77" s="4">
        <f>Sintéticos2x2!Q79</f>
        <v>1</v>
      </c>
      <c r="H77" s="5">
        <f>Sintéticos2x2!K79</f>
        <v>0.74714165250871256</v>
      </c>
    </row>
    <row r="78" spans="1:8" outlineLevel="1">
      <c r="A78" s="3">
        <v>77</v>
      </c>
      <c r="B78" s="4">
        <f>Sintéticos2x2!L80</f>
        <v>0.5</v>
      </c>
      <c r="C78" s="4">
        <f>Sintéticos2x2!N80</f>
        <v>0.5</v>
      </c>
      <c r="D78" s="4">
        <f>Sintéticos2x2!P80</f>
        <v>1</v>
      </c>
      <c r="E78" s="4">
        <f>Sintéticos2x2!M80</f>
        <v>0.1</v>
      </c>
      <c r="F78" s="4">
        <f>Sintéticos2x2!O80</f>
        <v>0.1</v>
      </c>
      <c r="G78" s="4">
        <f>Sintéticos2x2!Q80</f>
        <v>1</v>
      </c>
      <c r="H78" s="5">
        <f>Sintéticos2x2!K80</f>
        <v>0.65532557382849022</v>
      </c>
    </row>
    <row r="79" spans="1:8" outlineLevel="1">
      <c r="A79" s="3">
        <v>78</v>
      </c>
      <c r="B79" s="4">
        <f>Sintéticos2x2!L81</f>
        <v>0.5</v>
      </c>
      <c r="C79" s="4">
        <f>Sintéticos2x2!N81</f>
        <v>0.5</v>
      </c>
      <c r="D79" s="4">
        <f>Sintéticos2x2!P81</f>
        <v>1</v>
      </c>
      <c r="E79" s="4">
        <f>Sintéticos2x2!M81</f>
        <v>0.5</v>
      </c>
      <c r="F79" s="4">
        <f>Sintéticos2x2!O81</f>
        <v>0.5</v>
      </c>
      <c r="G79" s="4">
        <f>Sintéticos2x2!Q81</f>
        <v>1</v>
      </c>
      <c r="H79" s="5">
        <f>Sintéticos2x2!K81</f>
        <v>1.360892509952782</v>
      </c>
    </row>
    <row r="80" spans="1:8" outlineLevel="1">
      <c r="A80" s="3">
        <v>79</v>
      </c>
      <c r="B80" s="4">
        <f>Sintéticos2x2!L82</f>
        <v>1</v>
      </c>
      <c r="C80" s="4">
        <f>Sintéticos2x2!N82</f>
        <v>0</v>
      </c>
      <c r="D80" s="4">
        <f>Sintéticos2x2!P82</f>
        <v>0.5</v>
      </c>
      <c r="E80" s="4">
        <f>Sintéticos2x2!M82</f>
        <v>1</v>
      </c>
      <c r="F80" s="4">
        <f>Sintéticos2x2!O82</f>
        <v>0</v>
      </c>
      <c r="G80" s="4">
        <f>Sintéticos2x2!Q82</f>
        <v>0.1</v>
      </c>
      <c r="H80" s="5">
        <f>Sintéticos2x2!K82</f>
        <v>1.6627644464763156</v>
      </c>
    </row>
    <row r="81" spans="1:8" outlineLevel="1">
      <c r="A81" s="3">
        <v>80</v>
      </c>
      <c r="B81" s="4">
        <f>Sintéticos2x2!L83</f>
        <v>1</v>
      </c>
      <c r="C81" s="4">
        <f>Sintéticos2x2!N83</f>
        <v>0</v>
      </c>
      <c r="D81" s="4">
        <f>Sintéticos2x2!P83</f>
        <v>0.5</v>
      </c>
      <c r="E81" s="4">
        <f>Sintéticos2x2!M83</f>
        <v>0.5</v>
      </c>
      <c r="F81" s="4">
        <f>Sintéticos2x2!O83</f>
        <v>0.1</v>
      </c>
      <c r="G81" s="4">
        <f>Sintéticos2x2!Q83</f>
        <v>0.1</v>
      </c>
      <c r="H81" s="5">
        <f>Sintéticos2x2!K83</f>
        <v>0.76232264310733433</v>
      </c>
    </row>
    <row r="82" spans="1:8" outlineLevel="1">
      <c r="A82" s="3">
        <v>81</v>
      </c>
      <c r="B82" s="4">
        <f>Sintéticos2x2!L84</f>
        <v>1</v>
      </c>
      <c r="C82" s="4">
        <f>Sintéticos2x2!N84</f>
        <v>0</v>
      </c>
      <c r="D82" s="4">
        <f>Sintéticos2x2!P84</f>
        <v>0.5</v>
      </c>
      <c r="E82" s="4">
        <f>Sintéticos2x2!M84</f>
        <v>0.1</v>
      </c>
      <c r="F82" s="4">
        <f>Sintéticos2x2!O84</f>
        <v>0.1</v>
      </c>
      <c r="G82" s="4">
        <f>Sintéticos2x2!Q84</f>
        <v>0.1</v>
      </c>
      <c r="H82" s="5">
        <f>Sintéticos2x2!K84</f>
        <v>0.31507735058922837</v>
      </c>
    </row>
    <row r="83" spans="1:8" outlineLevel="1">
      <c r="A83" s="3">
        <v>82</v>
      </c>
      <c r="B83" s="4">
        <f>Sintéticos2x2!L85</f>
        <v>1</v>
      </c>
      <c r="C83" s="4">
        <f>Sintéticos2x2!N85</f>
        <v>0</v>
      </c>
      <c r="D83" s="4">
        <f>Sintéticos2x2!P85</f>
        <v>0.5</v>
      </c>
      <c r="E83" s="4">
        <f>Sintéticos2x2!M85</f>
        <v>0.3</v>
      </c>
      <c r="F83" s="4">
        <f>Sintéticos2x2!O85</f>
        <v>1</v>
      </c>
      <c r="G83" s="4">
        <f>Sintéticos2x2!Q85</f>
        <v>0.1</v>
      </c>
      <c r="H83" s="5">
        <f>Sintéticos2x2!K85</f>
        <v>0.71400310460827587</v>
      </c>
    </row>
    <row r="84" spans="1:8" outlineLevel="1">
      <c r="A84" s="3">
        <v>83</v>
      </c>
      <c r="B84" s="4">
        <f>Sintéticos2x2!L86</f>
        <v>1</v>
      </c>
      <c r="C84" s="4">
        <f>Sintéticos2x2!N86</f>
        <v>0</v>
      </c>
      <c r="D84" s="4">
        <f>Sintéticos2x2!P86</f>
        <v>0.5</v>
      </c>
      <c r="E84" s="4">
        <f>Sintéticos2x2!M86</f>
        <v>0.1</v>
      </c>
      <c r="F84" s="4">
        <f>Sintéticos2x2!O86</f>
        <v>0.5</v>
      </c>
      <c r="G84" s="4">
        <f>Sintéticos2x2!Q86</f>
        <v>0.1</v>
      </c>
      <c r="H84" s="5">
        <f>Sintéticos2x2!K86</f>
        <v>0.30618159151882685</v>
      </c>
    </row>
    <row r="85" spans="1:8" outlineLevel="1">
      <c r="A85" s="3">
        <v>84</v>
      </c>
      <c r="B85" s="4">
        <f>Sintéticos2x2!L87</f>
        <v>1</v>
      </c>
      <c r="C85" s="4">
        <f>Sintéticos2x2!N87</f>
        <v>0</v>
      </c>
      <c r="D85" s="4">
        <f>Sintéticos2x2!P87</f>
        <v>0.5</v>
      </c>
      <c r="E85" s="4">
        <f>Sintéticos2x2!M87</f>
        <v>0.5</v>
      </c>
      <c r="F85" s="4">
        <f>Sintéticos2x2!O87</f>
        <v>0.5</v>
      </c>
      <c r="G85" s="4">
        <f>Sintéticos2x2!Q87</f>
        <v>0.1</v>
      </c>
      <c r="H85" s="5">
        <f>Sintéticos2x2!K87</f>
        <v>0.79698251795476738</v>
      </c>
    </row>
    <row r="86" spans="1:8" outlineLevel="1">
      <c r="A86" s="3">
        <v>85</v>
      </c>
      <c r="B86" s="4">
        <f>Sintéticos2x2!L88</f>
        <v>1</v>
      </c>
      <c r="C86" s="4">
        <f>Sintéticos2x2!N88</f>
        <v>0</v>
      </c>
      <c r="D86" s="4">
        <f>Sintéticos2x2!P88</f>
        <v>0.5</v>
      </c>
      <c r="E86" s="4">
        <f>Sintéticos2x2!M88</f>
        <v>1</v>
      </c>
      <c r="F86" s="4">
        <f>Sintéticos2x2!O88</f>
        <v>0</v>
      </c>
      <c r="G86" s="4">
        <f>Sintéticos2x2!Q88</f>
        <v>1</v>
      </c>
      <c r="H86" s="5">
        <f>Sintéticos2x2!K88</f>
        <v>1.6259007668534731</v>
      </c>
    </row>
    <row r="87" spans="1:8" outlineLevel="1">
      <c r="A87" s="3">
        <v>86</v>
      </c>
      <c r="B87" s="4">
        <f>Sintéticos2x2!L89</f>
        <v>1</v>
      </c>
      <c r="C87" s="4">
        <f>Sintéticos2x2!N89</f>
        <v>0</v>
      </c>
      <c r="D87" s="4">
        <f>Sintéticos2x2!P89</f>
        <v>0.5</v>
      </c>
      <c r="E87" s="4">
        <f>Sintéticos2x2!M89</f>
        <v>0.5</v>
      </c>
      <c r="F87" s="4">
        <f>Sintéticos2x2!O89</f>
        <v>0.1</v>
      </c>
      <c r="G87" s="4">
        <f>Sintéticos2x2!Q89</f>
        <v>1</v>
      </c>
      <c r="H87" s="5">
        <f>Sintéticos2x2!K89</f>
        <v>0.94694652447651384</v>
      </c>
    </row>
    <row r="88" spans="1:8" outlineLevel="1">
      <c r="A88" s="3">
        <v>87</v>
      </c>
      <c r="B88" s="4">
        <f>Sintéticos2x2!L90</f>
        <v>1</v>
      </c>
      <c r="C88" s="4">
        <f>Sintéticos2x2!N90</f>
        <v>0</v>
      </c>
      <c r="D88" s="4">
        <f>Sintéticos2x2!P90</f>
        <v>0.5</v>
      </c>
      <c r="E88" s="4">
        <f>Sintéticos2x2!M90</f>
        <v>0.1</v>
      </c>
      <c r="F88" s="4">
        <f>Sintéticos2x2!O90</f>
        <v>0.1</v>
      </c>
      <c r="G88" s="4">
        <f>Sintéticos2x2!Q90</f>
        <v>1</v>
      </c>
      <c r="H88" s="5">
        <f>Sintéticos2x2!K90</f>
        <v>0.49849497172028767</v>
      </c>
    </row>
    <row r="89" spans="1:8" outlineLevel="1">
      <c r="A89" s="3">
        <v>88</v>
      </c>
      <c r="B89" s="4">
        <f>Sintéticos2x2!L91</f>
        <v>1</v>
      </c>
      <c r="C89" s="4">
        <f>Sintéticos2x2!N91</f>
        <v>0</v>
      </c>
      <c r="D89" s="4">
        <f>Sintéticos2x2!P91</f>
        <v>0.5</v>
      </c>
      <c r="E89" s="4">
        <f>Sintéticos2x2!M91</f>
        <v>0.3</v>
      </c>
      <c r="F89" s="4">
        <f>Sintéticos2x2!O91</f>
        <v>1</v>
      </c>
      <c r="G89" s="4">
        <f>Sintéticos2x2!Q91</f>
        <v>1</v>
      </c>
      <c r="H89" s="5">
        <f>Sintéticos2x2!K91</f>
        <v>0.90801671659681304</v>
      </c>
    </row>
    <row r="90" spans="1:8" outlineLevel="1">
      <c r="A90" s="3">
        <v>89</v>
      </c>
      <c r="B90" s="4">
        <f>Sintéticos2x2!L92</f>
        <v>1</v>
      </c>
      <c r="C90" s="4">
        <f>Sintéticos2x2!N92</f>
        <v>0</v>
      </c>
      <c r="D90" s="4">
        <f>Sintéticos2x2!P92</f>
        <v>0.5</v>
      </c>
      <c r="E90" s="4">
        <f>Sintéticos2x2!M92</f>
        <v>0.1</v>
      </c>
      <c r="F90" s="4">
        <f>Sintéticos2x2!O92</f>
        <v>0.5</v>
      </c>
      <c r="G90" s="4">
        <f>Sintéticos2x2!Q92</f>
        <v>1</v>
      </c>
      <c r="H90" s="5">
        <f>Sintéticos2x2!K92</f>
        <v>0.4731538179779794</v>
      </c>
    </row>
    <row r="91" spans="1:8" outlineLevel="1">
      <c r="A91" s="3">
        <v>90</v>
      </c>
      <c r="B91" s="4">
        <f>Sintéticos2x2!L93</f>
        <v>1</v>
      </c>
      <c r="C91" s="4">
        <f>Sintéticos2x2!N93</f>
        <v>0</v>
      </c>
      <c r="D91" s="4">
        <f>Sintéticos2x2!P93</f>
        <v>0.5</v>
      </c>
      <c r="E91" s="4">
        <f>Sintéticos2x2!M93</f>
        <v>0.5</v>
      </c>
      <c r="F91" s="4">
        <f>Sintéticos2x2!O93</f>
        <v>0.5</v>
      </c>
      <c r="G91" s="4">
        <f>Sintéticos2x2!Q93</f>
        <v>1</v>
      </c>
      <c r="H91" s="5">
        <f>Sintéticos2x2!K93</f>
        <v>0.95838253719859723</v>
      </c>
    </row>
    <row r="92" spans="1:8" outlineLevel="1">
      <c r="A92" s="3">
        <v>91</v>
      </c>
      <c r="B92" s="4">
        <f>Sintéticos2x2!L94</f>
        <v>1</v>
      </c>
      <c r="C92" s="4">
        <f>Sintéticos2x2!N94</f>
        <v>0</v>
      </c>
      <c r="D92" s="4">
        <f>Sintéticos2x2!P94</f>
        <v>0.5</v>
      </c>
      <c r="E92" s="4">
        <f>Sintéticos2x2!M94</f>
        <v>1</v>
      </c>
      <c r="F92" s="4">
        <f>Sintéticos2x2!O94</f>
        <v>0</v>
      </c>
      <c r="G92" s="4">
        <f>Sintéticos2x2!Q94</f>
        <v>0.5</v>
      </c>
      <c r="H92" s="5">
        <f>Sintéticos2x2!K94</f>
        <v>1.4850327853273781</v>
      </c>
    </row>
    <row r="93" spans="1:8" outlineLevel="1">
      <c r="A93" s="3">
        <v>92</v>
      </c>
      <c r="B93" s="4">
        <f>Sintéticos2x2!L95</f>
        <v>1</v>
      </c>
      <c r="C93" s="4">
        <f>Sintéticos2x2!N95</f>
        <v>0</v>
      </c>
      <c r="D93" s="4">
        <f>Sintéticos2x2!P95</f>
        <v>0.5</v>
      </c>
      <c r="E93" s="4">
        <f>Sintéticos2x2!M95</f>
        <v>0.5</v>
      </c>
      <c r="F93" s="4">
        <f>Sintéticos2x2!O95</f>
        <v>0.1</v>
      </c>
      <c r="G93" s="4">
        <f>Sintéticos2x2!Q95</f>
        <v>0.5</v>
      </c>
      <c r="H93" s="5">
        <f>Sintéticos2x2!K95</f>
        <v>0.80586009651369628</v>
      </c>
    </row>
    <row r="94" spans="1:8" outlineLevel="1">
      <c r="A94" s="3">
        <v>93</v>
      </c>
      <c r="B94" s="4">
        <f>Sintéticos2x2!L96</f>
        <v>1</v>
      </c>
      <c r="C94" s="4">
        <f>Sintéticos2x2!N96</f>
        <v>0</v>
      </c>
      <c r="D94" s="4">
        <f>Sintéticos2x2!P96</f>
        <v>0.5</v>
      </c>
      <c r="E94" s="4">
        <f>Sintéticos2x2!M96</f>
        <v>0.1</v>
      </c>
      <c r="F94" s="4">
        <f>Sintéticos2x2!O96</f>
        <v>0.1</v>
      </c>
      <c r="G94" s="4">
        <f>Sintéticos2x2!Q96</f>
        <v>0.5</v>
      </c>
      <c r="H94" s="5">
        <f>Sintéticos2x2!K96</f>
        <v>0.32690312484276507</v>
      </c>
    </row>
    <row r="95" spans="1:8" outlineLevel="1">
      <c r="A95" s="3">
        <v>94</v>
      </c>
      <c r="B95" s="4">
        <f>Sintéticos2x2!L97</f>
        <v>1</v>
      </c>
      <c r="C95" s="4">
        <f>Sintéticos2x2!N97</f>
        <v>0</v>
      </c>
      <c r="D95" s="4">
        <f>Sintéticos2x2!P97</f>
        <v>0.5</v>
      </c>
      <c r="E95" s="4">
        <f>Sintéticos2x2!M97</f>
        <v>0.3</v>
      </c>
      <c r="F95" s="4">
        <f>Sintéticos2x2!O97</f>
        <v>1</v>
      </c>
      <c r="G95" s="4">
        <f>Sintéticos2x2!Q97</f>
        <v>0.5</v>
      </c>
      <c r="H95" s="5">
        <f>Sintéticos2x2!K97</f>
        <v>0.8249984616801801</v>
      </c>
    </row>
    <row r="96" spans="1:8" outlineLevel="1">
      <c r="A96" s="3">
        <v>95</v>
      </c>
      <c r="B96" s="4">
        <f>Sintéticos2x2!L98</f>
        <v>1</v>
      </c>
      <c r="C96" s="4">
        <f>Sintéticos2x2!N98</f>
        <v>0</v>
      </c>
      <c r="D96" s="4">
        <f>Sintéticos2x2!P98</f>
        <v>0.5</v>
      </c>
      <c r="E96" s="4">
        <f>Sintéticos2x2!M98</f>
        <v>0.1</v>
      </c>
      <c r="F96" s="4">
        <f>Sintéticos2x2!O98</f>
        <v>0.5</v>
      </c>
      <c r="G96" s="4">
        <f>Sintéticos2x2!Q98</f>
        <v>0.5</v>
      </c>
      <c r="H96" s="5">
        <f>Sintéticos2x2!K98</f>
        <v>0.32949843075774121</v>
      </c>
    </row>
    <row r="97" spans="1:8" outlineLevel="1">
      <c r="A97" s="3">
        <v>96</v>
      </c>
      <c r="B97" s="4">
        <f>Sintéticos2x2!L99</f>
        <v>1</v>
      </c>
      <c r="C97" s="4">
        <f>Sintéticos2x2!N99</f>
        <v>0</v>
      </c>
      <c r="D97" s="4">
        <f>Sintéticos2x2!P99</f>
        <v>0.5</v>
      </c>
      <c r="E97" s="4">
        <f>Sintéticos2x2!M99</f>
        <v>0.5</v>
      </c>
      <c r="F97" s="4">
        <f>Sintéticos2x2!O99</f>
        <v>0.5</v>
      </c>
      <c r="G97" s="4">
        <f>Sintéticos2x2!Q99</f>
        <v>0.5</v>
      </c>
      <c r="H97" s="5">
        <f>Sintéticos2x2!K99</f>
        <v>0.84877614218050323</v>
      </c>
    </row>
    <row r="98" spans="1:8" outlineLevel="1">
      <c r="A98" s="3">
        <v>97</v>
      </c>
      <c r="B98" s="4">
        <f>Sintéticos2x2!L100</f>
        <v>0.5</v>
      </c>
      <c r="C98" s="4">
        <f>Sintéticos2x2!N100</f>
        <v>0.1</v>
      </c>
      <c r="D98" s="4">
        <f>Sintéticos2x2!P100</f>
        <v>0.5</v>
      </c>
      <c r="E98" s="4">
        <f>Sintéticos2x2!M100</f>
        <v>1</v>
      </c>
      <c r="F98" s="4">
        <f>Sintéticos2x2!O100</f>
        <v>0</v>
      </c>
      <c r="G98" s="4">
        <f>Sintéticos2x2!Q100</f>
        <v>0.1</v>
      </c>
      <c r="H98" s="5">
        <f>Sintéticos2x2!K100</f>
        <v>0.75875133588822241</v>
      </c>
    </row>
    <row r="99" spans="1:8" outlineLevel="1">
      <c r="A99" s="3">
        <v>98</v>
      </c>
      <c r="B99" s="4">
        <f>Sintéticos2x2!L101</f>
        <v>0.5</v>
      </c>
      <c r="C99" s="4">
        <f>Sintéticos2x2!N101</f>
        <v>0.1</v>
      </c>
      <c r="D99" s="4">
        <f>Sintéticos2x2!P101</f>
        <v>0.5</v>
      </c>
      <c r="E99" s="4">
        <f>Sintéticos2x2!M101</f>
        <v>0.5</v>
      </c>
      <c r="F99" s="4">
        <f>Sintéticos2x2!O101</f>
        <v>0.1</v>
      </c>
      <c r="G99" s="4">
        <f>Sintéticos2x2!Q101</f>
        <v>0.1</v>
      </c>
      <c r="H99" s="5">
        <f>Sintéticos2x2!K101</f>
        <v>0.71833492215399564</v>
      </c>
    </row>
    <row r="100" spans="1:8" outlineLevel="1">
      <c r="A100" s="3">
        <v>99</v>
      </c>
      <c r="B100" s="4">
        <f>Sintéticos2x2!L102</f>
        <v>0.5</v>
      </c>
      <c r="C100" s="4">
        <f>Sintéticos2x2!N102</f>
        <v>0.1</v>
      </c>
      <c r="D100" s="4">
        <f>Sintéticos2x2!P102</f>
        <v>0.5</v>
      </c>
      <c r="E100" s="4">
        <f>Sintéticos2x2!M102</f>
        <v>0.1</v>
      </c>
      <c r="F100" s="4">
        <f>Sintéticos2x2!O102</f>
        <v>0.1</v>
      </c>
      <c r="G100" s="4">
        <f>Sintéticos2x2!Q102</f>
        <v>0.1</v>
      </c>
      <c r="H100" s="5">
        <f>Sintéticos2x2!K102</f>
        <v>0.21859965683848626</v>
      </c>
    </row>
    <row r="101" spans="1:8" outlineLevel="1">
      <c r="A101" s="3">
        <v>100</v>
      </c>
      <c r="B101" s="4">
        <f>Sintéticos2x2!L103</f>
        <v>0.5</v>
      </c>
      <c r="C101" s="4">
        <f>Sintéticos2x2!N103</f>
        <v>0.1</v>
      </c>
      <c r="D101" s="4">
        <f>Sintéticos2x2!P103</f>
        <v>0.5</v>
      </c>
      <c r="E101" s="4">
        <f>Sintéticos2x2!M103</f>
        <v>0.3</v>
      </c>
      <c r="F101" s="4">
        <f>Sintéticos2x2!O103</f>
        <v>1</v>
      </c>
      <c r="G101" s="4">
        <f>Sintéticos2x2!Q103</f>
        <v>0.1</v>
      </c>
      <c r="H101" s="5">
        <f>Sintéticos2x2!K103</f>
        <v>0.38097547437178803</v>
      </c>
    </row>
    <row r="102" spans="1:8" outlineLevel="1">
      <c r="A102" s="3">
        <v>101</v>
      </c>
      <c r="B102" s="4">
        <f>Sintéticos2x2!L104</f>
        <v>0.5</v>
      </c>
      <c r="C102" s="4">
        <f>Sintéticos2x2!N104</f>
        <v>0.1</v>
      </c>
      <c r="D102" s="4">
        <f>Sintéticos2x2!P104</f>
        <v>0.5</v>
      </c>
      <c r="E102" s="4">
        <f>Sintéticos2x2!M104</f>
        <v>0.1</v>
      </c>
      <c r="F102" s="4">
        <f>Sintéticos2x2!O104</f>
        <v>0.5</v>
      </c>
      <c r="G102" s="4">
        <f>Sintéticos2x2!Q104</f>
        <v>0.1</v>
      </c>
      <c r="H102" s="5">
        <f>Sintéticos2x2!K104</f>
        <v>9.97746138097374E-2</v>
      </c>
    </row>
    <row r="103" spans="1:8" outlineLevel="1">
      <c r="A103" s="3">
        <v>102</v>
      </c>
      <c r="B103" s="4">
        <f>Sintéticos2x2!L105</f>
        <v>0.5</v>
      </c>
      <c r="C103" s="4">
        <f>Sintéticos2x2!N105</f>
        <v>0.1</v>
      </c>
      <c r="D103" s="4">
        <f>Sintéticos2x2!P105</f>
        <v>0.5</v>
      </c>
      <c r="E103" s="4">
        <f>Sintéticos2x2!M105</f>
        <v>0.5</v>
      </c>
      <c r="F103" s="4">
        <f>Sintéticos2x2!O105</f>
        <v>0.5</v>
      </c>
      <c r="G103" s="4">
        <f>Sintéticos2x2!Q105</f>
        <v>0.1</v>
      </c>
      <c r="H103" s="5">
        <f>Sintéticos2x2!K105</f>
        <v>0.475240945944992</v>
      </c>
    </row>
    <row r="104" spans="1:8" outlineLevel="1">
      <c r="A104" s="3">
        <v>103</v>
      </c>
      <c r="B104" s="4">
        <f>Sintéticos2x2!L106</f>
        <v>0.5</v>
      </c>
      <c r="C104" s="4">
        <f>Sintéticos2x2!N106</f>
        <v>0.1</v>
      </c>
      <c r="D104" s="4">
        <f>Sintéticos2x2!P106</f>
        <v>0.5</v>
      </c>
      <c r="E104" s="4">
        <f>Sintéticos2x2!M106</f>
        <v>1</v>
      </c>
      <c r="F104" s="4">
        <f>Sintéticos2x2!O106</f>
        <v>0</v>
      </c>
      <c r="G104" s="4">
        <f>Sintéticos2x2!Q106</f>
        <v>1</v>
      </c>
      <c r="H104" s="5">
        <f>Sintéticos2x2!K106</f>
        <v>0.85412957572615367</v>
      </c>
    </row>
    <row r="105" spans="1:8" outlineLevel="1">
      <c r="A105" s="3">
        <v>104</v>
      </c>
      <c r="B105" s="4">
        <f>Sintéticos2x2!L107</f>
        <v>0.5</v>
      </c>
      <c r="C105" s="4">
        <f>Sintéticos2x2!N107</f>
        <v>0.1</v>
      </c>
      <c r="D105" s="4">
        <f>Sintéticos2x2!P107</f>
        <v>0.5</v>
      </c>
      <c r="E105" s="4">
        <f>Sintéticos2x2!M107</f>
        <v>0.5</v>
      </c>
      <c r="F105" s="4">
        <f>Sintéticos2x2!O107</f>
        <v>0.1</v>
      </c>
      <c r="G105" s="4">
        <f>Sintéticos2x2!Q107</f>
        <v>1</v>
      </c>
      <c r="H105" s="5">
        <f>Sintéticos2x2!K107</f>
        <v>0.87969114049750186</v>
      </c>
    </row>
    <row r="106" spans="1:8" ht="15" customHeight="1" outlineLevel="1">
      <c r="A106" s="3">
        <v>105</v>
      </c>
      <c r="B106" s="4">
        <f>Sintéticos2x2!L108</f>
        <v>0.5</v>
      </c>
      <c r="C106" s="4">
        <f>Sintéticos2x2!N108</f>
        <v>0.1</v>
      </c>
      <c r="D106" s="4">
        <f>Sintéticos2x2!P108</f>
        <v>0.5</v>
      </c>
      <c r="E106" s="4">
        <f>Sintéticos2x2!M108</f>
        <v>0.1</v>
      </c>
      <c r="F106" s="4">
        <f>Sintéticos2x2!O108</f>
        <v>0.1</v>
      </c>
      <c r="G106" s="4">
        <f>Sintéticos2x2!Q108</f>
        <v>1</v>
      </c>
      <c r="H106" s="5">
        <f>Sintéticos2x2!K108</f>
        <v>0.37201549940700662</v>
      </c>
    </row>
    <row r="107" spans="1:8" ht="15" customHeight="1" outlineLevel="1">
      <c r="A107" s="3">
        <v>106</v>
      </c>
      <c r="B107" s="4">
        <f>Sintéticos2x2!L109</f>
        <v>0.5</v>
      </c>
      <c r="C107" s="4">
        <f>Sintéticos2x2!N109</f>
        <v>0.1</v>
      </c>
      <c r="D107" s="4">
        <f>Sintéticos2x2!P109</f>
        <v>0.5</v>
      </c>
      <c r="E107" s="4">
        <f>Sintéticos2x2!M109</f>
        <v>0.3</v>
      </c>
      <c r="F107" s="4">
        <f>Sintéticos2x2!O109</f>
        <v>1</v>
      </c>
      <c r="G107" s="4">
        <f>Sintéticos2x2!Q109</f>
        <v>1</v>
      </c>
      <c r="H107" s="5">
        <f>Sintéticos2x2!K109</f>
        <v>0.52638286720844285</v>
      </c>
    </row>
    <row r="108" spans="1:8" ht="15" customHeight="1" outlineLevel="1">
      <c r="A108" s="3">
        <v>107</v>
      </c>
      <c r="B108" s="4">
        <f>Sintéticos2x2!L110</f>
        <v>0.5</v>
      </c>
      <c r="C108" s="4">
        <f>Sintéticos2x2!N110</f>
        <v>0.1</v>
      </c>
      <c r="D108" s="4">
        <f>Sintéticos2x2!P110</f>
        <v>0.5</v>
      </c>
      <c r="E108" s="4">
        <f>Sintéticos2x2!M110</f>
        <v>0.1</v>
      </c>
      <c r="F108" s="4">
        <f>Sintéticos2x2!O110</f>
        <v>0.5</v>
      </c>
      <c r="G108" s="4">
        <f>Sintéticos2x2!Q110</f>
        <v>1</v>
      </c>
      <c r="H108" s="5">
        <f>Sintéticos2x2!K110</f>
        <v>0.2477572697685132</v>
      </c>
    </row>
    <row r="109" spans="1:8" outlineLevel="1">
      <c r="A109" s="3">
        <v>108</v>
      </c>
      <c r="B109" s="4">
        <f>Sintéticos2x2!L111</f>
        <v>0.5</v>
      </c>
      <c r="C109" s="4">
        <f>Sintéticos2x2!N111</f>
        <v>0.1</v>
      </c>
      <c r="D109" s="4">
        <f>Sintéticos2x2!P111</f>
        <v>0.5</v>
      </c>
      <c r="E109" s="4">
        <f>Sintéticos2x2!M111</f>
        <v>0.5</v>
      </c>
      <c r="F109" s="4">
        <f>Sintéticos2x2!O111</f>
        <v>0.5</v>
      </c>
      <c r="G109" s="4">
        <f>Sintéticos2x2!Q111</f>
        <v>1</v>
      </c>
      <c r="H109" s="5">
        <f>Sintéticos2x2!K111</f>
        <v>0.56598546919079873</v>
      </c>
    </row>
    <row r="110" spans="1:8" outlineLevel="1">
      <c r="A110" s="3">
        <v>109</v>
      </c>
      <c r="B110" s="4">
        <f>Sintéticos2x2!L112</f>
        <v>0.5</v>
      </c>
      <c r="C110" s="4">
        <f>Sintéticos2x2!N112</f>
        <v>0.1</v>
      </c>
      <c r="D110" s="4">
        <f>Sintéticos2x2!P112</f>
        <v>0.5</v>
      </c>
      <c r="E110" s="4">
        <f>Sintéticos2x2!M112</f>
        <v>0.5</v>
      </c>
      <c r="F110" s="4">
        <f>Sintéticos2x2!O112</f>
        <v>0.1</v>
      </c>
      <c r="G110" s="4">
        <f>Sintéticos2x2!Q112</f>
        <v>0.5</v>
      </c>
      <c r="H110" s="5">
        <f>Sintéticos2x2!K112</f>
        <v>0.57722818478768079</v>
      </c>
    </row>
    <row r="111" spans="1:8" outlineLevel="1">
      <c r="A111" s="3">
        <v>110</v>
      </c>
      <c r="B111" s="4">
        <f>Sintéticos2x2!L113</f>
        <v>0.5</v>
      </c>
      <c r="C111" s="4">
        <f>Sintéticos2x2!N113</f>
        <v>0.1</v>
      </c>
      <c r="D111" s="4">
        <f>Sintéticos2x2!P113</f>
        <v>0.5</v>
      </c>
      <c r="E111" s="4">
        <f>Sintéticos2x2!M113</f>
        <v>0.1</v>
      </c>
      <c r="F111" s="4">
        <f>Sintéticos2x2!O113</f>
        <v>0.1</v>
      </c>
      <c r="G111" s="4">
        <f>Sintéticos2x2!Q113</f>
        <v>0.5</v>
      </c>
      <c r="H111" s="5">
        <f>Sintéticos2x2!K113</f>
        <v>0.21643909150431773</v>
      </c>
    </row>
    <row r="112" spans="1:8" outlineLevel="1">
      <c r="A112" s="3">
        <v>111</v>
      </c>
      <c r="B112" s="4">
        <f>Sintéticos2x2!L114</f>
        <v>0.5</v>
      </c>
      <c r="C112" s="4">
        <f>Sintéticos2x2!N114</f>
        <v>0.1</v>
      </c>
      <c r="D112" s="4">
        <f>Sintéticos2x2!P114</f>
        <v>0.5</v>
      </c>
      <c r="E112" s="4">
        <f>Sintéticos2x2!M114</f>
        <v>0.3</v>
      </c>
      <c r="F112" s="4">
        <f>Sintéticos2x2!O114</f>
        <v>1</v>
      </c>
      <c r="G112" s="4">
        <f>Sintéticos2x2!Q114</f>
        <v>0.5</v>
      </c>
      <c r="H112" s="5">
        <f>Sintéticos2x2!K114</f>
        <v>0.40667601725657621</v>
      </c>
    </row>
    <row r="113" spans="1:8" outlineLevel="1">
      <c r="A113" s="3">
        <v>112</v>
      </c>
      <c r="B113" s="4">
        <f>Sintéticos2x2!L115</f>
        <v>0.5</v>
      </c>
      <c r="C113" s="4">
        <f>Sintéticos2x2!N115</f>
        <v>0.1</v>
      </c>
      <c r="D113" s="4">
        <f>Sintéticos2x2!P115</f>
        <v>0.5</v>
      </c>
      <c r="E113" s="4">
        <f>Sintéticos2x2!M115</f>
        <v>0.1</v>
      </c>
      <c r="F113" s="4">
        <f>Sintéticos2x2!O115</f>
        <v>0.5</v>
      </c>
      <c r="G113" s="4">
        <f>Sintéticos2x2!Q115</f>
        <v>0.5</v>
      </c>
      <c r="H113" s="5">
        <f>Sintéticos2x2!K115</f>
        <v>0.14720591762216972</v>
      </c>
    </row>
    <row r="114" spans="1:8" outlineLevel="1">
      <c r="A114" s="3">
        <v>113</v>
      </c>
      <c r="B114" s="4">
        <f>Sintéticos2x2!L116</f>
        <v>0.5</v>
      </c>
      <c r="C114" s="4">
        <f>Sintéticos2x2!N116</f>
        <v>0.1</v>
      </c>
      <c r="D114" s="4">
        <f>Sintéticos2x2!P116</f>
        <v>0.5</v>
      </c>
      <c r="E114" s="4">
        <f>Sintéticos2x2!M116</f>
        <v>0.5</v>
      </c>
      <c r="F114" s="4">
        <f>Sintéticos2x2!O116</f>
        <v>0.5</v>
      </c>
      <c r="G114" s="4">
        <f>Sintéticos2x2!Q116</f>
        <v>0.5</v>
      </c>
      <c r="H114" s="5">
        <f>Sintéticos2x2!K116</f>
        <v>0.49435083205186625</v>
      </c>
    </row>
    <row r="115" spans="1:8" outlineLevel="1">
      <c r="A115" s="3">
        <v>114</v>
      </c>
      <c r="B115" s="4">
        <f>Sintéticos2x2!L117</f>
        <v>0.1</v>
      </c>
      <c r="C115" s="4">
        <f>Sintéticos2x2!N117</f>
        <v>0.1</v>
      </c>
      <c r="D115" s="4">
        <f>Sintéticos2x2!P117</f>
        <v>0.5</v>
      </c>
      <c r="E115" s="4">
        <f>Sintéticos2x2!M117</f>
        <v>1</v>
      </c>
      <c r="F115" s="4">
        <f>Sintéticos2x2!O117</f>
        <v>0</v>
      </c>
      <c r="G115" s="4">
        <f>Sintéticos2x2!Q117</f>
        <v>0.1</v>
      </c>
      <c r="H115" s="5">
        <f>Sintéticos2x2!K117</f>
        <v>0.35724356700057291</v>
      </c>
    </row>
    <row r="116" spans="1:8" outlineLevel="1">
      <c r="A116" s="3">
        <v>115</v>
      </c>
      <c r="B116" s="4">
        <f>Sintéticos2x2!L118</f>
        <v>0.1</v>
      </c>
      <c r="C116" s="4">
        <f>Sintéticos2x2!N118</f>
        <v>0.1</v>
      </c>
      <c r="D116" s="4">
        <f>Sintéticos2x2!P118</f>
        <v>0.5</v>
      </c>
      <c r="E116" s="4">
        <f>Sintéticos2x2!M118</f>
        <v>0.5</v>
      </c>
      <c r="F116" s="4">
        <f>Sintéticos2x2!O118</f>
        <v>0.1</v>
      </c>
      <c r="G116" s="4">
        <f>Sintéticos2x2!Q118</f>
        <v>0.1</v>
      </c>
      <c r="H116" s="5">
        <f>Sintéticos2x2!K118</f>
        <v>0.25239508924328868</v>
      </c>
    </row>
    <row r="117" spans="1:8" outlineLevel="1">
      <c r="A117" s="3">
        <v>116</v>
      </c>
      <c r="B117" s="4">
        <f>Sintéticos2x2!L119</f>
        <v>0.1</v>
      </c>
      <c r="C117" s="4">
        <f>Sintéticos2x2!N119</f>
        <v>0.1</v>
      </c>
      <c r="D117" s="4">
        <f>Sintéticos2x2!P119</f>
        <v>0.5</v>
      </c>
      <c r="E117" s="4">
        <f>Sintéticos2x2!M119</f>
        <v>0.1</v>
      </c>
      <c r="F117" s="4">
        <f>Sintéticos2x2!O119</f>
        <v>0.1</v>
      </c>
      <c r="G117" s="4">
        <f>Sintéticos2x2!Q119</f>
        <v>0.1</v>
      </c>
      <c r="H117" s="5">
        <f>Sintéticos2x2!K119</f>
        <v>0.23110771413269604</v>
      </c>
    </row>
    <row r="118" spans="1:8" outlineLevel="1">
      <c r="A118" s="3">
        <v>117</v>
      </c>
      <c r="B118" s="4">
        <f>Sintéticos2x2!L120</f>
        <v>0.1</v>
      </c>
      <c r="C118" s="4">
        <f>Sintéticos2x2!N120</f>
        <v>0.1</v>
      </c>
      <c r="D118" s="4">
        <f>Sintéticos2x2!P120</f>
        <v>0.5</v>
      </c>
      <c r="E118" s="4">
        <f>Sintéticos2x2!M120</f>
        <v>0.3</v>
      </c>
      <c r="F118" s="4">
        <f>Sintéticos2x2!O120</f>
        <v>1</v>
      </c>
      <c r="G118" s="4">
        <f>Sintéticos2x2!Q120</f>
        <v>0.1</v>
      </c>
      <c r="H118" s="5">
        <f>Sintéticos2x2!K120</f>
        <v>0.33700910263430561</v>
      </c>
    </row>
    <row r="119" spans="1:8" outlineLevel="1">
      <c r="A119" s="3">
        <v>118</v>
      </c>
      <c r="B119" s="4">
        <f>Sintéticos2x2!L121</f>
        <v>0.1</v>
      </c>
      <c r="C119" s="4">
        <f>Sintéticos2x2!N121</f>
        <v>0.1</v>
      </c>
      <c r="D119" s="4">
        <f>Sintéticos2x2!P121</f>
        <v>0.5</v>
      </c>
      <c r="E119" s="4">
        <f>Sintéticos2x2!M121</f>
        <v>0.1</v>
      </c>
      <c r="F119" s="4">
        <f>Sintéticos2x2!O121</f>
        <v>0.5</v>
      </c>
      <c r="G119" s="4">
        <f>Sintéticos2x2!Q121</f>
        <v>0.1</v>
      </c>
      <c r="H119" s="5">
        <f>Sintéticos2x2!K121</f>
        <v>0.15100348594857671</v>
      </c>
    </row>
    <row r="120" spans="1:8" outlineLevel="1">
      <c r="A120" s="3">
        <v>119</v>
      </c>
      <c r="B120" s="4">
        <f>Sintéticos2x2!L122</f>
        <v>0.1</v>
      </c>
      <c r="C120" s="4">
        <f>Sintéticos2x2!N122</f>
        <v>0.1</v>
      </c>
      <c r="D120" s="4">
        <f>Sintéticos2x2!P122</f>
        <v>0.5</v>
      </c>
      <c r="E120" s="4">
        <f>Sintéticos2x2!M122</f>
        <v>0.5</v>
      </c>
      <c r="F120" s="4">
        <f>Sintéticos2x2!O122</f>
        <v>0.5</v>
      </c>
      <c r="G120" s="4">
        <f>Sintéticos2x2!Q122</f>
        <v>0.1</v>
      </c>
      <c r="H120" s="5">
        <f>Sintéticos2x2!K122</f>
        <v>0.38345940023676628</v>
      </c>
    </row>
    <row r="121" spans="1:8" outlineLevel="1">
      <c r="A121" s="3">
        <v>120</v>
      </c>
      <c r="B121" s="4">
        <f>Sintéticos2x2!L123</f>
        <v>0.1</v>
      </c>
      <c r="C121" s="4">
        <f>Sintéticos2x2!N123</f>
        <v>0.1</v>
      </c>
      <c r="D121" s="4">
        <f>Sintéticos2x2!P123</f>
        <v>0.5</v>
      </c>
      <c r="E121" s="4">
        <f>Sintéticos2x2!M123</f>
        <v>1</v>
      </c>
      <c r="F121" s="4">
        <f>Sintéticos2x2!O123</f>
        <v>0</v>
      </c>
      <c r="G121" s="4">
        <f>Sintéticos2x2!Q123</f>
        <v>1</v>
      </c>
      <c r="H121" s="5">
        <f>Sintéticos2x2!K123</f>
        <v>0.41665876546234082</v>
      </c>
    </row>
    <row r="122" spans="1:8" outlineLevel="1">
      <c r="A122" s="3">
        <v>121</v>
      </c>
      <c r="B122" s="4">
        <f>Sintéticos2x2!L124</f>
        <v>0.1</v>
      </c>
      <c r="C122" s="4">
        <f>Sintéticos2x2!N124</f>
        <v>0.1</v>
      </c>
      <c r="D122" s="4">
        <f>Sintéticos2x2!P124</f>
        <v>0.5</v>
      </c>
      <c r="E122" s="4">
        <f>Sintéticos2x2!M124</f>
        <v>0.5</v>
      </c>
      <c r="F122" s="4">
        <f>Sintéticos2x2!O124</f>
        <v>0.1</v>
      </c>
      <c r="G122" s="4">
        <f>Sintéticos2x2!Q124</f>
        <v>1</v>
      </c>
      <c r="H122" s="5">
        <f>Sintéticos2x2!K124</f>
        <v>0.41634356720376708</v>
      </c>
    </row>
    <row r="123" spans="1:8" outlineLevel="1">
      <c r="A123" s="3">
        <v>122</v>
      </c>
      <c r="B123" s="4">
        <f>Sintéticos2x2!L125</f>
        <v>0.1</v>
      </c>
      <c r="C123" s="4">
        <f>Sintéticos2x2!N125</f>
        <v>0.1</v>
      </c>
      <c r="D123" s="4">
        <f>Sintéticos2x2!P125</f>
        <v>0.5</v>
      </c>
      <c r="E123" s="4">
        <f>Sintéticos2x2!M125</f>
        <v>0.1</v>
      </c>
      <c r="F123" s="4">
        <f>Sintéticos2x2!O125</f>
        <v>0.1</v>
      </c>
      <c r="G123" s="4">
        <f>Sintéticos2x2!Q125</f>
        <v>1</v>
      </c>
      <c r="H123" s="5">
        <f>Sintéticos2x2!K125</f>
        <v>0.44106480574221008</v>
      </c>
    </row>
    <row r="124" spans="1:8" outlineLevel="1">
      <c r="A124" s="3">
        <v>123</v>
      </c>
      <c r="B124" s="4">
        <f>Sintéticos2x2!L126</f>
        <v>0.1</v>
      </c>
      <c r="C124" s="4">
        <f>Sintéticos2x2!N126</f>
        <v>0.1</v>
      </c>
      <c r="D124" s="4">
        <f>Sintéticos2x2!P126</f>
        <v>0.5</v>
      </c>
      <c r="E124" s="4">
        <f>Sintéticos2x2!M126</f>
        <v>0.3</v>
      </c>
      <c r="F124" s="4">
        <f>Sintéticos2x2!O126</f>
        <v>1</v>
      </c>
      <c r="G124" s="4">
        <f>Sintéticos2x2!Q126</f>
        <v>1</v>
      </c>
      <c r="H124" s="5">
        <f>Sintéticos2x2!K126</f>
        <v>0.44316280644511497</v>
      </c>
    </row>
    <row r="125" spans="1:8" outlineLevel="1">
      <c r="A125" s="3">
        <v>124</v>
      </c>
      <c r="B125" s="4">
        <f>Sintéticos2x2!L127</f>
        <v>0.1</v>
      </c>
      <c r="C125" s="4">
        <f>Sintéticos2x2!N127</f>
        <v>0.1</v>
      </c>
      <c r="D125" s="4">
        <f>Sintéticos2x2!P127</f>
        <v>0.5</v>
      </c>
      <c r="E125" s="4">
        <f>Sintéticos2x2!M127</f>
        <v>0.1</v>
      </c>
      <c r="F125" s="4">
        <f>Sintéticos2x2!O127</f>
        <v>0.5</v>
      </c>
      <c r="G125" s="4">
        <f>Sintéticos2x2!Q127</f>
        <v>1</v>
      </c>
      <c r="H125" s="5">
        <f>Sintéticos2x2!K127</f>
        <v>0.22528435640553934</v>
      </c>
    </row>
    <row r="126" spans="1:8" outlineLevel="1">
      <c r="A126" s="3">
        <v>125</v>
      </c>
      <c r="B126" s="4">
        <f>Sintéticos2x2!L128</f>
        <v>0.1</v>
      </c>
      <c r="C126" s="4">
        <f>Sintéticos2x2!N128</f>
        <v>0.1</v>
      </c>
      <c r="D126" s="4">
        <f>Sintéticos2x2!P128</f>
        <v>0.5</v>
      </c>
      <c r="E126" s="4">
        <f>Sintéticos2x2!M128</f>
        <v>0.5</v>
      </c>
      <c r="F126" s="4">
        <f>Sintéticos2x2!O128</f>
        <v>0.5</v>
      </c>
      <c r="G126" s="4">
        <f>Sintéticos2x2!Q128</f>
        <v>1</v>
      </c>
      <c r="H126" s="5">
        <f>Sintéticos2x2!K128</f>
        <v>0.45299978387867679</v>
      </c>
    </row>
    <row r="127" spans="1:8" outlineLevel="1">
      <c r="A127" s="3">
        <v>126</v>
      </c>
      <c r="B127" s="4">
        <f>Sintéticos2x2!L129</f>
        <v>0.1</v>
      </c>
      <c r="C127" s="4">
        <f>Sintéticos2x2!N129</f>
        <v>0.1</v>
      </c>
      <c r="D127" s="4">
        <f>Sintéticos2x2!P129</f>
        <v>0.5</v>
      </c>
      <c r="E127" s="4">
        <f>Sintéticos2x2!M129</f>
        <v>0.1</v>
      </c>
      <c r="F127" s="4">
        <f>Sintéticos2x2!O129</f>
        <v>0.1</v>
      </c>
      <c r="G127" s="4">
        <f>Sintéticos2x2!Q129</f>
        <v>0.5</v>
      </c>
      <c r="H127" s="5">
        <f>Sintéticos2x2!K129</f>
        <v>0.23824597337305653</v>
      </c>
    </row>
    <row r="128" spans="1:8" outlineLevel="1">
      <c r="A128" s="3">
        <v>127</v>
      </c>
      <c r="B128" s="4">
        <f>Sintéticos2x2!L130</f>
        <v>0.1</v>
      </c>
      <c r="C128" s="4">
        <f>Sintéticos2x2!N130</f>
        <v>0.1</v>
      </c>
      <c r="D128" s="4">
        <f>Sintéticos2x2!P130</f>
        <v>0.5</v>
      </c>
      <c r="E128" s="4">
        <f>Sintéticos2x2!M130</f>
        <v>0.3</v>
      </c>
      <c r="F128" s="4">
        <f>Sintéticos2x2!O130</f>
        <v>1</v>
      </c>
      <c r="G128" s="4">
        <f>Sintéticos2x2!Q130</f>
        <v>0.5</v>
      </c>
      <c r="H128" s="5">
        <f>Sintéticos2x2!K130</f>
        <v>0.34825788390601276</v>
      </c>
    </row>
    <row r="129" spans="1:8" outlineLevel="1">
      <c r="A129" s="3">
        <v>128</v>
      </c>
      <c r="B129" s="4">
        <f>Sintéticos2x2!L131</f>
        <v>0.1</v>
      </c>
      <c r="C129" s="4">
        <f>Sintéticos2x2!N131</f>
        <v>0.1</v>
      </c>
      <c r="D129" s="4">
        <f>Sintéticos2x2!P131</f>
        <v>0.5</v>
      </c>
      <c r="E129" s="4">
        <f>Sintéticos2x2!M131</f>
        <v>0.1</v>
      </c>
      <c r="F129" s="4">
        <f>Sintéticos2x2!O131</f>
        <v>0.5</v>
      </c>
      <c r="G129" s="4">
        <f>Sintéticos2x2!Q131</f>
        <v>0.5</v>
      </c>
      <c r="H129" s="5">
        <f>Sintéticos2x2!K131</f>
        <v>0.14967213638245924</v>
      </c>
    </row>
    <row r="130" spans="1:8" outlineLevel="1">
      <c r="A130" s="3">
        <v>129</v>
      </c>
      <c r="B130" s="4">
        <f>Sintéticos2x2!L132</f>
        <v>0.1</v>
      </c>
      <c r="C130" s="4">
        <f>Sintéticos2x2!N132</f>
        <v>0.1</v>
      </c>
      <c r="D130" s="4">
        <f>Sintéticos2x2!P132</f>
        <v>0.5</v>
      </c>
      <c r="E130" s="4">
        <f>Sintéticos2x2!M132</f>
        <v>0.5</v>
      </c>
      <c r="F130" s="4">
        <f>Sintéticos2x2!O132</f>
        <v>0.5</v>
      </c>
      <c r="G130" s="4">
        <f>Sintéticos2x2!Q132</f>
        <v>0.5</v>
      </c>
      <c r="H130" s="5">
        <f>Sintéticos2x2!K132</f>
        <v>0.39076923939069186</v>
      </c>
    </row>
    <row r="131" spans="1:8" outlineLevel="1">
      <c r="A131" s="3">
        <v>130</v>
      </c>
      <c r="B131" s="4">
        <f>Sintéticos2x2!L133</f>
        <v>0.3</v>
      </c>
      <c r="C131" s="4">
        <f>Sintéticos2x2!N133</f>
        <v>1</v>
      </c>
      <c r="D131" s="4">
        <f>Sintéticos2x2!P133</f>
        <v>0.5</v>
      </c>
      <c r="E131" s="4">
        <f>Sintéticos2x2!M133</f>
        <v>1</v>
      </c>
      <c r="F131" s="4">
        <f>Sintéticos2x2!O133</f>
        <v>0</v>
      </c>
      <c r="G131" s="4">
        <f>Sintéticos2x2!Q133</f>
        <v>0.1</v>
      </c>
      <c r="H131" s="5">
        <f>Sintéticos2x2!K133</f>
        <v>0.76235080657869247</v>
      </c>
    </row>
    <row r="132" spans="1:8" outlineLevel="1">
      <c r="A132" s="3">
        <v>131</v>
      </c>
      <c r="B132" s="4">
        <f>Sintéticos2x2!L134</f>
        <v>0.3</v>
      </c>
      <c r="C132" s="4">
        <f>Sintéticos2x2!N134</f>
        <v>1</v>
      </c>
      <c r="D132" s="4">
        <f>Sintéticos2x2!P134</f>
        <v>0.5</v>
      </c>
      <c r="E132" s="4">
        <f>Sintéticos2x2!M134</f>
        <v>0.5</v>
      </c>
      <c r="F132" s="4">
        <f>Sintéticos2x2!O134</f>
        <v>0.1</v>
      </c>
      <c r="G132" s="4">
        <f>Sintéticos2x2!Q134</f>
        <v>0.1</v>
      </c>
      <c r="H132" s="5">
        <f>Sintéticos2x2!K134</f>
        <v>0.39051557837126138</v>
      </c>
    </row>
    <row r="133" spans="1:8" outlineLevel="1">
      <c r="A133" s="3">
        <v>132</v>
      </c>
      <c r="B133" s="4">
        <f>Sintéticos2x2!L135</f>
        <v>0.3</v>
      </c>
      <c r="C133" s="4">
        <f>Sintéticos2x2!N135</f>
        <v>1</v>
      </c>
      <c r="D133" s="4">
        <f>Sintéticos2x2!P135</f>
        <v>0.5</v>
      </c>
      <c r="E133" s="4">
        <f>Sintéticos2x2!M135</f>
        <v>0.1</v>
      </c>
      <c r="F133" s="4">
        <f>Sintéticos2x2!O135</f>
        <v>0.1</v>
      </c>
      <c r="G133" s="4">
        <f>Sintéticos2x2!Q135</f>
        <v>0.1</v>
      </c>
      <c r="H133" s="5">
        <f>Sintéticos2x2!K135</f>
        <v>0.31983677310381908</v>
      </c>
    </row>
    <row r="134" spans="1:8" outlineLevel="1">
      <c r="A134" s="3">
        <v>133</v>
      </c>
      <c r="B134" s="4">
        <f>Sintéticos2x2!L136</f>
        <v>0.3</v>
      </c>
      <c r="C134" s="4">
        <f>Sintéticos2x2!N136</f>
        <v>1</v>
      </c>
      <c r="D134" s="4">
        <f>Sintéticos2x2!P136</f>
        <v>0.5</v>
      </c>
      <c r="E134" s="4">
        <f>Sintéticos2x2!M136</f>
        <v>0.3</v>
      </c>
      <c r="F134" s="4">
        <f>Sintéticos2x2!O136</f>
        <v>1</v>
      </c>
      <c r="G134" s="4">
        <f>Sintéticos2x2!Q136</f>
        <v>0.1</v>
      </c>
      <c r="H134" s="5">
        <f>Sintéticos2x2!K136</f>
        <v>0.45052620231502072</v>
      </c>
    </row>
    <row r="135" spans="1:8" outlineLevel="1">
      <c r="A135" s="3">
        <v>134</v>
      </c>
      <c r="B135" s="4">
        <f>Sintéticos2x2!L137</f>
        <v>0.3</v>
      </c>
      <c r="C135" s="4">
        <f>Sintéticos2x2!N137</f>
        <v>1</v>
      </c>
      <c r="D135" s="4">
        <f>Sintéticos2x2!P137</f>
        <v>0.5</v>
      </c>
      <c r="E135" s="4">
        <f>Sintéticos2x2!M137</f>
        <v>0.1</v>
      </c>
      <c r="F135" s="4">
        <f>Sintéticos2x2!O137</f>
        <v>0.5</v>
      </c>
      <c r="G135" s="4">
        <f>Sintéticos2x2!Q137</f>
        <v>0.1</v>
      </c>
      <c r="H135" s="5">
        <f>Sintéticos2x2!K137</f>
        <v>0.26880574044507111</v>
      </c>
    </row>
    <row r="136" spans="1:8" outlineLevel="1">
      <c r="A136" s="3">
        <v>135</v>
      </c>
      <c r="B136" s="4">
        <f>Sintéticos2x2!L138</f>
        <v>0.3</v>
      </c>
      <c r="C136" s="4">
        <f>Sintéticos2x2!N138</f>
        <v>1</v>
      </c>
      <c r="D136" s="4">
        <f>Sintéticos2x2!P138</f>
        <v>0.5</v>
      </c>
      <c r="E136" s="4">
        <f>Sintéticos2x2!M138</f>
        <v>0.5</v>
      </c>
      <c r="F136" s="4">
        <f>Sintéticos2x2!O138</f>
        <v>0.5</v>
      </c>
      <c r="G136" s="4">
        <f>Sintéticos2x2!Q138</f>
        <v>0.1</v>
      </c>
      <c r="H136" s="5">
        <f>Sintéticos2x2!K138</f>
        <v>0.646055163519626</v>
      </c>
    </row>
    <row r="137" spans="1:8" outlineLevel="1">
      <c r="A137" s="3">
        <v>136</v>
      </c>
      <c r="B137" s="4">
        <f>Sintéticos2x2!L139</f>
        <v>0.3</v>
      </c>
      <c r="C137" s="4">
        <f>Sintéticos2x2!N139</f>
        <v>1</v>
      </c>
      <c r="D137" s="4">
        <f>Sintéticos2x2!P139</f>
        <v>0.5</v>
      </c>
      <c r="E137" s="4">
        <f>Sintéticos2x2!M139</f>
        <v>1</v>
      </c>
      <c r="F137" s="4">
        <f>Sintéticos2x2!O139</f>
        <v>0</v>
      </c>
      <c r="G137" s="4">
        <f>Sintéticos2x2!Q139</f>
        <v>1</v>
      </c>
      <c r="H137" s="5">
        <f>Sintéticos2x2!K139</f>
        <v>0.80701603396655486</v>
      </c>
    </row>
    <row r="138" spans="1:8" outlineLevel="1">
      <c r="A138" s="3">
        <v>137</v>
      </c>
      <c r="B138" s="4">
        <f>Sintéticos2x2!L140</f>
        <v>0.3</v>
      </c>
      <c r="C138" s="4">
        <f>Sintéticos2x2!N140</f>
        <v>1</v>
      </c>
      <c r="D138" s="4">
        <f>Sintéticos2x2!P140</f>
        <v>0.5</v>
      </c>
      <c r="E138" s="4">
        <f>Sintéticos2x2!M140</f>
        <v>0.5</v>
      </c>
      <c r="F138" s="4">
        <f>Sintéticos2x2!O140</f>
        <v>0.1</v>
      </c>
      <c r="G138" s="4">
        <f>Sintéticos2x2!Q140</f>
        <v>1</v>
      </c>
      <c r="H138" s="5">
        <f>Sintéticos2x2!K140</f>
        <v>0.52408128492990602</v>
      </c>
    </row>
    <row r="139" spans="1:8" outlineLevel="1">
      <c r="A139" s="3">
        <v>138</v>
      </c>
      <c r="B139" s="4">
        <f>Sintéticos2x2!L141</f>
        <v>0.3</v>
      </c>
      <c r="C139" s="4">
        <f>Sintéticos2x2!N141</f>
        <v>1</v>
      </c>
      <c r="D139" s="4">
        <f>Sintéticos2x2!P141</f>
        <v>0.5</v>
      </c>
      <c r="E139" s="4">
        <f>Sintéticos2x2!M141</f>
        <v>0.1</v>
      </c>
      <c r="F139" s="4">
        <f>Sintéticos2x2!O141</f>
        <v>0.1</v>
      </c>
      <c r="G139" s="4">
        <f>Sintéticos2x2!Q141</f>
        <v>1</v>
      </c>
      <c r="H139" s="5">
        <f>Sintéticos2x2!K141</f>
        <v>0.48149264528574875</v>
      </c>
    </row>
    <row r="140" spans="1:8" outlineLevel="1">
      <c r="A140" s="3">
        <v>139</v>
      </c>
      <c r="B140" s="4">
        <f>Sintéticos2x2!L142</f>
        <v>0.3</v>
      </c>
      <c r="C140" s="4">
        <f>Sintéticos2x2!N142</f>
        <v>1</v>
      </c>
      <c r="D140" s="4">
        <f>Sintéticos2x2!P142</f>
        <v>0.5</v>
      </c>
      <c r="E140" s="4">
        <f>Sintéticos2x2!M142</f>
        <v>0.3</v>
      </c>
      <c r="F140" s="4">
        <f>Sintéticos2x2!O142</f>
        <v>1</v>
      </c>
      <c r="G140" s="4">
        <f>Sintéticos2x2!Q142</f>
        <v>1</v>
      </c>
      <c r="H140" s="5">
        <f>Sintéticos2x2!K142</f>
        <v>0.59911142425216679</v>
      </c>
    </row>
    <row r="141" spans="1:8" outlineLevel="1">
      <c r="A141" s="3">
        <v>140</v>
      </c>
      <c r="B141" s="4">
        <f>Sintéticos2x2!L143</f>
        <v>0.3</v>
      </c>
      <c r="C141" s="4">
        <f>Sintéticos2x2!N143</f>
        <v>1</v>
      </c>
      <c r="D141" s="4">
        <f>Sintéticos2x2!P143</f>
        <v>0.5</v>
      </c>
      <c r="E141" s="4">
        <f>Sintéticos2x2!M143</f>
        <v>0.1</v>
      </c>
      <c r="F141" s="4">
        <f>Sintéticos2x2!O143</f>
        <v>0.5</v>
      </c>
      <c r="G141" s="4">
        <f>Sintéticos2x2!Q143</f>
        <v>1</v>
      </c>
      <c r="H141" s="5">
        <f>Sintéticos2x2!K143</f>
        <v>0.43088216572093696</v>
      </c>
    </row>
    <row r="142" spans="1:8" outlineLevel="1">
      <c r="A142" s="3">
        <v>141</v>
      </c>
      <c r="B142" s="4">
        <f>Sintéticos2x2!L144</f>
        <v>0.3</v>
      </c>
      <c r="C142" s="4">
        <f>Sintéticos2x2!N144</f>
        <v>1</v>
      </c>
      <c r="D142" s="4">
        <f>Sintéticos2x2!P144</f>
        <v>0.5</v>
      </c>
      <c r="E142" s="4">
        <f>Sintéticos2x2!M144</f>
        <v>0.5</v>
      </c>
      <c r="F142" s="4">
        <f>Sintéticos2x2!O144</f>
        <v>0.5</v>
      </c>
      <c r="G142" s="4">
        <f>Sintéticos2x2!Q144</f>
        <v>1</v>
      </c>
      <c r="H142" s="5">
        <f>Sintéticos2x2!K144</f>
        <v>0.75198319582300621</v>
      </c>
    </row>
    <row r="143" spans="1:8" outlineLevel="1">
      <c r="A143" s="3">
        <v>142</v>
      </c>
      <c r="B143" s="4">
        <f>Sintéticos2x2!L145</f>
        <v>0.3</v>
      </c>
      <c r="C143" s="4">
        <f>Sintéticos2x2!N145</f>
        <v>1</v>
      </c>
      <c r="D143" s="4">
        <f>Sintéticos2x2!P145</f>
        <v>0.5</v>
      </c>
      <c r="E143" s="4">
        <f>Sintéticos2x2!M145</f>
        <v>0.3</v>
      </c>
      <c r="F143" s="4">
        <f>Sintéticos2x2!O145</f>
        <v>1</v>
      </c>
      <c r="G143" s="4">
        <f>Sintéticos2x2!Q145</f>
        <v>0.5</v>
      </c>
      <c r="H143" s="5">
        <f>Sintéticos2x2!K145</f>
        <v>0.47509578544061293</v>
      </c>
    </row>
    <row r="144" spans="1:8" outlineLevel="1">
      <c r="A144" s="3">
        <v>143</v>
      </c>
      <c r="B144" s="4">
        <f>Sintéticos2x2!L146</f>
        <v>0.3</v>
      </c>
      <c r="C144" s="4">
        <f>Sintéticos2x2!N146</f>
        <v>1</v>
      </c>
      <c r="D144" s="4">
        <f>Sintéticos2x2!P146</f>
        <v>0.5</v>
      </c>
      <c r="E144" s="4">
        <f>Sintéticos2x2!M146</f>
        <v>0.1</v>
      </c>
      <c r="F144" s="4">
        <f>Sintéticos2x2!O146</f>
        <v>0.5</v>
      </c>
      <c r="G144" s="4">
        <f>Sintéticos2x2!Q146</f>
        <v>0.5</v>
      </c>
      <c r="H144" s="5">
        <f>Sintéticos2x2!K146</f>
        <v>0.29370713802762483</v>
      </c>
    </row>
    <row r="145" spans="1:8" outlineLevel="1">
      <c r="A145" s="3">
        <v>144</v>
      </c>
      <c r="B145" s="4">
        <f>Sintéticos2x2!L147</f>
        <v>0.3</v>
      </c>
      <c r="C145" s="4">
        <f>Sintéticos2x2!N147</f>
        <v>1</v>
      </c>
      <c r="D145" s="4">
        <f>Sintéticos2x2!P147</f>
        <v>0.5</v>
      </c>
      <c r="E145" s="4">
        <f>Sintéticos2x2!M147</f>
        <v>0.5</v>
      </c>
      <c r="F145" s="4">
        <f>Sintéticos2x2!O147</f>
        <v>0.5</v>
      </c>
      <c r="G145" s="4">
        <f>Sintéticos2x2!Q147</f>
        <v>0.5</v>
      </c>
      <c r="H145" s="5">
        <f>Sintéticos2x2!K147</f>
        <v>0.66091175854711737</v>
      </c>
    </row>
    <row r="146" spans="1:8" outlineLevel="1">
      <c r="A146" s="3">
        <v>145</v>
      </c>
      <c r="B146" s="4">
        <f>Sintéticos2x2!L148</f>
        <v>0.1</v>
      </c>
      <c r="C146" s="4">
        <f>Sintéticos2x2!N148</f>
        <v>0.5</v>
      </c>
      <c r="D146" s="4">
        <f>Sintéticos2x2!P148</f>
        <v>0.5</v>
      </c>
      <c r="E146" s="4">
        <f>Sintéticos2x2!M148</f>
        <v>1</v>
      </c>
      <c r="F146" s="4">
        <f>Sintéticos2x2!O148</f>
        <v>0</v>
      </c>
      <c r="G146" s="4">
        <f>Sintéticos2x2!Q148</f>
        <v>0.1</v>
      </c>
      <c r="H146" s="5">
        <f>Sintéticos2x2!K148</f>
        <v>0.34877910806123169</v>
      </c>
    </row>
    <row r="147" spans="1:8" outlineLevel="1">
      <c r="A147" s="3">
        <v>146</v>
      </c>
      <c r="B147" s="4">
        <f>Sintéticos2x2!L149</f>
        <v>0.1</v>
      </c>
      <c r="C147" s="4">
        <f>Sintéticos2x2!N149</f>
        <v>0.5</v>
      </c>
      <c r="D147" s="4">
        <f>Sintéticos2x2!P149</f>
        <v>0.5</v>
      </c>
      <c r="E147" s="4">
        <f>Sintéticos2x2!M149</f>
        <v>0.5</v>
      </c>
      <c r="F147" s="4">
        <f>Sintéticos2x2!O149</f>
        <v>0.1</v>
      </c>
      <c r="G147" s="4">
        <f>Sintéticos2x2!Q149</f>
        <v>0.1</v>
      </c>
      <c r="H147" s="5">
        <f>Sintéticos2x2!K149</f>
        <v>0.11963281861716257</v>
      </c>
    </row>
    <row r="148" spans="1:8" outlineLevel="1">
      <c r="A148" s="3">
        <v>147</v>
      </c>
      <c r="B148" s="4">
        <f>Sintéticos2x2!L150</f>
        <v>0.1</v>
      </c>
      <c r="C148" s="4">
        <f>Sintéticos2x2!N150</f>
        <v>0.5</v>
      </c>
      <c r="D148" s="4">
        <f>Sintéticos2x2!P150</f>
        <v>0.5</v>
      </c>
      <c r="E148" s="4">
        <f>Sintéticos2x2!M150</f>
        <v>0.1</v>
      </c>
      <c r="F148" s="4">
        <f>Sintéticos2x2!O150</f>
        <v>0.1</v>
      </c>
      <c r="G148" s="4">
        <f>Sintéticos2x2!Q150</f>
        <v>0.1</v>
      </c>
      <c r="H148" s="5">
        <f>Sintéticos2x2!K150</f>
        <v>0.13357048507209779</v>
      </c>
    </row>
    <row r="149" spans="1:8" outlineLevel="1">
      <c r="A149" s="3">
        <v>148</v>
      </c>
      <c r="B149" s="4">
        <f>Sintéticos2x2!L151</f>
        <v>0.1</v>
      </c>
      <c r="C149" s="4">
        <f>Sintéticos2x2!N151</f>
        <v>0.5</v>
      </c>
      <c r="D149" s="4">
        <f>Sintéticos2x2!P151</f>
        <v>0.5</v>
      </c>
      <c r="E149" s="4">
        <f>Sintéticos2x2!M151</f>
        <v>0.3</v>
      </c>
      <c r="F149" s="4">
        <f>Sintéticos2x2!O151</f>
        <v>1</v>
      </c>
      <c r="G149" s="4">
        <f>Sintéticos2x2!Q151</f>
        <v>0.1</v>
      </c>
      <c r="H149" s="5">
        <f>Sintéticos2x2!K151</f>
        <v>0.28716421686109861</v>
      </c>
    </row>
    <row r="150" spans="1:8" outlineLevel="1">
      <c r="A150" s="3">
        <v>149</v>
      </c>
      <c r="B150" s="4">
        <f>Sintéticos2x2!L152</f>
        <v>0.1</v>
      </c>
      <c r="C150" s="4">
        <f>Sintéticos2x2!N152</f>
        <v>0.5</v>
      </c>
      <c r="D150" s="4">
        <f>Sintéticos2x2!P152</f>
        <v>0.5</v>
      </c>
      <c r="E150" s="4">
        <f>Sintéticos2x2!M152</f>
        <v>0.1</v>
      </c>
      <c r="F150" s="4">
        <f>Sintéticos2x2!O152</f>
        <v>0.5</v>
      </c>
      <c r="G150" s="4">
        <f>Sintéticos2x2!Q152</f>
        <v>0.1</v>
      </c>
      <c r="H150" s="5">
        <f>Sintéticos2x2!K152</f>
        <v>0.10660723949106454</v>
      </c>
    </row>
    <row r="151" spans="1:8" outlineLevel="1">
      <c r="A151" s="3">
        <v>150</v>
      </c>
      <c r="B151" s="4">
        <f>Sintéticos2x2!L153</f>
        <v>0.1</v>
      </c>
      <c r="C151" s="4">
        <f>Sintéticos2x2!N153</f>
        <v>0.5</v>
      </c>
      <c r="D151" s="4">
        <f>Sintéticos2x2!P153</f>
        <v>0.5</v>
      </c>
      <c r="E151" s="4">
        <f>Sintéticos2x2!M153</f>
        <v>0.5</v>
      </c>
      <c r="F151" s="4">
        <f>Sintéticos2x2!O153</f>
        <v>0.5</v>
      </c>
      <c r="G151" s="4">
        <f>Sintéticos2x2!Q153</f>
        <v>0.1</v>
      </c>
      <c r="H151" s="5">
        <f>Sintéticos2x2!K153</f>
        <v>0.43651396632191597</v>
      </c>
    </row>
    <row r="152" spans="1:8" outlineLevel="1">
      <c r="A152" s="3">
        <v>151</v>
      </c>
      <c r="B152" s="4">
        <f>Sintéticos2x2!L154</f>
        <v>0.1</v>
      </c>
      <c r="C152" s="4">
        <f>Sintéticos2x2!N154</f>
        <v>0.5</v>
      </c>
      <c r="D152" s="4">
        <f>Sintéticos2x2!P154</f>
        <v>0.5</v>
      </c>
      <c r="E152" s="4">
        <f>Sintéticos2x2!M154</f>
        <v>1</v>
      </c>
      <c r="F152" s="4">
        <f>Sintéticos2x2!O154</f>
        <v>0</v>
      </c>
      <c r="G152" s="4">
        <f>Sintéticos2x2!Q154</f>
        <v>1</v>
      </c>
      <c r="H152" s="5">
        <f>Sintéticos2x2!K154</f>
        <v>0.41473908319215902</v>
      </c>
    </row>
    <row r="153" spans="1:8" outlineLevel="1">
      <c r="A153" s="3">
        <v>152</v>
      </c>
      <c r="B153" s="4">
        <f>Sintéticos2x2!L155</f>
        <v>0.1</v>
      </c>
      <c r="C153" s="4">
        <f>Sintéticos2x2!N155</f>
        <v>0.5</v>
      </c>
      <c r="D153" s="4">
        <f>Sintéticos2x2!P155</f>
        <v>0.5</v>
      </c>
      <c r="E153" s="4">
        <f>Sintéticos2x2!M155</f>
        <v>0.5</v>
      </c>
      <c r="F153" s="4">
        <f>Sintéticos2x2!O155</f>
        <v>0.1</v>
      </c>
      <c r="G153" s="4">
        <f>Sintéticos2x2!Q155</f>
        <v>1</v>
      </c>
      <c r="H153" s="5">
        <f>Sintéticos2x2!K155</f>
        <v>0.26349805306892538</v>
      </c>
    </row>
    <row r="154" spans="1:8" outlineLevel="1">
      <c r="A154" s="3">
        <v>153</v>
      </c>
      <c r="B154" s="4">
        <f>Sintéticos2x2!L156</f>
        <v>0.1</v>
      </c>
      <c r="C154" s="4">
        <f>Sintéticos2x2!N156</f>
        <v>0.5</v>
      </c>
      <c r="D154" s="4">
        <f>Sintéticos2x2!P156</f>
        <v>0.5</v>
      </c>
      <c r="E154" s="4">
        <f>Sintéticos2x2!M156</f>
        <v>0.1</v>
      </c>
      <c r="F154" s="4">
        <f>Sintéticos2x2!O156</f>
        <v>0.1</v>
      </c>
      <c r="G154" s="4">
        <f>Sintéticos2x2!Q156</f>
        <v>1</v>
      </c>
      <c r="H154" s="5">
        <f>Sintéticos2x2!K156</f>
        <v>0.25955152577870633</v>
      </c>
    </row>
    <row r="155" spans="1:8" outlineLevel="1">
      <c r="A155" s="3">
        <v>154</v>
      </c>
      <c r="B155" s="4">
        <f>Sintéticos2x2!L157</f>
        <v>0.1</v>
      </c>
      <c r="C155" s="4">
        <f>Sintéticos2x2!N157</f>
        <v>0.5</v>
      </c>
      <c r="D155" s="4">
        <f>Sintéticos2x2!P157</f>
        <v>0.5</v>
      </c>
      <c r="E155" s="4">
        <f>Sintéticos2x2!M157</f>
        <v>0.3</v>
      </c>
      <c r="F155" s="4">
        <f>Sintéticos2x2!O157</f>
        <v>1</v>
      </c>
      <c r="G155" s="4">
        <f>Sintéticos2x2!Q157</f>
        <v>1</v>
      </c>
      <c r="H155" s="5">
        <f>Sintéticos2x2!K157</f>
        <v>0.41455394654013855</v>
      </c>
    </row>
    <row r="156" spans="1:8" outlineLevel="1">
      <c r="A156" s="3">
        <v>155</v>
      </c>
      <c r="B156" s="4">
        <f>Sintéticos2x2!L158</f>
        <v>0.1</v>
      </c>
      <c r="C156" s="4">
        <f>Sintéticos2x2!N158</f>
        <v>0.5</v>
      </c>
      <c r="D156" s="4">
        <f>Sintéticos2x2!P158</f>
        <v>0.5</v>
      </c>
      <c r="E156" s="4">
        <f>Sintéticos2x2!M158</f>
        <v>0.1</v>
      </c>
      <c r="F156" s="4">
        <f>Sintéticos2x2!O158</f>
        <v>0.5</v>
      </c>
      <c r="G156" s="4">
        <f>Sintéticos2x2!Q158</f>
        <v>1</v>
      </c>
      <c r="H156" s="5">
        <f>Sintéticos2x2!K158</f>
        <v>0.2464903846741664</v>
      </c>
    </row>
    <row r="157" spans="1:8" outlineLevel="1">
      <c r="A157" s="3">
        <v>156</v>
      </c>
      <c r="B157" s="4">
        <f>Sintéticos2x2!L159</f>
        <v>0.1</v>
      </c>
      <c r="C157" s="4">
        <f>Sintéticos2x2!N159</f>
        <v>0.5</v>
      </c>
      <c r="D157" s="4">
        <f>Sintéticos2x2!P159</f>
        <v>0.5</v>
      </c>
      <c r="E157" s="4">
        <f>Sintéticos2x2!M159</f>
        <v>0.5</v>
      </c>
      <c r="F157" s="4">
        <f>Sintéticos2x2!O159</f>
        <v>0.5</v>
      </c>
      <c r="G157" s="4">
        <f>Sintéticos2x2!Q159</f>
        <v>1</v>
      </c>
      <c r="H157" s="5">
        <f>Sintéticos2x2!K159</f>
        <v>0.52710423790049232</v>
      </c>
    </row>
    <row r="158" spans="1:8" outlineLevel="1">
      <c r="A158" s="3">
        <v>157</v>
      </c>
      <c r="B158" s="4">
        <f>Sintéticos2x2!L160</f>
        <v>0.1</v>
      </c>
      <c r="C158" s="4">
        <f>Sintéticos2x2!N160</f>
        <v>0.5</v>
      </c>
      <c r="D158" s="4">
        <f>Sintéticos2x2!P160</f>
        <v>0.5</v>
      </c>
      <c r="E158" s="4">
        <f>Sintéticos2x2!M160</f>
        <v>0.1</v>
      </c>
      <c r="F158" s="4">
        <f>Sintéticos2x2!O160</f>
        <v>0.5</v>
      </c>
      <c r="G158" s="4">
        <f>Sintéticos2x2!Q160</f>
        <v>0.5</v>
      </c>
      <c r="H158" s="5">
        <f>Sintéticos2x2!K160</f>
        <v>0.11561866125760645</v>
      </c>
    </row>
    <row r="159" spans="1:8" outlineLevel="1">
      <c r="A159" s="3">
        <v>158</v>
      </c>
      <c r="B159" s="4">
        <f>Sintéticos2x2!L161</f>
        <v>0.1</v>
      </c>
      <c r="C159" s="4">
        <f>Sintéticos2x2!N161</f>
        <v>0.5</v>
      </c>
      <c r="D159" s="4">
        <f>Sintéticos2x2!P161</f>
        <v>0.5</v>
      </c>
      <c r="E159" s="4">
        <f>Sintéticos2x2!M161</f>
        <v>0.5</v>
      </c>
      <c r="F159" s="4">
        <f>Sintéticos2x2!O161</f>
        <v>0.5</v>
      </c>
      <c r="G159" s="4">
        <f>Sintéticos2x2!Q161</f>
        <v>0.5</v>
      </c>
      <c r="H159" s="5">
        <f>Sintéticos2x2!K161</f>
        <v>0.43186737843917689</v>
      </c>
    </row>
    <row r="160" spans="1:8" outlineLevel="1">
      <c r="A160" s="3">
        <v>159</v>
      </c>
      <c r="B160" s="4">
        <f>Sintéticos2x2!L162</f>
        <v>0.5</v>
      </c>
      <c r="C160" s="4">
        <f>Sintéticos2x2!N162</f>
        <v>0.5</v>
      </c>
      <c r="D160" s="4">
        <f>Sintéticos2x2!P162</f>
        <v>0.5</v>
      </c>
      <c r="E160" s="4">
        <f>Sintéticos2x2!M162</f>
        <v>1</v>
      </c>
      <c r="F160" s="4">
        <f>Sintéticos2x2!O162</f>
        <v>0</v>
      </c>
      <c r="G160" s="4">
        <f>Sintéticos2x2!Q162</f>
        <v>0.1</v>
      </c>
      <c r="H160" s="5">
        <f>Sintéticos2x2!K162</f>
        <v>0.79794523024726605</v>
      </c>
    </row>
    <row r="161" spans="1:8" outlineLevel="1">
      <c r="A161" s="3">
        <v>160</v>
      </c>
      <c r="B161" s="4">
        <f>Sintéticos2x2!L163</f>
        <v>0.5</v>
      </c>
      <c r="C161" s="4">
        <f>Sintéticos2x2!N163</f>
        <v>0.5</v>
      </c>
      <c r="D161" s="4">
        <f>Sintéticos2x2!P163</f>
        <v>0.5</v>
      </c>
      <c r="E161" s="4">
        <f>Sintéticos2x2!M163</f>
        <v>0.5</v>
      </c>
      <c r="F161" s="4">
        <f>Sintéticos2x2!O163</f>
        <v>0.1</v>
      </c>
      <c r="G161" s="4">
        <f>Sintéticos2x2!Q163</f>
        <v>0.1</v>
      </c>
      <c r="H161" s="5">
        <f>Sintéticos2x2!K163</f>
        <v>0.45123674739796971</v>
      </c>
    </row>
    <row r="162" spans="1:8" outlineLevel="1">
      <c r="A162" s="3">
        <v>161</v>
      </c>
      <c r="B162" s="4">
        <f>Sintéticos2x2!L164</f>
        <v>0.5</v>
      </c>
      <c r="C162" s="4">
        <f>Sintéticos2x2!N164</f>
        <v>0.5</v>
      </c>
      <c r="D162" s="4">
        <f>Sintéticos2x2!P164</f>
        <v>0.5</v>
      </c>
      <c r="E162" s="4">
        <f>Sintéticos2x2!M164</f>
        <v>0.1</v>
      </c>
      <c r="F162" s="4">
        <f>Sintéticos2x2!O164</f>
        <v>0.1</v>
      </c>
      <c r="G162" s="4">
        <f>Sintéticos2x2!Q164</f>
        <v>0.1</v>
      </c>
      <c r="H162" s="5">
        <f>Sintéticos2x2!K164</f>
        <v>0.35223286521211328</v>
      </c>
    </row>
    <row r="163" spans="1:8" outlineLevel="1">
      <c r="A163" s="3">
        <v>162</v>
      </c>
      <c r="B163" s="4">
        <f>Sintéticos2x2!L165</f>
        <v>0.5</v>
      </c>
      <c r="C163" s="4">
        <f>Sintéticos2x2!N165</f>
        <v>0.5</v>
      </c>
      <c r="D163" s="4">
        <f>Sintéticos2x2!P165</f>
        <v>0.5</v>
      </c>
      <c r="E163" s="4">
        <f>Sintéticos2x2!M165</f>
        <v>0.3</v>
      </c>
      <c r="F163" s="4">
        <f>Sintéticos2x2!O165</f>
        <v>1</v>
      </c>
      <c r="G163" s="4">
        <f>Sintéticos2x2!Q165</f>
        <v>0.1</v>
      </c>
      <c r="H163" s="5">
        <f>Sintéticos2x2!K165</f>
        <v>0.61735840659692709</v>
      </c>
    </row>
    <row r="164" spans="1:8" outlineLevel="1">
      <c r="A164" s="3">
        <v>163</v>
      </c>
      <c r="B164" s="4">
        <f>Sintéticos2x2!L166</f>
        <v>0.5</v>
      </c>
      <c r="C164" s="4">
        <f>Sintéticos2x2!N166</f>
        <v>0.5</v>
      </c>
      <c r="D164" s="4">
        <f>Sintéticos2x2!P166</f>
        <v>0.5</v>
      </c>
      <c r="E164" s="4">
        <f>Sintéticos2x2!M166</f>
        <v>0.1</v>
      </c>
      <c r="F164" s="4">
        <f>Sintéticos2x2!O166</f>
        <v>0.5</v>
      </c>
      <c r="G164" s="4">
        <f>Sintéticos2x2!Q166</f>
        <v>0.1</v>
      </c>
      <c r="H164" s="5">
        <f>Sintéticos2x2!K166</f>
        <v>0.39025575616429997</v>
      </c>
    </row>
    <row r="165" spans="1:8" outlineLevel="1">
      <c r="A165" s="3">
        <v>164</v>
      </c>
      <c r="B165" s="4">
        <f>Sintéticos2x2!L167</f>
        <v>0.5</v>
      </c>
      <c r="C165" s="4">
        <f>Sintéticos2x2!N167</f>
        <v>0.5</v>
      </c>
      <c r="D165" s="4">
        <f>Sintéticos2x2!P167</f>
        <v>0.5</v>
      </c>
      <c r="E165" s="4">
        <f>Sintéticos2x2!M167</f>
        <v>0.5</v>
      </c>
      <c r="F165" s="4">
        <f>Sintéticos2x2!O167</f>
        <v>0.5</v>
      </c>
      <c r="G165" s="4">
        <f>Sintéticos2x2!Q167</f>
        <v>0.1</v>
      </c>
      <c r="H165" s="5">
        <f>Sintéticos2x2!K167</f>
        <v>1.1128077717554672</v>
      </c>
    </row>
    <row r="166" spans="1:8" outlineLevel="1">
      <c r="A166" s="3">
        <v>165</v>
      </c>
      <c r="B166" s="4">
        <f>Sintéticos2x2!L168</f>
        <v>0.5</v>
      </c>
      <c r="C166" s="4">
        <f>Sintéticos2x2!N168</f>
        <v>0.5</v>
      </c>
      <c r="D166" s="4">
        <f>Sintéticos2x2!P168</f>
        <v>0.5</v>
      </c>
      <c r="E166" s="4">
        <f>Sintéticos2x2!M168</f>
        <v>1</v>
      </c>
      <c r="F166" s="4">
        <f>Sintéticos2x2!O168</f>
        <v>0</v>
      </c>
      <c r="G166" s="4">
        <f>Sintéticos2x2!Q168</f>
        <v>1</v>
      </c>
      <c r="H166" s="5">
        <f>Sintéticos2x2!K168</f>
        <v>0.94774526549126037</v>
      </c>
    </row>
    <row r="167" spans="1:8" outlineLevel="1">
      <c r="A167" s="3">
        <v>166</v>
      </c>
      <c r="B167" s="4">
        <f>Sintéticos2x2!L169</f>
        <v>0.5</v>
      </c>
      <c r="C167" s="4">
        <f>Sintéticos2x2!N169</f>
        <v>0.5</v>
      </c>
      <c r="D167" s="4">
        <f>Sintéticos2x2!P169</f>
        <v>0.5</v>
      </c>
      <c r="E167" s="4">
        <f>Sintéticos2x2!M169</f>
        <v>0.5</v>
      </c>
      <c r="F167" s="4">
        <f>Sintéticos2x2!O169</f>
        <v>0.1</v>
      </c>
      <c r="G167" s="4">
        <f>Sintéticos2x2!Q169</f>
        <v>1</v>
      </c>
      <c r="H167" s="5">
        <f>Sintéticos2x2!K169</f>
        <v>0.63169003266597079</v>
      </c>
    </row>
    <row r="168" spans="1:8" outlineLevel="1">
      <c r="A168" s="3">
        <v>167</v>
      </c>
      <c r="B168" s="4">
        <f>Sintéticos2x2!L170</f>
        <v>0.5</v>
      </c>
      <c r="C168" s="4">
        <f>Sintéticos2x2!N170</f>
        <v>0.5</v>
      </c>
      <c r="D168" s="4">
        <f>Sintéticos2x2!P170</f>
        <v>0.5</v>
      </c>
      <c r="E168" s="4">
        <f>Sintéticos2x2!M170</f>
        <v>0.1</v>
      </c>
      <c r="F168" s="4">
        <f>Sintéticos2x2!O170</f>
        <v>0.1</v>
      </c>
      <c r="G168" s="4">
        <f>Sintéticos2x2!Q170</f>
        <v>1</v>
      </c>
      <c r="H168" s="5">
        <f>Sintéticos2x2!K170</f>
        <v>0.53935388425787256</v>
      </c>
    </row>
    <row r="169" spans="1:8" outlineLevel="1">
      <c r="A169" s="3">
        <v>168</v>
      </c>
      <c r="B169" s="4">
        <f>Sintéticos2x2!L171</f>
        <v>0.5</v>
      </c>
      <c r="C169" s="4">
        <f>Sintéticos2x2!N171</f>
        <v>0.5</v>
      </c>
      <c r="D169" s="4">
        <f>Sintéticos2x2!P171</f>
        <v>0.5</v>
      </c>
      <c r="E169" s="4">
        <f>Sintéticos2x2!M171</f>
        <v>0.3</v>
      </c>
      <c r="F169" s="4">
        <f>Sintéticos2x2!O171</f>
        <v>1</v>
      </c>
      <c r="G169" s="4">
        <f>Sintéticos2x2!Q171</f>
        <v>1</v>
      </c>
      <c r="H169" s="5">
        <f>Sintéticos2x2!K171</f>
        <v>0.83021381246892179</v>
      </c>
    </row>
    <row r="170" spans="1:8" outlineLevel="1">
      <c r="A170" s="3">
        <v>169</v>
      </c>
      <c r="B170" s="4">
        <f>Sintéticos2x2!L172</f>
        <v>0.5</v>
      </c>
      <c r="C170" s="4">
        <f>Sintéticos2x2!N172</f>
        <v>0.5</v>
      </c>
      <c r="D170" s="4">
        <f>Sintéticos2x2!P172</f>
        <v>0.5</v>
      </c>
      <c r="E170" s="4">
        <f>Sintéticos2x2!M172</f>
        <v>0.1</v>
      </c>
      <c r="F170" s="4">
        <f>Sintéticos2x2!O172</f>
        <v>0.5</v>
      </c>
      <c r="G170" s="4">
        <f>Sintéticos2x2!Q172</f>
        <v>1</v>
      </c>
      <c r="H170" s="5">
        <f>Sintéticos2x2!K172</f>
        <v>0.60883481667071782</v>
      </c>
    </row>
    <row r="171" spans="1:8" outlineLevel="1">
      <c r="A171" s="3">
        <v>170</v>
      </c>
      <c r="B171" s="4">
        <f>Sintéticos2x2!L173</f>
        <v>0.5</v>
      </c>
      <c r="C171" s="4">
        <f>Sintéticos2x2!N173</f>
        <v>0.5</v>
      </c>
      <c r="D171" s="4">
        <f>Sintéticos2x2!P173</f>
        <v>0.5</v>
      </c>
      <c r="E171" s="4">
        <f>Sintéticos2x2!M173</f>
        <v>0.5</v>
      </c>
      <c r="F171" s="4">
        <f>Sintéticos2x2!O173</f>
        <v>0.5</v>
      </c>
      <c r="G171" s="4">
        <f>Sintéticos2x2!Q173</f>
        <v>1</v>
      </c>
      <c r="H171" s="5">
        <f>Sintéticos2x2!K173</f>
        <v>1.2651024092768914</v>
      </c>
    </row>
    <row r="172" spans="1:8">
      <c r="A172" s="8">
        <v>171</v>
      </c>
      <c r="B172" s="4">
        <f>Sintéticos2x2!L174</f>
        <v>0.5</v>
      </c>
      <c r="C172" s="4">
        <f>Sintéticos2x2!N174</f>
        <v>0.5</v>
      </c>
      <c r="D172" s="4">
        <f>Sintéticos2x2!P174</f>
        <v>0.5</v>
      </c>
      <c r="E172" s="4">
        <f>Sintéticos2x2!M174</f>
        <v>0.5</v>
      </c>
      <c r="F172" s="4">
        <f>Sintéticos2x2!O174</f>
        <v>0.5</v>
      </c>
      <c r="G172" s="4">
        <f>Sintéticos2x2!Q174</f>
        <v>0.5</v>
      </c>
      <c r="H172" s="5">
        <f>Sintéticos2x2!K174</f>
        <v>1.0910265878877403</v>
      </c>
    </row>
    <row r="173" spans="1:8">
      <c r="A173" s="11">
        <v>172</v>
      </c>
      <c r="B173" s="12">
        <f>Reais2x2!L5</f>
        <v>0.1828256880733945</v>
      </c>
      <c r="C173" s="12">
        <f>Reais2x2!N5</f>
        <v>0.2135135135135135</v>
      </c>
      <c r="D173" s="12">
        <f>Reais2x2!P5</f>
        <v>0.3216494845360825</v>
      </c>
      <c r="E173" s="12">
        <f>Reais2x2!M5</f>
        <v>0.1828256880733945</v>
      </c>
      <c r="F173" s="12">
        <f>Reais2x2!O5</f>
        <v>0.2135135135135135</v>
      </c>
      <c r="G173" s="12">
        <f>Reais2x2!Q5</f>
        <v>0.3216494845360825</v>
      </c>
      <c r="H173" s="13">
        <f>Reais2x2!K5</f>
        <v>0.44495257452574521</v>
      </c>
    </row>
    <row r="174" spans="1:8">
      <c r="A174" s="11">
        <v>173</v>
      </c>
      <c r="B174" s="12">
        <f>Reais2x2!L6</f>
        <v>1.7737003058103974E-2</v>
      </c>
      <c r="C174" s="12">
        <f>Reais2x2!N6</f>
        <v>1.5765765765765767E-4</v>
      </c>
      <c r="D174" s="12">
        <f>Reais2x2!P6</f>
        <v>0.11134020618556702</v>
      </c>
      <c r="E174" s="12">
        <f>Reais2x2!M6</f>
        <v>1.7737003058103974E-2</v>
      </c>
      <c r="F174" s="12">
        <f>Reais2x2!O6</f>
        <v>1.5765765765765767E-4</v>
      </c>
      <c r="G174" s="12">
        <f>Reais2x2!Q6</f>
        <v>0.11134020618556702</v>
      </c>
      <c r="H174" s="13">
        <f>Reais2x2!K6</f>
        <v>5.3109854604200257E-2</v>
      </c>
    </row>
    <row r="175" spans="1:8">
      <c r="A175" s="11">
        <v>174</v>
      </c>
      <c r="B175" s="12">
        <f>Reais2x2!L7</f>
        <v>1.0134556574923547E-2</v>
      </c>
      <c r="C175" s="12">
        <f>Reais2x2!N7</f>
        <v>2.364864864864865E-2</v>
      </c>
      <c r="D175" s="12">
        <f>Reais2x2!P7</f>
        <v>0</v>
      </c>
      <c r="E175" s="12">
        <f>Reais2x2!M7</f>
        <v>1.0134556574923547E-2</v>
      </c>
      <c r="F175" s="12">
        <f>Reais2x2!O7</f>
        <v>2.364864864864865E-2</v>
      </c>
      <c r="G175" s="12">
        <f>Reais2x2!Q7</f>
        <v>0</v>
      </c>
      <c r="H175" s="13">
        <f>Reais2x2!K7</f>
        <v>7.699742268041232E-2</v>
      </c>
    </row>
    <row r="176" spans="1:8">
      <c r="A176" s="11">
        <v>175</v>
      </c>
      <c r="B176" s="12">
        <f>Reais2x2!L8</f>
        <v>1.6550458715596329E-2</v>
      </c>
      <c r="C176" s="12">
        <f>Reais2x2!N8</f>
        <v>2.1351351351351352E-2</v>
      </c>
      <c r="D176" s="12">
        <f>Reais2x2!P8</f>
        <v>0</v>
      </c>
      <c r="E176" s="12">
        <f>Reais2x2!M8</f>
        <v>1.6550458715596329E-2</v>
      </c>
      <c r="F176" s="12">
        <f>Reais2x2!O8</f>
        <v>2.1351351351351352E-2</v>
      </c>
      <c r="G176" s="12">
        <f>Reais2x2!Q8</f>
        <v>0</v>
      </c>
      <c r="H176" s="13">
        <f>Reais2x2!K8</f>
        <v>7.7900682513532438E-2</v>
      </c>
    </row>
    <row r="177" spans="1:8">
      <c r="A177" s="11">
        <v>176</v>
      </c>
      <c r="B177" s="12">
        <f>Reais2x2!L9</f>
        <v>2.7730886850152906E-2</v>
      </c>
      <c r="C177" s="12">
        <f>Reais2x2!N9</f>
        <v>5.6554054054054052E-2</v>
      </c>
      <c r="D177" s="12">
        <f>Reais2x2!P9</f>
        <v>1.9209621993127146E-2</v>
      </c>
      <c r="E177" s="12">
        <f>Reais2x2!M9</f>
        <v>2.7730886850152906E-2</v>
      </c>
      <c r="F177" s="12">
        <f>Reais2x2!O9</f>
        <v>5.6554054054054052E-2</v>
      </c>
      <c r="G177" s="12">
        <f>Reais2x2!Q9</f>
        <v>1.9209621993127146E-2</v>
      </c>
      <c r="H177" s="13">
        <f>Reais2x2!K9</f>
        <v>0.11397282498479</v>
      </c>
    </row>
    <row r="178" spans="1:8" outlineLevel="1">
      <c r="A178" s="11">
        <v>177</v>
      </c>
      <c r="B178" s="12">
        <f>Reais2x2!L10</f>
        <v>2.5822629969418958E-2</v>
      </c>
      <c r="C178" s="12">
        <f>Reais2x2!N10</f>
        <v>6.2432432432432433E-2</v>
      </c>
      <c r="D178" s="12">
        <f>Reais2x2!P10</f>
        <v>1.5463917525773196E-2</v>
      </c>
      <c r="E178" s="12">
        <f>Reais2x2!M10</f>
        <v>2.5822629969418958E-2</v>
      </c>
      <c r="F178" s="12">
        <f>Reais2x2!O10</f>
        <v>6.2432432432432433E-2</v>
      </c>
      <c r="G178" s="12">
        <f>Reais2x2!Q10</f>
        <v>1.5463917525773196E-2</v>
      </c>
      <c r="H178" s="13">
        <f>Reais2x2!K10</f>
        <v>0.10750482625482638</v>
      </c>
    </row>
    <row r="179" spans="1:8" outlineLevel="1">
      <c r="A179" s="11">
        <v>178</v>
      </c>
      <c r="B179" s="12">
        <f>Reais2x2!L11</f>
        <v>0.1828256880733945</v>
      </c>
      <c r="C179" s="12">
        <f>Reais2x2!N11</f>
        <v>0.2135135135135135</v>
      </c>
      <c r="D179" s="12">
        <f>Reais2x2!P11</f>
        <v>0.3216494845360825</v>
      </c>
      <c r="E179" s="12">
        <f>Reais2x2!M11</f>
        <v>1.7737003058103974E-2</v>
      </c>
      <c r="F179" s="12">
        <f>Reais2x2!O11</f>
        <v>1.5765765765765767E-4</v>
      </c>
      <c r="G179" s="12">
        <f>Reais2x2!Q11</f>
        <v>0.11134020618556702</v>
      </c>
      <c r="H179" s="13">
        <f>Reais2x2!K11</f>
        <v>0.22563520364605916</v>
      </c>
    </row>
    <row r="180" spans="1:8" outlineLevel="1">
      <c r="A180" s="11">
        <v>179</v>
      </c>
      <c r="B180" s="12">
        <f>Reais2x2!L12</f>
        <v>1.0134556574923547E-2</v>
      </c>
      <c r="C180" s="12">
        <f>Reais2x2!N12</f>
        <v>2.364864864864865E-2</v>
      </c>
      <c r="D180" s="12">
        <f>Reais2x2!P12</f>
        <v>0</v>
      </c>
      <c r="E180" s="12">
        <f>Reais2x2!M12</f>
        <v>1.6550458715596329E-2</v>
      </c>
      <c r="F180" s="12">
        <f>Reais2x2!O12</f>
        <v>2.1351351351351352E-2</v>
      </c>
      <c r="G180" s="12">
        <f>Reais2x2!Q12</f>
        <v>0</v>
      </c>
      <c r="H180" s="13">
        <f>Reais2x2!K12</f>
        <v>7.250568963467463E-2</v>
      </c>
    </row>
    <row r="181" spans="1:8" outlineLevel="1">
      <c r="A181" s="11">
        <v>180</v>
      </c>
      <c r="B181" s="12">
        <f>Reais2x2!L13</f>
        <v>2.7730886850152906E-2</v>
      </c>
      <c r="C181" s="12">
        <f>Reais2x2!N13</f>
        <v>5.6554054054054052E-2</v>
      </c>
      <c r="D181" s="12">
        <f>Reais2x2!P13</f>
        <v>1.9209621993127146E-2</v>
      </c>
      <c r="E181" s="12">
        <f>Reais2x2!M13</f>
        <v>2.5822629969418958E-2</v>
      </c>
      <c r="F181" s="12">
        <f>Reais2x2!O13</f>
        <v>6.2432432432432433E-2</v>
      </c>
      <c r="G181" s="12">
        <f>Reais2x2!Q13</f>
        <v>1.5463917525773196E-2</v>
      </c>
      <c r="H181" s="13">
        <f>Reais2x2!K13</f>
        <v>0.10662116698861268</v>
      </c>
    </row>
    <row r="182" spans="1:8" outlineLevel="1">
      <c r="A182" s="11">
        <v>181</v>
      </c>
      <c r="B182" s="12">
        <f>Reais2x2!L14</f>
        <v>0.1828256880733945</v>
      </c>
      <c r="C182" s="12">
        <f>Reais2x2!N14</f>
        <v>0.2135135135135135</v>
      </c>
      <c r="D182" s="12">
        <f>Reais2x2!P14</f>
        <v>0.3216494845360825</v>
      </c>
      <c r="E182" s="12">
        <f>Reais2x2!M14</f>
        <v>2.7730886850152906E-2</v>
      </c>
      <c r="F182" s="12">
        <f>Reais2x2!O14</f>
        <v>5.6554054054054052E-2</v>
      </c>
      <c r="G182" s="12">
        <f>Reais2x2!Q14</f>
        <v>1.9209621993127146E-2</v>
      </c>
      <c r="H182" s="13">
        <f>Reais2x2!K14</f>
        <v>0.18366997767016813</v>
      </c>
    </row>
    <row r="183" spans="1:8" outlineLevel="1">
      <c r="A183" s="11">
        <v>182</v>
      </c>
      <c r="B183" s="12">
        <f>Reais2x2!L15</f>
        <v>0.1828256880733945</v>
      </c>
      <c r="C183" s="12">
        <f>Reais2x2!N15</f>
        <v>0.2135135135135135</v>
      </c>
      <c r="D183" s="12">
        <f>Reais2x2!P15</f>
        <v>0.3216494845360825</v>
      </c>
      <c r="E183" s="12">
        <f>Reais2x2!M15</f>
        <v>2.5822629969418958E-2</v>
      </c>
      <c r="F183" s="12">
        <f>Reais2x2!O15</f>
        <v>6.2432432432432433E-2</v>
      </c>
      <c r="G183" s="12">
        <f>Reais2x2!Q15</f>
        <v>1.5463917525773196E-2</v>
      </c>
      <c r="H183" s="13">
        <f>Reais2x2!K15</f>
        <v>0.18295674812443119</v>
      </c>
    </row>
    <row r="184" spans="1:8" outlineLevel="1">
      <c r="A184" s="11">
        <v>183</v>
      </c>
      <c r="B184" s="12">
        <f>Reais2x2!L16</f>
        <v>0.1828256880733945</v>
      </c>
      <c r="C184" s="12">
        <f>Reais2x2!N16</f>
        <v>0.2135135135135135</v>
      </c>
      <c r="D184" s="12">
        <f>Reais2x2!P16</f>
        <v>0.3216494845360825</v>
      </c>
      <c r="E184" s="12">
        <f>Reais2x2!M16</f>
        <v>1.0134556574923547E-2</v>
      </c>
      <c r="F184" s="12">
        <f>Reais2x2!O16</f>
        <v>2.364864864864865E-2</v>
      </c>
      <c r="G184" s="12">
        <f>Reais2x2!Q16</f>
        <v>0</v>
      </c>
      <c r="H184" s="13">
        <f>Reais2x2!K16</f>
        <v>0.12694783197831983</v>
      </c>
    </row>
    <row r="185" spans="1:8" outlineLevel="1">
      <c r="A185" s="11">
        <v>184</v>
      </c>
      <c r="B185" s="12">
        <f>Reais2x2!L17</f>
        <v>0.1828256880733945</v>
      </c>
      <c r="C185" s="12">
        <f>Reais2x2!N17</f>
        <v>0.2135135135135135</v>
      </c>
      <c r="D185" s="12">
        <f>Reais2x2!P17</f>
        <v>0.3216494845360825</v>
      </c>
      <c r="E185" s="12">
        <f>Reais2x2!M17</f>
        <v>1.6550458715596329E-2</v>
      </c>
      <c r="F185" s="12">
        <f>Reais2x2!O17</f>
        <v>2.1351351351351352E-2</v>
      </c>
      <c r="G185" s="12">
        <f>Reais2x2!Q17</f>
        <v>0</v>
      </c>
      <c r="H185" s="13">
        <f>Reais2x2!K17</f>
        <v>0.12707393769042419</v>
      </c>
    </row>
    <row r="186" spans="1:8" outlineLevel="1">
      <c r="A186" s="11">
        <v>185</v>
      </c>
      <c r="B186" s="12">
        <f>Reais2x2!L18</f>
        <v>2.7730886850152906E-2</v>
      </c>
      <c r="C186" s="12">
        <f>Reais2x2!N18</f>
        <v>5.6554054054054052E-2</v>
      </c>
      <c r="D186" s="12">
        <f>Reais2x2!P18</f>
        <v>1.9209621993127146E-2</v>
      </c>
      <c r="E186" s="12">
        <f>Reais2x2!M18</f>
        <v>1.0134556574923547E-2</v>
      </c>
      <c r="F186" s="12">
        <f>Reais2x2!O18</f>
        <v>2.364864864864865E-2</v>
      </c>
      <c r="G186" s="12">
        <f>Reais2x2!Q18</f>
        <v>0</v>
      </c>
      <c r="H186" s="13">
        <f>Reais2x2!K18</f>
        <v>7.4511571542962951E-2</v>
      </c>
    </row>
    <row r="187" spans="1:8" outlineLevel="1">
      <c r="A187" s="11">
        <v>186</v>
      </c>
      <c r="B187" s="12">
        <f>Reais2x2!L19</f>
        <v>2.5822629969418958E-2</v>
      </c>
      <c r="C187" s="12">
        <f>Reais2x2!N19</f>
        <v>6.2432432432432433E-2</v>
      </c>
      <c r="D187" s="12">
        <f>Reais2x2!P19</f>
        <v>1.5463917525773196E-2</v>
      </c>
      <c r="E187" s="12">
        <f>Reais2x2!M19</f>
        <v>1.6550458715596329E-2</v>
      </c>
      <c r="F187" s="12">
        <f>Reais2x2!O19</f>
        <v>2.1351351351351352E-2</v>
      </c>
      <c r="G187" s="12">
        <f>Reais2x2!Q19</f>
        <v>0</v>
      </c>
      <c r="H187" s="13">
        <f>Reais2x2!K19</f>
        <v>7.4575575811160699E-2</v>
      </c>
    </row>
    <row r="188" spans="1:8" outlineLevel="1">
      <c r="A188" s="11">
        <v>187</v>
      </c>
      <c r="B188" s="12">
        <f>Reais2x2!L20</f>
        <v>2.7730886850152906E-2</v>
      </c>
      <c r="C188" s="12">
        <f>Reais2x2!N20</f>
        <v>5.6554054054054052E-2</v>
      </c>
      <c r="D188" s="12">
        <f>Reais2x2!P20</f>
        <v>1.9209621993127146E-2</v>
      </c>
      <c r="E188" s="12">
        <f>Reais2x2!M20</f>
        <v>1.6550458715596329E-2</v>
      </c>
      <c r="F188" s="12">
        <f>Reais2x2!O20</f>
        <v>2.1351351351351352E-2</v>
      </c>
      <c r="G188" s="12">
        <f>Reais2x2!Q20</f>
        <v>0</v>
      </c>
      <c r="H188" s="13">
        <f>Reais2x2!K20</f>
        <v>7.9053064557306429E-2</v>
      </c>
    </row>
    <row r="189" spans="1:8" outlineLevel="1">
      <c r="A189" s="11">
        <v>188</v>
      </c>
      <c r="B189" s="12">
        <f>Reais2x2!L21</f>
        <v>2.5822629969418958E-2</v>
      </c>
      <c r="C189" s="12">
        <f>Reais2x2!N21</f>
        <v>6.2432432432432433E-2</v>
      </c>
      <c r="D189" s="12">
        <f>Reais2x2!P21</f>
        <v>1.5463917525773196E-2</v>
      </c>
      <c r="E189" s="12">
        <f>Reais2x2!M21</f>
        <v>1.0134556574923547E-2</v>
      </c>
      <c r="F189" s="12">
        <f>Reais2x2!O21</f>
        <v>2.364864864864865E-2</v>
      </c>
      <c r="G189" s="12">
        <f>Reais2x2!Q21</f>
        <v>0</v>
      </c>
      <c r="H189" s="13">
        <f>Reais2x2!K21</f>
        <v>7.7967027226047869E-2</v>
      </c>
    </row>
    <row r="190" spans="1:8" outlineLevel="1">
      <c r="A190" s="11">
        <v>189</v>
      </c>
      <c r="B190" s="12">
        <f>Reais2x2!L22</f>
        <v>1.7737003058103974E-2</v>
      </c>
      <c r="C190" s="12">
        <f>Reais2x2!N22</f>
        <v>1.5765765765765767E-4</v>
      </c>
      <c r="D190" s="12">
        <f>Reais2x2!P22</f>
        <v>0.11134020618556702</v>
      </c>
      <c r="E190" s="12">
        <f>Reais2x2!M22</f>
        <v>2.7730886850152906E-2</v>
      </c>
      <c r="F190" s="12">
        <f>Reais2x2!O22</f>
        <v>5.6554054054054052E-2</v>
      </c>
      <c r="G190" s="12">
        <f>Reais2x2!Q22</f>
        <v>1.9209621993127146E-2</v>
      </c>
      <c r="H190" s="13">
        <f>Reais2x2!K22</f>
        <v>9.9592797405487987E-2</v>
      </c>
    </row>
    <row r="191" spans="1:8" outlineLevel="1">
      <c r="A191" s="11">
        <v>190</v>
      </c>
      <c r="B191" s="12">
        <f>Reais2x2!L23</f>
        <v>1.7737003058103974E-2</v>
      </c>
      <c r="C191" s="12">
        <f>Reais2x2!N23</f>
        <v>1.5765765765765767E-4</v>
      </c>
      <c r="D191" s="12">
        <f>Reais2x2!P23</f>
        <v>0.11134020618556702</v>
      </c>
      <c r="E191" s="12">
        <f>Reais2x2!M23</f>
        <v>2.5822629969418958E-2</v>
      </c>
      <c r="F191" s="12">
        <f>Reais2x2!O23</f>
        <v>6.2432432432432433E-2</v>
      </c>
      <c r="G191" s="12">
        <f>Reais2x2!Q23</f>
        <v>1.5463917525773196E-2</v>
      </c>
      <c r="H191" s="13">
        <f>Reais2x2!K23</f>
        <v>0.10471998365778656</v>
      </c>
    </row>
    <row r="192" spans="1:8" outlineLevel="1">
      <c r="A192" s="11">
        <v>191</v>
      </c>
      <c r="B192" s="12">
        <f>Reais2x2!L24</f>
        <v>1.7737003058103974E-2</v>
      </c>
      <c r="C192" s="12">
        <f>Reais2x2!N24</f>
        <v>1.5765765765765767E-4</v>
      </c>
      <c r="D192" s="12">
        <f>Reais2x2!P24</f>
        <v>0.11134020618556702</v>
      </c>
      <c r="E192" s="12">
        <f>Reais2x2!M24</f>
        <v>1.0134556574923547E-2</v>
      </c>
      <c r="F192" s="12">
        <f>Reais2x2!O24</f>
        <v>2.364864864864865E-2</v>
      </c>
      <c r="G192" s="12">
        <f>Reais2x2!Q24</f>
        <v>0</v>
      </c>
      <c r="H192" s="13">
        <f>Reais2x2!K24</f>
        <v>9.2715324850523806E-2</v>
      </c>
    </row>
    <row r="193" spans="1:8" outlineLevel="1">
      <c r="A193" s="11">
        <v>192</v>
      </c>
      <c r="B193" s="12">
        <f>Reais2x2!L25</f>
        <v>1.7737003058103974E-2</v>
      </c>
      <c r="C193" s="12">
        <f>Reais2x2!N25</f>
        <v>1.5765765765765767E-4</v>
      </c>
      <c r="D193" s="12">
        <f>Reais2x2!P25</f>
        <v>0.11134020618556702</v>
      </c>
      <c r="E193" s="12">
        <f>Reais2x2!M25</f>
        <v>1.6550458715596329E-2</v>
      </c>
      <c r="F193" s="12">
        <f>Reais2x2!O25</f>
        <v>2.1351351351351352E-2</v>
      </c>
      <c r="G193" s="12">
        <f>Reais2x2!Q25</f>
        <v>0</v>
      </c>
      <c r="H193" s="13">
        <f>Reais2x2!K25</f>
        <v>8.6449876451020757E-2</v>
      </c>
    </row>
    <row r="194" spans="1:8" outlineLevel="1">
      <c r="A194" s="11">
        <v>193</v>
      </c>
      <c r="B194" s="12">
        <f>Reais2x2!L26</f>
        <v>6.8000000000000005E-2</v>
      </c>
      <c r="C194" s="12">
        <f>Reais2x2!N26</f>
        <v>0.16936936936936939</v>
      </c>
      <c r="D194" s="12">
        <f>Reais2x2!P26</f>
        <v>0.49312714776632305</v>
      </c>
      <c r="E194" s="12">
        <f>Reais2x2!M26</f>
        <v>6.8000000000000005E-2</v>
      </c>
      <c r="F194" s="12">
        <f>Reais2x2!O26</f>
        <v>0.16936936936936939</v>
      </c>
      <c r="G194" s="12">
        <f>Reais2x2!Q26</f>
        <v>0.49312714776632305</v>
      </c>
      <c r="H194" s="13">
        <f>Reais2x2!K26</f>
        <v>0.20688775510204072</v>
      </c>
    </row>
    <row r="195" spans="1:8" outlineLevel="1">
      <c r="A195" s="11">
        <v>194</v>
      </c>
      <c r="B195" s="12">
        <f>Reais2x2!L27</f>
        <v>6.8000000000000005E-2</v>
      </c>
      <c r="C195" s="12">
        <f>Reais2x2!N27</f>
        <v>0.16936936936936939</v>
      </c>
      <c r="D195" s="12">
        <f>Reais2x2!P27</f>
        <v>0.49312714776632305</v>
      </c>
      <c r="E195" s="12">
        <f>Reais2x2!M27</f>
        <v>0.1828256880733945</v>
      </c>
      <c r="F195" s="12">
        <f>Reais2x2!O27</f>
        <v>0.2135135135135135</v>
      </c>
      <c r="G195" s="12">
        <f>Reais2x2!Q27</f>
        <v>0.3216494845360825</v>
      </c>
      <c r="H195" s="13">
        <f>Reais2x2!K27</f>
        <v>0.26391101155909513</v>
      </c>
    </row>
    <row r="196" spans="1:8" outlineLevel="1">
      <c r="A196" s="11">
        <v>195</v>
      </c>
      <c r="B196" s="12">
        <f>Reais2x2!L28</f>
        <v>6.8000000000000005E-2</v>
      </c>
      <c r="C196" s="12">
        <f>Reais2x2!N28</f>
        <v>0.16936936936936939</v>
      </c>
      <c r="D196" s="12">
        <f>Reais2x2!P28</f>
        <v>0.49312714776632305</v>
      </c>
      <c r="E196" s="12">
        <f>Reais2x2!M28</f>
        <v>2.7730886850152906E-2</v>
      </c>
      <c r="F196" s="12">
        <f>Reais2x2!O28</f>
        <v>5.6554054054054052E-2</v>
      </c>
      <c r="G196" s="12">
        <f>Reais2x2!Q28</f>
        <v>1.9209621993127146E-2</v>
      </c>
      <c r="H196" s="13">
        <f>Reais2x2!K28</f>
        <v>0.10610936019104455</v>
      </c>
    </row>
    <row r="197" spans="1:8" outlineLevel="1">
      <c r="A197" s="11">
        <v>196</v>
      </c>
      <c r="B197" s="12">
        <f>Reais2x2!L29</f>
        <v>6.8000000000000005E-2</v>
      </c>
      <c r="C197" s="12">
        <f>Reais2x2!N29</f>
        <v>0.16936936936936939</v>
      </c>
      <c r="D197" s="12">
        <f>Reais2x2!P29</f>
        <v>0.49312714776632305</v>
      </c>
      <c r="E197" s="12">
        <f>Reais2x2!M29</f>
        <v>1.0134556574923547E-2</v>
      </c>
      <c r="F197" s="12">
        <f>Reais2x2!O29</f>
        <v>2.364864864864865E-2</v>
      </c>
      <c r="G197" s="12">
        <f>Reais2x2!Q29</f>
        <v>0</v>
      </c>
      <c r="H197" s="13">
        <f>Reais2x2!K29</f>
        <v>7.4122922364822097E-2</v>
      </c>
    </row>
    <row r="198" spans="1:8" outlineLevel="1">
      <c r="A198" s="11">
        <v>197</v>
      </c>
      <c r="B198" s="12">
        <f>Reais2x2!L30</f>
        <v>6.8000000000000005E-2</v>
      </c>
      <c r="C198" s="12">
        <f>Reais2x2!N30</f>
        <v>0.16936936936936939</v>
      </c>
      <c r="D198" s="12">
        <f>Reais2x2!P30</f>
        <v>0.49312714776632305</v>
      </c>
      <c r="E198" s="12">
        <f>Reais2x2!M30</f>
        <v>1.7737003058103974E-2</v>
      </c>
      <c r="F198" s="12">
        <f>Reais2x2!O30</f>
        <v>1.5765765765765767E-4</v>
      </c>
      <c r="G198" s="12">
        <f>Reais2x2!Q30</f>
        <v>0.11134020618556702</v>
      </c>
      <c r="H198" s="13">
        <f>Reais2x2!K30</f>
        <v>8.2500783027265712E-2</v>
      </c>
    </row>
    <row r="199" spans="1:8" outlineLevel="1">
      <c r="A199" s="11">
        <v>198</v>
      </c>
      <c r="B199" s="12">
        <f>Reais2x2!L31</f>
        <v>6.8000000000000005E-2</v>
      </c>
      <c r="C199" s="12">
        <f>Reais2x2!N31</f>
        <v>0.16936936936936939</v>
      </c>
      <c r="D199" s="12">
        <f>Reais2x2!P31</f>
        <v>0.49312714776632305</v>
      </c>
      <c r="E199" s="12">
        <f>Reais2x2!M31</f>
        <v>2.5822629969418958E-2</v>
      </c>
      <c r="F199" s="12">
        <f>Reais2x2!O31</f>
        <v>6.2432432432432433E-2</v>
      </c>
      <c r="G199" s="12">
        <f>Reais2x2!Q31</f>
        <v>1.5463917525773196E-2</v>
      </c>
      <c r="H199" s="13">
        <f>Reais2x2!K31</f>
        <v>0.11101075565361274</v>
      </c>
    </row>
    <row r="200" spans="1:8" outlineLevel="1">
      <c r="A200" s="11">
        <v>199</v>
      </c>
      <c r="B200" s="12">
        <f>Reais2x2!L32</f>
        <v>6.8000000000000005E-2</v>
      </c>
      <c r="C200" s="12">
        <f>Reais2x2!N32</f>
        <v>0.16936936936936939</v>
      </c>
      <c r="D200" s="12">
        <f>Reais2x2!P32</f>
        <v>0.49312714776632305</v>
      </c>
      <c r="E200" s="12">
        <f>Reais2x2!M32</f>
        <v>1.6550458715596329E-2</v>
      </c>
      <c r="F200" s="12">
        <f>Reais2x2!O32</f>
        <v>2.1351351351351352E-2</v>
      </c>
      <c r="G200" s="12">
        <f>Reais2x2!Q32</f>
        <v>0</v>
      </c>
      <c r="H200" s="13">
        <f>Reais2x2!K32</f>
        <v>6.3373104596039287E-2</v>
      </c>
    </row>
    <row r="201" spans="1:8" outlineLevel="1">
      <c r="A201" s="11">
        <v>200</v>
      </c>
      <c r="B201" s="12">
        <f>Reais2x2!L33</f>
        <v>7.0336391437308868E-2</v>
      </c>
      <c r="C201" s="12">
        <f>Reais2x2!N33</f>
        <v>0.16434684684684683</v>
      </c>
      <c r="D201" s="12">
        <f>Reais2x2!P33</f>
        <v>0.51683848797250864</v>
      </c>
      <c r="E201" s="12">
        <f>Reais2x2!M33</f>
        <v>7.0336391437308868E-2</v>
      </c>
      <c r="F201" s="12">
        <f>Reais2x2!O33</f>
        <v>0.16434684684684683</v>
      </c>
      <c r="G201" s="12">
        <f>Reais2x2!Q33</f>
        <v>0.51683848797250864</v>
      </c>
      <c r="H201" s="13">
        <f>Reais2x2!K33</f>
        <v>0.22764645426515928</v>
      </c>
    </row>
    <row r="202" spans="1:8" outlineLevel="1">
      <c r="A202" s="11">
        <v>201</v>
      </c>
      <c r="B202" s="12">
        <f>Reais2x2!L34</f>
        <v>7.0336391437308868E-2</v>
      </c>
      <c r="C202" s="12">
        <f>Reais2x2!N34</f>
        <v>0.16434684684684683</v>
      </c>
      <c r="D202" s="12">
        <f>Reais2x2!P34</f>
        <v>0.51683848797250864</v>
      </c>
      <c r="E202" s="12">
        <f>Reais2x2!M34</f>
        <v>0.1828256880733945</v>
      </c>
      <c r="F202" s="12">
        <f>Reais2x2!O34</f>
        <v>0.2135135135135135</v>
      </c>
      <c r="G202" s="12">
        <f>Reais2x2!Q34</f>
        <v>0.3216494845360825</v>
      </c>
      <c r="H202" s="13">
        <f>Reais2x2!K34</f>
        <v>0.26512848954286039</v>
      </c>
    </row>
    <row r="203" spans="1:8" outlineLevel="1">
      <c r="A203" s="11">
        <v>202</v>
      </c>
      <c r="B203" s="12">
        <f>Reais2x2!L35</f>
        <v>7.0336391437308868E-2</v>
      </c>
      <c r="C203" s="12">
        <f>Reais2x2!N35</f>
        <v>0.16434684684684683</v>
      </c>
      <c r="D203" s="12">
        <f>Reais2x2!P35</f>
        <v>0.51683848797250864</v>
      </c>
      <c r="E203" s="12">
        <f>Reais2x2!M35</f>
        <v>2.7730886850152906E-2</v>
      </c>
      <c r="F203" s="12">
        <f>Reais2x2!O35</f>
        <v>5.6554054054054052E-2</v>
      </c>
      <c r="G203" s="12">
        <f>Reais2x2!Q35</f>
        <v>1.9209621993127146E-2</v>
      </c>
      <c r="H203" s="13">
        <f>Reais2x2!K35</f>
        <v>0.11207948205273888</v>
      </c>
    </row>
    <row r="204" spans="1:8" outlineLevel="1">
      <c r="A204" s="11">
        <v>203</v>
      </c>
      <c r="B204" s="12">
        <f>Reais2x2!L36</f>
        <v>7.0336391437308868E-2</v>
      </c>
      <c r="C204" s="12">
        <f>Reais2x2!N36</f>
        <v>0.16434684684684683</v>
      </c>
      <c r="D204" s="12">
        <f>Reais2x2!P36</f>
        <v>0.51683848797250864</v>
      </c>
      <c r="E204" s="12">
        <f>Reais2x2!M36</f>
        <v>1.0134556574923547E-2</v>
      </c>
      <c r="F204" s="12">
        <f>Reais2x2!O36</f>
        <v>2.364864864864865E-2</v>
      </c>
      <c r="G204" s="12">
        <f>Reais2x2!Q36</f>
        <v>0</v>
      </c>
      <c r="H204" s="13">
        <f>Reais2x2!K36</f>
        <v>6.6497427978088774E-2</v>
      </c>
    </row>
    <row r="205" spans="1:8" outlineLevel="1">
      <c r="A205" s="11">
        <v>204</v>
      </c>
      <c r="B205" s="12">
        <f>Reais2x2!L37</f>
        <v>7.0336391437308868E-2</v>
      </c>
      <c r="C205" s="12">
        <f>Reais2x2!N37</f>
        <v>0.16434684684684683</v>
      </c>
      <c r="D205" s="12">
        <f>Reais2x2!P37</f>
        <v>0.51683848797250864</v>
      </c>
      <c r="E205" s="12">
        <f>Reais2x2!M37</f>
        <v>1.7737003058103974E-2</v>
      </c>
      <c r="F205" s="12">
        <f>Reais2x2!O37</f>
        <v>1.5765765765765767E-4</v>
      </c>
      <c r="G205" s="12">
        <f>Reais2x2!Q37</f>
        <v>0.11134020618556702</v>
      </c>
      <c r="H205" s="13">
        <f>Reais2x2!K37</f>
        <v>8.3111539847282145E-2</v>
      </c>
    </row>
    <row r="206" spans="1:8" outlineLevel="1">
      <c r="A206" s="11">
        <v>205</v>
      </c>
      <c r="B206" s="12">
        <f>Reais2x2!L38</f>
        <v>7.0336391437308868E-2</v>
      </c>
      <c r="C206" s="12">
        <f>Reais2x2!N38</f>
        <v>0.16434684684684683</v>
      </c>
      <c r="D206" s="12">
        <f>Reais2x2!P38</f>
        <v>0.51683848797250864</v>
      </c>
      <c r="E206" s="12">
        <f>Reais2x2!M38</f>
        <v>2.5822629969418958E-2</v>
      </c>
      <c r="F206" s="12">
        <f>Reais2x2!O38</f>
        <v>6.2432432432432433E-2</v>
      </c>
      <c r="G206" s="12">
        <f>Reais2x2!Q38</f>
        <v>1.5463917525773196E-2</v>
      </c>
      <c r="H206" s="13">
        <f>Reais2x2!K38</f>
        <v>0.11010935460126114</v>
      </c>
    </row>
    <row r="207" spans="1:8" outlineLevel="1">
      <c r="A207" s="11">
        <v>206</v>
      </c>
      <c r="B207" s="12">
        <f>Reais2x2!L39</f>
        <v>7.0336391437308868E-2</v>
      </c>
      <c r="C207" s="12">
        <f>Reais2x2!N39</f>
        <v>0.16434684684684683</v>
      </c>
      <c r="D207" s="12">
        <f>Reais2x2!P39</f>
        <v>0.51683848797250864</v>
      </c>
      <c r="E207" s="12">
        <f>Reais2x2!M39</f>
        <v>1.6550458715596329E-2</v>
      </c>
      <c r="F207" s="12">
        <f>Reais2x2!O39</f>
        <v>2.1351351351351352E-2</v>
      </c>
      <c r="G207" s="12">
        <f>Reais2x2!Q39</f>
        <v>0</v>
      </c>
      <c r="H207" s="13">
        <f>Reais2x2!K39</f>
        <v>6.9608422464193742E-2</v>
      </c>
    </row>
    <row r="208" spans="1:8" outlineLevel="1">
      <c r="A208" s="11">
        <v>207</v>
      </c>
      <c r="B208" s="12">
        <f>Reais2x2!L40</f>
        <v>6.8000000000000005E-2</v>
      </c>
      <c r="C208" s="12">
        <f>Reais2x2!N40</f>
        <v>0.16936936936936939</v>
      </c>
      <c r="D208" s="12">
        <f>Reais2x2!P40</f>
        <v>0.49312714776632305</v>
      </c>
      <c r="E208" s="12">
        <f>Reais2x2!M40</f>
        <v>7.0336391437308868E-2</v>
      </c>
      <c r="F208" s="12">
        <f>Reais2x2!O40</f>
        <v>0.16434684684684683</v>
      </c>
      <c r="G208" s="12">
        <f>Reais2x2!Q40</f>
        <v>0.51683848797250864</v>
      </c>
      <c r="H208" s="13">
        <f>Reais2x2!K40</f>
        <v>0.25294560270151212</v>
      </c>
    </row>
    <row r="209" spans="1:8" outlineLevel="1">
      <c r="A209" s="11">
        <v>208</v>
      </c>
      <c r="B209" s="12">
        <f>Reais2x2!L41</f>
        <v>5.3058103975535169E-2</v>
      </c>
      <c r="C209" s="12">
        <f>Reais2x2!N41</f>
        <v>0.12720720720720721</v>
      </c>
      <c r="D209" s="12">
        <f>Reais2x2!P41</f>
        <v>3.7800687285223368E-3</v>
      </c>
      <c r="E209" s="12">
        <f>Reais2x2!M41</f>
        <v>5.3058103975535169E-2</v>
      </c>
      <c r="F209" s="12">
        <f>Reais2x2!O41</f>
        <v>0.12720720720720721</v>
      </c>
      <c r="G209" s="12">
        <f>Reais2x2!Q41</f>
        <v>3.7800687285223368E-3</v>
      </c>
      <c r="H209" s="13">
        <f>Reais2x2!K41</f>
        <v>0.10717328335321197</v>
      </c>
    </row>
    <row r="210" spans="1:8" outlineLevel="1">
      <c r="A210" s="11">
        <v>209</v>
      </c>
      <c r="B210" s="12">
        <f>Reais2x2!L42</f>
        <v>5.3058103975535169E-2</v>
      </c>
      <c r="C210" s="12">
        <f>Reais2x2!N42</f>
        <v>0.12720720720720721</v>
      </c>
      <c r="D210" s="12">
        <f>Reais2x2!P42</f>
        <v>3.7800687285223368E-3</v>
      </c>
      <c r="E210" s="12">
        <f>Reais2x2!M42</f>
        <v>0.1828256880733945</v>
      </c>
      <c r="F210" s="12">
        <f>Reais2x2!O42</f>
        <v>0.2135135135135135</v>
      </c>
      <c r="G210" s="12">
        <f>Reais2x2!Q42</f>
        <v>0.3216494845360825</v>
      </c>
      <c r="H210" s="13">
        <f>Reais2x2!K42</f>
        <v>0.2183332248214287</v>
      </c>
    </row>
    <row r="211" spans="1:8" outlineLevel="1">
      <c r="A211" s="11">
        <v>210</v>
      </c>
      <c r="B211" s="12">
        <f>Reais2x2!L43</f>
        <v>5.3058103975535169E-2</v>
      </c>
      <c r="C211" s="12">
        <f>Reais2x2!N43</f>
        <v>0.12720720720720721</v>
      </c>
      <c r="D211" s="12">
        <f>Reais2x2!P43</f>
        <v>3.7800687285223368E-3</v>
      </c>
      <c r="E211" s="12">
        <f>Reais2x2!M43</f>
        <v>1.7737003058103974E-2</v>
      </c>
      <c r="F211" s="12">
        <f>Reais2x2!O43</f>
        <v>1.5765765765765767E-4</v>
      </c>
      <c r="G211" s="12">
        <f>Reais2x2!Q43</f>
        <v>0.11134020618556702</v>
      </c>
      <c r="H211" s="13">
        <f>Reais2x2!K43</f>
        <v>7.3150807988414779E-2</v>
      </c>
    </row>
    <row r="212" spans="1:8" outlineLevel="1">
      <c r="A212" s="11">
        <v>211</v>
      </c>
      <c r="B212" s="12">
        <f>Reais2x2!L44</f>
        <v>5.3058103975535169E-2</v>
      </c>
      <c r="C212" s="12">
        <f>Reais2x2!N44</f>
        <v>0.12720720720720721</v>
      </c>
      <c r="D212" s="12">
        <f>Reais2x2!P44</f>
        <v>3.7800687285223368E-3</v>
      </c>
      <c r="E212" s="12">
        <f>Reais2x2!M44</f>
        <v>2.7730886850152906E-2</v>
      </c>
      <c r="F212" s="12">
        <f>Reais2x2!O44</f>
        <v>5.6554054054054052E-2</v>
      </c>
      <c r="G212" s="12">
        <f>Reais2x2!Q44</f>
        <v>1.9209621993127146E-2</v>
      </c>
      <c r="H212" s="13">
        <f>Reais2x2!K44</f>
        <v>9.8287022004358682E-2</v>
      </c>
    </row>
    <row r="213" spans="1:8" outlineLevel="1">
      <c r="A213" s="11">
        <v>212</v>
      </c>
      <c r="B213" s="12">
        <f>Reais2x2!L45</f>
        <v>5.3058103975535169E-2</v>
      </c>
      <c r="C213" s="12">
        <f>Reais2x2!N45</f>
        <v>0.12720720720720721</v>
      </c>
      <c r="D213" s="12">
        <f>Reais2x2!P45</f>
        <v>3.7800687285223368E-3</v>
      </c>
      <c r="E213" s="12">
        <f>Reais2x2!M45</f>
        <v>2.5822629969418958E-2</v>
      </c>
      <c r="F213" s="12">
        <f>Reais2x2!O45</f>
        <v>6.2432432432432433E-2</v>
      </c>
      <c r="G213" s="12">
        <f>Reais2x2!Q45</f>
        <v>1.5463917525773196E-2</v>
      </c>
      <c r="H213" s="13">
        <f>Reais2x2!K45</f>
        <v>9.7419164548892878E-2</v>
      </c>
    </row>
    <row r="214" spans="1:8" outlineLevel="1">
      <c r="A214" s="11">
        <v>213</v>
      </c>
      <c r="B214" s="12">
        <f>Reais2x2!L46</f>
        <v>5.3058103975535169E-2</v>
      </c>
      <c r="C214" s="12">
        <f>Reais2x2!N46</f>
        <v>0.12720720720720721</v>
      </c>
      <c r="D214" s="12">
        <f>Reais2x2!P46</f>
        <v>3.7800687285223368E-3</v>
      </c>
      <c r="E214" s="12">
        <f>Reais2x2!M46</f>
        <v>1.0134556574923547E-2</v>
      </c>
      <c r="F214" s="12">
        <f>Reais2x2!O46</f>
        <v>2.364864864864865E-2</v>
      </c>
      <c r="G214" s="12">
        <f>Reais2x2!Q46</f>
        <v>0</v>
      </c>
      <c r="H214" s="13">
        <f>Reais2x2!K46</f>
        <v>5.9762009633001045E-2</v>
      </c>
    </row>
    <row r="215" spans="1:8" outlineLevel="1">
      <c r="A215" s="11">
        <v>214</v>
      </c>
      <c r="B215" s="12">
        <f>Reais2x2!L47</f>
        <v>5.3058103975535169E-2</v>
      </c>
      <c r="C215" s="12">
        <f>Reais2x2!N47</f>
        <v>0.12720720720720721</v>
      </c>
      <c r="D215" s="12">
        <f>Reais2x2!P47</f>
        <v>3.7800687285223368E-3</v>
      </c>
      <c r="E215" s="12">
        <f>Reais2x2!M47</f>
        <v>1.6550458715596329E-2</v>
      </c>
      <c r="F215" s="12">
        <f>Reais2x2!O47</f>
        <v>2.1351351351351352E-2</v>
      </c>
      <c r="G215" s="12">
        <f>Reais2x2!Q47</f>
        <v>0</v>
      </c>
      <c r="H215" s="13">
        <f>Reais2x2!K47</f>
        <v>6.8105929006738841E-2</v>
      </c>
    </row>
    <row r="216" spans="1:8" outlineLevel="1">
      <c r="A216" s="11">
        <v>215</v>
      </c>
      <c r="B216" s="12">
        <f>Reais2x2!L48</f>
        <v>5.3058103975535169E-2</v>
      </c>
      <c r="C216" s="12">
        <f>Reais2x2!N48</f>
        <v>0.12720720720720721</v>
      </c>
      <c r="D216" s="12">
        <f>Reais2x2!P48</f>
        <v>3.7800687285223368E-3</v>
      </c>
      <c r="E216" s="12">
        <f>Reais2x2!M48</f>
        <v>6.8000000000000005E-2</v>
      </c>
      <c r="F216" s="12">
        <f>Reais2x2!O48</f>
        <v>0.16936936936936939</v>
      </c>
      <c r="G216" s="12">
        <f>Reais2x2!Q48</f>
        <v>0.49312714776632305</v>
      </c>
      <c r="H216" s="13">
        <f>Reais2x2!K48</f>
        <v>0.11229171085711498</v>
      </c>
    </row>
    <row r="217" spans="1:8" outlineLevel="1">
      <c r="A217" s="11">
        <v>216</v>
      </c>
      <c r="B217" s="12">
        <f>Reais2x2!L49</f>
        <v>5.3058103975535169E-2</v>
      </c>
      <c r="C217" s="12">
        <f>Reais2x2!N49</f>
        <v>0.12720720720720721</v>
      </c>
      <c r="D217" s="12">
        <f>Reais2x2!P49</f>
        <v>3.7800687285223368E-3</v>
      </c>
      <c r="E217" s="12">
        <f>Reais2x2!M49</f>
        <v>7.0336391437308868E-2</v>
      </c>
      <c r="F217" s="12">
        <f>Reais2x2!O49</f>
        <v>0.16434684684684683</v>
      </c>
      <c r="G217" s="12">
        <f>Reais2x2!Q49</f>
        <v>0.51683848797250864</v>
      </c>
      <c r="H217" s="13">
        <f>Reais2x2!K49</f>
        <v>9.0778853197168718E-2</v>
      </c>
    </row>
    <row r="218" spans="1:8" outlineLevel="1">
      <c r="A218" s="11">
        <v>217</v>
      </c>
      <c r="B218" s="12">
        <f>Reais2x2!L50</f>
        <v>3.0207951070336393E-2</v>
      </c>
      <c r="C218" s="12">
        <f>Reais2x2!N50</f>
        <v>4.0540540540540538E-4</v>
      </c>
      <c r="D218" s="12">
        <f>Reais2x2!P50</f>
        <v>7.903780068728522E-3</v>
      </c>
      <c r="E218" s="12">
        <f>Reais2x2!M50</f>
        <v>3.0207951070336393E-2</v>
      </c>
      <c r="F218" s="12">
        <f>Reais2x2!O50</f>
        <v>4.0540540540540538E-4</v>
      </c>
      <c r="G218" s="12">
        <f>Reais2x2!Q50</f>
        <v>7.903780068728522E-3</v>
      </c>
      <c r="H218" s="13">
        <f>Reais2x2!K50</f>
        <v>4.023709107488882E-2</v>
      </c>
    </row>
    <row r="219" spans="1:8" outlineLevel="1">
      <c r="A219" s="11">
        <v>218</v>
      </c>
      <c r="B219" s="12">
        <f>Reais2x2!L51</f>
        <v>3.0207951070336393E-2</v>
      </c>
      <c r="C219" s="12">
        <f>Reais2x2!N51</f>
        <v>4.0540540540540538E-4</v>
      </c>
      <c r="D219" s="12">
        <f>Reais2x2!P51</f>
        <v>7.903780068728522E-3</v>
      </c>
      <c r="E219" s="12">
        <f>Reais2x2!M51</f>
        <v>0.1828256880733945</v>
      </c>
      <c r="F219" s="12">
        <f>Reais2x2!O51</f>
        <v>0.2135135135135135</v>
      </c>
      <c r="G219" s="12">
        <f>Reais2x2!Q51</f>
        <v>0.3216494845360825</v>
      </c>
      <c r="H219" s="13">
        <f>Reais2x2!K51</f>
        <v>0.23066468411179031</v>
      </c>
    </row>
    <row r="220" spans="1:8" outlineLevel="1">
      <c r="A220" s="11">
        <v>219</v>
      </c>
      <c r="B220" s="12">
        <f>Reais2x2!L52</f>
        <v>3.0207951070336393E-2</v>
      </c>
      <c r="C220" s="12">
        <f>Reais2x2!N52</f>
        <v>4.0540540540540538E-4</v>
      </c>
      <c r="D220" s="12">
        <f>Reais2x2!P52</f>
        <v>7.903780068728522E-3</v>
      </c>
      <c r="E220" s="12">
        <f>Reais2x2!M52</f>
        <v>1.7737003058103974E-2</v>
      </c>
      <c r="F220" s="12">
        <f>Reais2x2!O52</f>
        <v>1.5765765765765767E-4</v>
      </c>
      <c r="G220" s="12">
        <f>Reais2x2!Q52</f>
        <v>0.11134020618556702</v>
      </c>
      <c r="H220" s="13">
        <f>Reais2x2!K52</f>
        <v>5.2795264955058263E-2</v>
      </c>
    </row>
    <row r="221" spans="1:8" outlineLevel="1">
      <c r="A221" s="11">
        <v>220</v>
      </c>
      <c r="B221" s="12">
        <f>Reais2x2!L53</f>
        <v>3.0207951070336393E-2</v>
      </c>
      <c r="C221" s="12">
        <f>Reais2x2!N53</f>
        <v>4.0540540540540538E-4</v>
      </c>
      <c r="D221" s="12">
        <f>Reais2x2!P53</f>
        <v>7.903780068728522E-3</v>
      </c>
      <c r="E221" s="12">
        <f>Reais2x2!M53</f>
        <v>2.7730886850152906E-2</v>
      </c>
      <c r="F221" s="12">
        <f>Reais2x2!O53</f>
        <v>5.6554054054054052E-2</v>
      </c>
      <c r="G221" s="12">
        <f>Reais2x2!Q53</f>
        <v>1.9209621993127146E-2</v>
      </c>
      <c r="H221" s="13">
        <f>Reais2x2!K53</f>
        <v>8.2752597957131524E-2</v>
      </c>
    </row>
    <row r="222" spans="1:8" outlineLevel="1">
      <c r="A222" s="11">
        <v>221</v>
      </c>
      <c r="B222" s="12">
        <f>Reais2x2!L54</f>
        <v>3.0207951070336393E-2</v>
      </c>
      <c r="C222" s="12">
        <f>Reais2x2!N54</f>
        <v>4.0540540540540538E-4</v>
      </c>
      <c r="D222" s="12">
        <f>Reais2x2!P54</f>
        <v>7.903780068728522E-3</v>
      </c>
      <c r="E222" s="12">
        <f>Reais2x2!M54</f>
        <v>2.5822629969418958E-2</v>
      </c>
      <c r="F222" s="12">
        <f>Reais2x2!O54</f>
        <v>6.2432432432432433E-2</v>
      </c>
      <c r="G222" s="12">
        <f>Reais2x2!Q54</f>
        <v>1.5463917525773196E-2</v>
      </c>
      <c r="H222" s="13">
        <f>Reais2x2!K54</f>
        <v>8.9688392716860799E-2</v>
      </c>
    </row>
    <row r="223" spans="1:8" outlineLevel="1">
      <c r="A223" s="11">
        <v>222</v>
      </c>
      <c r="B223" s="12">
        <f>Reais2x2!L55</f>
        <v>3.0207951070336393E-2</v>
      </c>
      <c r="C223" s="12">
        <f>Reais2x2!N55</f>
        <v>4.0540540540540538E-4</v>
      </c>
      <c r="D223" s="12">
        <f>Reais2x2!P55</f>
        <v>7.903780068728522E-3</v>
      </c>
      <c r="E223" s="12">
        <f>Reais2x2!M55</f>
        <v>1.0134556574923547E-2</v>
      </c>
      <c r="F223" s="12">
        <f>Reais2x2!O55</f>
        <v>2.364864864864865E-2</v>
      </c>
      <c r="G223" s="12">
        <f>Reais2x2!Q55</f>
        <v>0</v>
      </c>
      <c r="H223" s="13">
        <f>Reais2x2!K55</f>
        <v>9.1408694788720268E-2</v>
      </c>
    </row>
    <row r="224" spans="1:8" outlineLevel="1">
      <c r="A224" s="11">
        <v>223</v>
      </c>
      <c r="B224" s="12">
        <f>Reais2x2!L56</f>
        <v>3.0207951070336393E-2</v>
      </c>
      <c r="C224" s="12">
        <f>Reais2x2!N56</f>
        <v>4.0540540540540538E-4</v>
      </c>
      <c r="D224" s="12">
        <f>Reais2x2!P56</f>
        <v>7.903780068728522E-3</v>
      </c>
      <c r="E224" s="12">
        <f>Reais2x2!M56</f>
        <v>1.6550458715596329E-2</v>
      </c>
      <c r="F224" s="12">
        <f>Reais2x2!O56</f>
        <v>2.1351351351351352E-2</v>
      </c>
      <c r="G224" s="12">
        <f>Reais2x2!Q56</f>
        <v>0</v>
      </c>
      <c r="H224" s="13">
        <f>Reais2x2!K56</f>
        <v>7.6592726292240565E-2</v>
      </c>
    </row>
    <row r="225" spans="1:8" outlineLevel="1">
      <c r="A225" s="11">
        <v>224</v>
      </c>
      <c r="B225" s="12">
        <f>Reais2x2!L57</f>
        <v>3.0207951070336393E-2</v>
      </c>
      <c r="C225" s="12">
        <f>Reais2x2!N57</f>
        <v>4.0540540540540538E-4</v>
      </c>
      <c r="D225" s="12">
        <f>Reais2x2!P57</f>
        <v>7.903780068728522E-3</v>
      </c>
      <c r="E225" s="12">
        <f>Reais2x2!M57</f>
        <v>6.8000000000000005E-2</v>
      </c>
      <c r="F225" s="12">
        <f>Reais2x2!O57</f>
        <v>0.16936936936936939</v>
      </c>
      <c r="G225" s="12">
        <f>Reais2x2!Q57</f>
        <v>0.49312714776632305</v>
      </c>
      <c r="H225" s="13">
        <f>Reais2x2!K57</f>
        <v>0.10067016262791439</v>
      </c>
    </row>
    <row r="226" spans="1:8" outlineLevel="1">
      <c r="A226" s="11">
        <v>225</v>
      </c>
      <c r="B226" s="12">
        <f>Reais2x2!L58</f>
        <v>3.0207951070336393E-2</v>
      </c>
      <c r="C226" s="12">
        <f>Reais2x2!N58</f>
        <v>4.0540540540540538E-4</v>
      </c>
      <c r="D226" s="12">
        <f>Reais2x2!P58</f>
        <v>7.903780068728522E-3</v>
      </c>
      <c r="E226" s="12">
        <f>Reais2x2!M58</f>
        <v>7.0336391437308868E-2</v>
      </c>
      <c r="F226" s="12">
        <f>Reais2x2!O58</f>
        <v>0.16434684684684683</v>
      </c>
      <c r="G226" s="12">
        <f>Reais2x2!Q58</f>
        <v>0.51683848797250864</v>
      </c>
      <c r="H226" s="13">
        <f>Reais2x2!K58</f>
        <v>9.7878704738412425E-2</v>
      </c>
    </row>
    <row r="227" spans="1:8">
      <c r="A227" s="11">
        <v>226</v>
      </c>
      <c r="B227" s="12">
        <f>Reais2x2!L59</f>
        <v>3.0207951070336393E-2</v>
      </c>
      <c r="C227" s="12">
        <f>Reais2x2!N59</f>
        <v>4.0540540540540538E-4</v>
      </c>
      <c r="D227" s="12">
        <f>Reais2x2!P59</f>
        <v>7.903780068728522E-3</v>
      </c>
      <c r="E227" s="12">
        <f>Reais2x2!M59</f>
        <v>5.3058103975535169E-2</v>
      </c>
      <c r="F227" s="12">
        <f>Reais2x2!O59</f>
        <v>0.12720720720720721</v>
      </c>
      <c r="G227" s="12">
        <f>Reais2x2!Q59</f>
        <v>3.7800687285223368E-3</v>
      </c>
      <c r="H227" s="13">
        <f>Reais2x2!K59</f>
        <v>8.8419982995504354E-2</v>
      </c>
    </row>
    <row r="228" spans="1:8">
      <c r="A228" s="17"/>
      <c r="H228" s="18"/>
    </row>
    <row r="229" spans="1:8">
      <c r="A229" s="19"/>
    </row>
    <row r="230" spans="1:8">
      <c r="A230" s="19"/>
    </row>
    <row r="231" spans="1:8">
      <c r="A231" s="19"/>
    </row>
    <row r="232" spans="1:8">
      <c r="A232" s="19"/>
    </row>
    <row r="233" spans="1:8">
      <c r="A233" s="19"/>
    </row>
    <row r="234" spans="1:8">
      <c r="A234" s="19"/>
    </row>
    <row r="235" spans="1:8">
      <c r="A235" s="19"/>
    </row>
    <row r="236" spans="1:8">
      <c r="A236" s="19"/>
    </row>
    <row r="237" spans="1:8">
      <c r="A237" s="19"/>
    </row>
    <row r="238" spans="1:8">
      <c r="A238" s="19"/>
    </row>
    <row r="239" spans="1:8">
      <c r="A239" s="19"/>
    </row>
    <row r="240" spans="1:8">
      <c r="A240" s="19"/>
    </row>
    <row r="241" spans="1:1">
      <c r="A241" s="19"/>
    </row>
    <row r="242" spans="1:1">
      <c r="A242" s="19"/>
    </row>
    <row r="243" spans="1:1">
      <c r="A243" s="19"/>
    </row>
    <row r="244" spans="1:1">
      <c r="A244" s="19"/>
    </row>
    <row r="245" spans="1:1">
      <c r="A245" s="19"/>
    </row>
    <row r="246" spans="1:1">
      <c r="A246" s="19"/>
    </row>
    <row r="247" spans="1:1">
      <c r="A247" s="19"/>
    </row>
    <row r="248" spans="1:1">
      <c r="A248" s="19"/>
    </row>
    <row r="249" spans="1:1">
      <c r="A249" s="19"/>
    </row>
    <row r="250" spans="1:1">
      <c r="A250" s="19"/>
    </row>
    <row r="251" spans="1:1">
      <c r="A251" s="19"/>
    </row>
    <row r="252" spans="1:1">
      <c r="A252" s="19"/>
    </row>
    <row r="253" spans="1:1">
      <c r="A253" s="19"/>
    </row>
    <row r="254" spans="1:1">
      <c r="A254" s="19"/>
    </row>
    <row r="255" spans="1:1">
      <c r="A255" s="19"/>
    </row>
    <row r="256" spans="1:1">
      <c r="A256" s="19"/>
    </row>
    <row r="257" spans="1:1">
      <c r="A257" s="19"/>
    </row>
    <row r="258" spans="1:1">
      <c r="A258" s="19"/>
    </row>
    <row r="259" spans="1:1">
      <c r="A259" s="19"/>
    </row>
    <row r="260" spans="1:1">
      <c r="A260" s="19"/>
    </row>
    <row r="261" spans="1:1">
      <c r="A261" s="19"/>
    </row>
    <row r="262" spans="1:1">
      <c r="A262" s="19"/>
    </row>
    <row r="263" spans="1:1">
      <c r="A263" s="19"/>
    </row>
    <row r="264" spans="1:1">
      <c r="A264" s="19"/>
    </row>
    <row r="265" spans="1:1">
      <c r="A265" s="19"/>
    </row>
    <row r="266" spans="1:1">
      <c r="A266" s="19"/>
    </row>
    <row r="267" spans="1:1">
      <c r="A267" s="19"/>
    </row>
    <row r="268" spans="1:1">
      <c r="A268" s="19"/>
    </row>
    <row r="269" spans="1:1">
      <c r="A269" s="19"/>
    </row>
    <row r="270" spans="1:1">
      <c r="A270" s="19"/>
    </row>
    <row r="271" spans="1:1">
      <c r="A271" s="19"/>
    </row>
    <row r="272" spans="1:1">
      <c r="A272" s="19"/>
    </row>
    <row r="273" spans="1:1">
      <c r="A273" s="19"/>
    </row>
    <row r="274" spans="1:1">
      <c r="A274" s="19"/>
    </row>
    <row r="275" spans="1:1">
      <c r="A275" s="19"/>
    </row>
    <row r="276" spans="1:1">
      <c r="A276" s="19"/>
    </row>
    <row r="277" spans="1:1">
      <c r="A277" s="19"/>
    </row>
    <row r="278" spans="1:1">
      <c r="A278" s="19"/>
    </row>
    <row r="279" spans="1:1">
      <c r="A279" s="19"/>
    </row>
    <row r="280" spans="1:1">
      <c r="A280" s="19"/>
    </row>
    <row r="281" spans="1:1">
      <c r="A281" s="19"/>
    </row>
    <row r="282" spans="1:1">
      <c r="A282" s="19"/>
    </row>
    <row r="283" spans="1:1">
      <c r="A283" s="19"/>
    </row>
    <row r="284" spans="1:1">
      <c r="A284" s="19"/>
    </row>
    <row r="285" spans="1:1">
      <c r="A285" s="19"/>
    </row>
    <row r="286" spans="1:1">
      <c r="A286" s="19"/>
    </row>
    <row r="287" spans="1:1">
      <c r="A287" s="19"/>
    </row>
    <row r="288" spans="1:1">
      <c r="A288" s="19"/>
    </row>
    <row r="289" spans="1:1">
      <c r="A289" s="19"/>
    </row>
    <row r="290" spans="1:1">
      <c r="A290" s="19"/>
    </row>
    <row r="291" spans="1:1">
      <c r="A291" s="19"/>
    </row>
    <row r="292" spans="1:1">
      <c r="A292" s="19"/>
    </row>
    <row r="293" spans="1:1">
      <c r="A293" s="19"/>
    </row>
    <row r="294" spans="1:1">
      <c r="A294" s="19"/>
    </row>
    <row r="295" spans="1:1">
      <c r="A295" s="19"/>
    </row>
    <row r="296" spans="1:1">
      <c r="A296" s="19"/>
    </row>
    <row r="297" spans="1:1">
      <c r="A297" s="19"/>
    </row>
    <row r="298" spans="1:1">
      <c r="A298" s="19"/>
    </row>
    <row r="299" spans="1:1">
      <c r="A299" s="19"/>
    </row>
    <row r="300" spans="1:1">
      <c r="A300" s="19"/>
    </row>
    <row r="301" spans="1:1">
      <c r="A301" s="19"/>
    </row>
    <row r="302" spans="1:1">
      <c r="A302" s="19"/>
    </row>
    <row r="303" spans="1:1">
      <c r="A303" s="19"/>
    </row>
    <row r="304" spans="1:1">
      <c r="A304" s="19"/>
    </row>
    <row r="305" spans="1:1">
      <c r="A305" s="19"/>
    </row>
    <row r="306" spans="1:1">
      <c r="A306" s="19"/>
    </row>
    <row r="307" spans="1:1">
      <c r="A307" s="19"/>
    </row>
    <row r="308" spans="1:1">
      <c r="A308" s="19"/>
    </row>
    <row r="309" spans="1:1">
      <c r="A309" s="19"/>
    </row>
    <row r="310" spans="1:1">
      <c r="A310" s="19"/>
    </row>
    <row r="311" spans="1:1">
      <c r="A311" s="19"/>
    </row>
    <row r="312" spans="1:1">
      <c r="A312" s="19"/>
    </row>
    <row r="313" spans="1:1">
      <c r="A313" s="19"/>
    </row>
    <row r="314" spans="1:1">
      <c r="A314" s="19"/>
    </row>
    <row r="315" spans="1:1">
      <c r="A315" s="19"/>
    </row>
    <row r="316" spans="1:1">
      <c r="A316" s="19"/>
    </row>
    <row r="317" spans="1:1">
      <c r="A317" s="19"/>
    </row>
    <row r="318" spans="1:1">
      <c r="A318" s="19"/>
    </row>
    <row r="319" spans="1:1">
      <c r="A319" s="19"/>
    </row>
    <row r="320" spans="1:1">
      <c r="A320" s="19"/>
    </row>
    <row r="321" spans="1:1">
      <c r="A321" s="19"/>
    </row>
    <row r="322" spans="1:1">
      <c r="A322" s="19"/>
    </row>
    <row r="323" spans="1:1">
      <c r="A323" s="19"/>
    </row>
    <row r="324" spans="1:1">
      <c r="A324" s="19"/>
    </row>
    <row r="325" spans="1:1">
      <c r="A325" s="19"/>
    </row>
    <row r="326" spans="1:1">
      <c r="A326" s="19"/>
    </row>
    <row r="327" spans="1:1">
      <c r="A327" s="19"/>
    </row>
    <row r="328" spans="1:1">
      <c r="A328" s="19"/>
    </row>
    <row r="329" spans="1:1">
      <c r="A329" s="19"/>
    </row>
    <row r="330" spans="1:1">
      <c r="A330" s="19"/>
    </row>
    <row r="331" spans="1:1">
      <c r="A331" s="19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386"/>
  <sheetViews>
    <sheetView workbookViewId="0">
      <selection activeCell="J1" sqref="B1:J1"/>
    </sheetView>
  </sheetViews>
  <sheetFormatPr defaultColWidth="14.42578125" defaultRowHeight="15" customHeight="1" outlineLevelRow="1"/>
  <cols>
    <col min="1" max="1" width="4" bestFit="1" customWidth="1"/>
    <col min="2" max="2" width="16.42578125" bestFit="1" customWidth="1"/>
    <col min="3" max="3" width="18.140625" bestFit="1" customWidth="1"/>
    <col min="4" max="4" width="16" bestFit="1" customWidth="1"/>
    <col min="5" max="5" width="16.42578125" bestFit="1" customWidth="1"/>
    <col min="6" max="6" width="18.140625" bestFit="1" customWidth="1"/>
    <col min="7" max="7" width="16" bestFit="1" customWidth="1"/>
    <col min="8" max="8" width="16.42578125" bestFit="1" customWidth="1"/>
    <col min="9" max="9" width="18.140625" bestFit="1" customWidth="1"/>
    <col min="10" max="10" width="16" bestFit="1" customWidth="1"/>
    <col min="11" max="11" width="10" customWidth="1"/>
  </cols>
  <sheetData>
    <row r="1" spans="1:11">
      <c r="A1" s="84" t="s">
        <v>0</v>
      </c>
      <c r="B1" s="85" t="s">
        <v>218</v>
      </c>
      <c r="C1" s="85" t="s">
        <v>219</v>
      </c>
      <c r="D1" s="85" t="s">
        <v>220</v>
      </c>
      <c r="E1" s="85" t="s">
        <v>221</v>
      </c>
      <c r="F1" s="85" t="s">
        <v>222</v>
      </c>
      <c r="G1" s="85" t="s">
        <v>223</v>
      </c>
      <c r="H1" s="85" t="s">
        <v>224</v>
      </c>
      <c r="I1" s="85" t="s">
        <v>225</v>
      </c>
      <c r="J1" s="85" t="s">
        <v>226</v>
      </c>
      <c r="K1" s="86" t="s">
        <v>3</v>
      </c>
    </row>
    <row r="2" spans="1:11">
      <c r="A2" s="16">
        <v>217</v>
      </c>
      <c r="B2" s="12">
        <f>Reais3x3!P56</f>
        <v>1.5290519877675841E-2</v>
      </c>
      <c r="C2" s="12">
        <f>Reais3x3!S56</f>
        <v>4.5045045045045046E-5</v>
      </c>
      <c r="D2" s="12">
        <f>Reais3x3!V56</f>
        <v>3.7800687285223365E-2</v>
      </c>
      <c r="E2" s="12">
        <f>Reais3x3!Q56</f>
        <v>1.5290519877675841E-2</v>
      </c>
      <c r="F2" s="12">
        <f>Reais3x3!T56</f>
        <v>4.5045045045045046E-5</v>
      </c>
      <c r="G2" s="12">
        <f>Reais3x3!W56</f>
        <v>3.7800687285223365E-2</v>
      </c>
      <c r="H2" s="12">
        <f>Reais3x3!R56</f>
        <v>1.5290519877675841E-2</v>
      </c>
      <c r="I2" s="12">
        <f>Reais3x3!U56</f>
        <v>4.5045045045045046E-5</v>
      </c>
      <c r="J2" s="12">
        <f>Reais3x3!X56</f>
        <v>3.7800687285223365E-2</v>
      </c>
      <c r="K2" s="13">
        <f>Reais3x3!O56</f>
        <v>-3.0369557263080771E-2</v>
      </c>
    </row>
    <row r="3" spans="1:11">
      <c r="A3" s="16">
        <v>337</v>
      </c>
      <c r="B3" s="12">
        <f>Reais3x3!P176</f>
        <v>1.5290519877675841E-2</v>
      </c>
      <c r="C3" s="12">
        <f>Reais3x3!S176</f>
        <v>4.5045045045045046E-5</v>
      </c>
      <c r="D3" s="12">
        <f>Reais3x3!V176</f>
        <v>3.7800687285223365E-2</v>
      </c>
      <c r="E3" s="12">
        <f>Reais3x3!Q176</f>
        <v>1.5290519877675841E-2</v>
      </c>
      <c r="F3" s="12">
        <f>Reais3x3!T176</f>
        <v>4.5045045045045046E-5</v>
      </c>
      <c r="G3" s="12">
        <f>Reais3x3!W176</f>
        <v>3.7800687285223365E-2</v>
      </c>
      <c r="H3" s="12">
        <f>Reais3x3!R176</f>
        <v>2.4464831804281346E-2</v>
      </c>
      <c r="I3" s="12">
        <f>Reais3x3!U176</f>
        <v>4.2792792792792795E-4</v>
      </c>
      <c r="J3" s="12">
        <f>Reais3x3!X176</f>
        <v>5.8419243986254296E-3</v>
      </c>
      <c r="K3" s="13">
        <f>Reais3x3!O176</f>
        <v>8.5483368550200254E-3</v>
      </c>
    </row>
    <row r="4" spans="1:11">
      <c r="A4" s="16">
        <v>208</v>
      </c>
      <c r="B4" s="12">
        <f>Reais3x3!P47</f>
        <v>6.7278287461773698E-3</v>
      </c>
      <c r="C4" s="12">
        <f>Reais3x3!S47</f>
        <v>1.5765765765765764E-2</v>
      </c>
      <c r="D4" s="12">
        <f>Reais3x3!V47</f>
        <v>0</v>
      </c>
      <c r="E4" s="12">
        <f>Reais3x3!Q47</f>
        <v>1.5290519877675841E-2</v>
      </c>
      <c r="F4" s="12">
        <f>Reais3x3!T47</f>
        <v>4.5045045045045046E-5</v>
      </c>
      <c r="G4" s="12">
        <f>Reais3x3!W47</f>
        <v>3.7800687285223365E-2</v>
      </c>
      <c r="H4" s="12">
        <f>Reais3x3!R47</f>
        <v>1.5290519877675841E-2</v>
      </c>
      <c r="I4" s="12">
        <f>Reais3x3!U47</f>
        <v>4.5045045045045046E-5</v>
      </c>
      <c r="J4" s="12">
        <f>Reais3x3!X47</f>
        <v>3.7800687285223365E-2</v>
      </c>
      <c r="K4" s="13">
        <f>Reais3x3!O47</f>
        <v>2.08076672002796E-2</v>
      </c>
    </row>
    <row r="5" spans="1:11">
      <c r="A5" s="11">
        <v>305</v>
      </c>
      <c r="B5" s="12">
        <f>Reais3x3!P144</f>
        <v>6.7278287461773698E-3</v>
      </c>
      <c r="C5" s="12">
        <f>Reais3x3!S144</f>
        <v>1.5765765765765764E-2</v>
      </c>
      <c r="D5" s="12">
        <f>Reais3x3!V144</f>
        <v>0</v>
      </c>
      <c r="E5" s="12">
        <f>Reais3x3!Q144</f>
        <v>1.5290519877675841E-2</v>
      </c>
      <c r="F5" s="12">
        <f>Reais3x3!T144</f>
        <v>4.5045045045045046E-5</v>
      </c>
      <c r="G5" s="12">
        <f>Reais3x3!W144</f>
        <v>3.7800687285223365E-2</v>
      </c>
      <c r="H5" s="12">
        <f>Reais3x3!R144</f>
        <v>2.4464831804281346E-2</v>
      </c>
      <c r="I5" s="12">
        <f>Reais3x3!U144</f>
        <v>4.2792792792792795E-4</v>
      </c>
      <c r="J5" s="12">
        <f>Reais3x3!X144</f>
        <v>5.8419243986254296E-3</v>
      </c>
      <c r="K5" s="13">
        <f>Reais3x3!O144</f>
        <v>3.2593339570422729E-2</v>
      </c>
    </row>
    <row r="6" spans="1:11">
      <c r="A6" s="16">
        <v>349</v>
      </c>
      <c r="B6" s="12">
        <f>Reais3x3!P188</f>
        <v>1.5290519877675841E-2</v>
      </c>
      <c r="C6" s="12">
        <f>Reais3x3!S188</f>
        <v>4.5045045045045046E-5</v>
      </c>
      <c r="D6" s="12">
        <f>Reais3x3!V188</f>
        <v>3.7800687285223365E-2</v>
      </c>
      <c r="E6" s="12">
        <f>Reais3x3!Q188</f>
        <v>2.4464831804281346E-2</v>
      </c>
      <c r="F6" s="12">
        <f>Reais3x3!T188</f>
        <v>4.2792792792792795E-4</v>
      </c>
      <c r="G6" s="12">
        <f>Reais3x3!W188</f>
        <v>5.8419243986254296E-3</v>
      </c>
      <c r="H6" s="12">
        <f>Reais3x3!R188</f>
        <v>2.4464831804281346E-2</v>
      </c>
      <c r="I6" s="12">
        <f>Reais3x3!U188</f>
        <v>4.2792792792792795E-4</v>
      </c>
      <c r="J6" s="12">
        <f>Reais3x3!X188</f>
        <v>5.8419243986254296E-3</v>
      </c>
      <c r="K6" s="13">
        <f>Reais3x3!O188</f>
        <v>3.3900120099141971E-2</v>
      </c>
    </row>
    <row r="7" spans="1:11" outlineLevel="1">
      <c r="A7" s="11">
        <v>274</v>
      </c>
      <c r="B7" s="12">
        <f>Reais3x3!P113</f>
        <v>1.5290519877675841E-2</v>
      </c>
      <c r="C7" s="12">
        <f>Reais3x3!S113</f>
        <v>4.5045045045045046E-5</v>
      </c>
      <c r="D7" s="12">
        <f>Reais3x3!V113</f>
        <v>3.7800687285223365E-2</v>
      </c>
      <c r="E7" s="12">
        <f>Reais3x3!Q113</f>
        <v>1.5290519877675841E-2</v>
      </c>
      <c r="F7" s="12">
        <f>Reais3x3!T113</f>
        <v>4.5045045045045046E-5</v>
      </c>
      <c r="G7" s="12">
        <f>Reais3x3!W113</f>
        <v>3.7800687285223365E-2</v>
      </c>
      <c r="H7" s="12">
        <f>Reais3x3!R113</f>
        <v>1.0966360856269113E-2</v>
      </c>
      <c r="I7" s="12">
        <f>Reais3x3!U113</f>
        <v>2.3468468468468468E-2</v>
      </c>
      <c r="J7" s="12">
        <f>Reais3x3!X113</f>
        <v>0</v>
      </c>
      <c r="K7" s="13">
        <f>Reais3x3!O113</f>
        <v>3.7317918663851181E-2</v>
      </c>
    </row>
    <row r="8" spans="1:11" outlineLevel="1">
      <c r="A8" s="16">
        <v>383</v>
      </c>
      <c r="B8" s="12">
        <f>Reais3x3!P222</f>
        <v>2.4464831804281346E-2</v>
      </c>
      <c r="C8" s="12">
        <f>Reais3x3!S222</f>
        <v>4.2792792792792795E-4</v>
      </c>
      <c r="D8" s="12">
        <f>Reais3x3!V222</f>
        <v>5.8419243986254296E-3</v>
      </c>
      <c r="E8" s="12">
        <f>Reais3x3!Q222</f>
        <v>2.4464831804281346E-2</v>
      </c>
      <c r="F8" s="12">
        <f>Reais3x3!T222</f>
        <v>4.2792792792792795E-4</v>
      </c>
      <c r="G8" s="12">
        <f>Reais3x3!W222</f>
        <v>5.8419243986254296E-3</v>
      </c>
      <c r="H8" s="12">
        <f>Reais3x3!R222</f>
        <v>2.4464831804281346E-2</v>
      </c>
      <c r="I8" s="12">
        <f>Reais3x3!U222</f>
        <v>4.2792792792792795E-4</v>
      </c>
      <c r="J8" s="12">
        <f>Reais3x3!X222</f>
        <v>5.8419243986254296E-3</v>
      </c>
      <c r="K8" s="13">
        <f>Reais3x3!O222</f>
        <v>4.0336690783562723E-2</v>
      </c>
    </row>
    <row r="9" spans="1:11" outlineLevel="1">
      <c r="A9" s="16">
        <v>214</v>
      </c>
      <c r="B9" s="12">
        <f>Reais3x3!P53</f>
        <v>1.2232415902140673E-2</v>
      </c>
      <c r="C9" s="12">
        <f>Reais3x3!S53</f>
        <v>3.8288288288288286E-2</v>
      </c>
      <c r="D9" s="12">
        <f>Reais3x3!V53</f>
        <v>1.0996563573883162E-2</v>
      </c>
      <c r="E9" s="12">
        <f>Reais3x3!Q53</f>
        <v>1.5290519877675841E-2</v>
      </c>
      <c r="F9" s="12">
        <f>Reais3x3!T53</f>
        <v>4.5045045045045046E-5</v>
      </c>
      <c r="G9" s="12">
        <f>Reais3x3!W53</f>
        <v>3.7800687285223365E-2</v>
      </c>
      <c r="H9" s="12">
        <f>Reais3x3!R53</f>
        <v>1.5290519877675841E-2</v>
      </c>
      <c r="I9" s="12">
        <f>Reais3x3!U53</f>
        <v>4.5045045045045046E-5</v>
      </c>
      <c r="J9" s="12">
        <f>Reais3x3!X53</f>
        <v>3.7800687285223365E-2</v>
      </c>
      <c r="K9" s="13">
        <f>Reais3x3!O53</f>
        <v>4.9869802611777869E-2</v>
      </c>
    </row>
    <row r="10" spans="1:11" outlineLevel="1">
      <c r="A10" s="11">
        <v>232</v>
      </c>
      <c r="B10" s="12">
        <f>Reais3x3!P71</f>
        <v>1.8006116207951072E-2</v>
      </c>
      <c r="C10" s="12">
        <f>Reais3x3!S71</f>
        <v>4.1396396396396397E-2</v>
      </c>
      <c r="D10" s="12">
        <f>Reais3x3!V71</f>
        <v>1.3745704467353952E-2</v>
      </c>
      <c r="E10" s="12">
        <f>Reais3x3!Q71</f>
        <v>1.5290519877675841E-2</v>
      </c>
      <c r="F10" s="12">
        <f>Reais3x3!T71</f>
        <v>4.5045045045045046E-5</v>
      </c>
      <c r="G10" s="12">
        <f>Reais3x3!W71</f>
        <v>3.7800687285223365E-2</v>
      </c>
      <c r="H10" s="12">
        <f>Reais3x3!R71</f>
        <v>1.5290519877675841E-2</v>
      </c>
      <c r="I10" s="12">
        <f>Reais3x3!U71</f>
        <v>4.5045045045045046E-5</v>
      </c>
      <c r="J10" s="12">
        <f>Reais3x3!X71</f>
        <v>3.7800687285223365E-2</v>
      </c>
      <c r="K10" s="13">
        <f>Reais3x3!O71</f>
        <v>5.2075723267459351E-2</v>
      </c>
    </row>
    <row r="11" spans="1:11" outlineLevel="1">
      <c r="A11" s="16">
        <v>341</v>
      </c>
      <c r="B11" s="12">
        <f>Reais3x3!P180</f>
        <v>1.5290519877675841E-2</v>
      </c>
      <c r="C11" s="12">
        <f>Reais3x3!S180</f>
        <v>4.5045045045045046E-5</v>
      </c>
      <c r="D11" s="12">
        <f>Reais3x3!V180</f>
        <v>3.7800687285223365E-2</v>
      </c>
      <c r="E11" s="12">
        <f>Reais3x3!Q180</f>
        <v>1.0966360856269113E-2</v>
      </c>
      <c r="F11" s="12">
        <f>Reais3x3!T180</f>
        <v>2.3468468468468468E-2</v>
      </c>
      <c r="G11" s="12">
        <f>Reais3x3!W180</f>
        <v>0</v>
      </c>
      <c r="H11" s="12">
        <f>Reais3x3!R180</f>
        <v>2.4464831804281346E-2</v>
      </c>
      <c r="I11" s="12">
        <f>Reais3x3!U180</f>
        <v>4.2792792792792795E-4</v>
      </c>
      <c r="J11" s="12">
        <f>Reais3x3!X180</f>
        <v>5.8419243986254296E-3</v>
      </c>
      <c r="K11" s="13">
        <f>Reais3x3!O180</f>
        <v>5.3605054009461327E-2</v>
      </c>
    </row>
    <row r="12" spans="1:11" outlineLevel="1">
      <c r="A12" s="16">
        <v>203</v>
      </c>
      <c r="B12" s="12">
        <f>Reais3x3!P42</f>
        <v>6.7278287461773698E-3</v>
      </c>
      <c r="C12" s="12">
        <f>Reais3x3!S42</f>
        <v>1.5765765765765764E-2</v>
      </c>
      <c r="D12" s="12">
        <f>Reais3x3!V42</f>
        <v>0</v>
      </c>
      <c r="E12" s="12">
        <f>Reais3x3!Q42</f>
        <v>6.7278287461773698E-3</v>
      </c>
      <c r="F12" s="12">
        <f>Reais3x3!T42</f>
        <v>1.5765765765765764E-2</v>
      </c>
      <c r="G12" s="12">
        <f>Reais3x3!W42</f>
        <v>0</v>
      </c>
      <c r="H12" s="12">
        <f>Reais3x3!R42</f>
        <v>1.5290519877675841E-2</v>
      </c>
      <c r="I12" s="12">
        <f>Reais3x3!U42</f>
        <v>4.5045045045045046E-5</v>
      </c>
      <c r="J12" s="12">
        <f>Reais3x3!X42</f>
        <v>3.7800687285223365E-2</v>
      </c>
      <c r="K12" s="13">
        <f>Reais3x3!O42</f>
        <v>5.9959052827676405E-2</v>
      </c>
    </row>
    <row r="13" spans="1:11" outlineLevel="1">
      <c r="A13" s="11">
        <v>322</v>
      </c>
      <c r="B13" s="12">
        <f>Reais3x3!P161</f>
        <v>1.2232415902140673E-2</v>
      </c>
      <c r="C13" s="12">
        <f>Reais3x3!S161</f>
        <v>3.8288288288288286E-2</v>
      </c>
      <c r="D13" s="12">
        <f>Reais3x3!V161</f>
        <v>1.0996563573883162E-2</v>
      </c>
      <c r="E13" s="12">
        <f>Reais3x3!Q161</f>
        <v>1.5290519877675841E-2</v>
      </c>
      <c r="F13" s="12">
        <f>Reais3x3!T161</f>
        <v>4.5045045045045046E-5</v>
      </c>
      <c r="G13" s="12">
        <f>Reais3x3!W161</f>
        <v>3.7800687285223365E-2</v>
      </c>
      <c r="H13" s="12">
        <f>Reais3x3!R161</f>
        <v>2.4464831804281346E-2</v>
      </c>
      <c r="I13" s="12">
        <f>Reais3x3!U161</f>
        <v>4.2792792792792795E-4</v>
      </c>
      <c r="J13" s="12">
        <f>Reais3x3!X161</f>
        <v>5.8419243986254296E-3</v>
      </c>
      <c r="K13" s="13">
        <f>Reais3x3!O161</f>
        <v>6.1655474981920998E-2</v>
      </c>
    </row>
    <row r="14" spans="1:11" outlineLevel="1">
      <c r="A14" s="16">
        <v>343</v>
      </c>
      <c r="B14" s="12">
        <f>Reais3x3!P182</f>
        <v>1.5290519877675841E-2</v>
      </c>
      <c r="C14" s="12">
        <f>Reais3x3!S182</f>
        <v>4.5045045045045046E-5</v>
      </c>
      <c r="D14" s="12">
        <f>Reais3x3!V182</f>
        <v>3.7800687285223365E-2</v>
      </c>
      <c r="E14" s="12">
        <f>Reais3x3!Q182</f>
        <v>1.8006116207951072E-2</v>
      </c>
      <c r="F14" s="12">
        <f>Reais3x3!T182</f>
        <v>4.1396396396396397E-2</v>
      </c>
      <c r="G14" s="12">
        <f>Reais3x3!W182</f>
        <v>1.3745704467353952E-2</v>
      </c>
      <c r="H14" s="12">
        <f>Reais3x3!R182</f>
        <v>2.4464831804281346E-2</v>
      </c>
      <c r="I14" s="12">
        <f>Reais3x3!U182</f>
        <v>4.2792792792792795E-4</v>
      </c>
      <c r="J14" s="12">
        <f>Reais3x3!X182</f>
        <v>5.8419243986254296E-3</v>
      </c>
      <c r="K14" s="13">
        <f>Reais3x3!O182</f>
        <v>6.5640868275551753E-2</v>
      </c>
    </row>
    <row r="15" spans="1:11" outlineLevel="1">
      <c r="A15" s="11">
        <v>317</v>
      </c>
      <c r="B15" s="12">
        <f>Reais3x3!P156</f>
        <v>6.7278287461773698E-3</v>
      </c>
      <c r="C15" s="12">
        <f>Reais3x3!S156</f>
        <v>1.5765765765765764E-2</v>
      </c>
      <c r="D15" s="12">
        <f>Reais3x3!V156</f>
        <v>0</v>
      </c>
      <c r="E15" s="12">
        <f>Reais3x3!Q156</f>
        <v>2.4464831804281346E-2</v>
      </c>
      <c r="F15" s="12">
        <f>Reais3x3!T156</f>
        <v>4.2792792792792795E-4</v>
      </c>
      <c r="G15" s="12">
        <f>Reais3x3!W156</f>
        <v>5.8419243986254296E-3</v>
      </c>
      <c r="H15" s="12">
        <f>Reais3x3!R156</f>
        <v>2.4464831804281346E-2</v>
      </c>
      <c r="I15" s="12">
        <f>Reais3x3!U156</f>
        <v>4.2792792792792795E-4</v>
      </c>
      <c r="J15" s="12">
        <f>Reais3x3!X156</f>
        <v>5.8419243986254296E-3</v>
      </c>
      <c r="K15" s="13">
        <f>Reais3x3!O156</f>
        <v>7.2131532234320492E-2</v>
      </c>
    </row>
    <row r="16" spans="1:11" outlineLevel="1">
      <c r="A16" s="11">
        <v>227</v>
      </c>
      <c r="B16" s="12">
        <f>Reais3x3!P66</f>
        <v>1.8006116207951072E-2</v>
      </c>
      <c r="C16" s="12">
        <f>Reais3x3!S66</f>
        <v>4.1396396396396397E-2</v>
      </c>
      <c r="D16" s="12">
        <f>Reais3x3!V66</f>
        <v>1.3745704467353952E-2</v>
      </c>
      <c r="E16" s="12">
        <f>Reais3x3!Q66</f>
        <v>6.7278287461773698E-3</v>
      </c>
      <c r="F16" s="12">
        <f>Reais3x3!T66</f>
        <v>1.5765765765765764E-2</v>
      </c>
      <c r="G16" s="12">
        <f>Reais3x3!W66</f>
        <v>0</v>
      </c>
      <c r="H16" s="12">
        <f>Reais3x3!R66</f>
        <v>1.5290519877675841E-2</v>
      </c>
      <c r="I16" s="12">
        <f>Reais3x3!U66</f>
        <v>4.5045045045045046E-5</v>
      </c>
      <c r="J16" s="12">
        <f>Reais3x3!X66</f>
        <v>3.7800687285223365E-2</v>
      </c>
      <c r="K16" s="13">
        <f>Reais3x3!O66</f>
        <v>7.2447522292933941E-2</v>
      </c>
    </row>
    <row r="17" spans="1:11" outlineLevel="1">
      <c r="A17" s="16">
        <v>369</v>
      </c>
      <c r="B17" s="12">
        <f>Reais3x3!P208</f>
        <v>1.0966360856269113E-2</v>
      </c>
      <c r="C17" s="12">
        <f>Reais3x3!S208</f>
        <v>2.3468468468468468E-2</v>
      </c>
      <c r="D17" s="12">
        <f>Reais3x3!V208</f>
        <v>0</v>
      </c>
      <c r="E17" s="12">
        <f>Reais3x3!Q208</f>
        <v>2.4464831804281346E-2</v>
      </c>
      <c r="F17" s="12">
        <f>Reais3x3!T208</f>
        <v>4.2792792792792795E-4</v>
      </c>
      <c r="G17" s="12">
        <f>Reais3x3!W208</f>
        <v>5.8419243986254296E-3</v>
      </c>
      <c r="H17" s="12">
        <f>Reais3x3!R208</f>
        <v>2.4464831804281346E-2</v>
      </c>
      <c r="I17" s="12">
        <f>Reais3x3!U208</f>
        <v>4.2792792792792795E-4</v>
      </c>
      <c r="J17" s="12">
        <f>Reais3x3!X208</f>
        <v>5.8419243986254296E-3</v>
      </c>
      <c r="K17" s="13">
        <f>Reais3x3!O208</f>
        <v>7.4848332659454966E-2</v>
      </c>
    </row>
    <row r="18" spans="1:11" outlineLevel="1">
      <c r="A18" s="11">
        <v>280</v>
      </c>
      <c r="B18" s="12">
        <f>Reais3x3!P119</f>
        <v>1.5290519877675841E-2</v>
      </c>
      <c r="C18" s="12">
        <f>Reais3x3!S119</f>
        <v>4.5045045045045046E-5</v>
      </c>
      <c r="D18" s="12">
        <f>Reais3x3!V119</f>
        <v>3.7800687285223365E-2</v>
      </c>
      <c r="E18" s="12">
        <f>Reais3x3!Q119</f>
        <v>1.0966360856269113E-2</v>
      </c>
      <c r="F18" s="12">
        <f>Reais3x3!T119</f>
        <v>2.3468468468468468E-2</v>
      </c>
      <c r="G18" s="12">
        <f>Reais3x3!W119</f>
        <v>0</v>
      </c>
      <c r="H18" s="12">
        <f>Reais3x3!R119</f>
        <v>1.0966360856269113E-2</v>
      </c>
      <c r="I18" s="12">
        <f>Reais3x3!U119</f>
        <v>2.3468468468468468E-2</v>
      </c>
      <c r="J18" s="12">
        <f>Reais3x3!X119</f>
        <v>0</v>
      </c>
      <c r="K18" s="13">
        <f>Reais3x3!O119</f>
        <v>7.7129430401873034E-2</v>
      </c>
    </row>
    <row r="19" spans="1:11" outlineLevel="1">
      <c r="A19" s="11">
        <v>241</v>
      </c>
      <c r="B19" s="12">
        <f>Reais3x3!P80</f>
        <v>6.7278287461773698E-3</v>
      </c>
      <c r="C19" s="12">
        <f>Reais3x3!S80</f>
        <v>1.5765765765765764E-2</v>
      </c>
      <c r="D19" s="12">
        <f>Reais3x3!V80</f>
        <v>0</v>
      </c>
      <c r="E19" s="12">
        <f>Reais3x3!Q80</f>
        <v>1.5290519877675841E-2</v>
      </c>
      <c r="F19" s="12">
        <f>Reais3x3!T80</f>
        <v>4.5045045045045046E-5</v>
      </c>
      <c r="G19" s="12">
        <f>Reais3x3!W80</f>
        <v>3.7800687285223365E-2</v>
      </c>
      <c r="H19" s="12">
        <f>Reais3x3!R80</f>
        <v>1.0966360856269113E-2</v>
      </c>
      <c r="I19" s="12">
        <f>Reais3x3!U80</f>
        <v>2.3468468468468468E-2</v>
      </c>
      <c r="J19" s="12">
        <f>Reais3x3!X80</f>
        <v>0</v>
      </c>
      <c r="K19" s="13">
        <f>Reais3x3!O80</f>
        <v>8.2193161597193809E-2</v>
      </c>
    </row>
    <row r="20" spans="1:11" outlineLevel="1">
      <c r="A20" s="11">
        <v>275</v>
      </c>
      <c r="B20" s="12">
        <f>Reais3x3!P114</f>
        <v>1.5290519877675841E-2</v>
      </c>
      <c r="C20" s="12">
        <f>Reais3x3!S114</f>
        <v>4.5045045045045046E-5</v>
      </c>
      <c r="D20" s="12">
        <f>Reais3x3!V114</f>
        <v>3.7800687285223365E-2</v>
      </c>
      <c r="E20" s="12">
        <f>Reais3x3!Q114</f>
        <v>1.5290519877675841E-2</v>
      </c>
      <c r="F20" s="12">
        <f>Reais3x3!T114</f>
        <v>4.5045045045045046E-5</v>
      </c>
      <c r="G20" s="12">
        <f>Reais3x3!W114</f>
        <v>3.7800687285223365E-2</v>
      </c>
      <c r="H20" s="12">
        <f>Reais3x3!R114</f>
        <v>0.13616513761467888</v>
      </c>
      <c r="I20" s="12">
        <f>Reais3x3!U114</f>
        <v>9.0788288288288291E-2</v>
      </c>
      <c r="J20" s="12">
        <f>Reais3x3!X114</f>
        <v>0.19381443298969073</v>
      </c>
      <c r="K20" s="13">
        <f>Reais3x3!O114</f>
        <v>8.2970627401256714E-2</v>
      </c>
    </row>
    <row r="21" spans="1:11" outlineLevel="1">
      <c r="A21" s="16">
        <v>365</v>
      </c>
      <c r="B21" s="12">
        <f>Reais3x3!P204</f>
        <v>1.0966360856269113E-2</v>
      </c>
      <c r="C21" s="12">
        <f>Reais3x3!S204</f>
        <v>2.3468468468468468E-2</v>
      </c>
      <c r="D21" s="12">
        <f>Reais3x3!V204</f>
        <v>0</v>
      </c>
      <c r="E21" s="12">
        <f>Reais3x3!Q204</f>
        <v>1.0966360856269113E-2</v>
      </c>
      <c r="F21" s="12">
        <f>Reais3x3!T204</f>
        <v>2.3468468468468468E-2</v>
      </c>
      <c r="G21" s="12">
        <f>Reais3x3!W204</f>
        <v>0</v>
      </c>
      <c r="H21" s="12">
        <f>Reais3x3!R204</f>
        <v>2.4464831804281346E-2</v>
      </c>
      <c r="I21" s="12">
        <f>Reais3x3!U204</f>
        <v>4.2792792792792795E-4</v>
      </c>
      <c r="J21" s="12">
        <f>Reais3x3!X204</f>
        <v>5.8419243986254296E-3</v>
      </c>
      <c r="K21" s="13">
        <f>Reais3x3!O204</f>
        <v>8.4806598177887826E-2</v>
      </c>
    </row>
    <row r="22" spans="1:11" outlineLevel="1">
      <c r="A22" s="16">
        <v>206</v>
      </c>
      <c r="B22" s="12">
        <f>Reais3x3!P45</f>
        <v>6.7278287461773698E-3</v>
      </c>
      <c r="C22" s="12">
        <f>Reais3x3!S45</f>
        <v>1.5765765765765764E-2</v>
      </c>
      <c r="D22" s="12">
        <f>Reais3x3!V45</f>
        <v>0</v>
      </c>
      <c r="E22" s="12">
        <f>Reais3x3!Q45</f>
        <v>1.2232415902140673E-2</v>
      </c>
      <c r="F22" s="12">
        <f>Reais3x3!T45</f>
        <v>3.8288288288288286E-2</v>
      </c>
      <c r="G22" s="12">
        <f>Reais3x3!W45</f>
        <v>1.0996563573883162E-2</v>
      </c>
      <c r="H22" s="12">
        <f>Reais3x3!R45</f>
        <v>1.5290519877675841E-2</v>
      </c>
      <c r="I22" s="12">
        <f>Reais3x3!U45</f>
        <v>4.5045045045045046E-5</v>
      </c>
      <c r="J22" s="12">
        <f>Reais3x3!X45</f>
        <v>3.7800687285223365E-2</v>
      </c>
      <c r="K22" s="13">
        <f>Reais3x3!O45</f>
        <v>8.6729702659686783E-2</v>
      </c>
    </row>
    <row r="23" spans="1:11" outlineLevel="1">
      <c r="A23" s="16">
        <v>334</v>
      </c>
      <c r="B23" s="12">
        <f>Reais3x3!P173</f>
        <v>1.2232415902140673E-2</v>
      </c>
      <c r="C23" s="12">
        <f>Reais3x3!S173</f>
        <v>3.8288288288288286E-2</v>
      </c>
      <c r="D23" s="12">
        <f>Reais3x3!V173</f>
        <v>1.0996563573883162E-2</v>
      </c>
      <c r="E23" s="12">
        <f>Reais3x3!Q173</f>
        <v>2.4464831804281346E-2</v>
      </c>
      <c r="F23" s="12">
        <f>Reais3x3!T173</f>
        <v>4.2792792792792795E-4</v>
      </c>
      <c r="G23" s="12">
        <f>Reais3x3!W173</f>
        <v>5.8419243986254296E-3</v>
      </c>
      <c r="H23" s="12">
        <f>Reais3x3!R173</f>
        <v>2.4464831804281346E-2</v>
      </c>
      <c r="I23" s="12">
        <f>Reais3x3!U173</f>
        <v>4.2792792792792795E-4</v>
      </c>
      <c r="J23" s="12">
        <f>Reais3x3!X173</f>
        <v>5.8419243986254296E-3</v>
      </c>
      <c r="K23" s="13">
        <f>Reais3x3!O173</f>
        <v>8.7627556771839935E-2</v>
      </c>
    </row>
    <row r="24" spans="1:11" outlineLevel="1">
      <c r="A24" s="16">
        <v>374</v>
      </c>
      <c r="B24" s="12">
        <f>Reais3x3!P213</f>
        <v>1.8006116207951072E-2</v>
      </c>
      <c r="C24" s="12">
        <f>Reais3x3!S213</f>
        <v>4.1396396396396397E-2</v>
      </c>
      <c r="D24" s="12">
        <f>Reais3x3!V213</f>
        <v>1.3745704467353952E-2</v>
      </c>
      <c r="E24" s="12">
        <f>Reais3x3!Q213</f>
        <v>2.4464831804281346E-2</v>
      </c>
      <c r="F24" s="12">
        <f>Reais3x3!T213</f>
        <v>4.2792792792792795E-4</v>
      </c>
      <c r="G24" s="12">
        <f>Reais3x3!W213</f>
        <v>5.8419243986254296E-3</v>
      </c>
      <c r="H24" s="12">
        <f>Reais3x3!R213</f>
        <v>2.4464831804281346E-2</v>
      </c>
      <c r="I24" s="12">
        <f>Reais3x3!U213</f>
        <v>4.2792792792792795E-4</v>
      </c>
      <c r="J24" s="12">
        <f>Reais3x3!X213</f>
        <v>5.8419243986254296E-3</v>
      </c>
      <c r="K24" s="13">
        <f>Reais3x3!O213</f>
        <v>8.9833477427521416E-2</v>
      </c>
    </row>
    <row r="25" spans="1:11" outlineLevel="1">
      <c r="A25" s="11">
        <v>309</v>
      </c>
      <c r="B25" s="12">
        <f>Reais3x3!P148</f>
        <v>6.7278287461773698E-3</v>
      </c>
      <c r="C25" s="12">
        <f>Reais3x3!S148</f>
        <v>1.5765765765765764E-2</v>
      </c>
      <c r="D25" s="12">
        <f>Reais3x3!V148</f>
        <v>0</v>
      </c>
      <c r="E25" s="12">
        <f>Reais3x3!Q148</f>
        <v>1.0966360856269113E-2</v>
      </c>
      <c r="F25" s="12">
        <f>Reais3x3!T148</f>
        <v>2.3468468468468468E-2</v>
      </c>
      <c r="G25" s="12">
        <f>Reais3x3!W148</f>
        <v>0</v>
      </c>
      <c r="H25" s="12">
        <f>Reais3x3!R148</f>
        <v>2.4464831804281346E-2</v>
      </c>
      <c r="I25" s="12">
        <f>Reais3x3!U148</f>
        <v>4.2792792792792795E-4</v>
      </c>
      <c r="J25" s="12">
        <f>Reais3x3!X148</f>
        <v>5.8419243986254296E-3</v>
      </c>
      <c r="K25" s="13">
        <f>Reais3x3!O148</f>
        <v>8.9870329373208602E-2</v>
      </c>
    </row>
    <row r="26" spans="1:11" outlineLevel="1">
      <c r="A26" s="11">
        <v>281</v>
      </c>
      <c r="B26" s="12">
        <f>Reais3x3!P120</f>
        <v>1.5290519877675841E-2</v>
      </c>
      <c r="C26" s="12">
        <f>Reais3x3!S120</f>
        <v>4.5045045045045046E-5</v>
      </c>
      <c r="D26" s="12">
        <f>Reais3x3!V120</f>
        <v>3.7800687285223365E-2</v>
      </c>
      <c r="E26" s="12">
        <f>Reais3x3!Q120</f>
        <v>1.0966360856269113E-2</v>
      </c>
      <c r="F26" s="12">
        <f>Reais3x3!T120</f>
        <v>2.3468468468468468E-2</v>
      </c>
      <c r="G26" s="12">
        <f>Reais3x3!W120</f>
        <v>0</v>
      </c>
      <c r="H26" s="12">
        <f>Reais3x3!R120</f>
        <v>1.8006116207951072E-2</v>
      </c>
      <c r="I26" s="12">
        <f>Reais3x3!U120</f>
        <v>4.1396396396396397E-2</v>
      </c>
      <c r="J26" s="12">
        <f>Reais3x3!X120</f>
        <v>1.3745704467353952E-2</v>
      </c>
      <c r="K26" s="13">
        <f>Reais3x3!O120</f>
        <v>9.0180168086984328E-2</v>
      </c>
    </row>
    <row r="27" spans="1:11" outlineLevel="1">
      <c r="A27" s="16">
        <v>338</v>
      </c>
      <c r="B27" s="12">
        <f>Reais3x3!P177</f>
        <v>1.5290519877675841E-2</v>
      </c>
      <c r="C27" s="12">
        <f>Reais3x3!S177</f>
        <v>4.5045045045045046E-5</v>
      </c>
      <c r="D27" s="12">
        <f>Reais3x3!V177</f>
        <v>3.7800687285223365E-2</v>
      </c>
      <c r="E27" s="12">
        <f>Reais3x3!Q177</f>
        <v>1.5290519877675841E-2</v>
      </c>
      <c r="F27" s="12">
        <f>Reais3x3!T177</f>
        <v>4.5045045045045046E-5</v>
      </c>
      <c r="G27" s="12">
        <f>Reais3x3!W177</f>
        <v>3.7800687285223365E-2</v>
      </c>
      <c r="H27" s="12">
        <f>Reais3x3!R177</f>
        <v>4.8954128440366979E-2</v>
      </c>
      <c r="I27" s="12">
        <f>Reais3x3!U177</f>
        <v>7.5202702702702698E-2</v>
      </c>
      <c r="J27" s="12">
        <f>Reais3x3!X177</f>
        <v>3.092783505154639E-3</v>
      </c>
      <c r="K27" s="13">
        <f>Reais3x3!O177</f>
        <v>9.0290013678774539E-2</v>
      </c>
    </row>
    <row r="28" spans="1:11" outlineLevel="1">
      <c r="A28" s="11">
        <v>301</v>
      </c>
      <c r="B28" s="12">
        <f>Reais3x3!P140</f>
        <v>6.7278287461773698E-3</v>
      </c>
      <c r="C28" s="12">
        <f>Reais3x3!S140</f>
        <v>1.5765765765765764E-2</v>
      </c>
      <c r="D28" s="12">
        <f>Reais3x3!V140</f>
        <v>0</v>
      </c>
      <c r="E28" s="12">
        <f>Reais3x3!Q140</f>
        <v>6.7278287461773698E-3</v>
      </c>
      <c r="F28" s="12">
        <f>Reais3x3!T140</f>
        <v>1.5765765765765764E-2</v>
      </c>
      <c r="G28" s="12">
        <f>Reais3x3!W140</f>
        <v>0</v>
      </c>
      <c r="H28" s="12">
        <f>Reais3x3!R140</f>
        <v>2.4464831804281346E-2</v>
      </c>
      <c r="I28" s="12">
        <f>Reais3x3!U140</f>
        <v>4.2792792792792795E-4</v>
      </c>
      <c r="J28" s="12">
        <f>Reais3x3!X140</f>
        <v>5.8419243986254296E-3</v>
      </c>
      <c r="K28" s="13">
        <f>Reais3x3!O140</f>
        <v>9.0659937757520639E-2</v>
      </c>
    </row>
    <row r="29" spans="1:11" outlineLevel="1">
      <c r="A29" s="11">
        <v>259</v>
      </c>
      <c r="B29" s="12">
        <f>Reais3x3!P98</f>
        <v>1.2232415902140673E-2</v>
      </c>
      <c r="C29" s="12">
        <f>Reais3x3!S98</f>
        <v>3.8288288288288286E-2</v>
      </c>
      <c r="D29" s="12">
        <f>Reais3x3!V98</f>
        <v>1.0996563573883162E-2</v>
      </c>
      <c r="E29" s="12">
        <f>Reais3x3!Q98</f>
        <v>1.5290519877675841E-2</v>
      </c>
      <c r="F29" s="12">
        <f>Reais3x3!T98</f>
        <v>4.5045045045045046E-5</v>
      </c>
      <c r="G29" s="12">
        <f>Reais3x3!W98</f>
        <v>3.7800687285223365E-2</v>
      </c>
      <c r="H29" s="12">
        <f>Reais3x3!R98</f>
        <v>1.0966360856269113E-2</v>
      </c>
      <c r="I29" s="12">
        <f>Reais3x3!U98</f>
        <v>2.3468468468468468E-2</v>
      </c>
      <c r="J29" s="12">
        <f>Reais3x3!X98</f>
        <v>0</v>
      </c>
      <c r="K29" s="13">
        <f>Reais3x3!O98</f>
        <v>9.11626889480502E-2</v>
      </c>
    </row>
    <row r="30" spans="1:11" outlineLevel="1">
      <c r="A30" s="11">
        <v>303</v>
      </c>
      <c r="B30" s="12">
        <f>Reais3x3!P142</f>
        <v>6.7278287461773698E-3</v>
      </c>
      <c r="C30" s="12">
        <f>Reais3x3!S142</f>
        <v>1.5765765765765764E-2</v>
      </c>
      <c r="D30" s="12">
        <f>Reais3x3!V142</f>
        <v>0</v>
      </c>
      <c r="E30" s="12">
        <f>Reais3x3!Q142</f>
        <v>1.2232415902140673E-2</v>
      </c>
      <c r="F30" s="12">
        <f>Reais3x3!T142</f>
        <v>3.8288288288288286E-2</v>
      </c>
      <c r="G30" s="12">
        <f>Reais3x3!W142</f>
        <v>1.0996563573883162E-2</v>
      </c>
      <c r="H30" s="12">
        <f>Reais3x3!R142</f>
        <v>2.4464831804281346E-2</v>
      </c>
      <c r="I30" s="12">
        <f>Reais3x3!U142</f>
        <v>4.2792792792792795E-4</v>
      </c>
      <c r="J30" s="12">
        <f>Reais3x3!X142</f>
        <v>5.8419243986254296E-3</v>
      </c>
      <c r="K30" s="13">
        <f>Reais3x3!O142</f>
        <v>9.4406870435701576E-2</v>
      </c>
    </row>
    <row r="31" spans="1:11" outlineLevel="1">
      <c r="A31" s="11">
        <v>168</v>
      </c>
      <c r="B31" s="12">
        <f>Reais3x3!P7</f>
        <v>1.0966360856269113E-2</v>
      </c>
      <c r="C31" s="12">
        <f>Reais3x3!S7</f>
        <v>2.3468468468468468E-2</v>
      </c>
      <c r="D31" s="12">
        <f>Reais3x3!V7</f>
        <v>0</v>
      </c>
      <c r="E31" s="12">
        <f>Reais3x3!Q7</f>
        <v>1.0966360856269113E-2</v>
      </c>
      <c r="F31" s="12">
        <f>Reais3x3!T7</f>
        <v>2.3468468468468468E-2</v>
      </c>
      <c r="G31" s="12">
        <f>Reais3x3!W7</f>
        <v>0</v>
      </c>
      <c r="H31" s="12">
        <f>Reais3x3!R7</f>
        <v>1.0966360856269113E-2</v>
      </c>
      <c r="I31" s="12">
        <f>Reais3x3!U7</f>
        <v>2.3468468468468468E-2</v>
      </c>
      <c r="J31" s="12">
        <f>Reais3x3!X7</f>
        <v>0</v>
      </c>
      <c r="K31" s="13">
        <f>Reais3x3!O7</f>
        <v>9.6016205266711799E-2</v>
      </c>
    </row>
    <row r="32" spans="1:11" outlineLevel="1">
      <c r="A32" s="11">
        <v>247</v>
      </c>
      <c r="B32" s="12">
        <f>Reais3x3!P86</f>
        <v>6.7278287461773698E-3</v>
      </c>
      <c r="C32" s="12">
        <f>Reais3x3!S86</f>
        <v>1.5765765765765764E-2</v>
      </c>
      <c r="D32" s="12">
        <f>Reais3x3!V86</f>
        <v>0</v>
      </c>
      <c r="E32" s="12">
        <f>Reais3x3!Q86</f>
        <v>1.0966360856269113E-2</v>
      </c>
      <c r="F32" s="12">
        <f>Reais3x3!T86</f>
        <v>2.3468468468468468E-2</v>
      </c>
      <c r="G32" s="12">
        <f>Reais3x3!W86</f>
        <v>0</v>
      </c>
      <c r="H32" s="12">
        <f>Reais3x3!R86</f>
        <v>1.0966360856269113E-2</v>
      </c>
      <c r="I32" s="12">
        <f>Reais3x3!U86</f>
        <v>2.3468468468468468E-2</v>
      </c>
      <c r="J32" s="12">
        <f>Reais3x3!X86</f>
        <v>0</v>
      </c>
      <c r="K32" s="13">
        <f>Reais3x3!O86</f>
        <v>9.769683990332971E-2</v>
      </c>
    </row>
    <row r="33" spans="1:11" outlineLevel="1">
      <c r="A33" s="11">
        <v>311</v>
      </c>
      <c r="B33" s="12">
        <f>Reais3x3!P150</f>
        <v>6.7278287461773698E-3</v>
      </c>
      <c r="C33" s="12">
        <f>Reais3x3!S150</f>
        <v>1.5765765765765764E-2</v>
      </c>
      <c r="D33" s="12">
        <f>Reais3x3!V150</f>
        <v>0</v>
      </c>
      <c r="E33" s="12">
        <f>Reais3x3!Q150</f>
        <v>1.8006116207951072E-2</v>
      </c>
      <c r="F33" s="12">
        <f>Reais3x3!T150</f>
        <v>4.1396396396396397E-2</v>
      </c>
      <c r="G33" s="12">
        <f>Reais3x3!W150</f>
        <v>1.3745704467353952E-2</v>
      </c>
      <c r="H33" s="12">
        <f>Reais3x3!R150</f>
        <v>2.4464831804281346E-2</v>
      </c>
      <c r="I33" s="12">
        <f>Reais3x3!U150</f>
        <v>4.2792792792792795E-4</v>
      </c>
      <c r="J33" s="12">
        <f>Reais3x3!X150</f>
        <v>5.8419243986254296E-3</v>
      </c>
      <c r="K33" s="13">
        <f>Reais3x3!O150</f>
        <v>9.8419604082852885E-2</v>
      </c>
    </row>
    <row r="34" spans="1:11" outlineLevel="1">
      <c r="A34" s="11">
        <v>310</v>
      </c>
      <c r="B34" s="12">
        <f>Reais3x3!P149</f>
        <v>6.7278287461773698E-3</v>
      </c>
      <c r="C34" s="12">
        <f>Reais3x3!S149</f>
        <v>1.5765765765765764E-2</v>
      </c>
      <c r="D34" s="12">
        <f>Reais3x3!V149</f>
        <v>0</v>
      </c>
      <c r="E34" s="12">
        <f>Reais3x3!Q149</f>
        <v>1.0966360856269113E-2</v>
      </c>
      <c r="F34" s="12">
        <f>Reais3x3!T149</f>
        <v>2.3468468468468468E-2</v>
      </c>
      <c r="G34" s="12">
        <f>Reais3x3!W149</f>
        <v>0</v>
      </c>
      <c r="H34" s="12">
        <f>Reais3x3!R149</f>
        <v>4.8954128440366979E-2</v>
      </c>
      <c r="I34" s="12">
        <f>Reais3x3!U149</f>
        <v>7.5202702702702698E-2</v>
      </c>
      <c r="J34" s="12">
        <f>Reais3x3!X149</f>
        <v>3.092783505154639E-3</v>
      </c>
      <c r="K34" s="13">
        <f>Reais3x3!O149</f>
        <v>0.10101956271898427</v>
      </c>
    </row>
    <row r="35" spans="1:11" outlineLevel="1">
      <c r="A35" s="11">
        <v>235</v>
      </c>
      <c r="B35" s="12">
        <f>Reais3x3!P74</f>
        <v>6.7278287461773698E-3</v>
      </c>
      <c r="C35" s="12">
        <f>Reais3x3!S74</f>
        <v>1.5765765765765764E-2</v>
      </c>
      <c r="D35" s="12">
        <f>Reais3x3!V74</f>
        <v>0</v>
      </c>
      <c r="E35" s="12">
        <f>Reais3x3!Q74</f>
        <v>6.7278287461773698E-3</v>
      </c>
      <c r="F35" s="12">
        <f>Reais3x3!T74</f>
        <v>1.5765765765765764E-2</v>
      </c>
      <c r="G35" s="12">
        <f>Reais3x3!W74</f>
        <v>0</v>
      </c>
      <c r="H35" s="12">
        <f>Reais3x3!R74</f>
        <v>1.0966360856269113E-2</v>
      </c>
      <c r="I35" s="12">
        <f>Reais3x3!U74</f>
        <v>2.3468468468468468E-2</v>
      </c>
      <c r="J35" s="12">
        <f>Reais3x3!X74</f>
        <v>0</v>
      </c>
      <c r="K35" s="13">
        <f>Reais3x3!O74</f>
        <v>0.10153817676817185</v>
      </c>
    </row>
    <row r="36" spans="1:11" outlineLevel="1">
      <c r="A36" s="16">
        <v>366</v>
      </c>
      <c r="B36" s="12">
        <f>Reais3x3!P205</f>
        <v>1.0966360856269113E-2</v>
      </c>
      <c r="C36" s="12">
        <f>Reais3x3!S205</f>
        <v>2.3468468468468468E-2</v>
      </c>
      <c r="D36" s="12">
        <f>Reais3x3!V205</f>
        <v>0</v>
      </c>
      <c r="E36" s="12">
        <f>Reais3x3!Q205</f>
        <v>1.8006116207951072E-2</v>
      </c>
      <c r="F36" s="12">
        <f>Reais3x3!T205</f>
        <v>4.1396396396396397E-2</v>
      </c>
      <c r="G36" s="12">
        <f>Reais3x3!W205</f>
        <v>1.3745704467353952E-2</v>
      </c>
      <c r="H36" s="12">
        <f>Reais3x3!R205</f>
        <v>2.4464831804281346E-2</v>
      </c>
      <c r="I36" s="12">
        <f>Reais3x3!U205</f>
        <v>4.2792792792792795E-4</v>
      </c>
      <c r="J36" s="12">
        <f>Reais3x3!X205</f>
        <v>5.8419243986254296E-3</v>
      </c>
      <c r="K36" s="13">
        <f>Reais3x3!O205</f>
        <v>0.10235879883846614</v>
      </c>
    </row>
    <row r="37" spans="1:11" outlineLevel="1">
      <c r="A37" s="16">
        <v>350</v>
      </c>
      <c r="B37" s="12">
        <f>Reais3x3!P189</f>
        <v>1.5290519877675841E-2</v>
      </c>
      <c r="C37" s="12">
        <f>Reais3x3!S189</f>
        <v>4.5045045045045046E-5</v>
      </c>
      <c r="D37" s="12">
        <f>Reais3x3!V189</f>
        <v>3.7800687285223365E-2</v>
      </c>
      <c r="E37" s="12">
        <f>Reais3x3!Q189</f>
        <v>2.4464831804281346E-2</v>
      </c>
      <c r="F37" s="12">
        <f>Reais3x3!T189</f>
        <v>4.2792792792792795E-4</v>
      </c>
      <c r="G37" s="12">
        <f>Reais3x3!W189</f>
        <v>5.8419243986254296E-3</v>
      </c>
      <c r="H37" s="12">
        <f>Reais3x3!R189</f>
        <v>4.8954128440366979E-2</v>
      </c>
      <c r="I37" s="12">
        <f>Reais3x3!U189</f>
        <v>7.5202702702702698E-2</v>
      </c>
      <c r="J37" s="12">
        <f>Reais3x3!X189</f>
        <v>3.092783505154639E-3</v>
      </c>
      <c r="K37" s="13">
        <f>Reais3x3!O189</f>
        <v>0.10305291635509595</v>
      </c>
    </row>
    <row r="38" spans="1:11" outlineLevel="1">
      <c r="A38" s="11">
        <v>326</v>
      </c>
      <c r="B38" s="12">
        <f>Reais3x3!P165</f>
        <v>1.2232415902140673E-2</v>
      </c>
      <c r="C38" s="12">
        <f>Reais3x3!S165</f>
        <v>3.8288288288288286E-2</v>
      </c>
      <c r="D38" s="12">
        <f>Reais3x3!V165</f>
        <v>1.0996563573883162E-2</v>
      </c>
      <c r="E38" s="12">
        <f>Reais3x3!Q165</f>
        <v>1.0966360856269113E-2</v>
      </c>
      <c r="F38" s="12">
        <f>Reais3x3!T165</f>
        <v>2.3468468468468468E-2</v>
      </c>
      <c r="G38" s="12">
        <f>Reais3x3!W165</f>
        <v>0</v>
      </c>
      <c r="H38" s="12">
        <f>Reais3x3!R165</f>
        <v>2.4464831804281346E-2</v>
      </c>
      <c r="I38" s="12">
        <f>Reais3x3!U165</f>
        <v>4.2792792792792795E-4</v>
      </c>
      <c r="J38" s="12">
        <f>Reais3x3!X165</f>
        <v>5.8419243986254296E-3</v>
      </c>
      <c r="K38" s="13">
        <f>Reais3x3!O165</f>
        <v>0.10334131969953202</v>
      </c>
    </row>
    <row r="39" spans="1:11" outlineLevel="1">
      <c r="A39" s="16">
        <v>384</v>
      </c>
      <c r="B39" s="12">
        <f>Reais3x3!P223</f>
        <v>2.4464831804281346E-2</v>
      </c>
      <c r="C39" s="12">
        <f>Reais3x3!S223</f>
        <v>4.2792792792792795E-4</v>
      </c>
      <c r="D39" s="12">
        <f>Reais3x3!V223</f>
        <v>5.8419243986254296E-3</v>
      </c>
      <c r="E39" s="12">
        <f>Reais3x3!Q223</f>
        <v>2.4464831804281346E-2</v>
      </c>
      <c r="F39" s="12">
        <f>Reais3x3!T223</f>
        <v>4.2792792792792795E-4</v>
      </c>
      <c r="G39" s="12">
        <f>Reais3x3!W223</f>
        <v>5.8419243986254296E-3</v>
      </c>
      <c r="H39" s="12">
        <f>Reais3x3!R223</f>
        <v>4.8954128440366979E-2</v>
      </c>
      <c r="I39" s="12">
        <f>Reais3x3!U223</f>
        <v>7.5202702702702698E-2</v>
      </c>
      <c r="J39" s="12">
        <f>Reais3x3!X223</f>
        <v>3.092783505154639E-3</v>
      </c>
      <c r="K39" s="13">
        <f>Reais3x3!O223</f>
        <v>0.10381534530141345</v>
      </c>
    </row>
    <row r="40" spans="1:11" outlineLevel="1">
      <c r="A40" s="16">
        <v>339</v>
      </c>
      <c r="B40" s="12">
        <f>Reais3x3!P178</f>
        <v>1.5290519877675841E-2</v>
      </c>
      <c r="C40" s="12">
        <f>Reais3x3!S178</f>
        <v>4.5045045045045046E-5</v>
      </c>
      <c r="D40" s="12">
        <f>Reais3x3!V178</f>
        <v>3.7800687285223365E-2</v>
      </c>
      <c r="E40" s="12">
        <f>Reais3x3!Q178</f>
        <v>7.0336391437308868E-2</v>
      </c>
      <c r="F40" s="12">
        <f>Reais3x3!T178</f>
        <v>0.16434684684684683</v>
      </c>
      <c r="G40" s="12">
        <f>Reais3x3!W178</f>
        <v>0.51683848797250864</v>
      </c>
      <c r="H40" s="12">
        <f>Reais3x3!R178</f>
        <v>2.4464831804281346E-2</v>
      </c>
      <c r="I40" s="12">
        <f>Reais3x3!U178</f>
        <v>4.2792792792792795E-4</v>
      </c>
      <c r="J40" s="12">
        <f>Reais3x3!X178</f>
        <v>5.8419243986254296E-3</v>
      </c>
      <c r="K40" s="13">
        <f>Reais3x3!O178</f>
        <v>0.10391476168793286</v>
      </c>
    </row>
    <row r="41" spans="1:11" outlineLevel="1">
      <c r="A41" s="16">
        <v>342</v>
      </c>
      <c r="B41" s="12">
        <f>Reais3x3!P181</f>
        <v>1.5290519877675841E-2</v>
      </c>
      <c r="C41" s="12">
        <f>Reais3x3!S181</f>
        <v>4.5045045045045046E-5</v>
      </c>
      <c r="D41" s="12">
        <f>Reais3x3!V181</f>
        <v>3.7800687285223365E-2</v>
      </c>
      <c r="E41" s="12">
        <f>Reais3x3!Q181</f>
        <v>1.0966360856269113E-2</v>
      </c>
      <c r="F41" s="12">
        <f>Reais3x3!T181</f>
        <v>2.3468468468468468E-2</v>
      </c>
      <c r="G41" s="12">
        <f>Reais3x3!W181</f>
        <v>0</v>
      </c>
      <c r="H41" s="12">
        <f>Reais3x3!R181</f>
        <v>4.8954128440366979E-2</v>
      </c>
      <c r="I41" s="12">
        <f>Reais3x3!U181</f>
        <v>7.5202702702702698E-2</v>
      </c>
      <c r="J41" s="12">
        <f>Reais3x3!X181</f>
        <v>3.092783505154639E-3</v>
      </c>
      <c r="K41" s="13">
        <f>Reais3x3!O181</f>
        <v>0.10473043794988413</v>
      </c>
    </row>
    <row r="42" spans="1:11" outlineLevel="1">
      <c r="A42" s="16">
        <v>212</v>
      </c>
      <c r="B42" s="12">
        <f>Reais3x3!P51</f>
        <v>1.2232415902140673E-2</v>
      </c>
      <c r="C42" s="12">
        <f>Reais3x3!S51</f>
        <v>3.8288288288288286E-2</v>
      </c>
      <c r="D42" s="12">
        <f>Reais3x3!V51</f>
        <v>1.0996563573883162E-2</v>
      </c>
      <c r="E42" s="12">
        <f>Reais3x3!Q51</f>
        <v>1.2232415902140673E-2</v>
      </c>
      <c r="F42" s="12">
        <f>Reais3x3!T51</f>
        <v>3.8288288288288286E-2</v>
      </c>
      <c r="G42" s="12">
        <f>Reais3x3!W51</f>
        <v>1.0996563573883162E-2</v>
      </c>
      <c r="H42" s="12">
        <f>Reais3x3!R51</f>
        <v>1.5290519877675841E-2</v>
      </c>
      <c r="I42" s="12">
        <f>Reais3x3!U51</f>
        <v>4.5045045045045046E-5</v>
      </c>
      <c r="J42" s="12">
        <f>Reais3x3!X51</f>
        <v>3.7800687285223365E-2</v>
      </c>
      <c r="K42" s="13">
        <f>Reais3x3!O51</f>
        <v>0.10519594749422738</v>
      </c>
    </row>
    <row r="43" spans="1:11" outlineLevel="1">
      <c r="A43" s="16">
        <v>201</v>
      </c>
      <c r="B43" s="12">
        <f>Reais3x3!P40</f>
        <v>6.7278287461773698E-3</v>
      </c>
      <c r="C43" s="12">
        <f>Reais3x3!S40</f>
        <v>1.5765765765765764E-2</v>
      </c>
      <c r="D43" s="12">
        <f>Reais3x3!V40</f>
        <v>0</v>
      </c>
      <c r="E43" s="12">
        <f>Reais3x3!Q40</f>
        <v>6.7278287461773698E-3</v>
      </c>
      <c r="F43" s="12">
        <f>Reais3x3!T40</f>
        <v>1.5765765765765764E-2</v>
      </c>
      <c r="G43" s="12">
        <f>Reais3x3!W40</f>
        <v>0</v>
      </c>
      <c r="H43" s="12">
        <f>Reais3x3!R40</f>
        <v>6.7278287461773698E-3</v>
      </c>
      <c r="I43" s="12">
        <f>Reais3x3!U40</f>
        <v>1.5765765765765764E-2</v>
      </c>
      <c r="J43" s="12">
        <f>Reais3x3!X40</f>
        <v>0</v>
      </c>
      <c r="K43" s="13">
        <f>Reais3x3!O40</f>
        <v>0.10537951363301401</v>
      </c>
    </row>
    <row r="44" spans="1:11" outlineLevel="1">
      <c r="A44" s="16">
        <v>223</v>
      </c>
      <c r="B44" s="12">
        <f>Reais3x3!P62</f>
        <v>1.8006116207951072E-2</v>
      </c>
      <c r="C44" s="12">
        <f>Reais3x3!S62</f>
        <v>4.1396396396396397E-2</v>
      </c>
      <c r="D44" s="12">
        <f>Reais3x3!V62</f>
        <v>1.3745704467353952E-2</v>
      </c>
      <c r="E44" s="12">
        <f>Reais3x3!Q62</f>
        <v>1.8006116207951072E-2</v>
      </c>
      <c r="F44" s="12">
        <f>Reais3x3!T62</f>
        <v>4.1396396396396397E-2</v>
      </c>
      <c r="G44" s="12">
        <f>Reais3x3!W62</f>
        <v>1.3745704467353952E-2</v>
      </c>
      <c r="H44" s="12">
        <f>Reais3x3!R62</f>
        <v>1.5290519877675841E-2</v>
      </c>
      <c r="I44" s="12">
        <f>Reais3x3!U62</f>
        <v>4.5045045045045046E-5</v>
      </c>
      <c r="J44" s="12">
        <f>Reais3x3!X62</f>
        <v>3.7800687285223365E-2</v>
      </c>
      <c r="K44" s="13">
        <f>Reais3x3!O62</f>
        <v>0.10618023627407165</v>
      </c>
    </row>
    <row r="45" spans="1:11" outlineLevel="1">
      <c r="A45" s="16">
        <v>188</v>
      </c>
      <c r="B45" s="12">
        <f>Reais3x3!P27</f>
        <v>4.8954128440366979E-2</v>
      </c>
      <c r="C45" s="12">
        <f>Reais3x3!S27</f>
        <v>7.5202702702702698E-2</v>
      </c>
      <c r="D45" s="12">
        <f>Reais3x3!V27</f>
        <v>3.092783505154639E-3</v>
      </c>
      <c r="E45" s="12">
        <f>Reais3x3!Q27</f>
        <v>1.0966360856269113E-2</v>
      </c>
      <c r="F45" s="12">
        <f>Reais3x3!T27</f>
        <v>2.3468468468468468E-2</v>
      </c>
      <c r="G45" s="12">
        <f>Reais3x3!W27</f>
        <v>0</v>
      </c>
      <c r="H45" s="12">
        <f>Reais3x3!R27</f>
        <v>1.0966360856269113E-2</v>
      </c>
      <c r="I45" s="12">
        <f>Reais3x3!U27</f>
        <v>2.3468468468468468E-2</v>
      </c>
      <c r="J45" s="12">
        <f>Reais3x3!X27</f>
        <v>0</v>
      </c>
      <c r="K45" s="13">
        <f>Reais3x3!O27</f>
        <v>0.10631127455592848</v>
      </c>
    </row>
    <row r="46" spans="1:11" outlineLevel="1">
      <c r="A46" s="11">
        <v>230</v>
      </c>
      <c r="B46" s="12">
        <f>Reais3x3!P69</f>
        <v>1.8006116207951072E-2</v>
      </c>
      <c r="C46" s="12">
        <f>Reais3x3!S69</f>
        <v>4.1396396396396397E-2</v>
      </c>
      <c r="D46" s="12">
        <f>Reais3x3!V69</f>
        <v>1.3745704467353952E-2</v>
      </c>
      <c r="E46" s="12">
        <f>Reais3x3!Q69</f>
        <v>1.2232415902140673E-2</v>
      </c>
      <c r="F46" s="12">
        <f>Reais3x3!T69</f>
        <v>3.8288288288288286E-2</v>
      </c>
      <c r="G46" s="12">
        <f>Reais3x3!W69</f>
        <v>1.0996563573883162E-2</v>
      </c>
      <c r="H46" s="12">
        <f>Reais3x3!R69</f>
        <v>1.5290519877675841E-2</v>
      </c>
      <c r="I46" s="12">
        <f>Reais3x3!U69</f>
        <v>4.5045045045045046E-5</v>
      </c>
      <c r="J46" s="12">
        <f>Reais3x3!X69</f>
        <v>3.7800687285223365E-2</v>
      </c>
      <c r="K46" s="13">
        <f>Reais3x3!O69</f>
        <v>0.10716275713513752</v>
      </c>
    </row>
    <row r="47" spans="1:11" outlineLevel="1">
      <c r="A47" s="16">
        <v>370</v>
      </c>
      <c r="B47" s="12">
        <f>Reais3x3!P209</f>
        <v>1.0966360856269113E-2</v>
      </c>
      <c r="C47" s="12">
        <f>Reais3x3!S209</f>
        <v>2.3468468468468468E-2</v>
      </c>
      <c r="D47" s="12">
        <f>Reais3x3!V209</f>
        <v>0</v>
      </c>
      <c r="E47" s="12">
        <f>Reais3x3!Q209</f>
        <v>2.4464831804281346E-2</v>
      </c>
      <c r="F47" s="12">
        <f>Reais3x3!T209</f>
        <v>4.2792792792792795E-4</v>
      </c>
      <c r="G47" s="12">
        <f>Reais3x3!W209</f>
        <v>5.8419243986254296E-3</v>
      </c>
      <c r="H47" s="12">
        <f>Reais3x3!R209</f>
        <v>4.8954128440366979E-2</v>
      </c>
      <c r="I47" s="12">
        <f>Reais3x3!U209</f>
        <v>7.5202702702702698E-2</v>
      </c>
      <c r="J47" s="12">
        <f>Reais3x3!X209</f>
        <v>3.092783505154639E-3</v>
      </c>
      <c r="K47" s="13">
        <f>Reais3x3!O209</f>
        <v>0.10865603289215198</v>
      </c>
    </row>
    <row r="48" spans="1:11" outlineLevel="1">
      <c r="A48" s="11">
        <v>265</v>
      </c>
      <c r="B48" s="12">
        <f>Reais3x3!P104</f>
        <v>1.2232415902140673E-2</v>
      </c>
      <c r="C48" s="12">
        <f>Reais3x3!S104</f>
        <v>3.8288288288288286E-2</v>
      </c>
      <c r="D48" s="12">
        <f>Reais3x3!V104</f>
        <v>1.0996563573883162E-2</v>
      </c>
      <c r="E48" s="12">
        <f>Reais3x3!Q104</f>
        <v>1.0966360856269113E-2</v>
      </c>
      <c r="F48" s="12">
        <f>Reais3x3!T104</f>
        <v>2.3468468468468468E-2</v>
      </c>
      <c r="G48" s="12">
        <f>Reais3x3!W104</f>
        <v>0</v>
      </c>
      <c r="H48" s="12">
        <f>Reais3x3!R104</f>
        <v>1.0966360856269113E-2</v>
      </c>
      <c r="I48" s="12">
        <f>Reais3x3!U104</f>
        <v>2.3468468468468468E-2</v>
      </c>
      <c r="J48" s="12">
        <f>Reais3x3!X104</f>
        <v>0</v>
      </c>
      <c r="K48" s="13">
        <f>Reais3x3!O104</f>
        <v>0.10887634465016505</v>
      </c>
    </row>
    <row r="49" spans="1:11" outlineLevel="1">
      <c r="A49" s="11">
        <v>306</v>
      </c>
      <c r="B49" s="12">
        <f>Reais3x3!P145</f>
        <v>6.7278287461773698E-3</v>
      </c>
      <c r="C49" s="12">
        <f>Reais3x3!S145</f>
        <v>1.5765765765765764E-2</v>
      </c>
      <c r="D49" s="12">
        <f>Reais3x3!V145</f>
        <v>0</v>
      </c>
      <c r="E49" s="12">
        <f>Reais3x3!Q145</f>
        <v>1.5290519877675841E-2</v>
      </c>
      <c r="F49" s="12">
        <f>Reais3x3!T145</f>
        <v>4.5045045045045046E-5</v>
      </c>
      <c r="G49" s="12">
        <f>Reais3x3!W145</f>
        <v>3.7800687285223365E-2</v>
      </c>
      <c r="H49" s="12">
        <f>Reais3x3!R145</f>
        <v>4.8954128440366979E-2</v>
      </c>
      <c r="I49" s="12">
        <f>Reais3x3!U145</f>
        <v>7.5202702702702698E-2</v>
      </c>
      <c r="J49" s="12">
        <f>Reais3x3!X145</f>
        <v>3.092783505154639E-3</v>
      </c>
      <c r="K49" s="13">
        <f>Reais3x3!O145</f>
        <v>0.1097941691452049</v>
      </c>
    </row>
    <row r="50" spans="1:11" outlineLevel="1">
      <c r="A50" s="11">
        <v>248</v>
      </c>
      <c r="B50" s="12">
        <f>Reais3x3!P87</f>
        <v>6.7278287461773698E-3</v>
      </c>
      <c r="C50" s="12">
        <f>Reais3x3!S87</f>
        <v>1.5765765765765764E-2</v>
      </c>
      <c r="D50" s="12">
        <f>Reais3x3!V87</f>
        <v>0</v>
      </c>
      <c r="E50" s="12">
        <f>Reais3x3!Q87</f>
        <v>1.0966360856269113E-2</v>
      </c>
      <c r="F50" s="12">
        <f>Reais3x3!T87</f>
        <v>2.3468468468468468E-2</v>
      </c>
      <c r="G50" s="12">
        <f>Reais3x3!W87</f>
        <v>0</v>
      </c>
      <c r="H50" s="12">
        <f>Reais3x3!R87</f>
        <v>1.8006116207951072E-2</v>
      </c>
      <c r="I50" s="12">
        <f>Reais3x3!U87</f>
        <v>4.1396396396396397E-2</v>
      </c>
      <c r="J50" s="12">
        <f>Reais3x3!X87</f>
        <v>1.3745704467353952E-2</v>
      </c>
      <c r="K50" s="13">
        <f>Reais3x3!O87</f>
        <v>0.11059264314343513</v>
      </c>
    </row>
    <row r="51" spans="1:11" outlineLevel="1">
      <c r="A51" s="16">
        <v>174</v>
      </c>
      <c r="B51" s="12">
        <f>Reais3x3!P13</f>
        <v>1.0966360856269113E-2</v>
      </c>
      <c r="C51" s="12">
        <f>Reais3x3!S13</f>
        <v>2.3468468468468468E-2</v>
      </c>
      <c r="D51" s="12">
        <f>Reais3x3!V13</f>
        <v>0</v>
      </c>
      <c r="E51" s="12">
        <f>Reais3x3!Q13</f>
        <v>1.0966360856269113E-2</v>
      </c>
      <c r="F51" s="12">
        <f>Reais3x3!T13</f>
        <v>2.3468468468468468E-2</v>
      </c>
      <c r="G51" s="12">
        <f>Reais3x3!W13</f>
        <v>0</v>
      </c>
      <c r="H51" s="12">
        <f>Reais3x3!R13</f>
        <v>1.8006116207951072E-2</v>
      </c>
      <c r="I51" s="12">
        <f>Reais3x3!U13</f>
        <v>4.1396396396396397E-2</v>
      </c>
      <c r="J51" s="12">
        <f>Reais3x3!X13</f>
        <v>1.3745704467353952E-2</v>
      </c>
      <c r="K51" s="13">
        <f>Reais3x3!O13</f>
        <v>0.11149029291890249</v>
      </c>
    </row>
    <row r="52" spans="1:11" outlineLevel="1">
      <c r="A52" s="16">
        <v>345</v>
      </c>
      <c r="B52" s="12">
        <f>Reais3x3!P184</f>
        <v>1.5290519877675841E-2</v>
      </c>
      <c r="C52" s="12">
        <f>Reais3x3!S184</f>
        <v>4.5045045045045046E-5</v>
      </c>
      <c r="D52" s="12">
        <f>Reais3x3!V184</f>
        <v>3.7800687285223365E-2</v>
      </c>
      <c r="E52" s="12">
        <f>Reais3x3!Q184</f>
        <v>0.13616513761467888</v>
      </c>
      <c r="F52" s="12">
        <f>Reais3x3!T184</f>
        <v>9.0788288288288291E-2</v>
      </c>
      <c r="G52" s="12">
        <f>Reais3x3!W184</f>
        <v>0.19381443298969073</v>
      </c>
      <c r="H52" s="12">
        <f>Reais3x3!R184</f>
        <v>2.4464831804281346E-2</v>
      </c>
      <c r="I52" s="12">
        <f>Reais3x3!U184</f>
        <v>4.2792792792792795E-4</v>
      </c>
      <c r="J52" s="12">
        <f>Reais3x3!X184</f>
        <v>5.8419243986254296E-3</v>
      </c>
      <c r="K52" s="13">
        <f>Reais3x3!O184</f>
        <v>0.11384672864735849</v>
      </c>
    </row>
    <row r="53" spans="1:11" outlineLevel="1">
      <c r="A53" s="11">
        <v>289</v>
      </c>
      <c r="B53" s="12">
        <f>Reais3x3!P128</f>
        <v>7.0336391437308868E-2</v>
      </c>
      <c r="C53" s="12">
        <f>Reais3x3!S128</f>
        <v>0.16434684684684683</v>
      </c>
      <c r="D53" s="12">
        <f>Reais3x3!V128</f>
        <v>0.51683848797250864</v>
      </c>
      <c r="E53" s="12">
        <f>Reais3x3!Q128</f>
        <v>1.0966360856269113E-2</v>
      </c>
      <c r="F53" s="12">
        <f>Reais3x3!T128</f>
        <v>2.3468468468468468E-2</v>
      </c>
      <c r="G53" s="12">
        <f>Reais3x3!W128</f>
        <v>0</v>
      </c>
      <c r="H53" s="12">
        <f>Reais3x3!R128</f>
        <v>1.0966360856269113E-2</v>
      </c>
      <c r="I53" s="12">
        <f>Reais3x3!U128</f>
        <v>2.3468468468468468E-2</v>
      </c>
      <c r="J53" s="12">
        <f>Reais3x3!X128</f>
        <v>0</v>
      </c>
      <c r="K53" s="13">
        <f>Reais3x3!O128</f>
        <v>0.11420461393015424</v>
      </c>
    </row>
    <row r="54" spans="1:11" outlineLevel="1">
      <c r="A54" s="16">
        <v>225</v>
      </c>
      <c r="B54" s="12">
        <f>Reais3x3!P64</f>
        <v>1.8006116207951072E-2</v>
      </c>
      <c r="C54" s="12">
        <f>Reais3x3!S64</f>
        <v>4.1396396396396397E-2</v>
      </c>
      <c r="D54" s="12">
        <f>Reais3x3!V64</f>
        <v>1.3745704467353952E-2</v>
      </c>
      <c r="E54" s="12">
        <f>Reais3x3!Q64</f>
        <v>6.7278287461773698E-3</v>
      </c>
      <c r="F54" s="12">
        <f>Reais3x3!T64</f>
        <v>1.5765765765765764E-2</v>
      </c>
      <c r="G54" s="12">
        <f>Reais3x3!W64</f>
        <v>0</v>
      </c>
      <c r="H54" s="12">
        <f>Reais3x3!R64</f>
        <v>6.7278287461773698E-3</v>
      </c>
      <c r="I54" s="12">
        <f>Reais3x3!U64</f>
        <v>1.5765765765765764E-2</v>
      </c>
      <c r="J54" s="12">
        <f>Reais3x3!X64</f>
        <v>0</v>
      </c>
      <c r="K54" s="13">
        <f>Reais3x3!O64</f>
        <v>0.11443398000827727</v>
      </c>
    </row>
    <row r="55" spans="1:11" outlineLevel="1">
      <c r="A55" s="11">
        <v>243</v>
      </c>
      <c r="B55" s="12">
        <f>Reais3x3!P82</f>
        <v>6.7278287461773698E-3</v>
      </c>
      <c r="C55" s="12">
        <f>Reais3x3!S82</f>
        <v>1.5765765765765764E-2</v>
      </c>
      <c r="D55" s="12">
        <f>Reais3x3!V82</f>
        <v>0</v>
      </c>
      <c r="E55" s="12">
        <f>Reais3x3!Q82</f>
        <v>1.5290519877675841E-2</v>
      </c>
      <c r="F55" s="12">
        <f>Reais3x3!T82</f>
        <v>4.5045045045045046E-5</v>
      </c>
      <c r="G55" s="12">
        <f>Reais3x3!W82</f>
        <v>3.7800687285223365E-2</v>
      </c>
      <c r="H55" s="12">
        <f>Reais3x3!R82</f>
        <v>6.8000000000000005E-2</v>
      </c>
      <c r="I55" s="12">
        <f>Reais3x3!U82</f>
        <v>0.16936936936936939</v>
      </c>
      <c r="J55" s="12">
        <f>Reais3x3!X82</f>
        <v>0.49312714776632305</v>
      </c>
      <c r="K55" s="13">
        <f>Reais3x3!O82</f>
        <v>0.11452069743768134</v>
      </c>
    </row>
    <row r="56" spans="1:11" outlineLevel="1">
      <c r="A56" s="11">
        <v>166</v>
      </c>
      <c r="B56" s="12">
        <f>Reais3x3!P5</f>
        <v>1.8006116207951072E-2</v>
      </c>
      <c r="C56" s="12">
        <f>Reais3x3!S5</f>
        <v>4.1396396396396397E-2</v>
      </c>
      <c r="D56" s="12">
        <f>Reais3x3!V5</f>
        <v>1.3745704467353952E-2</v>
      </c>
      <c r="E56" s="12">
        <f>Reais3x3!Q5</f>
        <v>0.13616513761467888</v>
      </c>
      <c r="F56" s="12">
        <f>Reais3x3!T5</f>
        <v>9.0788288288288291E-2</v>
      </c>
      <c r="G56" s="12">
        <f>Reais3x3!W5</f>
        <v>0.19381443298969073</v>
      </c>
      <c r="H56" s="12">
        <f>Reais3x3!R5</f>
        <v>1.0966360856269113E-2</v>
      </c>
      <c r="I56" s="12">
        <f>Reais3x3!U5</f>
        <v>2.3468468468468468E-2</v>
      </c>
      <c r="J56" s="12">
        <f>Reais3x3!X5</f>
        <v>0</v>
      </c>
      <c r="K56" s="13">
        <f>Reais3x3!O5</f>
        <v>0.11510816107654757</v>
      </c>
    </row>
    <row r="57" spans="1:11" outlineLevel="1">
      <c r="A57" s="11">
        <v>276</v>
      </c>
      <c r="B57" s="12">
        <f>Reais3x3!P115</f>
        <v>1.5290519877675841E-2</v>
      </c>
      <c r="C57" s="12">
        <f>Reais3x3!S115</f>
        <v>4.5045045045045046E-5</v>
      </c>
      <c r="D57" s="12">
        <f>Reais3x3!V115</f>
        <v>3.7800687285223365E-2</v>
      </c>
      <c r="E57" s="12">
        <f>Reais3x3!Q115</f>
        <v>1.5290519877675841E-2</v>
      </c>
      <c r="F57" s="12">
        <f>Reais3x3!T115</f>
        <v>4.5045045045045046E-5</v>
      </c>
      <c r="G57" s="12">
        <f>Reais3x3!W115</f>
        <v>3.7800687285223365E-2</v>
      </c>
      <c r="H57" s="12">
        <f>Reais3x3!R115</f>
        <v>6.8000000000000005E-2</v>
      </c>
      <c r="I57" s="12">
        <f>Reais3x3!U115</f>
        <v>0.16936936936936939</v>
      </c>
      <c r="J57" s="12">
        <f>Reais3x3!X115</f>
        <v>0.49312714776632305</v>
      </c>
      <c r="K57" s="13">
        <f>Reais3x3!O115</f>
        <v>0.11573773307347095</v>
      </c>
    </row>
    <row r="58" spans="1:11" outlineLevel="1">
      <c r="A58" s="16">
        <v>202</v>
      </c>
      <c r="B58" s="12">
        <f>Reais3x3!P41</f>
        <v>6.7278287461773698E-3</v>
      </c>
      <c r="C58" s="12">
        <f>Reais3x3!S41</f>
        <v>1.5765765765765764E-2</v>
      </c>
      <c r="D58" s="12">
        <f>Reais3x3!V41</f>
        <v>0</v>
      </c>
      <c r="E58" s="12">
        <f>Reais3x3!Q41</f>
        <v>6.7278287461773698E-3</v>
      </c>
      <c r="F58" s="12">
        <f>Reais3x3!T41</f>
        <v>1.5765765765765764E-2</v>
      </c>
      <c r="G58" s="12">
        <f>Reais3x3!W41</f>
        <v>0</v>
      </c>
      <c r="H58" s="12">
        <f>Reais3x3!R41</f>
        <v>1.2232415902140673E-2</v>
      </c>
      <c r="I58" s="12">
        <f>Reais3x3!U41</f>
        <v>3.8288288288288286E-2</v>
      </c>
      <c r="J58" s="12">
        <f>Reais3x3!X41</f>
        <v>1.0996563573883162E-2</v>
      </c>
      <c r="K58" s="13">
        <f>Reais3x3!O41</f>
        <v>0.11655901837984935</v>
      </c>
    </row>
    <row r="59" spans="1:11" outlineLevel="1">
      <c r="A59" s="11">
        <v>328</v>
      </c>
      <c r="B59" s="12">
        <f>Reais3x3!P167</f>
        <v>1.2232415902140673E-2</v>
      </c>
      <c r="C59" s="12">
        <f>Reais3x3!S167</f>
        <v>3.8288288288288286E-2</v>
      </c>
      <c r="D59" s="12">
        <f>Reais3x3!V167</f>
        <v>1.0996563573883162E-2</v>
      </c>
      <c r="E59" s="12">
        <f>Reais3x3!Q167</f>
        <v>1.8006116207951072E-2</v>
      </c>
      <c r="F59" s="12">
        <f>Reais3x3!T167</f>
        <v>4.1396396396396397E-2</v>
      </c>
      <c r="G59" s="12">
        <f>Reais3x3!W167</f>
        <v>1.3745704467353952E-2</v>
      </c>
      <c r="H59" s="12">
        <f>Reais3x3!R167</f>
        <v>2.4464831804281346E-2</v>
      </c>
      <c r="I59" s="12">
        <f>Reais3x3!U167</f>
        <v>4.2792792792792795E-4</v>
      </c>
      <c r="J59" s="12">
        <f>Reais3x3!X167</f>
        <v>5.8419243986254296E-3</v>
      </c>
      <c r="K59" s="13">
        <f>Reais3x3!O167</f>
        <v>0.1166193975491016</v>
      </c>
    </row>
    <row r="60" spans="1:11" outlineLevel="1">
      <c r="A60" s="11">
        <v>277</v>
      </c>
      <c r="B60" s="12">
        <f>Reais3x3!P116</f>
        <v>1.5290519877675841E-2</v>
      </c>
      <c r="C60" s="12">
        <f>Reais3x3!S116</f>
        <v>4.5045045045045046E-5</v>
      </c>
      <c r="D60" s="12">
        <f>Reais3x3!V116</f>
        <v>3.7800687285223365E-2</v>
      </c>
      <c r="E60" s="12">
        <f>Reais3x3!Q116</f>
        <v>7.0336391437308868E-2</v>
      </c>
      <c r="F60" s="12">
        <f>Reais3x3!T116</f>
        <v>0.16434684684684683</v>
      </c>
      <c r="G60" s="12">
        <f>Reais3x3!W116</f>
        <v>0.51683848797250864</v>
      </c>
      <c r="H60" s="12">
        <f>Reais3x3!R116</f>
        <v>1.0966360856269113E-2</v>
      </c>
      <c r="I60" s="12">
        <f>Reais3x3!U116</f>
        <v>2.3468468468468468E-2</v>
      </c>
      <c r="J60" s="12">
        <f>Reais3x3!X116</f>
        <v>0</v>
      </c>
      <c r="K60" s="13">
        <f>Reais3x3!O116</f>
        <v>0.11665015338951064</v>
      </c>
    </row>
    <row r="61" spans="1:11" outlineLevel="1">
      <c r="A61" s="16">
        <v>209</v>
      </c>
      <c r="B61" s="12">
        <f>Reais3x3!P48</f>
        <v>6.7278287461773698E-3</v>
      </c>
      <c r="C61" s="12">
        <f>Reais3x3!S48</f>
        <v>1.5765765765765764E-2</v>
      </c>
      <c r="D61" s="12">
        <f>Reais3x3!V48</f>
        <v>0</v>
      </c>
      <c r="E61" s="12">
        <f>Reais3x3!Q48</f>
        <v>1.5290519877675841E-2</v>
      </c>
      <c r="F61" s="12">
        <f>Reais3x3!T48</f>
        <v>4.5045045045045046E-5</v>
      </c>
      <c r="G61" s="12">
        <f>Reais3x3!W48</f>
        <v>3.7800687285223365E-2</v>
      </c>
      <c r="H61" s="12">
        <f>Reais3x3!R48</f>
        <v>7.0336391437308868E-2</v>
      </c>
      <c r="I61" s="12">
        <f>Reais3x3!U48</f>
        <v>0.16434684684684683</v>
      </c>
      <c r="J61" s="12">
        <f>Reais3x3!X48</f>
        <v>0.51683848797250864</v>
      </c>
      <c r="K61" s="13">
        <f>Reais3x3!O48</f>
        <v>0.1172124216093644</v>
      </c>
    </row>
    <row r="62" spans="1:11" outlineLevel="1">
      <c r="A62" s="11">
        <v>240</v>
      </c>
      <c r="B62" s="12">
        <f>Reais3x3!P79</f>
        <v>6.7278287461773698E-3</v>
      </c>
      <c r="C62" s="12">
        <f>Reais3x3!S79</f>
        <v>1.5765765765765764E-2</v>
      </c>
      <c r="D62" s="12">
        <f>Reais3x3!V79</f>
        <v>0</v>
      </c>
      <c r="E62" s="12">
        <f>Reais3x3!Q79</f>
        <v>1.2232415902140673E-2</v>
      </c>
      <c r="F62" s="12">
        <f>Reais3x3!T79</f>
        <v>3.8288288288288286E-2</v>
      </c>
      <c r="G62" s="12">
        <f>Reais3x3!W79</f>
        <v>1.0996563573883162E-2</v>
      </c>
      <c r="H62" s="12">
        <f>Reais3x3!R79</f>
        <v>1.0966360856269113E-2</v>
      </c>
      <c r="I62" s="12">
        <f>Reais3x3!U79</f>
        <v>2.3468468468468468E-2</v>
      </c>
      <c r="J62" s="12">
        <f>Reais3x3!X79</f>
        <v>0</v>
      </c>
      <c r="K62" s="13">
        <f>Reais3x3!O79</f>
        <v>0.11721914449047421</v>
      </c>
    </row>
    <row r="63" spans="1:11" outlineLevel="1">
      <c r="A63" s="11">
        <v>283</v>
      </c>
      <c r="B63" s="12">
        <f>Reais3x3!P122</f>
        <v>1.5290519877675841E-2</v>
      </c>
      <c r="C63" s="12">
        <f>Reais3x3!S122</f>
        <v>4.5045045045045046E-5</v>
      </c>
      <c r="D63" s="12">
        <f>Reais3x3!V122</f>
        <v>3.7800687285223365E-2</v>
      </c>
      <c r="E63" s="12">
        <f>Reais3x3!Q122</f>
        <v>1.0966360856269113E-2</v>
      </c>
      <c r="F63" s="12">
        <f>Reais3x3!T122</f>
        <v>2.3468468468468468E-2</v>
      </c>
      <c r="G63" s="12">
        <f>Reais3x3!W122</f>
        <v>0</v>
      </c>
      <c r="H63" s="12">
        <f>Reais3x3!R122</f>
        <v>6.8000000000000005E-2</v>
      </c>
      <c r="I63" s="12">
        <f>Reais3x3!U122</f>
        <v>0.16936936936936939</v>
      </c>
      <c r="J63" s="12">
        <f>Reais3x3!X122</f>
        <v>0.49312714776632305</v>
      </c>
      <c r="K63" s="13">
        <f>Reais3x3!O122</f>
        <v>0.11796036760290478</v>
      </c>
    </row>
    <row r="64" spans="1:11" outlineLevel="1">
      <c r="A64" s="16">
        <v>347</v>
      </c>
      <c r="B64" s="12">
        <f>Reais3x3!P186</f>
        <v>1.5290519877675841E-2</v>
      </c>
      <c r="C64" s="12">
        <f>Reais3x3!S186</f>
        <v>4.5045045045045046E-5</v>
      </c>
      <c r="D64" s="12">
        <f>Reais3x3!V186</f>
        <v>3.7800687285223365E-2</v>
      </c>
      <c r="E64" s="12">
        <f>Reais3x3!Q186</f>
        <v>6.8000000000000005E-2</v>
      </c>
      <c r="F64" s="12">
        <f>Reais3x3!T186</f>
        <v>0.16936936936936939</v>
      </c>
      <c r="G64" s="12">
        <f>Reais3x3!W186</f>
        <v>0.49312714776632305</v>
      </c>
      <c r="H64" s="12">
        <f>Reais3x3!R186</f>
        <v>2.4464831804281346E-2</v>
      </c>
      <c r="I64" s="12">
        <f>Reais3x3!U186</f>
        <v>4.2792792792792795E-4</v>
      </c>
      <c r="J64" s="12">
        <f>Reais3x3!X186</f>
        <v>5.8419243986254296E-3</v>
      </c>
      <c r="K64" s="13">
        <f>Reais3x3!O186</f>
        <v>0.11835219133605109</v>
      </c>
    </row>
    <row r="65" spans="1:11" outlineLevel="1">
      <c r="A65" s="11">
        <v>318</v>
      </c>
      <c r="B65" s="12">
        <f>Reais3x3!P157</f>
        <v>6.7278287461773698E-3</v>
      </c>
      <c r="C65" s="12">
        <f>Reais3x3!S157</f>
        <v>1.5765765765765764E-2</v>
      </c>
      <c r="D65" s="12">
        <f>Reais3x3!V157</f>
        <v>0</v>
      </c>
      <c r="E65" s="12">
        <f>Reais3x3!Q157</f>
        <v>2.4464831804281346E-2</v>
      </c>
      <c r="F65" s="12">
        <f>Reais3x3!T157</f>
        <v>4.2792792792792795E-4</v>
      </c>
      <c r="G65" s="12">
        <f>Reais3x3!W157</f>
        <v>5.8419243986254296E-3</v>
      </c>
      <c r="H65" s="12">
        <f>Reais3x3!R157</f>
        <v>4.8954128440366979E-2</v>
      </c>
      <c r="I65" s="12">
        <f>Reais3x3!U157</f>
        <v>7.5202702702702698E-2</v>
      </c>
      <c r="J65" s="12">
        <f>Reais3x3!X157</f>
        <v>3.092783505154639E-3</v>
      </c>
      <c r="K65" s="13">
        <f>Reais3x3!O157</f>
        <v>0.11844856722739798</v>
      </c>
    </row>
    <row r="66" spans="1:11" outlineLevel="1">
      <c r="A66" s="16">
        <v>204</v>
      </c>
      <c r="B66" s="12">
        <f>Reais3x3!P43</f>
        <v>6.7278287461773698E-3</v>
      </c>
      <c r="C66" s="12">
        <f>Reais3x3!S43</f>
        <v>1.5765765765765764E-2</v>
      </c>
      <c r="D66" s="12">
        <f>Reais3x3!V43</f>
        <v>0</v>
      </c>
      <c r="E66" s="12">
        <f>Reais3x3!Q43</f>
        <v>6.7278287461773698E-3</v>
      </c>
      <c r="F66" s="12">
        <f>Reais3x3!T43</f>
        <v>1.5765765765765764E-2</v>
      </c>
      <c r="G66" s="12">
        <f>Reais3x3!W43</f>
        <v>0</v>
      </c>
      <c r="H66" s="12">
        <f>Reais3x3!R43</f>
        <v>7.0336391437308868E-2</v>
      </c>
      <c r="I66" s="12">
        <f>Reais3x3!U43</f>
        <v>0.16434684684684683</v>
      </c>
      <c r="J66" s="12">
        <f>Reais3x3!X43</f>
        <v>0.51683848797250864</v>
      </c>
      <c r="K66" s="13">
        <f>Reais3x3!O43</f>
        <v>0.11860821901485015</v>
      </c>
    </row>
    <row r="67" spans="1:11" outlineLevel="1">
      <c r="A67" s="11">
        <v>304</v>
      </c>
      <c r="B67" s="12">
        <f>Reais3x3!P143</f>
        <v>6.7278287461773698E-3</v>
      </c>
      <c r="C67" s="12">
        <f>Reais3x3!S143</f>
        <v>1.5765765765765764E-2</v>
      </c>
      <c r="D67" s="12">
        <f>Reais3x3!V143</f>
        <v>0</v>
      </c>
      <c r="E67" s="12">
        <f>Reais3x3!Q143</f>
        <v>1.2232415902140673E-2</v>
      </c>
      <c r="F67" s="12">
        <f>Reais3x3!T143</f>
        <v>3.8288288288288286E-2</v>
      </c>
      <c r="G67" s="12">
        <f>Reais3x3!W143</f>
        <v>1.0996563573883162E-2</v>
      </c>
      <c r="H67" s="12">
        <f>Reais3x3!R143</f>
        <v>4.8954128440366979E-2</v>
      </c>
      <c r="I67" s="12">
        <f>Reais3x3!U143</f>
        <v>7.5202702702702698E-2</v>
      </c>
      <c r="J67" s="12">
        <f>Reais3x3!X143</f>
        <v>3.092783505154639E-3</v>
      </c>
      <c r="K67" s="13">
        <f>Reais3x3!O143</f>
        <v>0.11991848417745565</v>
      </c>
    </row>
    <row r="68" spans="1:11" outlineLevel="1">
      <c r="A68" s="16">
        <v>371</v>
      </c>
      <c r="B68" s="12">
        <f>Reais3x3!P210</f>
        <v>1.8006116207951072E-2</v>
      </c>
      <c r="C68" s="12">
        <f>Reais3x3!S210</f>
        <v>4.1396396396396397E-2</v>
      </c>
      <c r="D68" s="12">
        <f>Reais3x3!V210</f>
        <v>1.3745704467353952E-2</v>
      </c>
      <c r="E68" s="12">
        <f>Reais3x3!Q210</f>
        <v>1.8006116207951072E-2</v>
      </c>
      <c r="F68" s="12">
        <f>Reais3x3!T210</f>
        <v>4.1396396396396397E-2</v>
      </c>
      <c r="G68" s="12">
        <f>Reais3x3!W210</f>
        <v>1.3745704467353952E-2</v>
      </c>
      <c r="H68" s="12">
        <f>Reais3x3!R210</f>
        <v>2.4464831804281346E-2</v>
      </c>
      <c r="I68" s="12">
        <f>Reais3x3!U210</f>
        <v>4.2792792792792795E-4</v>
      </c>
      <c r="J68" s="12">
        <f>Reais3x3!X210</f>
        <v>5.8419243986254296E-3</v>
      </c>
      <c r="K68" s="13">
        <f>Reais3x3!O210</f>
        <v>0.12036567982796102</v>
      </c>
    </row>
    <row r="69" spans="1:11" outlineLevel="1">
      <c r="A69" s="16">
        <v>354</v>
      </c>
      <c r="B69" s="12">
        <f>Reais3x3!P193</f>
        <v>7.0336391437308868E-2</v>
      </c>
      <c r="C69" s="12">
        <f>Reais3x3!S193</f>
        <v>0.16434684684684683</v>
      </c>
      <c r="D69" s="12">
        <f>Reais3x3!V193</f>
        <v>0.51683848797250864</v>
      </c>
      <c r="E69" s="12">
        <f>Reais3x3!Q193</f>
        <v>1.0966360856269113E-2</v>
      </c>
      <c r="F69" s="12">
        <f>Reais3x3!T193</f>
        <v>2.3468468468468468E-2</v>
      </c>
      <c r="G69" s="12">
        <f>Reais3x3!W193</f>
        <v>0</v>
      </c>
      <c r="H69" s="12">
        <f>Reais3x3!R193</f>
        <v>2.4464831804281346E-2</v>
      </c>
      <c r="I69" s="12">
        <f>Reais3x3!U193</f>
        <v>4.2792792792792795E-4</v>
      </c>
      <c r="J69" s="12">
        <f>Reais3x3!X193</f>
        <v>5.8419243986254296E-3</v>
      </c>
      <c r="K69" s="13">
        <f>Reais3x3!O193</f>
        <v>0.12044615673585546</v>
      </c>
    </row>
    <row r="70" spans="1:11" outlineLevel="1">
      <c r="A70" s="11">
        <v>282</v>
      </c>
      <c r="B70" s="12">
        <f>Reais3x3!P121</f>
        <v>1.5290519877675841E-2</v>
      </c>
      <c r="C70" s="12">
        <f>Reais3x3!S121</f>
        <v>4.5045045045045046E-5</v>
      </c>
      <c r="D70" s="12">
        <f>Reais3x3!V121</f>
        <v>3.7800687285223365E-2</v>
      </c>
      <c r="E70" s="12">
        <f>Reais3x3!Q121</f>
        <v>1.0966360856269113E-2</v>
      </c>
      <c r="F70" s="12">
        <f>Reais3x3!T121</f>
        <v>2.3468468468468468E-2</v>
      </c>
      <c r="G70" s="12">
        <f>Reais3x3!W121</f>
        <v>0</v>
      </c>
      <c r="H70" s="12">
        <f>Reais3x3!R121</f>
        <v>0.13616513761467888</v>
      </c>
      <c r="I70" s="12">
        <f>Reais3x3!U121</f>
        <v>9.0788288288288291E-2</v>
      </c>
      <c r="J70" s="12">
        <f>Reais3x3!X121</f>
        <v>0.19381443298969073</v>
      </c>
      <c r="K70" s="13">
        <f>Reais3x3!O121</f>
        <v>0.12181726286599333</v>
      </c>
    </row>
    <row r="71" spans="1:11" outlineLevel="1">
      <c r="A71" s="11">
        <v>320</v>
      </c>
      <c r="B71" s="12">
        <f>Reais3x3!P159</f>
        <v>1.2232415902140673E-2</v>
      </c>
      <c r="C71" s="12">
        <f>Reais3x3!S159</f>
        <v>3.8288288288288286E-2</v>
      </c>
      <c r="D71" s="12">
        <f>Reais3x3!V159</f>
        <v>1.0996563573883162E-2</v>
      </c>
      <c r="E71" s="12">
        <f>Reais3x3!Q159</f>
        <v>1.2232415902140673E-2</v>
      </c>
      <c r="F71" s="12">
        <f>Reais3x3!T159</f>
        <v>3.8288288288288286E-2</v>
      </c>
      <c r="G71" s="12">
        <f>Reais3x3!W159</f>
        <v>1.0996563573883162E-2</v>
      </c>
      <c r="H71" s="12">
        <f>Reais3x3!R159</f>
        <v>2.4464831804281346E-2</v>
      </c>
      <c r="I71" s="12">
        <f>Reais3x3!U159</f>
        <v>4.2792792792792795E-4</v>
      </c>
      <c r="J71" s="12">
        <f>Reais3x3!X159</f>
        <v>5.8419243986254296E-3</v>
      </c>
      <c r="K71" s="13">
        <f>Reais3x3!O159</f>
        <v>0.12233072155009277</v>
      </c>
    </row>
    <row r="72" spans="1:11" outlineLevel="1">
      <c r="A72" s="16">
        <v>344</v>
      </c>
      <c r="B72" s="12">
        <f>Reais3x3!P183</f>
        <v>1.5290519877675841E-2</v>
      </c>
      <c r="C72" s="12">
        <f>Reais3x3!S183</f>
        <v>4.5045045045045046E-5</v>
      </c>
      <c r="D72" s="12">
        <f>Reais3x3!V183</f>
        <v>3.7800687285223365E-2</v>
      </c>
      <c r="E72" s="12">
        <f>Reais3x3!Q183</f>
        <v>1.8006116207951072E-2</v>
      </c>
      <c r="F72" s="12">
        <f>Reais3x3!T183</f>
        <v>4.1396396396396397E-2</v>
      </c>
      <c r="G72" s="12">
        <f>Reais3x3!W183</f>
        <v>1.3745704467353952E-2</v>
      </c>
      <c r="H72" s="12">
        <f>Reais3x3!R183</f>
        <v>4.8954128440366979E-2</v>
      </c>
      <c r="I72" s="12">
        <f>Reais3x3!U183</f>
        <v>7.5202702702702698E-2</v>
      </c>
      <c r="J72" s="12">
        <f>Reais3x3!X183</f>
        <v>3.092783505154639E-3</v>
      </c>
      <c r="K72" s="13">
        <f>Reais3x3!O183</f>
        <v>0.12294178467582635</v>
      </c>
    </row>
    <row r="73" spans="1:11" outlineLevel="1">
      <c r="A73" s="16">
        <v>182</v>
      </c>
      <c r="B73" s="12">
        <f>Reais3x3!P21</f>
        <v>6.8000000000000005E-2</v>
      </c>
      <c r="C73" s="12">
        <f>Reais3x3!S21</f>
        <v>0.16936936936936939</v>
      </c>
      <c r="D73" s="12">
        <f>Reais3x3!V21</f>
        <v>0.49312714776632305</v>
      </c>
      <c r="E73" s="12">
        <f>Reais3x3!Q21</f>
        <v>1.0966360856269113E-2</v>
      </c>
      <c r="F73" s="12">
        <f>Reais3x3!T21</f>
        <v>2.3468468468468468E-2</v>
      </c>
      <c r="G73" s="12">
        <f>Reais3x3!W21</f>
        <v>0</v>
      </c>
      <c r="H73" s="12">
        <f>Reais3x3!R21</f>
        <v>1.0966360856269113E-2</v>
      </c>
      <c r="I73" s="12">
        <f>Reais3x3!U21</f>
        <v>2.3468468468468468E-2</v>
      </c>
      <c r="J73" s="12">
        <f>Reais3x3!X21</f>
        <v>0</v>
      </c>
      <c r="K73" s="13">
        <f>Reais3x3!O21</f>
        <v>0.12389559132228167</v>
      </c>
    </row>
    <row r="74" spans="1:11" outlineLevel="1">
      <c r="A74" s="11">
        <v>242</v>
      </c>
      <c r="B74" s="12">
        <f>Reais3x3!P81</f>
        <v>6.7278287461773698E-3</v>
      </c>
      <c r="C74" s="12">
        <f>Reais3x3!S81</f>
        <v>1.5765765765765764E-2</v>
      </c>
      <c r="D74" s="12">
        <f>Reais3x3!V81</f>
        <v>0</v>
      </c>
      <c r="E74" s="12">
        <f>Reais3x3!Q81</f>
        <v>1.5290519877675841E-2</v>
      </c>
      <c r="F74" s="12">
        <f>Reais3x3!T81</f>
        <v>4.5045045045045046E-5</v>
      </c>
      <c r="G74" s="12">
        <f>Reais3x3!W81</f>
        <v>3.7800687285223365E-2</v>
      </c>
      <c r="H74" s="12">
        <f>Reais3x3!R81</f>
        <v>0.13616513761467888</v>
      </c>
      <c r="I74" s="12">
        <f>Reais3x3!U81</f>
        <v>9.0788288288288291E-2</v>
      </c>
      <c r="J74" s="12">
        <f>Reais3x3!X81</f>
        <v>0.19381443298969073</v>
      </c>
      <c r="K74" s="13">
        <f>Reais3x3!O81</f>
        <v>0.12420164416876456</v>
      </c>
    </row>
    <row r="75" spans="1:11" outlineLevel="1">
      <c r="A75" s="16">
        <v>175</v>
      </c>
      <c r="B75" s="12">
        <f>Reais3x3!P14</f>
        <v>1.0966360856269113E-2</v>
      </c>
      <c r="C75" s="12">
        <f>Reais3x3!S14</f>
        <v>2.3468468468468468E-2</v>
      </c>
      <c r="D75" s="12">
        <f>Reais3x3!V14</f>
        <v>0</v>
      </c>
      <c r="E75" s="12">
        <f>Reais3x3!Q14</f>
        <v>1.0966360856269113E-2</v>
      </c>
      <c r="F75" s="12">
        <f>Reais3x3!T14</f>
        <v>2.3468468468468468E-2</v>
      </c>
      <c r="G75" s="12">
        <f>Reais3x3!W14</f>
        <v>0</v>
      </c>
      <c r="H75" s="12">
        <f>Reais3x3!R14</f>
        <v>0.13616513761467888</v>
      </c>
      <c r="I75" s="12">
        <f>Reais3x3!U14</f>
        <v>9.0788288288288291E-2</v>
      </c>
      <c r="J75" s="12">
        <f>Reais3x3!X14</f>
        <v>0.19381443298969073</v>
      </c>
      <c r="K75" s="13">
        <f>Reais3x3!O14</f>
        <v>0.12455024401672461</v>
      </c>
    </row>
    <row r="76" spans="1:11" outlineLevel="1">
      <c r="A76" s="11">
        <v>302</v>
      </c>
      <c r="B76" s="12">
        <f>Reais3x3!P141</f>
        <v>6.7278287461773698E-3</v>
      </c>
      <c r="C76" s="12">
        <f>Reais3x3!S141</f>
        <v>1.5765765765765764E-2</v>
      </c>
      <c r="D76" s="12">
        <f>Reais3x3!V141</f>
        <v>0</v>
      </c>
      <c r="E76" s="12">
        <f>Reais3x3!Q141</f>
        <v>6.7278287461773698E-3</v>
      </c>
      <c r="F76" s="12">
        <f>Reais3x3!T141</f>
        <v>1.5765765765765764E-2</v>
      </c>
      <c r="G76" s="12">
        <f>Reais3x3!W141</f>
        <v>0</v>
      </c>
      <c r="H76" s="12">
        <f>Reais3x3!R141</f>
        <v>4.8954128440366979E-2</v>
      </c>
      <c r="I76" s="12">
        <f>Reais3x3!U141</f>
        <v>7.5202702702702698E-2</v>
      </c>
      <c r="J76" s="12">
        <f>Reais3x3!X141</f>
        <v>3.092783505154639E-3</v>
      </c>
      <c r="K76" s="13">
        <f>Reais3x3!O141</f>
        <v>0.12466391238769751</v>
      </c>
    </row>
    <row r="77" spans="1:11" outlineLevel="1">
      <c r="A77" s="11">
        <v>323</v>
      </c>
      <c r="B77" s="12">
        <f>Reais3x3!P162</f>
        <v>1.2232415902140673E-2</v>
      </c>
      <c r="C77" s="12">
        <f>Reais3x3!S162</f>
        <v>3.8288288288288286E-2</v>
      </c>
      <c r="D77" s="12">
        <f>Reais3x3!V162</f>
        <v>1.0996563573883162E-2</v>
      </c>
      <c r="E77" s="12">
        <f>Reais3x3!Q162</f>
        <v>1.5290519877675841E-2</v>
      </c>
      <c r="F77" s="12">
        <f>Reais3x3!T162</f>
        <v>4.5045045045045046E-5</v>
      </c>
      <c r="G77" s="12">
        <f>Reais3x3!W162</f>
        <v>3.7800687285223365E-2</v>
      </c>
      <c r="H77" s="12">
        <f>Reais3x3!R162</f>
        <v>4.8954128440366979E-2</v>
      </c>
      <c r="I77" s="12">
        <f>Reais3x3!U162</f>
        <v>7.5202702702702698E-2</v>
      </c>
      <c r="J77" s="12">
        <f>Reais3x3!X162</f>
        <v>3.092783505154639E-3</v>
      </c>
      <c r="K77" s="13">
        <f>Reais3x3!O162</f>
        <v>0.12482771203262717</v>
      </c>
    </row>
    <row r="78" spans="1:11" outlineLevel="1">
      <c r="A78" s="11">
        <v>312</v>
      </c>
      <c r="B78" s="12">
        <f>Reais3x3!P151</f>
        <v>6.7278287461773698E-3</v>
      </c>
      <c r="C78" s="12">
        <f>Reais3x3!S151</f>
        <v>1.5765765765765764E-2</v>
      </c>
      <c r="D78" s="12">
        <f>Reais3x3!V151</f>
        <v>0</v>
      </c>
      <c r="E78" s="12">
        <f>Reais3x3!Q151</f>
        <v>1.8006116207951072E-2</v>
      </c>
      <c r="F78" s="12">
        <f>Reais3x3!T151</f>
        <v>4.1396396396396397E-2</v>
      </c>
      <c r="G78" s="12">
        <f>Reais3x3!W151</f>
        <v>1.3745704467353952E-2</v>
      </c>
      <c r="H78" s="12">
        <f>Reais3x3!R151</f>
        <v>4.8954128440366979E-2</v>
      </c>
      <c r="I78" s="12">
        <f>Reais3x3!U151</f>
        <v>7.5202702702702698E-2</v>
      </c>
      <c r="J78" s="12">
        <f>Reais3x3!X151</f>
        <v>3.092783505154639E-3</v>
      </c>
      <c r="K78" s="13">
        <f>Reais3x3!O151</f>
        <v>0.12497463600387275</v>
      </c>
    </row>
    <row r="79" spans="1:11" outlineLevel="1">
      <c r="A79" s="11">
        <v>307</v>
      </c>
      <c r="B79" s="12">
        <f>Reais3x3!P146</f>
        <v>6.7278287461773698E-3</v>
      </c>
      <c r="C79" s="12">
        <f>Reais3x3!S146</f>
        <v>1.5765765765765764E-2</v>
      </c>
      <c r="D79" s="12">
        <f>Reais3x3!V146</f>
        <v>0</v>
      </c>
      <c r="E79" s="12">
        <f>Reais3x3!Q146</f>
        <v>7.0336391437308868E-2</v>
      </c>
      <c r="F79" s="12">
        <f>Reais3x3!T146</f>
        <v>0.16434684684684683</v>
      </c>
      <c r="G79" s="12">
        <f>Reais3x3!W146</f>
        <v>0.51683848797250864</v>
      </c>
      <c r="H79" s="12">
        <f>Reais3x3!R146</f>
        <v>2.4464831804281346E-2</v>
      </c>
      <c r="I79" s="12">
        <f>Reais3x3!U146</f>
        <v>4.2792792792792795E-4</v>
      </c>
      <c r="J79" s="12">
        <f>Reais3x3!X146</f>
        <v>5.8419243986254296E-3</v>
      </c>
      <c r="K79" s="13">
        <f>Reais3x3!O146</f>
        <v>0.12550988793117623</v>
      </c>
    </row>
    <row r="80" spans="1:11" outlineLevel="1">
      <c r="A80" s="11">
        <v>244</v>
      </c>
      <c r="B80" s="12">
        <f>Reais3x3!P83</f>
        <v>6.7278287461773698E-3</v>
      </c>
      <c r="C80" s="12">
        <f>Reais3x3!S83</f>
        <v>1.5765765765765764E-2</v>
      </c>
      <c r="D80" s="12">
        <f>Reais3x3!V83</f>
        <v>0</v>
      </c>
      <c r="E80" s="12">
        <f>Reais3x3!Q83</f>
        <v>7.0336391437308868E-2</v>
      </c>
      <c r="F80" s="12">
        <f>Reais3x3!T83</f>
        <v>0.16434684684684683</v>
      </c>
      <c r="G80" s="12">
        <f>Reais3x3!W83</f>
        <v>0.51683848797250864</v>
      </c>
      <c r="H80" s="12">
        <f>Reais3x3!R83</f>
        <v>1.0966360856269113E-2</v>
      </c>
      <c r="I80" s="12">
        <f>Reais3x3!U83</f>
        <v>2.3468468468468468E-2</v>
      </c>
      <c r="J80" s="12">
        <f>Reais3x3!X83</f>
        <v>0</v>
      </c>
      <c r="K80" s="13">
        <f>Reais3x3!O83</f>
        <v>0.12704887674593043</v>
      </c>
    </row>
    <row r="81" spans="1:11" outlineLevel="1">
      <c r="A81" s="16">
        <v>205</v>
      </c>
      <c r="B81" s="12">
        <f>Reais3x3!P44</f>
        <v>6.7278287461773698E-3</v>
      </c>
      <c r="C81" s="12">
        <f>Reais3x3!S44</f>
        <v>1.5765765765765764E-2</v>
      </c>
      <c r="D81" s="12">
        <f>Reais3x3!V44</f>
        <v>0</v>
      </c>
      <c r="E81" s="12">
        <f>Reais3x3!Q44</f>
        <v>1.2232415902140673E-2</v>
      </c>
      <c r="F81" s="12">
        <f>Reais3x3!T44</f>
        <v>3.8288288288288286E-2</v>
      </c>
      <c r="G81" s="12">
        <f>Reais3x3!W44</f>
        <v>1.0996563573883162E-2</v>
      </c>
      <c r="H81" s="12">
        <f>Reais3x3!R44</f>
        <v>1.2232415902140673E-2</v>
      </c>
      <c r="I81" s="12">
        <f>Reais3x3!U44</f>
        <v>3.8288288288288286E-2</v>
      </c>
      <c r="J81" s="12">
        <f>Reais3x3!X44</f>
        <v>1.0996563573883162E-2</v>
      </c>
      <c r="K81" s="13">
        <f>Reais3x3!O44</f>
        <v>0.12773852312668468</v>
      </c>
    </row>
    <row r="82" spans="1:11" outlineLevel="1">
      <c r="A82" s="11">
        <v>327</v>
      </c>
      <c r="B82" s="12">
        <f>Reais3x3!P166</f>
        <v>1.2232415902140673E-2</v>
      </c>
      <c r="C82" s="12">
        <f>Reais3x3!S166</f>
        <v>3.8288288288288286E-2</v>
      </c>
      <c r="D82" s="12">
        <f>Reais3x3!V166</f>
        <v>1.0996563573883162E-2</v>
      </c>
      <c r="E82" s="12">
        <f>Reais3x3!Q166</f>
        <v>1.0966360856269113E-2</v>
      </c>
      <c r="F82" s="12">
        <f>Reais3x3!T166</f>
        <v>2.3468468468468468E-2</v>
      </c>
      <c r="G82" s="12">
        <f>Reais3x3!W166</f>
        <v>0</v>
      </c>
      <c r="H82" s="12">
        <f>Reais3x3!R166</f>
        <v>4.8954128440366979E-2</v>
      </c>
      <c r="I82" s="12">
        <f>Reais3x3!U166</f>
        <v>7.5202702702702698E-2</v>
      </c>
      <c r="J82" s="12">
        <f>Reais3x3!X166</f>
        <v>3.092783505154639E-3</v>
      </c>
      <c r="K82" s="13">
        <f>Reais3x3!O166</f>
        <v>0.12822955031261288</v>
      </c>
    </row>
    <row r="83" spans="1:11" outlineLevel="1">
      <c r="A83" s="16">
        <v>226</v>
      </c>
      <c r="B83" s="12">
        <f>Reais3x3!P65</f>
        <v>1.8006116207951072E-2</v>
      </c>
      <c r="C83" s="12">
        <f>Reais3x3!S65</f>
        <v>4.1396396396396397E-2</v>
      </c>
      <c r="D83" s="12">
        <f>Reais3x3!V65</f>
        <v>1.3745704467353952E-2</v>
      </c>
      <c r="E83" s="12">
        <f>Reais3x3!Q65</f>
        <v>6.7278287461773698E-3</v>
      </c>
      <c r="F83" s="12">
        <f>Reais3x3!T65</f>
        <v>1.5765765765765764E-2</v>
      </c>
      <c r="G83" s="12">
        <f>Reais3x3!W65</f>
        <v>0</v>
      </c>
      <c r="H83" s="12">
        <f>Reais3x3!R65</f>
        <v>1.2232415902140673E-2</v>
      </c>
      <c r="I83" s="12">
        <f>Reais3x3!U65</f>
        <v>3.8288288288288286E-2</v>
      </c>
      <c r="J83" s="12">
        <f>Reais3x3!X65</f>
        <v>1.0996563573883162E-2</v>
      </c>
      <c r="K83" s="13">
        <f>Reais3x3!O65</f>
        <v>0.12856281525708865</v>
      </c>
    </row>
    <row r="84" spans="1:11" outlineLevel="1">
      <c r="A84" s="16">
        <v>221</v>
      </c>
      <c r="B84" s="12">
        <f>Reais3x3!P60</f>
        <v>1.8006116207951072E-2</v>
      </c>
      <c r="C84" s="12">
        <f>Reais3x3!S60</f>
        <v>4.1396396396396397E-2</v>
      </c>
      <c r="D84" s="12">
        <f>Reais3x3!V60</f>
        <v>1.3745704467353952E-2</v>
      </c>
      <c r="E84" s="12">
        <f>Reais3x3!Q60</f>
        <v>1.8006116207951072E-2</v>
      </c>
      <c r="F84" s="12">
        <f>Reais3x3!T60</f>
        <v>4.1396396396396397E-2</v>
      </c>
      <c r="G84" s="12">
        <f>Reais3x3!W60</f>
        <v>1.3745704467353952E-2</v>
      </c>
      <c r="H84" s="12">
        <f>Reais3x3!R60</f>
        <v>6.7278287461773698E-3</v>
      </c>
      <c r="I84" s="12">
        <f>Reais3x3!U60</f>
        <v>1.5765765765765764E-2</v>
      </c>
      <c r="J84" s="12">
        <f>Reais3x3!X60</f>
        <v>0</v>
      </c>
      <c r="K84" s="13">
        <f>Reais3x3!O60</f>
        <v>0.12938710738749259</v>
      </c>
    </row>
    <row r="85" spans="1:11" outlineLevel="1">
      <c r="A85" s="16">
        <v>375</v>
      </c>
      <c r="B85" s="12">
        <f>Reais3x3!P214</f>
        <v>1.8006116207951072E-2</v>
      </c>
      <c r="C85" s="12">
        <f>Reais3x3!S214</f>
        <v>4.1396396396396397E-2</v>
      </c>
      <c r="D85" s="12">
        <f>Reais3x3!V214</f>
        <v>1.3745704467353952E-2</v>
      </c>
      <c r="E85" s="12">
        <f>Reais3x3!Q214</f>
        <v>2.4464831804281346E-2</v>
      </c>
      <c r="F85" s="12">
        <f>Reais3x3!T214</f>
        <v>4.2792792792792795E-4</v>
      </c>
      <c r="G85" s="12">
        <f>Reais3x3!W214</f>
        <v>5.8419243986254296E-3</v>
      </c>
      <c r="H85" s="12">
        <f>Reais3x3!R214</f>
        <v>4.8954128440366979E-2</v>
      </c>
      <c r="I85" s="12">
        <f>Reais3x3!U214</f>
        <v>7.5202702702702698E-2</v>
      </c>
      <c r="J85" s="12">
        <f>Reais3x3!X214</f>
        <v>3.092783505154639E-3</v>
      </c>
      <c r="K85" s="13">
        <f>Reais3x3!O214</f>
        <v>0.12941024706824736</v>
      </c>
    </row>
    <row r="86" spans="1:11" outlineLevel="1">
      <c r="A86" s="11">
        <v>266</v>
      </c>
      <c r="B86" s="12">
        <f>Reais3x3!P105</f>
        <v>1.2232415902140673E-2</v>
      </c>
      <c r="C86" s="12">
        <f>Reais3x3!S105</f>
        <v>3.8288288288288286E-2</v>
      </c>
      <c r="D86" s="12">
        <f>Reais3x3!V105</f>
        <v>1.0996563573883162E-2</v>
      </c>
      <c r="E86" s="12">
        <f>Reais3x3!Q105</f>
        <v>1.0966360856269113E-2</v>
      </c>
      <c r="F86" s="12">
        <f>Reais3x3!T105</f>
        <v>2.3468468468468468E-2</v>
      </c>
      <c r="G86" s="12">
        <f>Reais3x3!W105</f>
        <v>0</v>
      </c>
      <c r="H86" s="12">
        <f>Reais3x3!R105</f>
        <v>1.8006116207951072E-2</v>
      </c>
      <c r="I86" s="12">
        <f>Reais3x3!U105</f>
        <v>4.1396396396396397E-2</v>
      </c>
      <c r="J86" s="12">
        <f>Reais3x3!X105</f>
        <v>1.3745704467353952E-2</v>
      </c>
      <c r="K86" s="13">
        <f>Reais3x3!O105</f>
        <v>0.12971673290046368</v>
      </c>
    </row>
    <row r="87" spans="1:11" outlineLevel="1">
      <c r="A87" s="11">
        <v>313</v>
      </c>
      <c r="B87" s="12">
        <f>Reais3x3!P152</f>
        <v>6.7278287461773698E-3</v>
      </c>
      <c r="C87" s="12">
        <f>Reais3x3!S152</f>
        <v>1.5765765765765764E-2</v>
      </c>
      <c r="D87" s="12">
        <f>Reais3x3!V152</f>
        <v>0</v>
      </c>
      <c r="E87" s="12">
        <f>Reais3x3!Q152</f>
        <v>0.13616513761467888</v>
      </c>
      <c r="F87" s="12">
        <f>Reais3x3!T152</f>
        <v>9.0788288288288291E-2</v>
      </c>
      <c r="G87" s="12">
        <f>Reais3x3!W152</f>
        <v>0.19381443298969073</v>
      </c>
      <c r="H87" s="12">
        <f>Reais3x3!R152</f>
        <v>2.4464831804281346E-2</v>
      </c>
      <c r="I87" s="12">
        <f>Reais3x3!U152</f>
        <v>4.2792792792792795E-4</v>
      </c>
      <c r="J87" s="12">
        <f>Reais3x3!X152</f>
        <v>5.8419243986254296E-3</v>
      </c>
      <c r="K87" s="13">
        <f>Reais3x3!O152</f>
        <v>0.13187881194477935</v>
      </c>
    </row>
    <row r="88" spans="1:11" outlineLevel="1">
      <c r="A88" s="16">
        <v>197</v>
      </c>
      <c r="B88" s="12">
        <f>Reais3x3!P36</f>
        <v>4.8954128440366979E-2</v>
      </c>
      <c r="C88" s="12">
        <f>Reais3x3!S36</f>
        <v>7.5202702702702698E-2</v>
      </c>
      <c r="D88" s="12">
        <f>Reais3x3!V36</f>
        <v>3.092783505154639E-3</v>
      </c>
      <c r="E88" s="12">
        <f>Reais3x3!Q36</f>
        <v>1.0966360856269113E-2</v>
      </c>
      <c r="F88" s="12">
        <f>Reais3x3!T36</f>
        <v>2.3468468468468468E-2</v>
      </c>
      <c r="G88" s="12">
        <f>Reais3x3!W36</f>
        <v>0</v>
      </c>
      <c r="H88" s="12">
        <f>Reais3x3!R36</f>
        <v>1.8006116207951072E-2</v>
      </c>
      <c r="I88" s="12">
        <f>Reais3x3!U36</f>
        <v>4.1396396396396397E-2</v>
      </c>
      <c r="J88" s="12">
        <f>Reais3x3!X36</f>
        <v>1.3745704467353952E-2</v>
      </c>
      <c r="K88" s="13">
        <f>Reais3x3!O36</f>
        <v>0.13196057050725196</v>
      </c>
    </row>
    <row r="89" spans="1:11" outlineLevel="1">
      <c r="A89" s="11">
        <v>171</v>
      </c>
      <c r="B89" s="12">
        <f>Reais3x3!P10</f>
        <v>1.8006116207951072E-2</v>
      </c>
      <c r="C89" s="12">
        <f>Reais3x3!S10</f>
        <v>4.1396396396396397E-2</v>
      </c>
      <c r="D89" s="12">
        <f>Reais3x3!V10</f>
        <v>1.3745704467353952E-2</v>
      </c>
      <c r="E89" s="12">
        <f>Reais3x3!Q10</f>
        <v>1.8006116207951072E-2</v>
      </c>
      <c r="F89" s="12">
        <f>Reais3x3!T10</f>
        <v>4.1396396396396397E-2</v>
      </c>
      <c r="G89" s="12">
        <f>Reais3x3!W10</f>
        <v>1.3745704467353952E-2</v>
      </c>
      <c r="H89" s="12">
        <f>Reais3x3!R10</f>
        <v>1.0966360856269113E-2</v>
      </c>
      <c r="I89" s="12">
        <f>Reais3x3!U10</f>
        <v>2.3468468468468468E-2</v>
      </c>
      <c r="J89" s="12">
        <f>Reais3x3!X10</f>
        <v>0</v>
      </c>
      <c r="K89" s="13">
        <f>Reais3x3!O10</f>
        <v>0.13221114593617914</v>
      </c>
    </row>
    <row r="90" spans="1:11" outlineLevel="1">
      <c r="A90" s="16">
        <v>378</v>
      </c>
      <c r="B90" s="12">
        <f>Reais3x3!P217</f>
        <v>0.13616513761467888</v>
      </c>
      <c r="C90" s="12">
        <f>Reais3x3!S217</f>
        <v>9.0788288288288291E-2</v>
      </c>
      <c r="D90" s="12">
        <f>Reais3x3!V217</f>
        <v>0.19381443298969073</v>
      </c>
      <c r="E90" s="12">
        <f>Reais3x3!Q217</f>
        <v>2.4464831804281346E-2</v>
      </c>
      <c r="F90" s="12">
        <f>Reais3x3!T217</f>
        <v>4.2792792792792795E-4</v>
      </c>
      <c r="G90" s="12">
        <f>Reais3x3!W217</f>
        <v>5.8419243986254296E-3</v>
      </c>
      <c r="H90" s="12">
        <f>Reais3x3!R217</f>
        <v>2.4464831804281346E-2</v>
      </c>
      <c r="I90" s="12">
        <f>Reais3x3!U217</f>
        <v>4.2792792792792795E-4</v>
      </c>
      <c r="J90" s="12">
        <f>Reais3x3!X217</f>
        <v>5.8419243986254296E-3</v>
      </c>
      <c r="K90" s="13">
        <f>Reais3x3!O217</f>
        <v>0.13263799756926078</v>
      </c>
    </row>
    <row r="91" spans="1:11" outlineLevel="1">
      <c r="A91" s="11">
        <v>250</v>
      </c>
      <c r="B91" s="12">
        <f>Reais3x3!P89</f>
        <v>6.7278287461773698E-3</v>
      </c>
      <c r="C91" s="12">
        <f>Reais3x3!S89</f>
        <v>1.5765765765765764E-2</v>
      </c>
      <c r="D91" s="12">
        <f>Reais3x3!V89</f>
        <v>0</v>
      </c>
      <c r="E91" s="12">
        <f>Reais3x3!Q89</f>
        <v>1.0966360856269113E-2</v>
      </c>
      <c r="F91" s="12">
        <f>Reais3x3!T89</f>
        <v>2.3468468468468468E-2</v>
      </c>
      <c r="G91" s="12">
        <f>Reais3x3!W89</f>
        <v>0</v>
      </c>
      <c r="H91" s="12">
        <f>Reais3x3!R89</f>
        <v>6.8000000000000005E-2</v>
      </c>
      <c r="I91" s="12">
        <f>Reais3x3!U89</f>
        <v>0.16936936936936939</v>
      </c>
      <c r="J91" s="12">
        <f>Reais3x3!X89</f>
        <v>0.49312714776632305</v>
      </c>
      <c r="K91" s="13">
        <f>Reais3x3!O89</f>
        <v>0.13273820283607871</v>
      </c>
    </row>
    <row r="92" spans="1:11" outlineLevel="1">
      <c r="A92" s="11">
        <v>256</v>
      </c>
      <c r="B92" s="12">
        <f>Reais3x3!P95</f>
        <v>1.2232415902140673E-2</v>
      </c>
      <c r="C92" s="12">
        <f>Reais3x3!S95</f>
        <v>3.8288288288288286E-2</v>
      </c>
      <c r="D92" s="12">
        <f>Reais3x3!V95</f>
        <v>1.0996563573883162E-2</v>
      </c>
      <c r="E92" s="12">
        <f>Reais3x3!Q95</f>
        <v>1.2232415902140673E-2</v>
      </c>
      <c r="F92" s="12">
        <f>Reais3x3!T95</f>
        <v>3.8288288288288286E-2</v>
      </c>
      <c r="G92" s="12">
        <f>Reais3x3!W95</f>
        <v>1.0996563573883162E-2</v>
      </c>
      <c r="H92" s="12">
        <f>Reais3x3!R95</f>
        <v>1.0966360856269113E-2</v>
      </c>
      <c r="I92" s="12">
        <f>Reais3x3!U95</f>
        <v>2.3468468468468468E-2</v>
      </c>
      <c r="J92" s="12">
        <f>Reais3x3!X95</f>
        <v>0</v>
      </c>
      <c r="K92" s="13">
        <f>Reais3x3!O95</f>
        <v>0.1338876952782769</v>
      </c>
    </row>
    <row r="93" spans="1:11" outlineLevel="1">
      <c r="A93" s="16">
        <v>367</v>
      </c>
      <c r="B93" s="12">
        <f>Reais3x3!P206</f>
        <v>1.0966360856269113E-2</v>
      </c>
      <c r="C93" s="12">
        <f>Reais3x3!S206</f>
        <v>2.3468468468468468E-2</v>
      </c>
      <c r="D93" s="12">
        <f>Reais3x3!V206</f>
        <v>0</v>
      </c>
      <c r="E93" s="12">
        <f>Reais3x3!Q206</f>
        <v>0.13616513761467888</v>
      </c>
      <c r="F93" s="12">
        <f>Reais3x3!T206</f>
        <v>9.0788288288288291E-2</v>
      </c>
      <c r="G93" s="12">
        <f>Reais3x3!W206</f>
        <v>0.19381443298969073</v>
      </c>
      <c r="H93" s="12">
        <f>Reais3x3!R206</f>
        <v>2.4464831804281346E-2</v>
      </c>
      <c r="I93" s="12">
        <f>Reais3x3!U206</f>
        <v>4.2792792792792795E-4</v>
      </c>
      <c r="J93" s="12">
        <f>Reais3x3!X206</f>
        <v>5.8419243986254296E-3</v>
      </c>
      <c r="K93" s="13">
        <f>Reais3x3!O206</f>
        <v>0.13399589361747521</v>
      </c>
    </row>
    <row r="94" spans="1:11" outlineLevel="1">
      <c r="A94" s="16">
        <v>335</v>
      </c>
      <c r="B94" s="12">
        <f>Reais3x3!P174</f>
        <v>1.2232415902140673E-2</v>
      </c>
      <c r="C94" s="12">
        <f>Reais3x3!S174</f>
        <v>3.8288288288288286E-2</v>
      </c>
      <c r="D94" s="12">
        <f>Reais3x3!V174</f>
        <v>1.0996563573883162E-2</v>
      </c>
      <c r="E94" s="12">
        <f>Reais3x3!Q174</f>
        <v>2.4464831804281346E-2</v>
      </c>
      <c r="F94" s="12">
        <f>Reais3x3!T174</f>
        <v>4.2792792792792795E-4</v>
      </c>
      <c r="G94" s="12">
        <f>Reais3x3!W174</f>
        <v>5.8419243986254296E-3</v>
      </c>
      <c r="H94" s="12">
        <f>Reais3x3!R174</f>
        <v>4.8954128440366979E-2</v>
      </c>
      <c r="I94" s="12">
        <f>Reais3x3!U174</f>
        <v>7.5202702702702698E-2</v>
      </c>
      <c r="J94" s="12">
        <f>Reais3x3!X174</f>
        <v>3.092783505154639E-3</v>
      </c>
      <c r="K94" s="13">
        <f>Reais3x3!O174</f>
        <v>0.13602497756497348</v>
      </c>
    </row>
    <row r="95" spans="1:11" outlineLevel="1">
      <c r="A95" s="11">
        <v>315</v>
      </c>
      <c r="B95" s="12">
        <f>Reais3x3!P154</f>
        <v>6.7278287461773698E-3</v>
      </c>
      <c r="C95" s="12">
        <f>Reais3x3!S154</f>
        <v>1.5765765765765764E-2</v>
      </c>
      <c r="D95" s="12">
        <f>Reais3x3!V154</f>
        <v>0</v>
      </c>
      <c r="E95" s="12">
        <f>Reais3x3!Q154</f>
        <v>6.8000000000000005E-2</v>
      </c>
      <c r="F95" s="12">
        <f>Reais3x3!T154</f>
        <v>0.16936936936936939</v>
      </c>
      <c r="G95" s="12">
        <f>Reais3x3!W154</f>
        <v>0.49312714776632305</v>
      </c>
      <c r="H95" s="12">
        <f>Reais3x3!R154</f>
        <v>2.4464831804281346E-2</v>
      </c>
      <c r="I95" s="12">
        <f>Reais3x3!U154</f>
        <v>4.2792792792792795E-4</v>
      </c>
      <c r="J95" s="12">
        <f>Reais3x3!X154</f>
        <v>5.8419243986254296E-3</v>
      </c>
      <c r="K95" s="13">
        <f>Reais3x3!O154</f>
        <v>0.13605036825996261</v>
      </c>
    </row>
    <row r="96" spans="1:11" outlineLevel="1">
      <c r="A96" s="16">
        <v>362</v>
      </c>
      <c r="B96" s="12">
        <f>Reais3x3!P201</f>
        <v>7.0336391437308868E-2</v>
      </c>
      <c r="C96" s="12">
        <f>Reais3x3!S201</f>
        <v>0.16434684684684683</v>
      </c>
      <c r="D96" s="12">
        <f>Reais3x3!V201</f>
        <v>0.51683848797250864</v>
      </c>
      <c r="E96" s="12">
        <f>Reais3x3!Q201</f>
        <v>2.4464831804281346E-2</v>
      </c>
      <c r="F96" s="12">
        <f>Reais3x3!T201</f>
        <v>4.2792792792792795E-4</v>
      </c>
      <c r="G96" s="12">
        <f>Reais3x3!W201</f>
        <v>5.8419243986254296E-3</v>
      </c>
      <c r="H96" s="12">
        <f>Reais3x3!R201</f>
        <v>2.4464831804281346E-2</v>
      </c>
      <c r="I96" s="12">
        <f>Reais3x3!U201</f>
        <v>4.2792792792792795E-4</v>
      </c>
      <c r="J96" s="12">
        <f>Reais3x3!X201</f>
        <v>5.8419243986254296E-3</v>
      </c>
      <c r="K96" s="13">
        <f>Reais3x3!O201</f>
        <v>0.13817868956359955</v>
      </c>
    </row>
    <row r="97" spans="1:11" outlineLevel="1">
      <c r="A97" s="11">
        <v>167</v>
      </c>
      <c r="B97" s="12">
        <f>Reais3x3!P6</f>
        <v>1.8006116207951072E-2</v>
      </c>
      <c r="C97" s="12">
        <f>Reais3x3!S6</f>
        <v>4.1396396396396397E-2</v>
      </c>
      <c r="D97" s="12">
        <f>Reais3x3!V6</f>
        <v>1.3745704467353952E-2</v>
      </c>
      <c r="E97" s="12">
        <f>Reais3x3!Q6</f>
        <v>1.8006116207951072E-2</v>
      </c>
      <c r="F97" s="12">
        <f>Reais3x3!T6</f>
        <v>4.1396396396396397E-2</v>
      </c>
      <c r="G97" s="12">
        <f>Reais3x3!W6</f>
        <v>1.3745704467353952E-2</v>
      </c>
      <c r="H97" s="12">
        <f>Reais3x3!R6</f>
        <v>1.8006116207951072E-2</v>
      </c>
      <c r="I97" s="12">
        <f>Reais3x3!U6</f>
        <v>4.1396396396396397E-2</v>
      </c>
      <c r="J97" s="12">
        <f>Reais3x3!X6</f>
        <v>1.3745704467353952E-2</v>
      </c>
      <c r="K97" s="13">
        <f>Reais3x3!O6</f>
        <v>0.13847106706777565</v>
      </c>
    </row>
    <row r="98" spans="1:11" outlineLevel="1">
      <c r="A98" s="16">
        <v>381</v>
      </c>
      <c r="B98" s="12">
        <f>Reais3x3!P220</f>
        <v>6.8000000000000005E-2</v>
      </c>
      <c r="C98" s="12">
        <f>Reais3x3!S220</f>
        <v>0.16936936936936939</v>
      </c>
      <c r="D98" s="12">
        <f>Reais3x3!V220</f>
        <v>0.49312714776632305</v>
      </c>
      <c r="E98" s="12">
        <f>Reais3x3!Q220</f>
        <v>2.4464831804281346E-2</v>
      </c>
      <c r="F98" s="12">
        <f>Reais3x3!T220</f>
        <v>4.2792792792792795E-4</v>
      </c>
      <c r="G98" s="12">
        <f>Reais3x3!W220</f>
        <v>5.8419243986254296E-3</v>
      </c>
      <c r="H98" s="12">
        <f>Reais3x3!R220</f>
        <v>2.4464831804281346E-2</v>
      </c>
      <c r="I98" s="12">
        <f>Reais3x3!U220</f>
        <v>4.2792792792792795E-4</v>
      </c>
      <c r="J98" s="12">
        <f>Reais3x3!X220</f>
        <v>5.8419243986254296E-3</v>
      </c>
      <c r="K98" s="13">
        <f>Reais3x3!O220</f>
        <v>0.14021576853184178</v>
      </c>
    </row>
    <row r="99" spans="1:11" outlineLevel="1">
      <c r="A99" s="11">
        <v>319</v>
      </c>
      <c r="B99" s="12">
        <f>Reais3x3!P158</f>
        <v>6.7278287461773698E-3</v>
      </c>
      <c r="C99" s="12">
        <f>Reais3x3!S158</f>
        <v>1.5765765765765764E-2</v>
      </c>
      <c r="D99" s="12">
        <f>Reais3x3!V158</f>
        <v>0</v>
      </c>
      <c r="E99" s="12">
        <f>Reais3x3!Q158</f>
        <v>4.8954128440366979E-2</v>
      </c>
      <c r="F99" s="12">
        <f>Reais3x3!T158</f>
        <v>7.5202702702702698E-2</v>
      </c>
      <c r="G99" s="12">
        <f>Reais3x3!W158</f>
        <v>3.092783505154639E-3</v>
      </c>
      <c r="H99" s="12">
        <f>Reais3x3!R158</f>
        <v>4.8954128440366979E-2</v>
      </c>
      <c r="I99" s="12">
        <f>Reais3x3!U158</f>
        <v>7.5202702702702698E-2</v>
      </c>
      <c r="J99" s="12">
        <f>Reais3x3!X158</f>
        <v>3.092783505154639E-3</v>
      </c>
      <c r="K99" s="13">
        <f>Reais3x3!O158</f>
        <v>0.14092875590989937</v>
      </c>
    </row>
    <row r="100" spans="1:11" outlineLevel="1">
      <c r="A100" s="16">
        <v>215</v>
      </c>
      <c r="B100" s="12">
        <f>Reais3x3!P54</f>
        <v>1.2232415902140673E-2</v>
      </c>
      <c r="C100" s="12">
        <f>Reais3x3!S54</f>
        <v>3.8288288288288286E-2</v>
      </c>
      <c r="D100" s="12">
        <f>Reais3x3!V54</f>
        <v>1.0996563573883162E-2</v>
      </c>
      <c r="E100" s="12">
        <f>Reais3x3!Q54</f>
        <v>1.5290519877675841E-2</v>
      </c>
      <c r="F100" s="12">
        <f>Reais3x3!T54</f>
        <v>4.5045045045045046E-5</v>
      </c>
      <c r="G100" s="12">
        <f>Reais3x3!W54</f>
        <v>3.7800687285223365E-2</v>
      </c>
      <c r="H100" s="12">
        <f>Reais3x3!R54</f>
        <v>7.0336391437308868E-2</v>
      </c>
      <c r="I100" s="12">
        <f>Reais3x3!U54</f>
        <v>0.16434684684684683</v>
      </c>
      <c r="J100" s="12">
        <f>Reais3x3!X54</f>
        <v>0.51683848797250864</v>
      </c>
      <c r="K100" s="13">
        <f>Reais3x3!O54</f>
        <v>0.14281731124727193</v>
      </c>
    </row>
    <row r="101" spans="1:11" outlineLevel="1">
      <c r="A101" s="11">
        <v>285</v>
      </c>
      <c r="B101" s="12">
        <f>Reais3x3!P124</f>
        <v>1.5290519877675841E-2</v>
      </c>
      <c r="C101" s="12">
        <f>Reais3x3!S124</f>
        <v>4.5045045045045046E-5</v>
      </c>
      <c r="D101" s="12">
        <f>Reais3x3!V124</f>
        <v>3.7800687285223365E-2</v>
      </c>
      <c r="E101" s="12">
        <f>Reais3x3!Q124</f>
        <v>1.8006116207951072E-2</v>
      </c>
      <c r="F101" s="12">
        <f>Reais3x3!T124</f>
        <v>4.1396396396396397E-2</v>
      </c>
      <c r="G101" s="12">
        <f>Reais3x3!W124</f>
        <v>1.3745704467353952E-2</v>
      </c>
      <c r="H101" s="12">
        <f>Reais3x3!R124</f>
        <v>6.8000000000000005E-2</v>
      </c>
      <c r="I101" s="12">
        <f>Reais3x3!U124</f>
        <v>0.16936936936936939</v>
      </c>
      <c r="J101" s="12">
        <f>Reais3x3!X124</f>
        <v>0.49312714776632305</v>
      </c>
      <c r="K101" s="13">
        <f>Reais3x3!O124</f>
        <v>0.1440159696240273</v>
      </c>
    </row>
    <row r="102" spans="1:11" outlineLevel="1">
      <c r="A102" s="11">
        <v>252</v>
      </c>
      <c r="B102" s="12">
        <f>Reais3x3!P91</f>
        <v>6.7278287461773698E-3</v>
      </c>
      <c r="C102" s="12">
        <f>Reais3x3!S91</f>
        <v>1.5765765765765764E-2</v>
      </c>
      <c r="D102" s="12">
        <f>Reais3x3!V91</f>
        <v>0</v>
      </c>
      <c r="E102" s="12">
        <f>Reais3x3!Q91</f>
        <v>1.8006116207951072E-2</v>
      </c>
      <c r="F102" s="12">
        <f>Reais3x3!T91</f>
        <v>4.1396396396396397E-2</v>
      </c>
      <c r="G102" s="12">
        <f>Reais3x3!W91</f>
        <v>1.3745704467353952E-2</v>
      </c>
      <c r="H102" s="12">
        <f>Reais3x3!R91</f>
        <v>6.8000000000000005E-2</v>
      </c>
      <c r="I102" s="12">
        <f>Reais3x3!U91</f>
        <v>0.16936936936936939</v>
      </c>
      <c r="J102" s="12">
        <f>Reais3x3!X91</f>
        <v>0.49312714776632305</v>
      </c>
      <c r="K102" s="13">
        <f>Reais3x3!O91</f>
        <v>0.14480474334278193</v>
      </c>
    </row>
    <row r="103" spans="1:11" outlineLevel="1">
      <c r="A103" s="11">
        <v>261</v>
      </c>
      <c r="B103" s="12">
        <f>Reais3x3!P100</f>
        <v>1.2232415902140673E-2</v>
      </c>
      <c r="C103" s="12">
        <f>Reais3x3!S100</f>
        <v>3.8288288288288286E-2</v>
      </c>
      <c r="D103" s="12">
        <f>Reais3x3!V100</f>
        <v>1.0996563573883162E-2</v>
      </c>
      <c r="E103" s="12">
        <f>Reais3x3!Q100</f>
        <v>1.5290519877675841E-2</v>
      </c>
      <c r="F103" s="12">
        <f>Reais3x3!T100</f>
        <v>4.5045045045045046E-5</v>
      </c>
      <c r="G103" s="12">
        <f>Reais3x3!W100</f>
        <v>3.7800687285223365E-2</v>
      </c>
      <c r="H103" s="12">
        <f>Reais3x3!R100</f>
        <v>6.8000000000000005E-2</v>
      </c>
      <c r="I103" s="12">
        <f>Reais3x3!U100</f>
        <v>0.16936936936936939</v>
      </c>
      <c r="J103" s="12">
        <f>Reais3x3!X100</f>
        <v>0.49312714776632305</v>
      </c>
      <c r="K103" s="13">
        <f>Reais3x3!O100</f>
        <v>0.14499849048509317</v>
      </c>
    </row>
    <row r="104" spans="1:11" outlineLevel="1">
      <c r="A104" s="11">
        <v>249</v>
      </c>
      <c r="B104" s="12">
        <f>Reais3x3!P88</f>
        <v>6.7278287461773698E-3</v>
      </c>
      <c r="C104" s="12">
        <f>Reais3x3!S88</f>
        <v>1.5765765765765764E-2</v>
      </c>
      <c r="D104" s="12">
        <f>Reais3x3!V88</f>
        <v>0</v>
      </c>
      <c r="E104" s="12">
        <f>Reais3x3!Q88</f>
        <v>1.0966360856269113E-2</v>
      </c>
      <c r="F104" s="12">
        <f>Reais3x3!T88</f>
        <v>2.3468468468468468E-2</v>
      </c>
      <c r="G104" s="12">
        <f>Reais3x3!W88</f>
        <v>0</v>
      </c>
      <c r="H104" s="12">
        <f>Reais3x3!R88</f>
        <v>0.13616513761467888</v>
      </c>
      <c r="I104" s="12">
        <f>Reais3x3!U88</f>
        <v>9.0788288288288291E-2</v>
      </c>
      <c r="J104" s="12">
        <f>Reais3x3!X88</f>
        <v>0.19381443298969073</v>
      </c>
      <c r="K104" s="13">
        <f>Reais3x3!O88</f>
        <v>0.14506402225999979</v>
      </c>
    </row>
    <row r="105" spans="1:11" outlineLevel="1">
      <c r="A105" s="16">
        <v>195</v>
      </c>
      <c r="B105" s="12">
        <f>Reais3x3!P34</f>
        <v>4.8954128440366979E-2</v>
      </c>
      <c r="C105" s="12">
        <f>Reais3x3!S34</f>
        <v>7.5202702702702698E-2</v>
      </c>
      <c r="D105" s="12">
        <f>Reais3x3!V34</f>
        <v>3.092783505154639E-3</v>
      </c>
      <c r="E105" s="12">
        <f>Reais3x3!Q34</f>
        <v>0.13616513761467888</v>
      </c>
      <c r="F105" s="12">
        <f>Reais3x3!T34</f>
        <v>9.0788288288288291E-2</v>
      </c>
      <c r="G105" s="12">
        <f>Reais3x3!W34</f>
        <v>0.19381443298969073</v>
      </c>
      <c r="H105" s="12">
        <f>Reais3x3!R34</f>
        <v>1.0966360856269113E-2</v>
      </c>
      <c r="I105" s="12">
        <f>Reais3x3!U34</f>
        <v>2.3468468468468468E-2</v>
      </c>
      <c r="J105" s="12">
        <f>Reais3x3!X34</f>
        <v>0</v>
      </c>
      <c r="K105" s="13">
        <f>Reais3x3!O34</f>
        <v>0.14508180214619512</v>
      </c>
    </row>
    <row r="106" spans="1:11" outlineLevel="1">
      <c r="A106" s="16">
        <v>218</v>
      </c>
      <c r="B106" s="12">
        <f>Reais3x3!P57</f>
        <v>1.5290519877675841E-2</v>
      </c>
      <c r="C106" s="12">
        <f>Reais3x3!S57</f>
        <v>4.5045045045045046E-5</v>
      </c>
      <c r="D106" s="12">
        <f>Reais3x3!V57</f>
        <v>3.7800687285223365E-2</v>
      </c>
      <c r="E106" s="12">
        <f>Reais3x3!Q57</f>
        <v>1.5290519877675841E-2</v>
      </c>
      <c r="F106" s="12">
        <f>Reais3x3!T57</f>
        <v>4.5045045045045046E-5</v>
      </c>
      <c r="G106" s="12">
        <f>Reais3x3!W57</f>
        <v>3.7800687285223365E-2</v>
      </c>
      <c r="H106" s="12">
        <f>Reais3x3!R57</f>
        <v>7.0336391437308868E-2</v>
      </c>
      <c r="I106" s="12">
        <f>Reais3x3!U57</f>
        <v>0.16434684684684683</v>
      </c>
      <c r="J106" s="12">
        <f>Reais3x3!X57</f>
        <v>0.51683848797250864</v>
      </c>
      <c r="K106" s="13">
        <f>Reais3x3!O57</f>
        <v>0.14522777261960237</v>
      </c>
    </row>
    <row r="107" spans="1:11" outlineLevel="1">
      <c r="A107" s="11">
        <v>228</v>
      </c>
      <c r="B107" s="12">
        <f>Reais3x3!P67</f>
        <v>1.8006116207951072E-2</v>
      </c>
      <c r="C107" s="12">
        <f>Reais3x3!S67</f>
        <v>4.1396396396396397E-2</v>
      </c>
      <c r="D107" s="12">
        <f>Reais3x3!V67</f>
        <v>1.3745704467353952E-2</v>
      </c>
      <c r="E107" s="12">
        <f>Reais3x3!Q67</f>
        <v>6.7278287461773698E-3</v>
      </c>
      <c r="F107" s="12">
        <f>Reais3x3!T67</f>
        <v>1.5765765765765764E-2</v>
      </c>
      <c r="G107" s="12">
        <f>Reais3x3!W67</f>
        <v>0</v>
      </c>
      <c r="H107" s="12">
        <f>Reais3x3!R67</f>
        <v>7.0336391437308868E-2</v>
      </c>
      <c r="I107" s="12">
        <f>Reais3x3!U67</f>
        <v>0.16434684684684683</v>
      </c>
      <c r="J107" s="12">
        <f>Reais3x3!X67</f>
        <v>0.51683848797250864</v>
      </c>
      <c r="K107" s="13">
        <f>Reais3x3!O67</f>
        <v>0.15069050021386685</v>
      </c>
    </row>
    <row r="108" spans="1:11" outlineLevel="1">
      <c r="A108" s="11">
        <v>290</v>
      </c>
      <c r="B108" s="12">
        <f>Reais3x3!P129</f>
        <v>7.0336391437308868E-2</v>
      </c>
      <c r="C108" s="12">
        <f>Reais3x3!S129</f>
        <v>0.16434684684684683</v>
      </c>
      <c r="D108" s="12">
        <f>Reais3x3!V129</f>
        <v>0.51683848797250864</v>
      </c>
      <c r="E108" s="12">
        <f>Reais3x3!Q129</f>
        <v>1.0966360856269113E-2</v>
      </c>
      <c r="F108" s="12">
        <f>Reais3x3!T129</f>
        <v>2.3468468468468468E-2</v>
      </c>
      <c r="G108" s="12">
        <f>Reais3x3!W129</f>
        <v>0</v>
      </c>
      <c r="H108" s="12">
        <f>Reais3x3!R129</f>
        <v>1.8006116207951072E-2</v>
      </c>
      <c r="I108" s="12">
        <f>Reais3x3!U129</f>
        <v>4.1396396396396397E-2</v>
      </c>
      <c r="J108" s="12">
        <f>Reais3x3!X129</f>
        <v>1.3745704467353952E-2</v>
      </c>
      <c r="K108" s="13">
        <f>Reais3x3!O129</f>
        <v>0.15168036446750399</v>
      </c>
    </row>
    <row r="109" spans="1:11" outlineLevel="1">
      <c r="A109" s="16">
        <v>187</v>
      </c>
      <c r="B109" s="12">
        <f>Reais3x3!P26</f>
        <v>4.8954128440366979E-2</v>
      </c>
      <c r="C109" s="12">
        <f>Reais3x3!S26</f>
        <v>7.5202702702702698E-2</v>
      </c>
      <c r="D109" s="12">
        <f>Reais3x3!V26</f>
        <v>3.092783505154639E-3</v>
      </c>
      <c r="E109" s="12">
        <f>Reais3x3!Q26</f>
        <v>1.8006116207951072E-2</v>
      </c>
      <c r="F109" s="12">
        <f>Reais3x3!T26</f>
        <v>4.1396396396396397E-2</v>
      </c>
      <c r="G109" s="12">
        <f>Reais3x3!W26</f>
        <v>1.3745704467353952E-2</v>
      </c>
      <c r="H109" s="12">
        <f>Reais3x3!R26</f>
        <v>1.8006116207951072E-2</v>
      </c>
      <c r="I109" s="12">
        <f>Reais3x3!U26</f>
        <v>4.1396396396396397E-2</v>
      </c>
      <c r="J109" s="12">
        <f>Reais3x3!X26</f>
        <v>1.3745704467353952E-2</v>
      </c>
      <c r="K109" s="13">
        <f>Reais3x3!O26</f>
        <v>0.15200868941736387</v>
      </c>
    </row>
    <row r="110" spans="1:11" outlineLevel="1">
      <c r="A110" s="16">
        <v>368</v>
      </c>
      <c r="B110" s="12">
        <f>Reais3x3!P207</f>
        <v>1.0966360856269113E-2</v>
      </c>
      <c r="C110" s="12">
        <f>Reais3x3!S207</f>
        <v>2.3468468468468468E-2</v>
      </c>
      <c r="D110" s="12">
        <f>Reais3x3!V207</f>
        <v>0</v>
      </c>
      <c r="E110" s="12">
        <f>Reais3x3!Q207</f>
        <v>6.8000000000000005E-2</v>
      </c>
      <c r="F110" s="12">
        <f>Reais3x3!T207</f>
        <v>0.16936936936936939</v>
      </c>
      <c r="G110" s="12">
        <f>Reais3x3!W207</f>
        <v>0.49312714776632305</v>
      </c>
      <c r="H110" s="12">
        <f>Reais3x3!R207</f>
        <v>2.4464831804281346E-2</v>
      </c>
      <c r="I110" s="12">
        <f>Reais3x3!U207</f>
        <v>4.2792792792792795E-4</v>
      </c>
      <c r="J110" s="12">
        <f>Reais3x3!X207</f>
        <v>5.8419243986254296E-3</v>
      </c>
      <c r="K110" s="13">
        <f>Reais3x3!O207</f>
        <v>0.15249490276119726</v>
      </c>
    </row>
    <row r="111" spans="1:11" outlineLevel="1">
      <c r="A111" s="11">
        <v>268</v>
      </c>
      <c r="B111" s="12">
        <f>Reais3x3!P107</f>
        <v>1.2232415902140673E-2</v>
      </c>
      <c r="C111" s="12">
        <f>Reais3x3!S107</f>
        <v>3.8288288288288286E-2</v>
      </c>
      <c r="D111" s="12">
        <f>Reais3x3!V107</f>
        <v>1.0996563573883162E-2</v>
      </c>
      <c r="E111" s="12">
        <f>Reais3x3!Q107</f>
        <v>1.0966360856269113E-2</v>
      </c>
      <c r="F111" s="12">
        <f>Reais3x3!T107</f>
        <v>2.3468468468468468E-2</v>
      </c>
      <c r="G111" s="12">
        <f>Reais3x3!W107</f>
        <v>0</v>
      </c>
      <c r="H111" s="12">
        <f>Reais3x3!R107</f>
        <v>6.8000000000000005E-2</v>
      </c>
      <c r="I111" s="12">
        <f>Reais3x3!U107</f>
        <v>0.16936936936936939</v>
      </c>
      <c r="J111" s="12">
        <f>Reais3x3!X107</f>
        <v>0.49312714776632305</v>
      </c>
      <c r="K111" s="13">
        <f>Reais3x3!O107</f>
        <v>0.1529149004762084</v>
      </c>
    </row>
    <row r="112" spans="1:11" outlineLevel="1">
      <c r="A112" s="11">
        <v>236</v>
      </c>
      <c r="B112" s="12">
        <f>Reais3x3!P75</f>
        <v>6.7278287461773698E-3</v>
      </c>
      <c r="C112" s="12">
        <f>Reais3x3!S75</f>
        <v>1.5765765765765764E-2</v>
      </c>
      <c r="D112" s="12">
        <f>Reais3x3!V75</f>
        <v>0</v>
      </c>
      <c r="E112" s="12">
        <f>Reais3x3!Q75</f>
        <v>6.7278287461773698E-3</v>
      </c>
      <c r="F112" s="12">
        <f>Reais3x3!T75</f>
        <v>1.5765765765765764E-2</v>
      </c>
      <c r="G112" s="12">
        <f>Reais3x3!W75</f>
        <v>0</v>
      </c>
      <c r="H112" s="12">
        <f>Reais3x3!R75</f>
        <v>0.13616513761467888</v>
      </c>
      <c r="I112" s="12">
        <f>Reais3x3!U75</f>
        <v>9.0788288288288291E-2</v>
      </c>
      <c r="J112" s="12">
        <f>Reais3x3!X75</f>
        <v>0.19381443298969073</v>
      </c>
      <c r="K112" s="13">
        <f>Reais3x3!O75</f>
        <v>0.15340682210030895</v>
      </c>
    </row>
    <row r="113" spans="1:11" outlineLevel="1">
      <c r="A113" s="16">
        <v>211</v>
      </c>
      <c r="B113" s="12">
        <f>Reais3x3!P50</f>
        <v>1.2232415902140673E-2</v>
      </c>
      <c r="C113" s="12">
        <f>Reais3x3!S50</f>
        <v>3.8288288288288286E-2</v>
      </c>
      <c r="D113" s="12">
        <f>Reais3x3!V50</f>
        <v>1.0996563573883162E-2</v>
      </c>
      <c r="E113" s="12">
        <f>Reais3x3!Q50</f>
        <v>1.2232415902140673E-2</v>
      </c>
      <c r="F113" s="12">
        <f>Reais3x3!T50</f>
        <v>3.8288288288288286E-2</v>
      </c>
      <c r="G113" s="12">
        <f>Reais3x3!W50</f>
        <v>1.0996563573883162E-2</v>
      </c>
      <c r="H113" s="12">
        <f>Reais3x3!R50</f>
        <v>1.2232415902140673E-2</v>
      </c>
      <c r="I113" s="12">
        <f>Reais3x3!U50</f>
        <v>3.8288288288288286E-2</v>
      </c>
      <c r="J113" s="12">
        <f>Reais3x3!X50</f>
        <v>1.0996563573883162E-2</v>
      </c>
      <c r="K113" s="13">
        <f>Reais3x3!O50</f>
        <v>0.15390379139817156</v>
      </c>
    </row>
    <row r="114" spans="1:11" outlineLevel="1">
      <c r="A114" s="11">
        <v>260</v>
      </c>
      <c r="B114" s="12">
        <f>Reais3x3!P99</f>
        <v>1.2232415902140673E-2</v>
      </c>
      <c r="C114" s="12">
        <f>Reais3x3!S99</f>
        <v>3.8288288288288286E-2</v>
      </c>
      <c r="D114" s="12">
        <f>Reais3x3!V99</f>
        <v>1.0996563573883162E-2</v>
      </c>
      <c r="E114" s="12">
        <f>Reais3x3!Q99</f>
        <v>1.5290519877675841E-2</v>
      </c>
      <c r="F114" s="12">
        <f>Reais3x3!T99</f>
        <v>4.5045045045045046E-5</v>
      </c>
      <c r="G114" s="12">
        <f>Reais3x3!W99</f>
        <v>3.7800687285223365E-2</v>
      </c>
      <c r="H114" s="12">
        <f>Reais3x3!R99</f>
        <v>0.13616513761467888</v>
      </c>
      <c r="I114" s="12">
        <f>Reais3x3!U99</f>
        <v>9.0788288288288291E-2</v>
      </c>
      <c r="J114" s="12">
        <f>Reais3x3!X99</f>
        <v>0.19381443298969073</v>
      </c>
      <c r="K114" s="13">
        <f>Reais3x3!O99</f>
        <v>0.15421981859092079</v>
      </c>
    </row>
    <row r="115" spans="1:11" outlineLevel="1">
      <c r="A115" s="16">
        <v>222</v>
      </c>
      <c r="B115" s="12">
        <f>Reais3x3!P61</f>
        <v>1.8006116207951072E-2</v>
      </c>
      <c r="C115" s="12">
        <f>Reais3x3!S61</f>
        <v>4.1396396396396397E-2</v>
      </c>
      <c r="D115" s="12">
        <f>Reais3x3!V61</f>
        <v>1.3745704467353952E-2</v>
      </c>
      <c r="E115" s="12">
        <f>Reais3x3!Q61</f>
        <v>1.8006116207951072E-2</v>
      </c>
      <c r="F115" s="12">
        <f>Reais3x3!T61</f>
        <v>4.1396396396396397E-2</v>
      </c>
      <c r="G115" s="12">
        <f>Reais3x3!W61</f>
        <v>1.3745704467353952E-2</v>
      </c>
      <c r="H115" s="12">
        <f>Reais3x3!R61</f>
        <v>1.2232415902140673E-2</v>
      </c>
      <c r="I115" s="12">
        <f>Reais3x3!U61</f>
        <v>3.8288288288288286E-2</v>
      </c>
      <c r="J115" s="12">
        <f>Reais3x3!X61</f>
        <v>1.0996563573883162E-2</v>
      </c>
      <c r="K115" s="13">
        <f>Reais3x3!O61</f>
        <v>0.15440985814847333</v>
      </c>
    </row>
    <row r="116" spans="1:11" outlineLevel="1">
      <c r="A116" s="11">
        <v>229</v>
      </c>
      <c r="B116" s="12">
        <f>Reais3x3!P68</f>
        <v>1.8006116207951072E-2</v>
      </c>
      <c r="C116" s="12">
        <f>Reais3x3!S68</f>
        <v>4.1396396396396397E-2</v>
      </c>
      <c r="D116" s="12">
        <f>Reais3x3!V68</f>
        <v>1.3745704467353952E-2</v>
      </c>
      <c r="E116" s="12">
        <f>Reais3x3!Q68</f>
        <v>1.2232415902140673E-2</v>
      </c>
      <c r="F116" s="12">
        <f>Reais3x3!T68</f>
        <v>3.8288288288288286E-2</v>
      </c>
      <c r="G116" s="12">
        <f>Reais3x3!W68</f>
        <v>1.0996563573883162E-2</v>
      </c>
      <c r="H116" s="12">
        <f>Reais3x3!R68</f>
        <v>1.2232415902140673E-2</v>
      </c>
      <c r="I116" s="12">
        <f>Reais3x3!U68</f>
        <v>3.8288288288288286E-2</v>
      </c>
      <c r="J116" s="12">
        <f>Reais3x3!X68</f>
        <v>1.0996563573883162E-2</v>
      </c>
      <c r="K116" s="13">
        <f>Reais3x3!O68</f>
        <v>0.15563149002431045</v>
      </c>
    </row>
    <row r="117" spans="1:11" outlineLevel="1">
      <c r="A117" s="11">
        <v>262</v>
      </c>
      <c r="B117" s="12">
        <f>Reais3x3!P101</f>
        <v>1.2232415902140673E-2</v>
      </c>
      <c r="C117" s="12">
        <f>Reais3x3!S101</f>
        <v>3.8288288288288286E-2</v>
      </c>
      <c r="D117" s="12">
        <f>Reais3x3!V101</f>
        <v>1.0996563573883162E-2</v>
      </c>
      <c r="E117" s="12">
        <f>Reais3x3!Q101</f>
        <v>7.0336391437308868E-2</v>
      </c>
      <c r="F117" s="12">
        <f>Reais3x3!T101</f>
        <v>0.16434684684684683</v>
      </c>
      <c r="G117" s="12">
        <f>Reais3x3!W101</f>
        <v>0.51683848797250864</v>
      </c>
      <c r="H117" s="12">
        <f>Reais3x3!R101</f>
        <v>1.0966360856269113E-2</v>
      </c>
      <c r="I117" s="12">
        <f>Reais3x3!U101</f>
        <v>2.3468468468468468E-2</v>
      </c>
      <c r="J117" s="12">
        <f>Reais3x3!X101</f>
        <v>0</v>
      </c>
      <c r="K117" s="13">
        <f>Reais3x3!O101</f>
        <v>0.15585132684531722</v>
      </c>
    </row>
    <row r="118" spans="1:11" outlineLevel="1">
      <c r="A118" s="16">
        <v>185</v>
      </c>
      <c r="B118" s="12">
        <f>Reais3x3!P24</f>
        <v>6.8000000000000005E-2</v>
      </c>
      <c r="C118" s="12">
        <f>Reais3x3!S24</f>
        <v>0.16936936936936939</v>
      </c>
      <c r="D118" s="12">
        <f>Reais3x3!V24</f>
        <v>0.49312714776632305</v>
      </c>
      <c r="E118" s="12">
        <f>Reais3x3!Q24</f>
        <v>1.8006116207951072E-2</v>
      </c>
      <c r="F118" s="12">
        <f>Reais3x3!T24</f>
        <v>4.1396396396396397E-2</v>
      </c>
      <c r="G118" s="12">
        <f>Reais3x3!W24</f>
        <v>1.3745704467353952E-2</v>
      </c>
      <c r="H118" s="12">
        <f>Reais3x3!R24</f>
        <v>1.0966360856269113E-2</v>
      </c>
      <c r="I118" s="12">
        <f>Reais3x3!U24</f>
        <v>2.3468468468468468E-2</v>
      </c>
      <c r="J118" s="12">
        <f>Reais3x3!X24</f>
        <v>0</v>
      </c>
      <c r="K118" s="13">
        <f>Reais3x3!O24</f>
        <v>0.15619686111162231</v>
      </c>
    </row>
    <row r="119" spans="1:11" outlineLevel="1">
      <c r="A119" s="11">
        <v>239</v>
      </c>
      <c r="B119" s="12">
        <f>Reais3x3!P78</f>
        <v>6.7278287461773698E-3</v>
      </c>
      <c r="C119" s="12">
        <f>Reais3x3!S78</f>
        <v>1.5765765765765764E-2</v>
      </c>
      <c r="D119" s="12">
        <f>Reais3x3!V78</f>
        <v>0</v>
      </c>
      <c r="E119" s="12">
        <f>Reais3x3!Q78</f>
        <v>1.2232415902140673E-2</v>
      </c>
      <c r="F119" s="12">
        <f>Reais3x3!T78</f>
        <v>3.8288288288288286E-2</v>
      </c>
      <c r="G119" s="12">
        <f>Reais3x3!W78</f>
        <v>1.0996563573883162E-2</v>
      </c>
      <c r="H119" s="12">
        <f>Reais3x3!R78</f>
        <v>6.8000000000000005E-2</v>
      </c>
      <c r="I119" s="12">
        <f>Reais3x3!U78</f>
        <v>0.16936936936936939</v>
      </c>
      <c r="J119" s="12">
        <f>Reais3x3!X78</f>
        <v>0.49312714776632305</v>
      </c>
      <c r="K119" s="13">
        <f>Reais3x3!O78</f>
        <v>0.1562624458083004</v>
      </c>
    </row>
    <row r="120" spans="1:11" outlineLevel="1">
      <c r="A120" s="11">
        <v>284</v>
      </c>
      <c r="B120" s="12">
        <f>Reais3x3!P123</f>
        <v>1.5290519877675841E-2</v>
      </c>
      <c r="C120" s="12">
        <f>Reais3x3!S123</f>
        <v>4.5045045045045046E-5</v>
      </c>
      <c r="D120" s="12">
        <f>Reais3x3!V123</f>
        <v>3.7800687285223365E-2</v>
      </c>
      <c r="E120" s="12">
        <f>Reais3x3!Q123</f>
        <v>1.8006116207951072E-2</v>
      </c>
      <c r="F120" s="12">
        <f>Reais3x3!T123</f>
        <v>4.1396396396396397E-2</v>
      </c>
      <c r="G120" s="12">
        <f>Reais3x3!W123</f>
        <v>1.3745704467353952E-2</v>
      </c>
      <c r="H120" s="12">
        <f>Reais3x3!R123</f>
        <v>0.13616513761467888</v>
      </c>
      <c r="I120" s="12">
        <f>Reais3x3!U123</f>
        <v>9.0788288288288291E-2</v>
      </c>
      <c r="J120" s="12">
        <f>Reais3x3!X123</f>
        <v>0.19381443298969073</v>
      </c>
      <c r="K120" s="13">
        <f>Reais3x3!O123</f>
        <v>0.15626717951199076</v>
      </c>
    </row>
    <row r="121" spans="1:11" outlineLevel="1">
      <c r="A121" s="11">
        <v>329</v>
      </c>
      <c r="B121" s="12">
        <f>Reais3x3!P168</f>
        <v>1.2232415902140673E-2</v>
      </c>
      <c r="C121" s="12">
        <f>Reais3x3!S168</f>
        <v>3.8288288288288286E-2</v>
      </c>
      <c r="D121" s="12">
        <f>Reais3x3!V168</f>
        <v>1.0996563573883162E-2</v>
      </c>
      <c r="E121" s="12">
        <f>Reais3x3!Q168</f>
        <v>1.8006116207951072E-2</v>
      </c>
      <c r="F121" s="12">
        <f>Reais3x3!T168</f>
        <v>4.1396396396396397E-2</v>
      </c>
      <c r="G121" s="12">
        <f>Reais3x3!W168</f>
        <v>1.3745704467353952E-2</v>
      </c>
      <c r="H121" s="12">
        <f>Reais3x3!R168</f>
        <v>4.8954128440366979E-2</v>
      </c>
      <c r="I121" s="12">
        <f>Reais3x3!U168</f>
        <v>7.5202702702702698E-2</v>
      </c>
      <c r="J121" s="12">
        <f>Reais3x3!X168</f>
        <v>3.092783505154639E-3</v>
      </c>
      <c r="K121" s="13">
        <f>Reais3x3!O168</f>
        <v>0.15717987810571854</v>
      </c>
    </row>
    <row r="122" spans="1:11" outlineLevel="1">
      <c r="A122" s="16">
        <v>193</v>
      </c>
      <c r="B122" s="12">
        <f>Reais3x3!P32</f>
        <v>4.8954128440366979E-2</v>
      </c>
      <c r="C122" s="12">
        <f>Reais3x3!S32</f>
        <v>7.5202702702702698E-2</v>
      </c>
      <c r="D122" s="12">
        <f>Reais3x3!V32</f>
        <v>3.092783505154639E-3</v>
      </c>
      <c r="E122" s="12">
        <f>Reais3x3!Q32</f>
        <v>4.8954128440366979E-2</v>
      </c>
      <c r="F122" s="12">
        <f>Reais3x3!T32</f>
        <v>7.5202702702702698E-2</v>
      </c>
      <c r="G122" s="12">
        <f>Reais3x3!W32</f>
        <v>3.092783505154639E-3</v>
      </c>
      <c r="H122" s="12">
        <f>Reais3x3!R32</f>
        <v>1.0966360856269113E-2</v>
      </c>
      <c r="I122" s="12">
        <f>Reais3x3!U32</f>
        <v>2.3468468468468468E-2</v>
      </c>
      <c r="J122" s="12">
        <f>Reais3x3!X32</f>
        <v>0</v>
      </c>
      <c r="K122" s="13">
        <f>Reais3x3!O32</f>
        <v>0.15749566572937099</v>
      </c>
    </row>
    <row r="123" spans="1:11" outlineLevel="1">
      <c r="A123" s="16">
        <v>372</v>
      </c>
      <c r="B123" s="12">
        <f>Reais3x3!P211</f>
        <v>1.8006116207951072E-2</v>
      </c>
      <c r="C123" s="12">
        <f>Reais3x3!S211</f>
        <v>4.1396396396396397E-2</v>
      </c>
      <c r="D123" s="12">
        <f>Reais3x3!V211</f>
        <v>1.3745704467353952E-2</v>
      </c>
      <c r="E123" s="12">
        <f>Reais3x3!Q211</f>
        <v>0.13616513761467888</v>
      </c>
      <c r="F123" s="12">
        <f>Reais3x3!T211</f>
        <v>9.0788288288288291E-2</v>
      </c>
      <c r="G123" s="12">
        <f>Reais3x3!W211</f>
        <v>0.19381443298969073</v>
      </c>
      <c r="H123" s="12">
        <f>Reais3x3!R211</f>
        <v>2.4464831804281346E-2</v>
      </c>
      <c r="I123" s="12">
        <f>Reais3x3!U211</f>
        <v>4.2792792792792795E-4</v>
      </c>
      <c r="J123" s="12">
        <f>Reais3x3!X211</f>
        <v>5.8419243986254296E-3</v>
      </c>
      <c r="K123" s="13">
        <f>Reais3x3!O211</f>
        <v>0.15755904928204342</v>
      </c>
    </row>
    <row r="124" spans="1:11" outlineLevel="1">
      <c r="A124" s="16">
        <v>199</v>
      </c>
      <c r="B124" s="12">
        <f>Reais3x3!P38</f>
        <v>4.8954128440366979E-2</v>
      </c>
      <c r="C124" s="12">
        <f>Reais3x3!S38</f>
        <v>7.5202702702702698E-2</v>
      </c>
      <c r="D124" s="12">
        <f>Reais3x3!V38</f>
        <v>3.092783505154639E-3</v>
      </c>
      <c r="E124" s="12">
        <f>Reais3x3!Q38</f>
        <v>1.0966360856269113E-2</v>
      </c>
      <c r="F124" s="12">
        <f>Reais3x3!T38</f>
        <v>2.3468468468468468E-2</v>
      </c>
      <c r="G124" s="12">
        <f>Reais3x3!W38</f>
        <v>0</v>
      </c>
      <c r="H124" s="12">
        <f>Reais3x3!R38</f>
        <v>6.8000000000000005E-2</v>
      </c>
      <c r="I124" s="12">
        <f>Reais3x3!U38</f>
        <v>0.16936936936936939</v>
      </c>
      <c r="J124" s="12">
        <f>Reais3x3!X38</f>
        <v>0.49312714776632305</v>
      </c>
      <c r="K124" s="13">
        <f>Reais3x3!O38</f>
        <v>0.15824105333028729</v>
      </c>
    </row>
    <row r="125" spans="1:11" outlineLevel="1">
      <c r="A125" s="11">
        <v>267</v>
      </c>
      <c r="B125" s="12">
        <f>Reais3x3!P106</f>
        <v>1.2232415902140673E-2</v>
      </c>
      <c r="C125" s="12">
        <f>Reais3x3!S106</f>
        <v>3.8288288288288286E-2</v>
      </c>
      <c r="D125" s="12">
        <f>Reais3x3!V106</f>
        <v>1.0996563573883162E-2</v>
      </c>
      <c r="E125" s="12">
        <f>Reais3x3!Q106</f>
        <v>1.0966360856269113E-2</v>
      </c>
      <c r="F125" s="12">
        <f>Reais3x3!T106</f>
        <v>2.3468468468468468E-2</v>
      </c>
      <c r="G125" s="12">
        <f>Reais3x3!W106</f>
        <v>0</v>
      </c>
      <c r="H125" s="12">
        <f>Reais3x3!R106</f>
        <v>0.13616513761467888</v>
      </c>
      <c r="I125" s="12">
        <f>Reais3x3!U106</f>
        <v>9.0788288288288291E-2</v>
      </c>
      <c r="J125" s="12">
        <f>Reais3x3!X106</f>
        <v>0.19381443298969073</v>
      </c>
      <c r="K125" s="13">
        <f>Reais3x3!O106</f>
        <v>0.15842908536663458</v>
      </c>
    </row>
    <row r="126" spans="1:11" outlineLevel="1">
      <c r="A126" s="16">
        <v>385</v>
      </c>
      <c r="B126" s="12">
        <f>Reais3x3!P224</f>
        <v>2.4464831804281346E-2</v>
      </c>
      <c r="C126" s="12">
        <f>Reais3x3!S224</f>
        <v>4.2792792792792795E-4</v>
      </c>
      <c r="D126" s="12">
        <f>Reais3x3!V224</f>
        <v>5.8419243986254296E-3</v>
      </c>
      <c r="E126" s="12">
        <f>Reais3x3!Q224</f>
        <v>4.8954128440366979E-2</v>
      </c>
      <c r="F126" s="12">
        <f>Reais3x3!T224</f>
        <v>7.5202702702702698E-2</v>
      </c>
      <c r="G126" s="12">
        <f>Reais3x3!W224</f>
        <v>3.092783505154639E-3</v>
      </c>
      <c r="H126" s="12">
        <f>Reais3x3!R224</f>
        <v>4.8954128440366979E-2</v>
      </c>
      <c r="I126" s="12">
        <f>Reais3x3!U224</f>
        <v>7.5202702702702698E-2</v>
      </c>
      <c r="J126" s="12">
        <f>Reais3x3!X224</f>
        <v>3.092783505154639E-3</v>
      </c>
      <c r="K126" s="13">
        <f>Reais3x3!O224</f>
        <v>0.15899587907552615</v>
      </c>
    </row>
    <row r="127" spans="1:11" outlineLevel="1">
      <c r="A127" s="16">
        <v>207</v>
      </c>
      <c r="B127" s="12">
        <f>Reais3x3!P46</f>
        <v>6.7278287461773698E-3</v>
      </c>
      <c r="C127" s="12">
        <f>Reais3x3!S46</f>
        <v>1.5765765765765764E-2</v>
      </c>
      <c r="D127" s="12">
        <f>Reais3x3!V46</f>
        <v>0</v>
      </c>
      <c r="E127" s="12">
        <f>Reais3x3!Q46</f>
        <v>1.2232415902140673E-2</v>
      </c>
      <c r="F127" s="12">
        <f>Reais3x3!T46</f>
        <v>3.8288288288288286E-2</v>
      </c>
      <c r="G127" s="12">
        <f>Reais3x3!W46</f>
        <v>1.0996563573883162E-2</v>
      </c>
      <c r="H127" s="12">
        <f>Reais3x3!R46</f>
        <v>7.0336391437308868E-2</v>
      </c>
      <c r="I127" s="12">
        <f>Reais3x3!U46</f>
        <v>0.16434684684684683</v>
      </c>
      <c r="J127" s="12">
        <f>Reais3x3!X46</f>
        <v>0.51683848797250864</v>
      </c>
      <c r="K127" s="13">
        <f>Reais3x3!O46</f>
        <v>0.15919887217740922</v>
      </c>
    </row>
    <row r="128" spans="1:11" outlineLevel="1">
      <c r="A128" s="11">
        <v>251</v>
      </c>
      <c r="B128" s="12">
        <f>Reais3x3!P90</f>
        <v>6.7278287461773698E-3</v>
      </c>
      <c r="C128" s="12">
        <f>Reais3x3!S90</f>
        <v>1.5765765765765764E-2</v>
      </c>
      <c r="D128" s="12">
        <f>Reais3x3!V90</f>
        <v>0</v>
      </c>
      <c r="E128" s="12">
        <f>Reais3x3!Q90</f>
        <v>1.8006116207951072E-2</v>
      </c>
      <c r="F128" s="12">
        <f>Reais3x3!T90</f>
        <v>4.1396396396396397E-2</v>
      </c>
      <c r="G128" s="12">
        <f>Reais3x3!W90</f>
        <v>1.3745704467353952E-2</v>
      </c>
      <c r="H128" s="12">
        <f>Reais3x3!R90</f>
        <v>0.13616513761467888</v>
      </c>
      <c r="I128" s="12">
        <f>Reais3x3!U90</f>
        <v>9.0788288288288291E-2</v>
      </c>
      <c r="J128" s="12">
        <f>Reais3x3!X90</f>
        <v>0.19381443298969073</v>
      </c>
      <c r="K128" s="13">
        <f>Reais3x3!O90</f>
        <v>0.15951195797359619</v>
      </c>
    </row>
    <row r="129" spans="1:11" outlineLevel="1">
      <c r="A129" s="11">
        <v>324</v>
      </c>
      <c r="B129" s="12">
        <f>Reais3x3!P163</f>
        <v>1.2232415902140673E-2</v>
      </c>
      <c r="C129" s="12">
        <f>Reais3x3!S163</f>
        <v>3.8288288288288286E-2</v>
      </c>
      <c r="D129" s="12">
        <f>Reais3x3!V163</f>
        <v>1.0996563573883162E-2</v>
      </c>
      <c r="E129" s="12">
        <f>Reais3x3!Q163</f>
        <v>7.0336391437308868E-2</v>
      </c>
      <c r="F129" s="12">
        <f>Reais3x3!T163</f>
        <v>0.16434684684684683</v>
      </c>
      <c r="G129" s="12">
        <f>Reais3x3!W163</f>
        <v>0.51683848797250864</v>
      </c>
      <c r="H129" s="12">
        <f>Reais3x3!R163</f>
        <v>2.4464831804281346E-2</v>
      </c>
      <c r="I129" s="12">
        <f>Reais3x3!U163</f>
        <v>4.2792792792792795E-4</v>
      </c>
      <c r="J129" s="12">
        <f>Reais3x3!X163</f>
        <v>5.8419243986254296E-3</v>
      </c>
      <c r="K129" s="13">
        <f>Reais3x3!O163</f>
        <v>0.16083883521722617</v>
      </c>
    </row>
    <row r="130" spans="1:11" outlineLevel="1">
      <c r="A130" s="16">
        <v>351</v>
      </c>
      <c r="B130" s="12">
        <f>Reais3x3!P190</f>
        <v>1.5290519877675841E-2</v>
      </c>
      <c r="C130" s="12">
        <f>Reais3x3!S190</f>
        <v>4.5045045045045046E-5</v>
      </c>
      <c r="D130" s="12">
        <f>Reais3x3!V190</f>
        <v>3.7800687285223365E-2</v>
      </c>
      <c r="E130" s="12">
        <f>Reais3x3!Q190</f>
        <v>4.8954128440366979E-2</v>
      </c>
      <c r="F130" s="12">
        <f>Reais3x3!T190</f>
        <v>7.5202702702702698E-2</v>
      </c>
      <c r="G130" s="12">
        <f>Reais3x3!W190</f>
        <v>3.092783505154639E-3</v>
      </c>
      <c r="H130" s="12">
        <f>Reais3x3!R190</f>
        <v>4.8954128440366979E-2</v>
      </c>
      <c r="I130" s="12">
        <f>Reais3x3!U190</f>
        <v>7.5202702702702698E-2</v>
      </c>
      <c r="J130" s="12">
        <f>Reais3x3!X190</f>
        <v>3.092783505154639E-3</v>
      </c>
      <c r="K130" s="13">
        <f>Reais3x3!O190</f>
        <v>0.16100779265677731</v>
      </c>
    </row>
    <row r="131" spans="1:11" outlineLevel="1">
      <c r="A131" s="11">
        <v>321</v>
      </c>
      <c r="B131" s="12">
        <f>Reais3x3!P160</f>
        <v>1.2232415902140673E-2</v>
      </c>
      <c r="C131" s="12">
        <f>Reais3x3!S160</f>
        <v>3.8288288288288286E-2</v>
      </c>
      <c r="D131" s="12">
        <f>Reais3x3!V160</f>
        <v>1.0996563573883162E-2</v>
      </c>
      <c r="E131" s="12">
        <f>Reais3x3!Q160</f>
        <v>1.2232415902140673E-2</v>
      </c>
      <c r="F131" s="12">
        <f>Reais3x3!T160</f>
        <v>3.8288288288288286E-2</v>
      </c>
      <c r="G131" s="12">
        <f>Reais3x3!W160</f>
        <v>1.0996563573883162E-2</v>
      </c>
      <c r="H131" s="12">
        <f>Reais3x3!R160</f>
        <v>4.8954128440366979E-2</v>
      </c>
      <c r="I131" s="12">
        <f>Reais3x3!U160</f>
        <v>7.5202702702702698E-2</v>
      </c>
      <c r="J131" s="12">
        <f>Reais3x3!X160</f>
        <v>3.092783505154639E-3</v>
      </c>
      <c r="K131" s="13">
        <f>Reais3x3!O160</f>
        <v>0.1614908521670626</v>
      </c>
    </row>
    <row r="132" spans="1:11" outlineLevel="1">
      <c r="A132" s="16">
        <v>356</v>
      </c>
      <c r="B132" s="12">
        <f>Reais3x3!P195</f>
        <v>7.0336391437308868E-2</v>
      </c>
      <c r="C132" s="12">
        <f>Reais3x3!S195</f>
        <v>0.16434684684684683</v>
      </c>
      <c r="D132" s="12">
        <f>Reais3x3!V195</f>
        <v>0.51683848797250864</v>
      </c>
      <c r="E132" s="12">
        <f>Reais3x3!Q195</f>
        <v>1.8006116207951072E-2</v>
      </c>
      <c r="F132" s="12">
        <f>Reais3x3!T195</f>
        <v>4.1396396396396397E-2</v>
      </c>
      <c r="G132" s="12">
        <f>Reais3x3!W195</f>
        <v>1.3745704467353952E-2</v>
      </c>
      <c r="H132" s="12">
        <f>Reais3x3!R195</f>
        <v>2.4464831804281346E-2</v>
      </c>
      <c r="I132" s="12">
        <f>Reais3x3!U195</f>
        <v>4.2792792792792795E-4</v>
      </c>
      <c r="J132" s="12">
        <f>Reais3x3!X195</f>
        <v>5.8419243986254296E-3</v>
      </c>
      <c r="K132" s="13">
        <f>Reais3x3!O195</f>
        <v>0.16163578699410955</v>
      </c>
    </row>
    <row r="133" spans="1:11" outlineLevel="1">
      <c r="A133" s="16">
        <v>373</v>
      </c>
      <c r="B133" s="12">
        <f>Reais3x3!P212</f>
        <v>1.8006116207951072E-2</v>
      </c>
      <c r="C133" s="12">
        <f>Reais3x3!S212</f>
        <v>4.1396396396396397E-2</v>
      </c>
      <c r="D133" s="12">
        <f>Reais3x3!V212</f>
        <v>1.3745704467353952E-2</v>
      </c>
      <c r="E133" s="12">
        <f>Reais3x3!Q212</f>
        <v>6.8000000000000005E-2</v>
      </c>
      <c r="F133" s="12">
        <f>Reais3x3!T212</f>
        <v>0.16936936936936939</v>
      </c>
      <c r="G133" s="12">
        <f>Reais3x3!W212</f>
        <v>0.49312714776632305</v>
      </c>
      <c r="H133" s="12">
        <f>Reais3x3!R212</f>
        <v>2.4464831804281346E-2</v>
      </c>
      <c r="I133" s="12">
        <f>Reais3x3!U212</f>
        <v>4.2792792792792795E-4</v>
      </c>
      <c r="J133" s="12">
        <f>Reais3x3!X212</f>
        <v>5.8419243986254296E-3</v>
      </c>
      <c r="K133" s="13">
        <f>Reais3x3!O212</f>
        <v>0.16177104222568964</v>
      </c>
    </row>
    <row r="134" spans="1:11" outlineLevel="1">
      <c r="A134" s="11">
        <v>233</v>
      </c>
      <c r="B134" s="12">
        <f>Reais3x3!P72</f>
        <v>1.8006116207951072E-2</v>
      </c>
      <c r="C134" s="12">
        <f>Reais3x3!S72</f>
        <v>4.1396396396396397E-2</v>
      </c>
      <c r="D134" s="12">
        <f>Reais3x3!V72</f>
        <v>1.3745704467353952E-2</v>
      </c>
      <c r="E134" s="12">
        <f>Reais3x3!Q72</f>
        <v>1.5290519877675841E-2</v>
      </c>
      <c r="F134" s="12">
        <f>Reais3x3!T72</f>
        <v>4.5045045045045046E-5</v>
      </c>
      <c r="G134" s="12">
        <f>Reais3x3!W72</f>
        <v>3.7800687285223365E-2</v>
      </c>
      <c r="H134" s="12">
        <f>Reais3x3!R72</f>
        <v>7.0336391437308868E-2</v>
      </c>
      <c r="I134" s="12">
        <f>Reais3x3!U72</f>
        <v>0.16434684684684683</v>
      </c>
      <c r="J134" s="12">
        <f>Reais3x3!X72</f>
        <v>0.51683848797250864</v>
      </c>
      <c r="K134" s="13">
        <f>Reais3x3!O72</f>
        <v>0.16512495890832732</v>
      </c>
    </row>
    <row r="135" spans="1:11" outlineLevel="1">
      <c r="A135" s="11">
        <v>330</v>
      </c>
      <c r="B135" s="12">
        <f>Reais3x3!P169</f>
        <v>1.2232415902140673E-2</v>
      </c>
      <c r="C135" s="12">
        <f>Reais3x3!S169</f>
        <v>3.8288288288288286E-2</v>
      </c>
      <c r="D135" s="12">
        <f>Reais3x3!V169</f>
        <v>1.0996563573883162E-2</v>
      </c>
      <c r="E135" s="12">
        <f>Reais3x3!Q169</f>
        <v>0.13616513761467888</v>
      </c>
      <c r="F135" s="12">
        <f>Reais3x3!T169</f>
        <v>9.0788288288288291E-2</v>
      </c>
      <c r="G135" s="12">
        <f>Reais3x3!W169</f>
        <v>0.19381443298969073</v>
      </c>
      <c r="H135" s="12">
        <f>Reais3x3!R169</f>
        <v>2.4464831804281346E-2</v>
      </c>
      <c r="I135" s="12">
        <f>Reais3x3!U169</f>
        <v>4.2792792792792795E-4</v>
      </c>
      <c r="J135" s="12">
        <f>Reais3x3!X169</f>
        <v>5.8419243986254296E-3</v>
      </c>
      <c r="K135" s="13">
        <f>Reais3x3!O169</f>
        <v>0.16662578950686088</v>
      </c>
    </row>
    <row r="136" spans="1:11" outlineLevel="1">
      <c r="A136" s="11">
        <v>308</v>
      </c>
      <c r="B136" s="12">
        <f>Reais3x3!P147</f>
        <v>6.7278287461773698E-3</v>
      </c>
      <c r="C136" s="12">
        <f>Reais3x3!S147</f>
        <v>1.5765765765765764E-2</v>
      </c>
      <c r="D136" s="12">
        <f>Reais3x3!V147</f>
        <v>0</v>
      </c>
      <c r="E136" s="12">
        <f>Reais3x3!Q147</f>
        <v>7.0336391437308868E-2</v>
      </c>
      <c r="F136" s="12">
        <f>Reais3x3!T147</f>
        <v>0.16434684684684683</v>
      </c>
      <c r="G136" s="12">
        <f>Reais3x3!W147</f>
        <v>0.51683848797250864</v>
      </c>
      <c r="H136" s="12">
        <f>Reais3x3!R147</f>
        <v>4.8954128440366979E-2</v>
      </c>
      <c r="I136" s="12">
        <f>Reais3x3!U147</f>
        <v>7.5202702702702698E-2</v>
      </c>
      <c r="J136" s="12">
        <f>Reais3x3!X147</f>
        <v>3.092783505154639E-3</v>
      </c>
      <c r="K136" s="13">
        <f>Reais3x3!O147</f>
        <v>0.16730376618525736</v>
      </c>
    </row>
    <row r="137" spans="1:11" outlineLevel="1">
      <c r="A137" s="11">
        <v>238</v>
      </c>
      <c r="B137" s="12">
        <f>Reais3x3!P77</f>
        <v>6.7278287461773698E-3</v>
      </c>
      <c r="C137" s="12">
        <f>Reais3x3!S77</f>
        <v>1.5765765765765764E-2</v>
      </c>
      <c r="D137" s="12">
        <f>Reais3x3!V77</f>
        <v>0</v>
      </c>
      <c r="E137" s="12">
        <f>Reais3x3!Q77</f>
        <v>1.2232415902140673E-2</v>
      </c>
      <c r="F137" s="12">
        <f>Reais3x3!T77</f>
        <v>3.8288288288288286E-2</v>
      </c>
      <c r="G137" s="12">
        <f>Reais3x3!W77</f>
        <v>1.0996563573883162E-2</v>
      </c>
      <c r="H137" s="12">
        <f>Reais3x3!R77</f>
        <v>0.13616513761467888</v>
      </c>
      <c r="I137" s="12">
        <f>Reais3x3!U77</f>
        <v>9.0788288288288291E-2</v>
      </c>
      <c r="J137" s="12">
        <f>Reais3x3!X77</f>
        <v>0.19381443298969073</v>
      </c>
      <c r="K137" s="13">
        <f>Reais3x3!O77</f>
        <v>0.16885151634705461</v>
      </c>
    </row>
    <row r="138" spans="1:11" outlineLevel="1">
      <c r="A138" s="11">
        <v>170</v>
      </c>
      <c r="B138" s="12">
        <f>Reais3x3!P9</f>
        <v>1.8006116207951072E-2</v>
      </c>
      <c r="C138" s="12">
        <f>Reais3x3!S9</f>
        <v>4.1396396396396397E-2</v>
      </c>
      <c r="D138" s="12">
        <f>Reais3x3!V9</f>
        <v>1.3745704467353952E-2</v>
      </c>
      <c r="E138" s="12">
        <f>Reais3x3!Q9</f>
        <v>1.8006116207951072E-2</v>
      </c>
      <c r="F138" s="12">
        <f>Reais3x3!T9</f>
        <v>4.1396396396396397E-2</v>
      </c>
      <c r="G138" s="12">
        <f>Reais3x3!W9</f>
        <v>1.3745704467353952E-2</v>
      </c>
      <c r="H138" s="12">
        <f>Reais3x3!R9</f>
        <v>0.13616513761467888</v>
      </c>
      <c r="I138" s="12">
        <f>Reais3x3!U9</f>
        <v>9.0788288288288291E-2</v>
      </c>
      <c r="J138" s="12">
        <f>Reais3x3!X9</f>
        <v>0.19381443298969073</v>
      </c>
      <c r="K138" s="13">
        <f>Reais3x3!O9</f>
        <v>0.1745098272429341</v>
      </c>
    </row>
    <row r="139" spans="1:11" outlineLevel="1">
      <c r="A139" s="11">
        <v>316</v>
      </c>
      <c r="B139" s="12">
        <f>Reais3x3!P155</f>
        <v>6.7278287461773698E-3</v>
      </c>
      <c r="C139" s="12">
        <f>Reais3x3!S155</f>
        <v>1.5765765765765764E-2</v>
      </c>
      <c r="D139" s="12">
        <f>Reais3x3!V155</f>
        <v>0</v>
      </c>
      <c r="E139" s="12">
        <f>Reais3x3!Q155</f>
        <v>6.8000000000000005E-2</v>
      </c>
      <c r="F139" s="12">
        <f>Reais3x3!T155</f>
        <v>0.16936936936936939</v>
      </c>
      <c r="G139" s="12">
        <f>Reais3x3!W155</f>
        <v>0.49312714776632305</v>
      </c>
      <c r="H139" s="12">
        <f>Reais3x3!R155</f>
        <v>4.8954128440366979E-2</v>
      </c>
      <c r="I139" s="12">
        <f>Reais3x3!U155</f>
        <v>7.5202702702702698E-2</v>
      </c>
      <c r="J139" s="12">
        <f>Reais3x3!X155</f>
        <v>3.092783505154639E-3</v>
      </c>
      <c r="K139" s="13">
        <f>Reais3x3!O155</f>
        <v>0.17505667686646484</v>
      </c>
    </row>
    <row r="140" spans="1:11" outlineLevel="1">
      <c r="A140" s="16">
        <v>336</v>
      </c>
      <c r="B140" s="12">
        <f>Reais3x3!P175</f>
        <v>1.2232415902140673E-2</v>
      </c>
      <c r="C140" s="12">
        <f>Reais3x3!S175</f>
        <v>3.8288288288288286E-2</v>
      </c>
      <c r="D140" s="12">
        <f>Reais3x3!V175</f>
        <v>1.0996563573883162E-2</v>
      </c>
      <c r="E140" s="12">
        <f>Reais3x3!Q175</f>
        <v>4.8954128440366979E-2</v>
      </c>
      <c r="F140" s="12">
        <f>Reais3x3!T175</f>
        <v>7.5202702702702698E-2</v>
      </c>
      <c r="G140" s="12">
        <f>Reais3x3!W175</f>
        <v>3.092783505154639E-3</v>
      </c>
      <c r="H140" s="12">
        <f>Reais3x3!R175</f>
        <v>4.8954128440366979E-2</v>
      </c>
      <c r="I140" s="12">
        <f>Reais3x3!U175</f>
        <v>7.5202702702702698E-2</v>
      </c>
      <c r="J140" s="12">
        <f>Reais3x3!X175</f>
        <v>3.092783505154639E-3</v>
      </c>
      <c r="K140" s="13">
        <f>Reais3x3!O175</f>
        <v>0.17906842195238801</v>
      </c>
    </row>
    <row r="141" spans="1:11" outlineLevel="1">
      <c r="A141" s="16">
        <v>340</v>
      </c>
      <c r="B141" s="12">
        <f>Reais3x3!P179</f>
        <v>1.5290519877675841E-2</v>
      </c>
      <c r="C141" s="12">
        <f>Reais3x3!S179</f>
        <v>4.5045045045045046E-5</v>
      </c>
      <c r="D141" s="12">
        <f>Reais3x3!V179</f>
        <v>3.7800687285223365E-2</v>
      </c>
      <c r="E141" s="12">
        <f>Reais3x3!Q179</f>
        <v>7.0336391437308868E-2</v>
      </c>
      <c r="F141" s="12">
        <f>Reais3x3!T179</f>
        <v>0.16434684684684683</v>
      </c>
      <c r="G141" s="12">
        <f>Reais3x3!W179</f>
        <v>0.51683848797250864</v>
      </c>
      <c r="H141" s="12">
        <f>Reais3x3!R179</f>
        <v>4.8954128440366979E-2</v>
      </c>
      <c r="I141" s="12">
        <f>Reais3x3!U179</f>
        <v>7.5202702702702698E-2</v>
      </c>
      <c r="J141" s="12">
        <f>Reais3x3!X179</f>
        <v>3.092783505154639E-3</v>
      </c>
      <c r="K141" s="13">
        <f>Reais3x3!O179</f>
        <v>0.18118332756119404</v>
      </c>
    </row>
    <row r="142" spans="1:11" outlineLevel="1">
      <c r="A142" s="16">
        <v>355</v>
      </c>
      <c r="B142" s="12">
        <f>Reais3x3!P194</f>
        <v>7.0336391437308868E-2</v>
      </c>
      <c r="C142" s="12">
        <f>Reais3x3!S194</f>
        <v>0.16434684684684683</v>
      </c>
      <c r="D142" s="12">
        <f>Reais3x3!V194</f>
        <v>0.51683848797250864</v>
      </c>
      <c r="E142" s="12">
        <f>Reais3x3!Q194</f>
        <v>1.0966360856269113E-2</v>
      </c>
      <c r="F142" s="12">
        <f>Reais3x3!T194</f>
        <v>2.3468468468468468E-2</v>
      </c>
      <c r="G142" s="12">
        <f>Reais3x3!W194</f>
        <v>0</v>
      </c>
      <c r="H142" s="12">
        <f>Reais3x3!R194</f>
        <v>4.8954128440366979E-2</v>
      </c>
      <c r="I142" s="12">
        <f>Reais3x3!U194</f>
        <v>7.5202702702702698E-2</v>
      </c>
      <c r="J142" s="12">
        <f>Reais3x3!X194</f>
        <v>3.092783505154639E-3</v>
      </c>
      <c r="K142" s="13">
        <f>Reais3x3!O194</f>
        <v>0.18168471609543299</v>
      </c>
    </row>
    <row r="143" spans="1:11" outlineLevel="1">
      <c r="A143" s="11">
        <v>314</v>
      </c>
      <c r="B143" s="12">
        <f>Reais3x3!P153</f>
        <v>6.7278287461773698E-3</v>
      </c>
      <c r="C143" s="12">
        <f>Reais3x3!S153</f>
        <v>1.5765765765765764E-2</v>
      </c>
      <c r="D143" s="12">
        <f>Reais3x3!V153</f>
        <v>0</v>
      </c>
      <c r="E143" s="12">
        <f>Reais3x3!Q153</f>
        <v>0.13616513761467888</v>
      </c>
      <c r="F143" s="12">
        <f>Reais3x3!T153</f>
        <v>9.0788288288288291E-2</v>
      </c>
      <c r="G143" s="12">
        <f>Reais3x3!W153</f>
        <v>0.19381443298969073</v>
      </c>
      <c r="H143" s="12">
        <f>Reais3x3!R153</f>
        <v>4.8954128440366979E-2</v>
      </c>
      <c r="I143" s="12">
        <f>Reais3x3!U153</f>
        <v>7.5202702702702698E-2</v>
      </c>
      <c r="J143" s="12">
        <f>Reais3x3!X153</f>
        <v>3.092783505154639E-3</v>
      </c>
      <c r="K143" s="13">
        <f>Reais3x3!O153</f>
        <v>0.18548991669995432</v>
      </c>
    </row>
    <row r="144" spans="1:11" outlineLevel="1">
      <c r="A144" s="16">
        <v>196</v>
      </c>
      <c r="B144" s="12">
        <f>Reais3x3!P35</f>
        <v>4.8954128440366979E-2</v>
      </c>
      <c r="C144" s="12">
        <f>Reais3x3!S35</f>
        <v>7.5202702702702698E-2</v>
      </c>
      <c r="D144" s="12">
        <f>Reais3x3!V35</f>
        <v>3.092783505154639E-3</v>
      </c>
      <c r="E144" s="12">
        <f>Reais3x3!Q35</f>
        <v>0.13616513761467888</v>
      </c>
      <c r="F144" s="12">
        <f>Reais3x3!T35</f>
        <v>9.0788288288288291E-2</v>
      </c>
      <c r="G144" s="12">
        <f>Reais3x3!W35</f>
        <v>0.19381443298969073</v>
      </c>
      <c r="H144" s="12">
        <f>Reais3x3!R35</f>
        <v>1.8006116207951072E-2</v>
      </c>
      <c r="I144" s="12">
        <f>Reais3x3!U35</f>
        <v>4.1396396396396397E-2</v>
      </c>
      <c r="J144" s="12">
        <f>Reais3x3!X35</f>
        <v>1.3745704467353952E-2</v>
      </c>
      <c r="K144" s="13">
        <f>Reais3x3!O35</f>
        <v>0.18897285817651066</v>
      </c>
    </row>
    <row r="145" spans="1:11" outlineLevel="1">
      <c r="A145" s="16">
        <v>346</v>
      </c>
      <c r="B145" s="12">
        <f>Reais3x3!P185</f>
        <v>1.5290519877675841E-2</v>
      </c>
      <c r="C145" s="12">
        <f>Reais3x3!S185</f>
        <v>4.5045045045045046E-5</v>
      </c>
      <c r="D145" s="12">
        <f>Reais3x3!V185</f>
        <v>3.7800687285223365E-2</v>
      </c>
      <c r="E145" s="12">
        <f>Reais3x3!Q185</f>
        <v>0.13616513761467888</v>
      </c>
      <c r="F145" s="12">
        <f>Reais3x3!T185</f>
        <v>9.0788288288288291E-2</v>
      </c>
      <c r="G145" s="12">
        <f>Reais3x3!W185</f>
        <v>0.19381443298969073</v>
      </c>
      <c r="H145" s="12">
        <f>Reais3x3!R185</f>
        <v>4.8954128440366979E-2</v>
      </c>
      <c r="I145" s="12">
        <f>Reais3x3!U185</f>
        <v>7.5202702702702698E-2</v>
      </c>
      <c r="J145" s="12">
        <f>Reais3x3!X185</f>
        <v>3.092783505154639E-3</v>
      </c>
      <c r="K145" s="13">
        <f>Reais3x3!O185</f>
        <v>0.19102290501377159</v>
      </c>
    </row>
    <row r="146" spans="1:11" outlineLevel="1">
      <c r="A146" s="16">
        <v>348</v>
      </c>
      <c r="B146" s="12">
        <f>Reais3x3!P187</f>
        <v>1.5290519877675841E-2</v>
      </c>
      <c r="C146" s="12">
        <f>Reais3x3!S187</f>
        <v>4.5045045045045046E-5</v>
      </c>
      <c r="D146" s="12">
        <f>Reais3x3!V187</f>
        <v>3.7800687285223365E-2</v>
      </c>
      <c r="E146" s="12">
        <f>Reais3x3!Q187</f>
        <v>6.8000000000000005E-2</v>
      </c>
      <c r="F146" s="12">
        <f>Reais3x3!T187</f>
        <v>0.16936936936936939</v>
      </c>
      <c r="G146" s="12">
        <f>Reais3x3!W187</f>
        <v>0.49312714776632305</v>
      </c>
      <c r="H146" s="12">
        <f>Reais3x3!R187</f>
        <v>4.8954128440366979E-2</v>
      </c>
      <c r="I146" s="12">
        <f>Reais3x3!U187</f>
        <v>7.5202702702702698E-2</v>
      </c>
      <c r="J146" s="12">
        <f>Reais3x3!X187</f>
        <v>3.092783505154639E-3</v>
      </c>
      <c r="K146" s="13">
        <f>Reais3x3!O187</f>
        <v>0.19124452503088638</v>
      </c>
    </row>
    <row r="147" spans="1:11" outlineLevel="1">
      <c r="A147" s="16">
        <v>180</v>
      </c>
      <c r="B147" s="12">
        <f>Reais3x3!P19</f>
        <v>6.8000000000000005E-2</v>
      </c>
      <c r="C147" s="12">
        <f>Reais3x3!S19</f>
        <v>0.16936936936936939</v>
      </c>
      <c r="D147" s="12">
        <f>Reais3x3!V19</f>
        <v>0.49312714776632305</v>
      </c>
      <c r="E147" s="12">
        <f>Reais3x3!Q19</f>
        <v>1.8006116207951072E-2</v>
      </c>
      <c r="F147" s="12">
        <f>Reais3x3!T19</f>
        <v>4.1396396396396397E-2</v>
      </c>
      <c r="G147" s="12">
        <f>Reais3x3!W19</f>
        <v>1.3745704467353952E-2</v>
      </c>
      <c r="H147" s="12">
        <f>Reais3x3!R19</f>
        <v>1.8006116207951072E-2</v>
      </c>
      <c r="I147" s="12">
        <f>Reais3x3!U19</f>
        <v>4.1396396396396397E-2</v>
      </c>
      <c r="J147" s="12">
        <f>Reais3x3!X19</f>
        <v>1.3745704467353952E-2</v>
      </c>
      <c r="K147" s="13">
        <f>Reais3x3!O19</f>
        <v>0.1931551606662838</v>
      </c>
    </row>
    <row r="148" spans="1:11" outlineLevel="1">
      <c r="A148" s="11">
        <v>270</v>
      </c>
      <c r="B148" s="12">
        <f>Reais3x3!P109</f>
        <v>1.2232415902140673E-2</v>
      </c>
      <c r="C148" s="12">
        <f>Reais3x3!S109</f>
        <v>3.8288288288288286E-2</v>
      </c>
      <c r="D148" s="12">
        <f>Reais3x3!V109</f>
        <v>1.0996563573883162E-2</v>
      </c>
      <c r="E148" s="12">
        <f>Reais3x3!Q109</f>
        <v>1.8006116207951072E-2</v>
      </c>
      <c r="F148" s="12">
        <f>Reais3x3!T109</f>
        <v>4.1396396396396397E-2</v>
      </c>
      <c r="G148" s="12">
        <f>Reais3x3!W109</f>
        <v>1.3745704467353952E-2</v>
      </c>
      <c r="H148" s="12">
        <f>Reais3x3!R109</f>
        <v>6.8000000000000005E-2</v>
      </c>
      <c r="I148" s="12">
        <f>Reais3x3!U109</f>
        <v>0.16936936936936939</v>
      </c>
      <c r="J148" s="12">
        <f>Reais3x3!X109</f>
        <v>0.49312714776632305</v>
      </c>
      <c r="K148" s="13">
        <f>Reais3x3!O109</f>
        <v>0.19321763041682147</v>
      </c>
    </row>
    <row r="149" spans="1:11" outlineLevel="1">
      <c r="A149" s="11">
        <v>258</v>
      </c>
      <c r="B149" s="12">
        <f>Reais3x3!P97</f>
        <v>1.2232415902140673E-2</v>
      </c>
      <c r="C149" s="12">
        <f>Reais3x3!S97</f>
        <v>3.8288288288288286E-2</v>
      </c>
      <c r="D149" s="12">
        <f>Reais3x3!V97</f>
        <v>1.0996563573883162E-2</v>
      </c>
      <c r="E149" s="12">
        <f>Reais3x3!Q97</f>
        <v>1.2232415902140673E-2</v>
      </c>
      <c r="F149" s="12">
        <f>Reais3x3!T97</f>
        <v>3.8288288288288286E-2</v>
      </c>
      <c r="G149" s="12">
        <f>Reais3x3!W97</f>
        <v>1.0996563573883162E-2</v>
      </c>
      <c r="H149" s="12">
        <f>Reais3x3!R97</f>
        <v>6.8000000000000005E-2</v>
      </c>
      <c r="I149" s="12">
        <f>Reais3x3!U97</f>
        <v>0.16936936936936939</v>
      </c>
      <c r="J149" s="12">
        <f>Reais3x3!X97</f>
        <v>0.49312714776632305</v>
      </c>
      <c r="K149" s="13">
        <f>Reais3x3!O97</f>
        <v>0.19443926229265859</v>
      </c>
    </row>
    <row r="150" spans="1:11" outlineLevel="1">
      <c r="A150" s="11">
        <v>269</v>
      </c>
      <c r="B150" s="12">
        <f>Reais3x3!P108</f>
        <v>1.2232415902140673E-2</v>
      </c>
      <c r="C150" s="12">
        <f>Reais3x3!S108</f>
        <v>3.8288288288288286E-2</v>
      </c>
      <c r="D150" s="12">
        <f>Reais3x3!V108</f>
        <v>1.0996563573883162E-2</v>
      </c>
      <c r="E150" s="12">
        <f>Reais3x3!Q108</f>
        <v>1.8006116207951072E-2</v>
      </c>
      <c r="F150" s="12">
        <f>Reais3x3!T108</f>
        <v>4.1396396396396397E-2</v>
      </c>
      <c r="G150" s="12">
        <f>Reais3x3!W108</f>
        <v>1.3745704467353952E-2</v>
      </c>
      <c r="H150" s="12">
        <f>Reais3x3!R108</f>
        <v>0.13616513761467888</v>
      </c>
      <c r="I150" s="12">
        <f>Reais3x3!U108</f>
        <v>9.0788288288288291E-2</v>
      </c>
      <c r="J150" s="12">
        <f>Reais3x3!X108</f>
        <v>0.19381443298969073</v>
      </c>
      <c r="K150" s="13">
        <f>Reais3x3!O108</f>
        <v>0.19518323182645747</v>
      </c>
    </row>
    <row r="151" spans="1:11" outlineLevel="1">
      <c r="A151" s="11">
        <v>231</v>
      </c>
      <c r="B151" s="12">
        <f>Reais3x3!P70</f>
        <v>1.8006116207951072E-2</v>
      </c>
      <c r="C151" s="12">
        <f>Reais3x3!S70</f>
        <v>4.1396396396396397E-2</v>
      </c>
      <c r="D151" s="12">
        <f>Reais3x3!V70</f>
        <v>1.3745704467353952E-2</v>
      </c>
      <c r="E151" s="12">
        <f>Reais3x3!Q70</f>
        <v>1.2232415902140673E-2</v>
      </c>
      <c r="F151" s="12">
        <f>Reais3x3!T70</f>
        <v>3.8288288288288286E-2</v>
      </c>
      <c r="G151" s="12">
        <f>Reais3x3!W70</f>
        <v>1.0996563573883162E-2</v>
      </c>
      <c r="H151" s="12">
        <f>Reais3x3!R70</f>
        <v>7.0336391437308868E-2</v>
      </c>
      <c r="I151" s="12">
        <f>Reais3x3!U70</f>
        <v>0.16434684684684683</v>
      </c>
      <c r="J151" s="12">
        <f>Reais3x3!X70</f>
        <v>0.51683848797250864</v>
      </c>
      <c r="K151" s="13">
        <f>Reais3x3!O70</f>
        <v>0.19627640788464315</v>
      </c>
    </row>
    <row r="152" spans="1:11" outlineLevel="1">
      <c r="A152" s="11">
        <v>257</v>
      </c>
      <c r="B152" s="12">
        <f>Reais3x3!P96</f>
        <v>1.2232415902140673E-2</v>
      </c>
      <c r="C152" s="12">
        <f>Reais3x3!S96</f>
        <v>3.8288288288288286E-2</v>
      </c>
      <c r="D152" s="12">
        <f>Reais3x3!V96</f>
        <v>1.0996563573883162E-2</v>
      </c>
      <c r="E152" s="12">
        <f>Reais3x3!Q96</f>
        <v>1.2232415902140673E-2</v>
      </c>
      <c r="F152" s="12">
        <f>Reais3x3!T96</f>
        <v>3.8288288288288286E-2</v>
      </c>
      <c r="G152" s="12">
        <f>Reais3x3!W96</f>
        <v>1.0996563573883162E-2</v>
      </c>
      <c r="H152" s="12">
        <f>Reais3x3!R96</f>
        <v>0.13616513761467888</v>
      </c>
      <c r="I152" s="12">
        <f>Reais3x3!U96</f>
        <v>9.0788288288288291E-2</v>
      </c>
      <c r="J152" s="12">
        <f>Reais3x3!X96</f>
        <v>0.19381443298969073</v>
      </c>
      <c r="K152" s="13">
        <f>Reais3x3!O96</f>
        <v>0.19730827019802955</v>
      </c>
    </row>
    <row r="153" spans="1:11" outlineLevel="1">
      <c r="A153" s="16">
        <v>213</v>
      </c>
      <c r="B153" s="12">
        <f>Reais3x3!P52</f>
        <v>1.2232415902140673E-2</v>
      </c>
      <c r="C153" s="12">
        <f>Reais3x3!S52</f>
        <v>3.8288288288288286E-2</v>
      </c>
      <c r="D153" s="12">
        <f>Reais3x3!V52</f>
        <v>1.0996563573883162E-2</v>
      </c>
      <c r="E153" s="12">
        <f>Reais3x3!Q52</f>
        <v>1.2232415902140673E-2</v>
      </c>
      <c r="F153" s="12">
        <f>Reais3x3!T52</f>
        <v>3.8288288288288286E-2</v>
      </c>
      <c r="G153" s="12">
        <f>Reais3x3!W52</f>
        <v>1.0996563573883162E-2</v>
      </c>
      <c r="H153" s="12">
        <f>Reais3x3!R52</f>
        <v>7.0336391437308868E-2</v>
      </c>
      <c r="I153" s="12">
        <f>Reais3x3!U52</f>
        <v>0.16434684684684683</v>
      </c>
      <c r="J153" s="12">
        <f>Reais3x3!X52</f>
        <v>0.51683848797250864</v>
      </c>
      <c r="K153" s="13">
        <f>Reais3x3!O52</f>
        <v>0.19749803976048028</v>
      </c>
    </row>
    <row r="154" spans="1:11" outlineLevel="1">
      <c r="A154" s="16">
        <v>190</v>
      </c>
      <c r="B154" s="12">
        <f>Reais3x3!P29</f>
        <v>4.8954128440366979E-2</v>
      </c>
      <c r="C154" s="12">
        <f>Reais3x3!S29</f>
        <v>7.5202702702702698E-2</v>
      </c>
      <c r="D154" s="12">
        <f>Reais3x3!V29</f>
        <v>3.092783505154639E-3</v>
      </c>
      <c r="E154" s="12">
        <f>Reais3x3!Q29</f>
        <v>4.8954128440366979E-2</v>
      </c>
      <c r="F154" s="12">
        <f>Reais3x3!T29</f>
        <v>7.5202702702702698E-2</v>
      </c>
      <c r="G154" s="12">
        <f>Reais3x3!W29</f>
        <v>3.092783505154639E-3</v>
      </c>
      <c r="H154" s="12">
        <f>Reais3x3!R29</f>
        <v>0.13616513761467888</v>
      </c>
      <c r="I154" s="12">
        <f>Reais3x3!U29</f>
        <v>9.0788288288288291E-2</v>
      </c>
      <c r="J154" s="12">
        <f>Reais3x3!X29</f>
        <v>0.19381443298969073</v>
      </c>
      <c r="K154" s="13">
        <f>Reais3x3!O29</f>
        <v>0.19762828426359769</v>
      </c>
    </row>
    <row r="155" spans="1:11" outlineLevel="1">
      <c r="A155" s="16">
        <v>224</v>
      </c>
      <c r="B155" s="12">
        <f>Reais3x3!P63</f>
        <v>1.8006116207951072E-2</v>
      </c>
      <c r="C155" s="12">
        <f>Reais3x3!S63</f>
        <v>4.1396396396396397E-2</v>
      </c>
      <c r="D155" s="12">
        <f>Reais3x3!V63</f>
        <v>1.3745704467353952E-2</v>
      </c>
      <c r="E155" s="12">
        <f>Reais3x3!Q63</f>
        <v>1.8006116207951072E-2</v>
      </c>
      <c r="F155" s="12">
        <f>Reais3x3!T63</f>
        <v>4.1396396396396397E-2</v>
      </c>
      <c r="G155" s="12">
        <f>Reais3x3!W63</f>
        <v>1.3745704467353952E-2</v>
      </c>
      <c r="H155" s="12">
        <f>Reais3x3!R63</f>
        <v>7.0336391437308868E-2</v>
      </c>
      <c r="I155" s="12">
        <f>Reais3x3!U63</f>
        <v>0.16434684684684683</v>
      </c>
      <c r="J155" s="12">
        <f>Reais3x3!X63</f>
        <v>0.51683848797250864</v>
      </c>
      <c r="K155" s="13">
        <f>Reais3x3!O63</f>
        <v>0.19800410651078204</v>
      </c>
    </row>
    <row r="156" spans="1:11" outlineLevel="1">
      <c r="A156" s="16">
        <v>363</v>
      </c>
      <c r="B156" s="12">
        <f>Reais3x3!P202</f>
        <v>7.0336391437308868E-2</v>
      </c>
      <c r="C156" s="12">
        <f>Reais3x3!S202</f>
        <v>0.16434684684684683</v>
      </c>
      <c r="D156" s="12">
        <f>Reais3x3!V202</f>
        <v>0.51683848797250864</v>
      </c>
      <c r="E156" s="12">
        <f>Reais3x3!Q202</f>
        <v>2.4464831804281346E-2</v>
      </c>
      <c r="F156" s="12">
        <f>Reais3x3!T202</f>
        <v>4.2792792792792795E-4</v>
      </c>
      <c r="G156" s="12">
        <f>Reais3x3!W202</f>
        <v>5.8419243986254296E-3</v>
      </c>
      <c r="H156" s="12">
        <f>Reais3x3!R202</f>
        <v>4.8954128440366979E-2</v>
      </c>
      <c r="I156" s="12">
        <f>Reais3x3!U202</f>
        <v>7.5202702702702698E-2</v>
      </c>
      <c r="J156" s="12">
        <f>Reais3x3!X202</f>
        <v>3.092783505154639E-3</v>
      </c>
      <c r="K156" s="13">
        <f>Reais3x3!O202</f>
        <v>0.19812957172913492</v>
      </c>
    </row>
    <row r="157" spans="1:11" outlineLevel="1">
      <c r="A157" s="16">
        <v>332</v>
      </c>
      <c r="B157" s="12">
        <f>Reais3x3!P171</f>
        <v>1.2232415902140673E-2</v>
      </c>
      <c r="C157" s="12">
        <f>Reais3x3!S171</f>
        <v>3.8288288288288286E-2</v>
      </c>
      <c r="D157" s="12">
        <f>Reais3x3!V171</f>
        <v>1.0996563573883162E-2</v>
      </c>
      <c r="E157" s="12">
        <f>Reais3x3!Q171</f>
        <v>6.8000000000000005E-2</v>
      </c>
      <c r="F157" s="12">
        <f>Reais3x3!T171</f>
        <v>0.16936936936936939</v>
      </c>
      <c r="G157" s="12">
        <f>Reais3x3!W171</f>
        <v>0.49312714776632305</v>
      </c>
      <c r="H157" s="12">
        <f>Reais3x3!R171</f>
        <v>2.4464831804281346E-2</v>
      </c>
      <c r="I157" s="12">
        <f>Reais3x3!U171</f>
        <v>4.2792792792792795E-4</v>
      </c>
      <c r="J157" s="12">
        <f>Reais3x3!X171</f>
        <v>5.8419243986254296E-3</v>
      </c>
      <c r="K157" s="13">
        <f>Reais3x3!O171</f>
        <v>0.20054176674955135</v>
      </c>
    </row>
    <row r="158" spans="1:11" outlineLevel="1">
      <c r="A158" s="11">
        <v>254</v>
      </c>
      <c r="B158" s="12">
        <f>Reais3x3!P93</f>
        <v>6.7278287461773698E-3</v>
      </c>
      <c r="C158" s="12">
        <f>Reais3x3!S93</f>
        <v>1.5765765765765764E-2</v>
      </c>
      <c r="D158" s="12">
        <f>Reais3x3!V93</f>
        <v>0</v>
      </c>
      <c r="E158" s="12">
        <f>Reais3x3!Q93</f>
        <v>0.13616513761467888</v>
      </c>
      <c r="F158" s="12">
        <f>Reais3x3!T93</f>
        <v>9.0788288288288291E-2</v>
      </c>
      <c r="G158" s="12">
        <f>Reais3x3!W93</f>
        <v>0.19381443298969073</v>
      </c>
      <c r="H158" s="12">
        <f>Reais3x3!R93</f>
        <v>6.8000000000000005E-2</v>
      </c>
      <c r="I158" s="12">
        <f>Reais3x3!U93</f>
        <v>0.16936936936936939</v>
      </c>
      <c r="J158" s="12">
        <f>Reais3x3!X93</f>
        <v>0.49312714776632305</v>
      </c>
      <c r="K158" s="13">
        <f>Reais3x3!O93</f>
        <v>0.20104810504435999</v>
      </c>
    </row>
    <row r="159" spans="1:11" outlineLevel="1">
      <c r="A159" s="16">
        <v>200</v>
      </c>
      <c r="B159" s="12">
        <f>Reais3x3!P39</f>
        <v>4.8954128440366979E-2</v>
      </c>
      <c r="C159" s="12">
        <f>Reais3x3!S39</f>
        <v>7.5202702702702698E-2</v>
      </c>
      <c r="D159" s="12">
        <f>Reais3x3!V39</f>
        <v>3.092783505154639E-3</v>
      </c>
      <c r="E159" s="12">
        <f>Reais3x3!Q39</f>
        <v>6.8000000000000005E-2</v>
      </c>
      <c r="F159" s="12">
        <f>Reais3x3!T39</f>
        <v>0.16936936936936939</v>
      </c>
      <c r="G159" s="12">
        <f>Reais3x3!W39</f>
        <v>0.49312714776632305</v>
      </c>
      <c r="H159" s="12">
        <f>Reais3x3!R39</f>
        <v>1.8006116207951072E-2</v>
      </c>
      <c r="I159" s="12">
        <f>Reais3x3!U39</f>
        <v>4.1396396396396397E-2</v>
      </c>
      <c r="J159" s="12">
        <f>Reais3x3!X39</f>
        <v>1.3745704467353952E-2</v>
      </c>
      <c r="K159" s="13">
        <f>Reais3x3!O39</f>
        <v>0.20143489294591502</v>
      </c>
    </row>
    <row r="160" spans="1:11" outlineLevel="1">
      <c r="A160" s="16">
        <v>184</v>
      </c>
      <c r="B160" s="12">
        <f>Reais3x3!P23</f>
        <v>6.8000000000000005E-2</v>
      </c>
      <c r="C160" s="12">
        <f>Reais3x3!S23</f>
        <v>0.16936936936936939</v>
      </c>
      <c r="D160" s="12">
        <f>Reais3x3!V23</f>
        <v>0.49312714776632305</v>
      </c>
      <c r="E160" s="12">
        <f>Reais3x3!Q23</f>
        <v>0.13616513761467888</v>
      </c>
      <c r="F160" s="12">
        <f>Reais3x3!T23</f>
        <v>9.0788288288288291E-2</v>
      </c>
      <c r="G160" s="12">
        <f>Reais3x3!W23</f>
        <v>0.19381443298969073</v>
      </c>
      <c r="H160" s="12">
        <f>Reais3x3!R23</f>
        <v>1.0966360856269113E-2</v>
      </c>
      <c r="I160" s="12">
        <f>Reais3x3!U23</f>
        <v>2.3468468468468468E-2</v>
      </c>
      <c r="J160" s="12">
        <f>Reais3x3!X23</f>
        <v>0</v>
      </c>
      <c r="K160" s="13">
        <f>Reais3x3!O23</f>
        <v>0.20165829414106043</v>
      </c>
    </row>
    <row r="161" spans="1:11" outlineLevel="1">
      <c r="A161" s="16">
        <v>379</v>
      </c>
      <c r="B161" s="12">
        <f>Reais3x3!P218</f>
        <v>0.13616513761467888</v>
      </c>
      <c r="C161" s="12">
        <f>Reais3x3!S218</f>
        <v>9.0788288288288291E-2</v>
      </c>
      <c r="D161" s="12">
        <f>Reais3x3!V218</f>
        <v>0.19381443298969073</v>
      </c>
      <c r="E161" s="12">
        <f>Reais3x3!Q218</f>
        <v>2.4464831804281346E-2</v>
      </c>
      <c r="F161" s="12">
        <f>Reais3x3!T218</f>
        <v>4.2792792792792795E-4</v>
      </c>
      <c r="G161" s="12">
        <f>Reais3x3!W218</f>
        <v>5.8419243986254296E-3</v>
      </c>
      <c r="H161" s="12">
        <f>Reais3x3!R218</f>
        <v>4.8954128440366979E-2</v>
      </c>
      <c r="I161" s="12">
        <f>Reais3x3!U218</f>
        <v>7.5202702702702698E-2</v>
      </c>
      <c r="J161" s="12">
        <f>Reais3x3!X218</f>
        <v>3.092783505154639E-3</v>
      </c>
      <c r="K161" s="13">
        <f>Reais3x3!O218</f>
        <v>0.2041400321975706</v>
      </c>
    </row>
    <row r="162" spans="1:11" outlineLevel="1">
      <c r="A162" s="16">
        <v>191</v>
      </c>
      <c r="B162" s="12">
        <f>Reais3x3!P30</f>
        <v>4.8954128440366979E-2</v>
      </c>
      <c r="C162" s="12">
        <f>Reais3x3!S30</f>
        <v>7.5202702702702698E-2</v>
      </c>
      <c r="D162" s="12">
        <f>Reais3x3!V30</f>
        <v>3.092783505154639E-3</v>
      </c>
      <c r="E162" s="12">
        <f>Reais3x3!Q30</f>
        <v>4.8954128440366979E-2</v>
      </c>
      <c r="F162" s="12">
        <f>Reais3x3!T30</f>
        <v>7.5202702702702698E-2</v>
      </c>
      <c r="G162" s="12">
        <f>Reais3x3!W30</f>
        <v>3.092783505154639E-3</v>
      </c>
      <c r="H162" s="12">
        <f>Reais3x3!R30</f>
        <v>1.8006116207951072E-2</v>
      </c>
      <c r="I162" s="12">
        <f>Reais3x3!U30</f>
        <v>4.1396396396396397E-2</v>
      </c>
      <c r="J162" s="12">
        <f>Reais3x3!X30</f>
        <v>1.3745704467353952E-2</v>
      </c>
      <c r="K162" s="13">
        <f>Reais3x3!O30</f>
        <v>0.20546196551778709</v>
      </c>
    </row>
    <row r="163" spans="1:11" outlineLevel="1">
      <c r="A163" s="11">
        <v>237</v>
      </c>
      <c r="B163" s="12">
        <f>Reais3x3!P76</f>
        <v>6.7278287461773698E-3</v>
      </c>
      <c r="C163" s="12">
        <f>Reais3x3!S76</f>
        <v>1.5765765765765764E-2</v>
      </c>
      <c r="D163" s="12">
        <f>Reais3x3!V76</f>
        <v>0</v>
      </c>
      <c r="E163" s="12">
        <f>Reais3x3!Q76</f>
        <v>6.7278287461773698E-3</v>
      </c>
      <c r="F163" s="12">
        <f>Reais3x3!T76</f>
        <v>1.5765765765765764E-2</v>
      </c>
      <c r="G163" s="12">
        <f>Reais3x3!W76</f>
        <v>0</v>
      </c>
      <c r="H163" s="12">
        <f>Reais3x3!R76</f>
        <v>6.8000000000000005E-2</v>
      </c>
      <c r="I163" s="12">
        <f>Reais3x3!U76</f>
        <v>0.16936936936936939</v>
      </c>
      <c r="J163" s="12">
        <f>Reais3x3!X76</f>
        <v>0.49312714776632305</v>
      </c>
      <c r="K163" s="13">
        <f>Reais3x3!O76</f>
        <v>0.21311015194581881</v>
      </c>
    </row>
    <row r="164" spans="1:11" outlineLevel="1">
      <c r="A164" s="11">
        <v>278</v>
      </c>
      <c r="B164" s="12">
        <f>Reais3x3!P117</f>
        <v>1.5290519877675841E-2</v>
      </c>
      <c r="C164" s="12">
        <f>Reais3x3!S117</f>
        <v>4.5045045045045046E-5</v>
      </c>
      <c r="D164" s="12">
        <f>Reais3x3!V117</f>
        <v>3.7800687285223365E-2</v>
      </c>
      <c r="E164" s="12">
        <f>Reais3x3!Q117</f>
        <v>7.0336391437308868E-2</v>
      </c>
      <c r="F164" s="12">
        <f>Reais3x3!T117</f>
        <v>0.16434684684684683</v>
      </c>
      <c r="G164" s="12">
        <f>Reais3x3!W117</f>
        <v>0.51683848797250864</v>
      </c>
      <c r="H164" s="12">
        <f>Reais3x3!R117</f>
        <v>0.13616513761467888</v>
      </c>
      <c r="I164" s="12">
        <f>Reais3x3!U117</f>
        <v>9.0788288288288291E-2</v>
      </c>
      <c r="J164" s="12">
        <f>Reais3x3!X117</f>
        <v>0.19381443298969073</v>
      </c>
      <c r="K164" s="13">
        <f>Reais3x3!O117</f>
        <v>0.21619331709643297</v>
      </c>
    </row>
    <row r="165" spans="1:11" outlineLevel="1">
      <c r="A165" s="16">
        <v>382</v>
      </c>
      <c r="B165" s="12">
        <f>Reais3x3!P221</f>
        <v>6.8000000000000005E-2</v>
      </c>
      <c r="C165" s="12">
        <f>Reais3x3!S221</f>
        <v>0.16936936936936939</v>
      </c>
      <c r="D165" s="12">
        <f>Reais3x3!V221</f>
        <v>0.49312714776632305</v>
      </c>
      <c r="E165" s="12">
        <f>Reais3x3!Q221</f>
        <v>2.4464831804281346E-2</v>
      </c>
      <c r="F165" s="12">
        <f>Reais3x3!T221</f>
        <v>4.2792792792792795E-4</v>
      </c>
      <c r="G165" s="12">
        <f>Reais3x3!W221</f>
        <v>5.8419243986254296E-3</v>
      </c>
      <c r="H165" s="12">
        <f>Reais3x3!R221</f>
        <v>4.8954128440366979E-2</v>
      </c>
      <c r="I165" s="12">
        <f>Reais3x3!U221</f>
        <v>7.5202702702702698E-2</v>
      </c>
      <c r="J165" s="12">
        <f>Reais3x3!X221</f>
        <v>3.092783505154639E-3</v>
      </c>
      <c r="K165" s="13">
        <f>Reais3x3!O221</f>
        <v>0.21812329753889004</v>
      </c>
    </row>
    <row r="166" spans="1:11">
      <c r="A166" s="16">
        <v>333</v>
      </c>
      <c r="B166" s="12">
        <f>Reais3x3!P172</f>
        <v>1.2232415902140673E-2</v>
      </c>
      <c r="C166" s="12">
        <f>Reais3x3!S172</f>
        <v>3.8288288288288286E-2</v>
      </c>
      <c r="D166" s="12">
        <f>Reais3x3!V172</f>
        <v>1.0996563573883162E-2</v>
      </c>
      <c r="E166" s="12">
        <f>Reais3x3!Q172</f>
        <v>6.8000000000000005E-2</v>
      </c>
      <c r="F166" s="12">
        <f>Reais3x3!T172</f>
        <v>0.16936936936936939</v>
      </c>
      <c r="G166" s="12">
        <f>Reais3x3!W172</f>
        <v>0.49312714776632305</v>
      </c>
      <c r="H166" s="12">
        <f>Reais3x3!R172</f>
        <v>4.8954128440366979E-2</v>
      </c>
      <c r="I166" s="12">
        <f>Reais3x3!U172</f>
        <v>7.5202702702702698E-2</v>
      </c>
      <c r="J166" s="12">
        <f>Reais3x3!X172</f>
        <v>3.092783505154639E-3</v>
      </c>
      <c r="K166" s="13">
        <f>Reais3x3!O172</f>
        <v>0.22426872168939904</v>
      </c>
    </row>
    <row r="167" spans="1:11">
      <c r="A167" s="11">
        <v>291</v>
      </c>
      <c r="B167" s="12">
        <f>Reais3x3!P130</f>
        <v>7.0336391437308868E-2</v>
      </c>
      <c r="C167" s="12">
        <f>Reais3x3!S130</f>
        <v>0.16434684684684683</v>
      </c>
      <c r="D167" s="12">
        <f>Reais3x3!V130</f>
        <v>0.51683848797250864</v>
      </c>
      <c r="E167" s="12">
        <f>Reais3x3!Q130</f>
        <v>1.0966360856269113E-2</v>
      </c>
      <c r="F167" s="12">
        <f>Reais3x3!T130</f>
        <v>2.3468468468468468E-2</v>
      </c>
      <c r="G167" s="12">
        <f>Reais3x3!W130</f>
        <v>0</v>
      </c>
      <c r="H167" s="12">
        <f>Reais3x3!R130</f>
        <v>0.13616513761467888</v>
      </c>
      <c r="I167" s="12">
        <f>Reais3x3!U130</f>
        <v>9.0788288288288291E-2</v>
      </c>
      <c r="J167" s="12">
        <f>Reais3x3!X130</f>
        <v>0.19381443298969073</v>
      </c>
      <c r="K167" s="13">
        <f>Reais3x3!O130</f>
        <v>0.22628729029019254</v>
      </c>
    </row>
    <row r="168" spans="1:11">
      <c r="A168" s="11">
        <v>245</v>
      </c>
      <c r="B168" s="12">
        <f>Reais3x3!P84</f>
        <v>6.7278287461773698E-3</v>
      </c>
      <c r="C168" s="12">
        <f>Reais3x3!S84</f>
        <v>1.5765765765765764E-2</v>
      </c>
      <c r="D168" s="12">
        <f>Reais3x3!V84</f>
        <v>0</v>
      </c>
      <c r="E168" s="12">
        <f>Reais3x3!Q84</f>
        <v>7.0336391437308868E-2</v>
      </c>
      <c r="F168" s="12">
        <f>Reais3x3!T84</f>
        <v>0.16434684684684683</v>
      </c>
      <c r="G168" s="12">
        <f>Reais3x3!W84</f>
        <v>0.51683848797250864</v>
      </c>
      <c r="H168" s="12">
        <f>Reais3x3!R84</f>
        <v>0.13616513761467888</v>
      </c>
      <c r="I168" s="12">
        <f>Reais3x3!U84</f>
        <v>9.0788288288288291E-2</v>
      </c>
      <c r="J168" s="12">
        <f>Reais3x3!X84</f>
        <v>0.19381443298969073</v>
      </c>
      <c r="K168" s="13">
        <f>Reais3x3!O84</f>
        <v>0.22684955851004629</v>
      </c>
    </row>
    <row r="169" spans="1:11">
      <c r="A169" s="16">
        <v>331</v>
      </c>
      <c r="B169" s="12">
        <f>Reais3x3!P170</f>
        <v>1.2232415902140673E-2</v>
      </c>
      <c r="C169" s="12">
        <f>Reais3x3!S170</f>
        <v>3.8288288288288286E-2</v>
      </c>
      <c r="D169" s="12">
        <f>Reais3x3!V170</f>
        <v>1.0996563573883162E-2</v>
      </c>
      <c r="E169" s="12">
        <f>Reais3x3!Q170</f>
        <v>0.13616513761467888</v>
      </c>
      <c r="F169" s="12">
        <f>Reais3x3!T170</f>
        <v>9.0788288288288291E-2</v>
      </c>
      <c r="G169" s="12">
        <f>Reais3x3!W170</f>
        <v>0.19381443298969073</v>
      </c>
      <c r="H169" s="12">
        <f>Reais3x3!R170</f>
        <v>4.8954128440366979E-2</v>
      </c>
      <c r="I169" s="12">
        <f>Reais3x3!U170</f>
        <v>7.5202702702702698E-2</v>
      </c>
      <c r="J169" s="12">
        <f>Reais3x3!X170</f>
        <v>3.092783505154639E-3</v>
      </c>
      <c r="K169" s="13">
        <f>Reais3x3!O170</f>
        <v>0.22706153002961629</v>
      </c>
    </row>
    <row r="170" spans="1:11">
      <c r="A170" s="16">
        <v>194</v>
      </c>
      <c r="B170" s="12">
        <f>Reais3x3!P33</f>
        <v>4.8954128440366979E-2</v>
      </c>
      <c r="C170" s="12">
        <f>Reais3x3!S33</f>
        <v>7.5202702702702698E-2</v>
      </c>
      <c r="D170" s="12">
        <f>Reais3x3!V33</f>
        <v>3.092783505154639E-3</v>
      </c>
      <c r="E170" s="12">
        <f>Reais3x3!Q33</f>
        <v>4.8954128440366979E-2</v>
      </c>
      <c r="F170" s="12">
        <f>Reais3x3!T33</f>
        <v>7.5202702702702698E-2</v>
      </c>
      <c r="G170" s="12">
        <f>Reais3x3!W33</f>
        <v>3.092783505154639E-3</v>
      </c>
      <c r="H170" s="12">
        <f>Reais3x3!R33</f>
        <v>4.8954128440366979E-2</v>
      </c>
      <c r="I170" s="12">
        <f>Reais3x3!U33</f>
        <v>7.5202702702702698E-2</v>
      </c>
      <c r="J170" s="12">
        <f>Reais3x3!X33</f>
        <v>3.092783505154639E-3</v>
      </c>
      <c r="K170" s="13">
        <f>Reais3x3!O33</f>
        <v>0.22849585765186778</v>
      </c>
    </row>
    <row r="171" spans="1:11">
      <c r="A171" s="16">
        <v>357</v>
      </c>
      <c r="B171" s="12">
        <f>Reais3x3!P196</f>
        <v>7.0336391437308868E-2</v>
      </c>
      <c r="C171" s="12">
        <f>Reais3x3!S196</f>
        <v>0.16434684684684683</v>
      </c>
      <c r="D171" s="12">
        <f>Reais3x3!V196</f>
        <v>0.51683848797250864</v>
      </c>
      <c r="E171" s="12">
        <f>Reais3x3!Q196</f>
        <v>1.8006116207951072E-2</v>
      </c>
      <c r="F171" s="12">
        <f>Reais3x3!T196</f>
        <v>4.1396396396396397E-2</v>
      </c>
      <c r="G171" s="12">
        <f>Reais3x3!W196</f>
        <v>1.3745704467353952E-2</v>
      </c>
      <c r="H171" s="12">
        <f>Reais3x3!R196</f>
        <v>4.8954128440366979E-2</v>
      </c>
      <c r="I171" s="12">
        <f>Reais3x3!U196</f>
        <v>7.5202702702702698E-2</v>
      </c>
      <c r="J171" s="12">
        <f>Reais3x3!X196</f>
        <v>3.092783505154639E-3</v>
      </c>
      <c r="K171" s="13">
        <f>Reais3x3!O196</f>
        <v>0.22945634186536168</v>
      </c>
    </row>
    <row r="172" spans="1:11" outlineLevel="1">
      <c r="A172" s="11">
        <v>253</v>
      </c>
      <c r="B172" s="12">
        <f>Reais3x3!P92</f>
        <v>6.7278287461773698E-3</v>
      </c>
      <c r="C172" s="12">
        <f>Reais3x3!S92</f>
        <v>1.5765765765765764E-2</v>
      </c>
      <c r="D172" s="12">
        <f>Reais3x3!V92</f>
        <v>0</v>
      </c>
      <c r="E172" s="12">
        <f>Reais3x3!Q92</f>
        <v>0.13616513761467888</v>
      </c>
      <c r="F172" s="12">
        <f>Reais3x3!T92</f>
        <v>9.0788288288288291E-2</v>
      </c>
      <c r="G172" s="12">
        <f>Reais3x3!W92</f>
        <v>0.19381443298969073</v>
      </c>
      <c r="H172" s="12">
        <f>Reais3x3!R92</f>
        <v>0.13616513761467888</v>
      </c>
      <c r="I172" s="12">
        <f>Reais3x3!U92</f>
        <v>9.0788288288288291E-2</v>
      </c>
      <c r="J172" s="12">
        <f>Reais3x3!X92</f>
        <v>0.19381443298969073</v>
      </c>
      <c r="K172" s="13">
        <f>Reais3x3!O92</f>
        <v>0.23223701317978129</v>
      </c>
    </row>
    <row r="173" spans="1:11" outlineLevel="1">
      <c r="A173" s="16">
        <v>173</v>
      </c>
      <c r="B173" s="12">
        <f>Reais3x3!P12</f>
        <v>0.13616513761467888</v>
      </c>
      <c r="C173" s="12">
        <f>Reais3x3!S12</f>
        <v>9.0788288288288291E-2</v>
      </c>
      <c r="D173" s="12">
        <f>Reais3x3!V12</f>
        <v>0.19381443298969073</v>
      </c>
      <c r="E173" s="12">
        <f>Reais3x3!Q12</f>
        <v>0.13616513761467888</v>
      </c>
      <c r="F173" s="12">
        <f>Reais3x3!T12</f>
        <v>9.0788288288288291E-2</v>
      </c>
      <c r="G173" s="12">
        <f>Reais3x3!W12</f>
        <v>0.19381443298969073</v>
      </c>
      <c r="H173" s="12">
        <f>Reais3x3!R12</f>
        <v>1.8006116207951072E-2</v>
      </c>
      <c r="I173" s="12">
        <f>Reais3x3!U12</f>
        <v>4.1396396396396397E-2</v>
      </c>
      <c r="J173" s="12">
        <f>Reais3x3!X12</f>
        <v>1.3745704467353952E-2</v>
      </c>
      <c r="K173" s="13">
        <f>Reais3x3!O12</f>
        <v>0.23279512943926658</v>
      </c>
    </row>
    <row r="174" spans="1:11" outlineLevel="1">
      <c r="A174" s="16">
        <v>377</v>
      </c>
      <c r="B174" s="12">
        <f>Reais3x3!P216</f>
        <v>0.13616513761467888</v>
      </c>
      <c r="C174" s="12">
        <f>Reais3x3!S216</f>
        <v>9.0788288288288291E-2</v>
      </c>
      <c r="D174" s="12">
        <f>Reais3x3!V216</f>
        <v>0.19381443298969073</v>
      </c>
      <c r="E174" s="12">
        <f>Reais3x3!Q216</f>
        <v>6.8000000000000005E-2</v>
      </c>
      <c r="F174" s="12">
        <f>Reais3x3!T216</f>
        <v>0.16936936936936939</v>
      </c>
      <c r="G174" s="12">
        <f>Reais3x3!W216</f>
        <v>0.49312714776632305</v>
      </c>
      <c r="H174" s="12">
        <f>Reais3x3!R216</f>
        <v>2.4464831804281346E-2</v>
      </c>
      <c r="I174" s="12">
        <f>Reais3x3!U216</f>
        <v>4.2792792792792795E-4</v>
      </c>
      <c r="J174" s="12">
        <f>Reais3x3!X216</f>
        <v>5.8419243986254296E-3</v>
      </c>
      <c r="K174" s="13">
        <f>Reais3x3!O216</f>
        <v>0.23358632415579081</v>
      </c>
    </row>
    <row r="175" spans="1:11" outlineLevel="1">
      <c r="A175" s="11">
        <v>246</v>
      </c>
      <c r="B175" s="12">
        <f>Reais3x3!P85</f>
        <v>6.7278287461773698E-3</v>
      </c>
      <c r="C175" s="12">
        <f>Reais3x3!S85</f>
        <v>1.5765765765765764E-2</v>
      </c>
      <c r="D175" s="12">
        <f>Reais3x3!V85</f>
        <v>0</v>
      </c>
      <c r="E175" s="12">
        <f>Reais3x3!Q85</f>
        <v>7.0336391437308868E-2</v>
      </c>
      <c r="F175" s="12">
        <f>Reais3x3!T85</f>
        <v>0.16434684684684683</v>
      </c>
      <c r="G175" s="12">
        <f>Reais3x3!W85</f>
        <v>0.51683848797250864</v>
      </c>
      <c r="H175" s="12">
        <f>Reais3x3!R85</f>
        <v>6.8000000000000005E-2</v>
      </c>
      <c r="I175" s="12">
        <f>Reais3x3!U85</f>
        <v>0.16936936936936939</v>
      </c>
      <c r="J175" s="12">
        <f>Reais3x3!X85</f>
        <v>0.49312714776632305</v>
      </c>
      <c r="K175" s="13">
        <f>Reais3x3!O85</f>
        <v>0.23520931198433784</v>
      </c>
    </row>
    <row r="176" spans="1:11" outlineLevel="1">
      <c r="A176" s="11">
        <v>325</v>
      </c>
      <c r="B176" s="12">
        <f>Reais3x3!P164</f>
        <v>1.2232415902140673E-2</v>
      </c>
      <c r="C176" s="12">
        <f>Reais3x3!S164</f>
        <v>3.8288288288288286E-2</v>
      </c>
      <c r="D176" s="12">
        <f>Reais3x3!V164</f>
        <v>1.0996563573883162E-2</v>
      </c>
      <c r="E176" s="12">
        <f>Reais3x3!Q164</f>
        <v>7.0336391437308868E-2</v>
      </c>
      <c r="F176" s="12">
        <f>Reais3x3!T164</f>
        <v>0.16434684684684683</v>
      </c>
      <c r="G176" s="12">
        <f>Reais3x3!W164</f>
        <v>0.51683848797250864</v>
      </c>
      <c r="H176" s="12">
        <f>Reais3x3!R164</f>
        <v>4.8954128440366979E-2</v>
      </c>
      <c r="I176" s="12">
        <f>Reais3x3!U164</f>
        <v>7.5202702702702698E-2</v>
      </c>
      <c r="J176" s="12">
        <f>Reais3x3!X164</f>
        <v>3.092783505154639E-3</v>
      </c>
      <c r="K176" s="13">
        <f>Reais3x3!O164</f>
        <v>0.23595325161647782</v>
      </c>
    </row>
    <row r="177" spans="1:11" outlineLevel="1">
      <c r="A177" s="11">
        <v>292</v>
      </c>
      <c r="B177" s="12">
        <f>Reais3x3!P131</f>
        <v>7.0336391437308868E-2</v>
      </c>
      <c r="C177" s="12">
        <f>Reais3x3!S131</f>
        <v>0.16434684684684683</v>
      </c>
      <c r="D177" s="12">
        <f>Reais3x3!V131</f>
        <v>0.51683848797250864</v>
      </c>
      <c r="E177" s="12">
        <f>Reais3x3!Q131</f>
        <v>1.0966360856269113E-2</v>
      </c>
      <c r="F177" s="12">
        <f>Reais3x3!T131</f>
        <v>2.3468468468468468E-2</v>
      </c>
      <c r="G177" s="12">
        <f>Reais3x3!W131</f>
        <v>0</v>
      </c>
      <c r="H177" s="12">
        <f>Reais3x3!R131</f>
        <v>6.8000000000000005E-2</v>
      </c>
      <c r="I177" s="12">
        <f>Reais3x3!U131</f>
        <v>0.16936936936936939</v>
      </c>
      <c r="J177" s="12">
        <f>Reais3x3!X131</f>
        <v>0.49312714776632305</v>
      </c>
      <c r="K177" s="13">
        <f>Reais3x3!O131</f>
        <v>0.23914850673995111</v>
      </c>
    </row>
    <row r="178" spans="1:11" outlineLevel="1">
      <c r="A178" s="11">
        <v>286</v>
      </c>
      <c r="B178" s="12">
        <f>Reais3x3!P125</f>
        <v>1.5290519877675841E-2</v>
      </c>
      <c r="C178" s="12">
        <f>Reais3x3!S125</f>
        <v>4.5045045045045046E-5</v>
      </c>
      <c r="D178" s="12">
        <f>Reais3x3!V125</f>
        <v>3.7800687285223365E-2</v>
      </c>
      <c r="E178" s="12">
        <f>Reais3x3!Q125</f>
        <v>0.13616513761467888</v>
      </c>
      <c r="F178" s="12">
        <f>Reais3x3!T125</f>
        <v>9.0788288288288291E-2</v>
      </c>
      <c r="G178" s="12">
        <f>Reais3x3!W125</f>
        <v>0.19381443298969073</v>
      </c>
      <c r="H178" s="12">
        <f>Reais3x3!R125</f>
        <v>0.13616513761467888</v>
      </c>
      <c r="I178" s="12">
        <f>Reais3x3!U125</f>
        <v>9.0788288288288291E-2</v>
      </c>
      <c r="J178" s="12">
        <f>Reais3x3!X125</f>
        <v>0.19381443298969073</v>
      </c>
      <c r="K178" s="13">
        <f>Reais3x3!O125</f>
        <v>0.24195745017611511</v>
      </c>
    </row>
    <row r="179" spans="1:11" outlineLevel="1">
      <c r="A179" s="11">
        <v>287</v>
      </c>
      <c r="B179" s="12">
        <f>Reais3x3!P126</f>
        <v>1.5290519877675841E-2</v>
      </c>
      <c r="C179" s="12">
        <f>Reais3x3!S126</f>
        <v>4.5045045045045046E-5</v>
      </c>
      <c r="D179" s="12">
        <f>Reais3x3!V126</f>
        <v>3.7800687285223365E-2</v>
      </c>
      <c r="E179" s="12">
        <f>Reais3x3!Q126</f>
        <v>0.13616513761467888</v>
      </c>
      <c r="F179" s="12">
        <f>Reais3x3!T126</f>
        <v>9.0788288288288291E-2</v>
      </c>
      <c r="G179" s="12">
        <f>Reais3x3!W126</f>
        <v>0.19381443298969073</v>
      </c>
      <c r="H179" s="12">
        <f>Reais3x3!R126</f>
        <v>6.8000000000000005E-2</v>
      </c>
      <c r="I179" s="12">
        <f>Reais3x3!U126</f>
        <v>0.16936936936936939</v>
      </c>
      <c r="J179" s="12">
        <f>Reais3x3!X126</f>
        <v>0.49312714776632305</v>
      </c>
      <c r="K179" s="13">
        <f>Reais3x3!O126</f>
        <v>0.24603578157597447</v>
      </c>
    </row>
    <row r="180" spans="1:11" outlineLevel="1">
      <c r="A180" s="16">
        <v>210</v>
      </c>
      <c r="B180" s="12">
        <f>Reais3x3!P49</f>
        <v>6.7278287461773698E-3</v>
      </c>
      <c r="C180" s="12">
        <f>Reais3x3!S49</f>
        <v>1.5765765765765764E-2</v>
      </c>
      <c r="D180" s="12">
        <f>Reais3x3!V49</f>
        <v>0</v>
      </c>
      <c r="E180" s="12">
        <f>Reais3x3!Q49</f>
        <v>7.0336391437308868E-2</v>
      </c>
      <c r="F180" s="12">
        <f>Reais3x3!T49</f>
        <v>0.16434684684684683</v>
      </c>
      <c r="G180" s="12">
        <f>Reais3x3!W49</f>
        <v>0.51683848797250864</v>
      </c>
      <c r="H180" s="12">
        <f>Reais3x3!R49</f>
        <v>7.0336391437308868E-2</v>
      </c>
      <c r="I180" s="12">
        <f>Reais3x3!U49</f>
        <v>0.16434684684684683</v>
      </c>
      <c r="J180" s="12">
        <f>Reais3x3!X49</f>
        <v>0.51683848797250864</v>
      </c>
      <c r="K180" s="13">
        <f>Reais3x3!O49</f>
        <v>0.24689384191141661</v>
      </c>
    </row>
    <row r="181" spans="1:11" outlineLevel="1">
      <c r="A181" s="16">
        <v>183</v>
      </c>
      <c r="B181" s="12">
        <f>Reais3x3!P22</f>
        <v>6.8000000000000005E-2</v>
      </c>
      <c r="C181" s="12">
        <f>Reais3x3!S22</f>
        <v>0.16936936936936939</v>
      </c>
      <c r="D181" s="12">
        <f>Reais3x3!V22</f>
        <v>0.49312714776632305</v>
      </c>
      <c r="E181" s="12">
        <f>Reais3x3!Q22</f>
        <v>0.13616513761467888</v>
      </c>
      <c r="F181" s="12">
        <f>Reais3x3!T22</f>
        <v>9.0788288288288291E-2</v>
      </c>
      <c r="G181" s="12">
        <f>Reais3x3!W22</f>
        <v>0.19381443298969073</v>
      </c>
      <c r="H181" s="12">
        <f>Reais3x3!R22</f>
        <v>1.8006116207951072E-2</v>
      </c>
      <c r="I181" s="12">
        <f>Reais3x3!U22</f>
        <v>4.1396396396396397E-2</v>
      </c>
      <c r="J181" s="12">
        <f>Reais3x3!X22</f>
        <v>1.3745704467353952E-2</v>
      </c>
      <c r="K181" s="13">
        <f>Reais3x3!O22</f>
        <v>0.24738042958399009</v>
      </c>
    </row>
    <row r="182" spans="1:11" outlineLevel="1">
      <c r="A182" s="16">
        <v>186</v>
      </c>
      <c r="B182" s="12">
        <f>Reais3x3!P25</f>
        <v>4.8954128440366979E-2</v>
      </c>
      <c r="C182" s="12">
        <f>Reais3x3!S25</f>
        <v>7.5202702702702698E-2</v>
      </c>
      <c r="D182" s="12">
        <f>Reais3x3!V25</f>
        <v>3.092783505154639E-3</v>
      </c>
      <c r="E182" s="12">
        <f>Reais3x3!Q25</f>
        <v>0.13616513761467888</v>
      </c>
      <c r="F182" s="12">
        <f>Reais3x3!T25</f>
        <v>9.0788288288288291E-2</v>
      </c>
      <c r="G182" s="12">
        <f>Reais3x3!W25</f>
        <v>0.19381443298969073</v>
      </c>
      <c r="H182" s="12">
        <f>Reais3x3!R25</f>
        <v>0.13616513761467888</v>
      </c>
      <c r="I182" s="12">
        <f>Reais3x3!U25</f>
        <v>9.0788288288288291E-2</v>
      </c>
      <c r="J182" s="12">
        <f>Reais3x3!X25</f>
        <v>0.19381443298969073</v>
      </c>
      <c r="K182" s="13">
        <f>Reais3x3!O25</f>
        <v>0.24770512776718756</v>
      </c>
    </row>
    <row r="183" spans="1:11" outlineLevel="1">
      <c r="A183" s="11">
        <v>279</v>
      </c>
      <c r="B183" s="12">
        <f>Reais3x3!P118</f>
        <v>1.5290519877675841E-2</v>
      </c>
      <c r="C183" s="12">
        <f>Reais3x3!S118</f>
        <v>4.5045045045045046E-5</v>
      </c>
      <c r="D183" s="12">
        <f>Reais3x3!V118</f>
        <v>3.7800687285223365E-2</v>
      </c>
      <c r="E183" s="12">
        <f>Reais3x3!Q118</f>
        <v>7.0336391437308868E-2</v>
      </c>
      <c r="F183" s="12">
        <f>Reais3x3!T118</f>
        <v>0.16434684684684683</v>
      </c>
      <c r="G183" s="12">
        <f>Reais3x3!W118</f>
        <v>0.51683848797250864</v>
      </c>
      <c r="H183" s="12">
        <f>Reais3x3!R118</f>
        <v>6.8000000000000005E-2</v>
      </c>
      <c r="I183" s="12">
        <f>Reais3x3!U118</f>
        <v>0.16936936936936939</v>
      </c>
      <c r="J183" s="12">
        <f>Reais3x3!X118</f>
        <v>0.49312714776632305</v>
      </c>
      <c r="K183" s="13">
        <f>Reais3x3!O118</f>
        <v>0.24854938066169296</v>
      </c>
    </row>
    <row r="184" spans="1:11" outlineLevel="1">
      <c r="A184" s="16">
        <v>358</v>
      </c>
      <c r="B184" s="12">
        <f>Reais3x3!P197</f>
        <v>7.0336391437308868E-2</v>
      </c>
      <c r="C184" s="12">
        <f>Reais3x3!S197</f>
        <v>0.16434684684684683</v>
      </c>
      <c r="D184" s="12">
        <f>Reais3x3!V197</f>
        <v>0.51683848797250864</v>
      </c>
      <c r="E184" s="12">
        <f>Reais3x3!Q197</f>
        <v>0.13616513761467888</v>
      </c>
      <c r="F184" s="12">
        <f>Reais3x3!T197</f>
        <v>9.0788288288288291E-2</v>
      </c>
      <c r="G184" s="12">
        <f>Reais3x3!W197</f>
        <v>0.19381443298969073</v>
      </c>
      <c r="H184" s="12">
        <f>Reais3x3!R197</f>
        <v>2.4464831804281346E-2</v>
      </c>
      <c r="I184" s="12">
        <f>Reais3x3!U197</f>
        <v>4.2792792792792795E-4</v>
      </c>
      <c r="J184" s="12">
        <f>Reais3x3!X197</f>
        <v>5.8419243986254296E-3</v>
      </c>
      <c r="K184" s="13">
        <f>Reais3x3!O197</f>
        <v>0.25076202516222001</v>
      </c>
    </row>
    <row r="185" spans="1:11" outlineLevel="1">
      <c r="A185" s="16">
        <v>376</v>
      </c>
      <c r="B185" s="12">
        <f>Reais3x3!P215</f>
        <v>0.13616513761467888</v>
      </c>
      <c r="C185" s="12">
        <f>Reais3x3!S215</f>
        <v>9.0788288288288291E-2</v>
      </c>
      <c r="D185" s="12">
        <f>Reais3x3!V215</f>
        <v>0.19381443298969073</v>
      </c>
      <c r="E185" s="12">
        <f>Reais3x3!Q215</f>
        <v>0.13616513761467888</v>
      </c>
      <c r="F185" s="12">
        <f>Reais3x3!T215</f>
        <v>9.0788288288288291E-2</v>
      </c>
      <c r="G185" s="12">
        <f>Reais3x3!W215</f>
        <v>0.19381443298969073</v>
      </c>
      <c r="H185" s="12">
        <f>Reais3x3!R215</f>
        <v>2.4464831804281346E-2</v>
      </c>
      <c r="I185" s="12">
        <f>Reais3x3!U215</f>
        <v>4.2792792792792795E-4</v>
      </c>
      <c r="J185" s="12">
        <f>Reais3x3!X215</f>
        <v>5.8419243986254296E-3</v>
      </c>
      <c r="K185" s="13">
        <f>Reais3x3!O215</f>
        <v>0.25436342109205518</v>
      </c>
    </row>
    <row r="186" spans="1:11" outlineLevel="1">
      <c r="A186" s="16">
        <v>360</v>
      </c>
      <c r="B186" s="12">
        <f>Reais3x3!P199</f>
        <v>7.0336391437308868E-2</v>
      </c>
      <c r="C186" s="12">
        <f>Reais3x3!S199</f>
        <v>0.16434684684684683</v>
      </c>
      <c r="D186" s="12">
        <f>Reais3x3!V199</f>
        <v>0.51683848797250864</v>
      </c>
      <c r="E186" s="12">
        <f>Reais3x3!Q199</f>
        <v>6.8000000000000005E-2</v>
      </c>
      <c r="F186" s="12">
        <f>Reais3x3!T199</f>
        <v>0.16936936936936939</v>
      </c>
      <c r="G186" s="12">
        <f>Reais3x3!W199</f>
        <v>0.49312714776632305</v>
      </c>
      <c r="H186" s="12">
        <f>Reais3x3!R199</f>
        <v>2.4464831804281346E-2</v>
      </c>
      <c r="I186" s="12">
        <f>Reais3x3!U199</f>
        <v>4.2792792792792795E-4</v>
      </c>
      <c r="J186" s="12">
        <f>Reais3x3!X199</f>
        <v>5.8419243986254296E-3</v>
      </c>
      <c r="K186" s="13">
        <f>Reais3x3!O199</f>
        <v>0.2571332391557925</v>
      </c>
    </row>
    <row r="187" spans="1:11" outlineLevel="1">
      <c r="A187" s="11">
        <v>255</v>
      </c>
      <c r="B187" s="12">
        <f>Reais3x3!P94</f>
        <v>6.7278287461773698E-3</v>
      </c>
      <c r="C187" s="12">
        <f>Reais3x3!S94</f>
        <v>1.5765765765765764E-2</v>
      </c>
      <c r="D187" s="12">
        <f>Reais3x3!V94</f>
        <v>0</v>
      </c>
      <c r="E187" s="12">
        <f>Reais3x3!Q94</f>
        <v>6.8000000000000005E-2</v>
      </c>
      <c r="F187" s="12">
        <f>Reais3x3!T94</f>
        <v>0.16936936936936939</v>
      </c>
      <c r="G187" s="12">
        <f>Reais3x3!W94</f>
        <v>0.49312714776632305</v>
      </c>
      <c r="H187" s="12">
        <f>Reais3x3!R94</f>
        <v>6.8000000000000005E-2</v>
      </c>
      <c r="I187" s="12">
        <f>Reais3x3!U94</f>
        <v>0.16936936936936939</v>
      </c>
      <c r="J187" s="12">
        <f>Reais3x3!X94</f>
        <v>0.49312714776632305</v>
      </c>
      <c r="K187" s="13">
        <f>Reais3x3!O94</f>
        <v>0.25753838749943592</v>
      </c>
    </row>
    <row r="188" spans="1:11" outlineLevel="1">
      <c r="A188" s="16">
        <v>192</v>
      </c>
      <c r="B188" s="12">
        <f>Reais3x3!P31</f>
        <v>4.8954128440366979E-2</v>
      </c>
      <c r="C188" s="12">
        <f>Reais3x3!S31</f>
        <v>7.5202702702702698E-2</v>
      </c>
      <c r="D188" s="12">
        <f>Reais3x3!V31</f>
        <v>3.092783505154639E-3</v>
      </c>
      <c r="E188" s="12">
        <f>Reais3x3!Q31</f>
        <v>4.8954128440366979E-2</v>
      </c>
      <c r="F188" s="12">
        <f>Reais3x3!T31</f>
        <v>7.5202702702702698E-2</v>
      </c>
      <c r="G188" s="12">
        <f>Reais3x3!W31</f>
        <v>3.092783505154639E-3</v>
      </c>
      <c r="H188" s="12">
        <f>Reais3x3!R31</f>
        <v>6.8000000000000005E-2</v>
      </c>
      <c r="I188" s="12">
        <f>Reais3x3!U31</f>
        <v>0.16936936936936939</v>
      </c>
      <c r="J188" s="12">
        <f>Reais3x3!X31</f>
        <v>0.49312714776632305</v>
      </c>
      <c r="K188" s="13">
        <f>Reais3x3!O31</f>
        <v>0.25875376348978824</v>
      </c>
    </row>
    <row r="189" spans="1:11" outlineLevel="1">
      <c r="A189" s="11">
        <v>298</v>
      </c>
      <c r="B189" s="12">
        <f>Reais3x3!P137</f>
        <v>7.0336391437308868E-2</v>
      </c>
      <c r="C189" s="12">
        <f>Reais3x3!S137</f>
        <v>0.16434684684684683</v>
      </c>
      <c r="D189" s="12">
        <f>Reais3x3!V137</f>
        <v>0.51683848797250864</v>
      </c>
      <c r="E189" s="12">
        <f>Reais3x3!Q137</f>
        <v>7.0336391437308868E-2</v>
      </c>
      <c r="F189" s="12">
        <f>Reais3x3!T137</f>
        <v>0.16434684684684683</v>
      </c>
      <c r="G189" s="12">
        <f>Reais3x3!W137</f>
        <v>0.51683848797250864</v>
      </c>
      <c r="H189" s="12">
        <f>Reais3x3!R137</f>
        <v>1.0966360856269113E-2</v>
      </c>
      <c r="I189" s="12">
        <f>Reais3x3!U137</f>
        <v>2.3468468468468468E-2</v>
      </c>
      <c r="J189" s="12">
        <f>Reais3x3!X137</f>
        <v>0</v>
      </c>
      <c r="K189" s="13">
        <f>Reais3x3!O137</f>
        <v>0.26346072751136412</v>
      </c>
    </row>
    <row r="190" spans="1:11" outlineLevel="1">
      <c r="A190" s="16">
        <v>172</v>
      </c>
      <c r="B190" s="12">
        <f>Reais3x3!P11</f>
        <v>0.13616513761467888</v>
      </c>
      <c r="C190" s="12">
        <f>Reais3x3!S11</f>
        <v>9.0788288288288291E-2</v>
      </c>
      <c r="D190" s="12">
        <f>Reais3x3!V11</f>
        <v>0.19381443298969073</v>
      </c>
      <c r="E190" s="12">
        <f>Reais3x3!Q11</f>
        <v>0.13616513761467888</v>
      </c>
      <c r="F190" s="12">
        <f>Reais3x3!T11</f>
        <v>9.0788288288288291E-2</v>
      </c>
      <c r="G190" s="12">
        <f>Reais3x3!W11</f>
        <v>0.19381443298969073</v>
      </c>
      <c r="H190" s="12">
        <f>Reais3x3!R11</f>
        <v>1.0966360856269113E-2</v>
      </c>
      <c r="I190" s="12">
        <f>Reais3x3!U11</f>
        <v>2.3468468468468468E-2</v>
      </c>
      <c r="J190" s="12">
        <f>Reais3x3!X11</f>
        <v>0</v>
      </c>
      <c r="K190" s="13">
        <f>Reais3x3!O11</f>
        <v>0.2702603895598254</v>
      </c>
    </row>
    <row r="191" spans="1:11" outlineLevel="1">
      <c r="A191" s="11">
        <v>294</v>
      </c>
      <c r="B191" s="12">
        <f>Reais3x3!P133</f>
        <v>7.0336391437308868E-2</v>
      </c>
      <c r="C191" s="12">
        <f>Reais3x3!S133</f>
        <v>0.16434684684684683</v>
      </c>
      <c r="D191" s="12">
        <f>Reais3x3!V133</f>
        <v>0.51683848797250864</v>
      </c>
      <c r="E191" s="12">
        <f>Reais3x3!Q133</f>
        <v>1.8006116207951072E-2</v>
      </c>
      <c r="F191" s="12">
        <f>Reais3x3!T133</f>
        <v>4.1396396396396397E-2</v>
      </c>
      <c r="G191" s="12">
        <f>Reais3x3!W133</f>
        <v>1.3745704467353952E-2</v>
      </c>
      <c r="H191" s="12">
        <f>Reais3x3!R133</f>
        <v>6.8000000000000005E-2</v>
      </c>
      <c r="I191" s="12">
        <f>Reais3x3!U133</f>
        <v>0.16936936936936939</v>
      </c>
      <c r="J191" s="12">
        <f>Reais3x3!X133</f>
        <v>0.49312714776632305</v>
      </c>
      <c r="K191" s="13">
        <f>Reais3x3!O133</f>
        <v>0.27094783532001987</v>
      </c>
    </row>
    <row r="192" spans="1:11" outlineLevel="1">
      <c r="A192" s="16">
        <v>178</v>
      </c>
      <c r="B192" s="12">
        <f>Reais3x3!P17</f>
        <v>6.8000000000000005E-2</v>
      </c>
      <c r="C192" s="12">
        <f>Reais3x3!S17</f>
        <v>0.16936936936936939</v>
      </c>
      <c r="D192" s="12">
        <f>Reais3x3!V17</f>
        <v>0.49312714776632305</v>
      </c>
      <c r="E192" s="12">
        <f>Reais3x3!Q17</f>
        <v>6.8000000000000005E-2</v>
      </c>
      <c r="F192" s="12">
        <f>Reais3x3!T17</f>
        <v>0.16936936936936939</v>
      </c>
      <c r="G192" s="12">
        <f>Reais3x3!W17</f>
        <v>0.49312714776632305</v>
      </c>
      <c r="H192" s="12">
        <f>Reais3x3!R17</f>
        <v>1.0966360856269113E-2</v>
      </c>
      <c r="I192" s="12">
        <f>Reais3x3!U17</f>
        <v>2.3468468468468468E-2</v>
      </c>
      <c r="J192" s="12">
        <f>Reais3x3!X17</f>
        <v>0</v>
      </c>
      <c r="K192" s="13">
        <f>Reais3x3!O17</f>
        <v>0.27502325373093189</v>
      </c>
    </row>
    <row r="193" spans="1:11" outlineLevel="1">
      <c r="A193" s="11">
        <v>293</v>
      </c>
      <c r="B193" s="12">
        <f>Reais3x3!P132</f>
        <v>7.0336391437308868E-2</v>
      </c>
      <c r="C193" s="12">
        <f>Reais3x3!S132</f>
        <v>0.16434684684684683</v>
      </c>
      <c r="D193" s="12">
        <f>Reais3x3!V132</f>
        <v>0.51683848797250864</v>
      </c>
      <c r="E193" s="12">
        <f>Reais3x3!Q132</f>
        <v>1.8006116207951072E-2</v>
      </c>
      <c r="F193" s="12">
        <f>Reais3x3!T132</f>
        <v>4.1396396396396397E-2</v>
      </c>
      <c r="G193" s="12">
        <f>Reais3x3!W132</f>
        <v>1.3745704467353952E-2</v>
      </c>
      <c r="H193" s="12">
        <f>Reais3x3!R132</f>
        <v>0.13616513761467888</v>
      </c>
      <c r="I193" s="12">
        <f>Reais3x3!U132</f>
        <v>9.0788288288288291E-2</v>
      </c>
      <c r="J193" s="12">
        <f>Reais3x3!X132</f>
        <v>0.19381443298969073</v>
      </c>
      <c r="K193" s="13">
        <f>Reais3x3!O132</f>
        <v>0.27544531667102601</v>
      </c>
    </row>
    <row r="194" spans="1:11" outlineLevel="1">
      <c r="A194" s="16">
        <v>219</v>
      </c>
      <c r="B194" s="12">
        <f>Reais3x3!P58</f>
        <v>1.5290519877675841E-2</v>
      </c>
      <c r="C194" s="12">
        <f>Reais3x3!S58</f>
        <v>4.5045045045045046E-5</v>
      </c>
      <c r="D194" s="12">
        <f>Reais3x3!V58</f>
        <v>3.7800687285223365E-2</v>
      </c>
      <c r="E194" s="12">
        <f>Reais3x3!Q58</f>
        <v>7.0336391437308868E-2</v>
      </c>
      <c r="F194" s="12">
        <f>Reais3x3!T58</f>
        <v>0.16434684684684683</v>
      </c>
      <c r="G194" s="12">
        <f>Reais3x3!W58</f>
        <v>0.51683848797250864</v>
      </c>
      <c r="H194" s="12">
        <f>Reais3x3!R58</f>
        <v>7.0336391437308868E-2</v>
      </c>
      <c r="I194" s="12">
        <f>Reais3x3!U58</f>
        <v>0.16434684684684683</v>
      </c>
      <c r="J194" s="12">
        <f>Reais3x3!X58</f>
        <v>0.51683848797250864</v>
      </c>
      <c r="K194" s="13">
        <f>Reais3x3!O58</f>
        <v>0.27724071330986022</v>
      </c>
    </row>
    <row r="195" spans="1:11" outlineLevel="1">
      <c r="A195" s="11">
        <v>272</v>
      </c>
      <c r="B195" s="12">
        <f>Reais3x3!P111</f>
        <v>1.2232415902140673E-2</v>
      </c>
      <c r="C195" s="12">
        <f>Reais3x3!S111</f>
        <v>3.8288288288288286E-2</v>
      </c>
      <c r="D195" s="12">
        <f>Reais3x3!V111</f>
        <v>1.0996563573883162E-2</v>
      </c>
      <c r="E195" s="12">
        <f>Reais3x3!Q111</f>
        <v>0.13616513761467888</v>
      </c>
      <c r="F195" s="12">
        <f>Reais3x3!T111</f>
        <v>9.0788288288288291E-2</v>
      </c>
      <c r="G195" s="12">
        <f>Reais3x3!W111</f>
        <v>0.19381443298969073</v>
      </c>
      <c r="H195" s="12">
        <f>Reais3x3!R111</f>
        <v>6.8000000000000005E-2</v>
      </c>
      <c r="I195" s="12">
        <f>Reais3x3!U111</f>
        <v>0.16936936936936939</v>
      </c>
      <c r="J195" s="12">
        <f>Reais3x3!X111</f>
        <v>0.49312714776632305</v>
      </c>
      <c r="K195" s="13">
        <f>Reais3x3!O111</f>
        <v>0.27742047144828952</v>
      </c>
    </row>
    <row r="196" spans="1:11" outlineLevel="1">
      <c r="A196" s="16">
        <v>177</v>
      </c>
      <c r="B196" s="12">
        <f>Reais3x3!P16</f>
        <v>6.8000000000000005E-2</v>
      </c>
      <c r="C196" s="12">
        <f>Reais3x3!S16</f>
        <v>0.16936936936936939</v>
      </c>
      <c r="D196" s="12">
        <f>Reais3x3!V16</f>
        <v>0.49312714776632305</v>
      </c>
      <c r="E196" s="12">
        <f>Reais3x3!Q16</f>
        <v>6.8000000000000005E-2</v>
      </c>
      <c r="F196" s="12">
        <f>Reais3x3!T16</f>
        <v>0.16936936936936939</v>
      </c>
      <c r="G196" s="12">
        <f>Reais3x3!W16</f>
        <v>0.49312714776632305</v>
      </c>
      <c r="H196" s="12">
        <f>Reais3x3!R16</f>
        <v>1.8006116207951072E-2</v>
      </c>
      <c r="I196" s="12">
        <f>Reais3x3!U16</f>
        <v>4.1396396396396397E-2</v>
      </c>
      <c r="J196" s="12">
        <f>Reais3x3!X16</f>
        <v>1.3745704467353952E-2</v>
      </c>
      <c r="K196" s="13">
        <f>Reais3x3!O16</f>
        <v>0.27821212186874389</v>
      </c>
    </row>
    <row r="197" spans="1:11" outlineLevel="1">
      <c r="A197" s="16">
        <v>352</v>
      </c>
      <c r="B197" s="12">
        <f>Reais3x3!P191</f>
        <v>7.0336391437308868E-2</v>
      </c>
      <c r="C197" s="12">
        <f>Reais3x3!S191</f>
        <v>0.16434684684684683</v>
      </c>
      <c r="D197" s="12">
        <f>Reais3x3!V191</f>
        <v>0.51683848797250864</v>
      </c>
      <c r="E197" s="12">
        <f>Reais3x3!Q191</f>
        <v>7.0336391437308868E-2</v>
      </c>
      <c r="F197" s="12">
        <f>Reais3x3!T191</f>
        <v>0.16434684684684683</v>
      </c>
      <c r="G197" s="12">
        <f>Reais3x3!W191</f>
        <v>0.51683848797250864</v>
      </c>
      <c r="H197" s="12">
        <f>Reais3x3!R191</f>
        <v>2.4464831804281346E-2</v>
      </c>
      <c r="I197" s="12">
        <f>Reais3x3!U191</f>
        <v>4.2792792792792795E-4</v>
      </c>
      <c r="J197" s="12">
        <f>Reais3x3!X191</f>
        <v>5.8419243986254296E-3</v>
      </c>
      <c r="K197" s="13">
        <f>Reais3x3!O191</f>
        <v>0.28204997358334077</v>
      </c>
    </row>
    <row r="198" spans="1:11" outlineLevel="1">
      <c r="A198" s="16">
        <v>364</v>
      </c>
      <c r="B198" s="12">
        <f>Reais3x3!P203</f>
        <v>7.0336391437308868E-2</v>
      </c>
      <c r="C198" s="12">
        <f>Reais3x3!S203</f>
        <v>0.16434684684684683</v>
      </c>
      <c r="D198" s="12">
        <f>Reais3x3!V203</f>
        <v>0.51683848797250864</v>
      </c>
      <c r="E198" s="12">
        <f>Reais3x3!Q203</f>
        <v>4.8954128440366979E-2</v>
      </c>
      <c r="F198" s="12">
        <f>Reais3x3!T203</f>
        <v>7.5202702702702698E-2</v>
      </c>
      <c r="G198" s="12">
        <f>Reais3x3!W203</f>
        <v>3.092783505154639E-3</v>
      </c>
      <c r="H198" s="12">
        <f>Reais3x3!R203</f>
        <v>4.8954128440366979E-2</v>
      </c>
      <c r="I198" s="12">
        <f>Reais3x3!U203</f>
        <v>7.5202702702702698E-2</v>
      </c>
      <c r="J198" s="12">
        <f>Reais3x3!X203</f>
        <v>3.092783505154639E-3</v>
      </c>
      <c r="K198" s="13">
        <f>Reais3x3!O203</f>
        <v>0.28694323987705644</v>
      </c>
    </row>
    <row r="199" spans="1:11" outlineLevel="1">
      <c r="A199" s="16">
        <v>198</v>
      </c>
      <c r="B199" s="12">
        <f>Reais3x3!P37</f>
        <v>4.8954128440366979E-2</v>
      </c>
      <c r="C199" s="12">
        <f>Reais3x3!S37</f>
        <v>7.5202702702702698E-2</v>
      </c>
      <c r="D199" s="12">
        <f>Reais3x3!V37</f>
        <v>3.092783505154639E-3</v>
      </c>
      <c r="E199" s="12">
        <f>Reais3x3!Q37</f>
        <v>0.13616513761467888</v>
      </c>
      <c r="F199" s="12">
        <f>Reais3x3!T37</f>
        <v>9.0788288288288291E-2</v>
      </c>
      <c r="G199" s="12">
        <f>Reais3x3!W37</f>
        <v>0.19381443298969073</v>
      </c>
      <c r="H199" s="12">
        <f>Reais3x3!R37</f>
        <v>6.8000000000000005E-2</v>
      </c>
      <c r="I199" s="12">
        <f>Reais3x3!U37</f>
        <v>0.16936936936936939</v>
      </c>
      <c r="J199" s="12">
        <f>Reais3x3!X37</f>
        <v>0.49312714776632305</v>
      </c>
      <c r="K199" s="13">
        <f>Reais3x3!O37</f>
        <v>0.28758667150727762</v>
      </c>
    </row>
    <row r="200" spans="1:11" outlineLevel="1">
      <c r="A200" s="11">
        <v>264</v>
      </c>
      <c r="B200" s="12">
        <f>Reais3x3!P103</f>
        <v>1.2232415902140673E-2</v>
      </c>
      <c r="C200" s="12">
        <f>Reais3x3!S103</f>
        <v>3.8288288288288286E-2</v>
      </c>
      <c r="D200" s="12">
        <f>Reais3x3!V103</f>
        <v>1.0996563573883162E-2</v>
      </c>
      <c r="E200" s="12">
        <f>Reais3x3!Q103</f>
        <v>7.0336391437308868E-2</v>
      </c>
      <c r="F200" s="12">
        <f>Reais3x3!T103</f>
        <v>0.16434684684684683</v>
      </c>
      <c r="G200" s="12">
        <f>Reais3x3!W103</f>
        <v>0.51683848797250864</v>
      </c>
      <c r="H200" s="12">
        <f>Reais3x3!R103</f>
        <v>6.8000000000000005E-2</v>
      </c>
      <c r="I200" s="12">
        <f>Reais3x3!U103</f>
        <v>0.16936936936936939</v>
      </c>
      <c r="J200" s="12">
        <f>Reais3x3!X103</f>
        <v>0.49312714776632305</v>
      </c>
      <c r="K200" s="13">
        <f>Reais3x3!O103</f>
        <v>0.29780202237620251</v>
      </c>
    </row>
    <row r="201" spans="1:11" outlineLevel="1">
      <c r="A201" s="11">
        <v>273</v>
      </c>
      <c r="B201" s="12">
        <f>Reais3x3!P112</f>
        <v>1.2232415902140673E-2</v>
      </c>
      <c r="C201" s="12">
        <f>Reais3x3!S112</f>
        <v>3.8288288288288286E-2</v>
      </c>
      <c r="D201" s="12">
        <f>Reais3x3!V112</f>
        <v>1.0996563573883162E-2</v>
      </c>
      <c r="E201" s="12">
        <f>Reais3x3!Q112</f>
        <v>6.8000000000000005E-2</v>
      </c>
      <c r="F201" s="12">
        <f>Reais3x3!T112</f>
        <v>0.16936936936936939</v>
      </c>
      <c r="G201" s="12">
        <f>Reais3x3!W112</f>
        <v>0.49312714776632305</v>
      </c>
      <c r="H201" s="12">
        <f>Reais3x3!R112</f>
        <v>6.8000000000000005E-2</v>
      </c>
      <c r="I201" s="12">
        <f>Reais3x3!U112</f>
        <v>0.16936936936936939</v>
      </c>
      <c r="J201" s="12">
        <f>Reais3x3!X112</f>
        <v>0.49312714776632305</v>
      </c>
      <c r="K201" s="13">
        <f>Reais3x3!O112</f>
        <v>0.2994937972191723</v>
      </c>
    </row>
    <row r="202" spans="1:11" outlineLevel="1">
      <c r="A202" s="11">
        <v>271</v>
      </c>
      <c r="B202" s="12">
        <f>Reais3x3!P110</f>
        <v>1.2232415902140673E-2</v>
      </c>
      <c r="C202" s="12">
        <f>Reais3x3!S110</f>
        <v>3.8288288288288286E-2</v>
      </c>
      <c r="D202" s="12">
        <f>Reais3x3!V110</f>
        <v>1.0996563573883162E-2</v>
      </c>
      <c r="E202" s="12">
        <f>Reais3x3!Q110</f>
        <v>0.13616513761467888</v>
      </c>
      <c r="F202" s="12">
        <f>Reais3x3!T110</f>
        <v>9.0788288288288291E-2</v>
      </c>
      <c r="G202" s="12">
        <f>Reais3x3!W110</f>
        <v>0.19381443298969073</v>
      </c>
      <c r="H202" s="12">
        <f>Reais3x3!R110</f>
        <v>0.13616513761467888</v>
      </c>
      <c r="I202" s="12">
        <f>Reais3x3!U110</f>
        <v>9.0788288288288291E-2</v>
      </c>
      <c r="J202" s="12">
        <f>Reais3x3!X110</f>
        <v>0.19381443298969073</v>
      </c>
      <c r="K202" s="13">
        <f>Reais3x3!O110</f>
        <v>0.30315450645023795</v>
      </c>
    </row>
    <row r="203" spans="1:11" outlineLevel="1">
      <c r="A203" s="16">
        <v>216</v>
      </c>
      <c r="B203" s="12">
        <f>Reais3x3!P55</f>
        <v>1.2232415902140673E-2</v>
      </c>
      <c r="C203" s="12">
        <f>Reais3x3!S55</f>
        <v>3.8288288288288286E-2</v>
      </c>
      <c r="D203" s="12">
        <f>Reais3x3!V55</f>
        <v>1.0996563573883162E-2</v>
      </c>
      <c r="E203" s="12">
        <f>Reais3x3!Q55</f>
        <v>7.0336391437308868E-2</v>
      </c>
      <c r="F203" s="12">
        <f>Reais3x3!T55</f>
        <v>0.16434684684684683</v>
      </c>
      <c r="G203" s="12">
        <f>Reais3x3!W55</f>
        <v>0.51683848797250864</v>
      </c>
      <c r="H203" s="12">
        <f>Reais3x3!R55</f>
        <v>7.0336391437308868E-2</v>
      </c>
      <c r="I203" s="12">
        <f>Reais3x3!U55</f>
        <v>0.16434684684684683</v>
      </c>
      <c r="J203" s="12">
        <f>Reais3x3!X55</f>
        <v>0.51683848797250864</v>
      </c>
      <c r="K203" s="13">
        <f>Reais3x3!O55</f>
        <v>0.30960890340199415</v>
      </c>
    </row>
    <row r="204" spans="1:11" outlineLevel="1">
      <c r="A204" s="16">
        <v>380</v>
      </c>
      <c r="B204" s="12">
        <f>Reais3x3!P219</f>
        <v>6.8000000000000005E-2</v>
      </c>
      <c r="C204" s="12">
        <f>Reais3x3!S219</f>
        <v>0.16936936936936939</v>
      </c>
      <c r="D204" s="12">
        <f>Reais3x3!V219</f>
        <v>0.49312714776632305</v>
      </c>
      <c r="E204" s="12">
        <f>Reais3x3!Q219</f>
        <v>6.8000000000000005E-2</v>
      </c>
      <c r="F204" s="12">
        <f>Reais3x3!T219</f>
        <v>0.16936936936936939</v>
      </c>
      <c r="G204" s="12">
        <f>Reais3x3!W219</f>
        <v>0.49312714776632305</v>
      </c>
      <c r="H204" s="12">
        <f>Reais3x3!R219</f>
        <v>2.4464831804281346E-2</v>
      </c>
      <c r="I204" s="12">
        <f>Reais3x3!U219</f>
        <v>4.2792792792792795E-4</v>
      </c>
      <c r="J204" s="12">
        <f>Reais3x3!X219</f>
        <v>5.8419243986254296E-3</v>
      </c>
      <c r="K204" s="13">
        <f>Reais3x3!O219</f>
        <v>0.31090022900918063</v>
      </c>
    </row>
    <row r="205" spans="1:11" outlineLevel="1">
      <c r="A205" s="11">
        <v>234</v>
      </c>
      <c r="B205" s="12">
        <f>Reais3x3!P73</f>
        <v>1.8006116207951072E-2</v>
      </c>
      <c r="C205" s="12">
        <f>Reais3x3!S73</f>
        <v>4.1396396396396397E-2</v>
      </c>
      <c r="D205" s="12">
        <f>Reais3x3!V73</f>
        <v>1.3745704467353952E-2</v>
      </c>
      <c r="E205" s="12">
        <f>Reais3x3!Q73</f>
        <v>7.0336391437308868E-2</v>
      </c>
      <c r="F205" s="12">
        <f>Reais3x3!T73</f>
        <v>0.16434684684684683</v>
      </c>
      <c r="G205" s="12">
        <f>Reais3x3!W73</f>
        <v>0.51683848797250864</v>
      </c>
      <c r="H205" s="12">
        <f>Reais3x3!R73</f>
        <v>7.0336391437308868E-2</v>
      </c>
      <c r="I205" s="12">
        <f>Reais3x3!U73</f>
        <v>0.16434684684684683</v>
      </c>
      <c r="J205" s="12">
        <f>Reais3x3!X73</f>
        <v>0.51683848797250864</v>
      </c>
      <c r="K205" s="13">
        <f>Reais3x3!O73</f>
        <v>0.31428593253010906</v>
      </c>
    </row>
    <row r="206" spans="1:11" outlineLevel="1">
      <c r="A206" s="11">
        <v>263</v>
      </c>
      <c r="B206" s="12">
        <f>Reais3x3!P102</f>
        <v>1.2232415902140673E-2</v>
      </c>
      <c r="C206" s="12">
        <f>Reais3x3!S102</f>
        <v>3.8288288288288286E-2</v>
      </c>
      <c r="D206" s="12">
        <f>Reais3x3!V102</f>
        <v>1.0996563573883162E-2</v>
      </c>
      <c r="E206" s="12">
        <f>Reais3x3!Q102</f>
        <v>7.0336391437308868E-2</v>
      </c>
      <c r="F206" s="12">
        <f>Reais3x3!T102</f>
        <v>0.16434684684684683</v>
      </c>
      <c r="G206" s="12">
        <f>Reais3x3!W102</f>
        <v>0.51683848797250864</v>
      </c>
      <c r="H206" s="12">
        <f>Reais3x3!R102</f>
        <v>0.13616513761467888</v>
      </c>
      <c r="I206" s="12">
        <f>Reais3x3!U102</f>
        <v>9.0788288288288291E-2</v>
      </c>
      <c r="J206" s="12">
        <f>Reais3x3!X102</f>
        <v>0.19381443298969073</v>
      </c>
      <c r="K206" s="13">
        <f>Reais3x3!O102</f>
        <v>0.31833003953734029</v>
      </c>
    </row>
    <row r="207" spans="1:11" outlineLevel="1">
      <c r="A207" s="11">
        <v>288</v>
      </c>
      <c r="B207" s="12">
        <f>Reais3x3!P127</f>
        <v>1.5290519877675841E-2</v>
      </c>
      <c r="C207" s="12">
        <f>Reais3x3!S127</f>
        <v>4.5045045045045046E-5</v>
      </c>
      <c r="D207" s="12">
        <f>Reais3x3!V127</f>
        <v>3.7800687285223365E-2</v>
      </c>
      <c r="E207" s="12">
        <f>Reais3x3!Q127</f>
        <v>6.8000000000000005E-2</v>
      </c>
      <c r="F207" s="12">
        <f>Reais3x3!T127</f>
        <v>0.16936936936936939</v>
      </c>
      <c r="G207" s="12">
        <f>Reais3x3!W127</f>
        <v>0.49312714776632305</v>
      </c>
      <c r="H207" s="12">
        <f>Reais3x3!R127</f>
        <v>6.8000000000000005E-2</v>
      </c>
      <c r="I207" s="12">
        <f>Reais3x3!U127</f>
        <v>0.16936936936936939</v>
      </c>
      <c r="J207" s="12">
        <f>Reais3x3!X127</f>
        <v>0.49312714776632305</v>
      </c>
      <c r="K207" s="13">
        <f>Reais3x3!O127</f>
        <v>0.32471978912311356</v>
      </c>
    </row>
    <row r="208" spans="1:11" outlineLevel="1">
      <c r="A208" s="16">
        <v>359</v>
      </c>
      <c r="B208" s="12">
        <f>Reais3x3!P198</f>
        <v>7.0336391437308868E-2</v>
      </c>
      <c r="C208" s="12">
        <f>Reais3x3!S198</f>
        <v>0.16434684684684683</v>
      </c>
      <c r="D208" s="12">
        <f>Reais3x3!V198</f>
        <v>0.51683848797250864</v>
      </c>
      <c r="E208" s="12">
        <f>Reais3x3!Q198</f>
        <v>0.13616513761467888</v>
      </c>
      <c r="F208" s="12">
        <f>Reais3x3!T198</f>
        <v>9.0788288288288291E-2</v>
      </c>
      <c r="G208" s="12">
        <f>Reais3x3!W198</f>
        <v>0.19381443298969073</v>
      </c>
      <c r="H208" s="12">
        <f>Reais3x3!R198</f>
        <v>4.8954128440366979E-2</v>
      </c>
      <c r="I208" s="12">
        <f>Reais3x3!U198</f>
        <v>7.5202702702702698E-2</v>
      </c>
      <c r="J208" s="12">
        <f>Reais3x3!X198</f>
        <v>3.092783505154639E-3</v>
      </c>
      <c r="K208" s="13">
        <f>Reais3x3!O198</f>
        <v>0.34242324832733195</v>
      </c>
    </row>
    <row r="209" spans="1:11" outlineLevel="1">
      <c r="A209" s="16">
        <v>361</v>
      </c>
      <c r="B209" s="12">
        <f>Reais3x3!P200</f>
        <v>7.0336391437308868E-2</v>
      </c>
      <c r="C209" s="12">
        <f>Reais3x3!S200</f>
        <v>0.16434684684684683</v>
      </c>
      <c r="D209" s="12">
        <f>Reais3x3!V200</f>
        <v>0.51683848797250864</v>
      </c>
      <c r="E209" s="12">
        <f>Reais3x3!Q200</f>
        <v>6.8000000000000005E-2</v>
      </c>
      <c r="F209" s="12">
        <f>Reais3x3!T200</f>
        <v>0.16936936936936939</v>
      </c>
      <c r="G209" s="12">
        <f>Reais3x3!W200</f>
        <v>0.49312714776632305</v>
      </c>
      <c r="H209" s="12">
        <f>Reais3x3!R200</f>
        <v>4.8954128440366979E-2</v>
      </c>
      <c r="I209" s="12">
        <f>Reais3x3!U200</f>
        <v>7.5202702702702698E-2</v>
      </c>
      <c r="J209" s="12">
        <f>Reais3x3!X200</f>
        <v>3.092783505154639E-3</v>
      </c>
      <c r="K209" s="13">
        <f>Reais3x3!O200</f>
        <v>0.34574235041979212</v>
      </c>
    </row>
    <row r="210" spans="1:11" outlineLevel="1">
      <c r="A210" s="16">
        <v>189</v>
      </c>
      <c r="B210" s="12">
        <f>Reais3x3!P28</f>
        <v>4.8954128440366979E-2</v>
      </c>
      <c r="C210" s="12">
        <f>Reais3x3!S28</f>
        <v>7.5202702702702698E-2</v>
      </c>
      <c r="D210" s="12">
        <f>Reais3x3!V28</f>
        <v>3.092783505154639E-3</v>
      </c>
      <c r="E210" s="12">
        <f>Reais3x3!Q28</f>
        <v>6.8000000000000005E-2</v>
      </c>
      <c r="F210" s="12">
        <f>Reais3x3!T28</f>
        <v>0.16936936936936939</v>
      </c>
      <c r="G210" s="12">
        <f>Reais3x3!W28</f>
        <v>0.49312714776632305</v>
      </c>
      <c r="H210" s="12">
        <f>Reais3x3!R28</f>
        <v>6.8000000000000005E-2</v>
      </c>
      <c r="I210" s="12">
        <f>Reais3x3!U28</f>
        <v>0.16936936936936939</v>
      </c>
      <c r="J210" s="12">
        <f>Reais3x3!X28</f>
        <v>0.49312714776632305</v>
      </c>
      <c r="K210" s="13">
        <f>Reais3x3!O28</f>
        <v>0.34829145705104775</v>
      </c>
    </row>
    <row r="211" spans="1:11" outlineLevel="1">
      <c r="A211" s="16">
        <v>353</v>
      </c>
      <c r="B211" s="12">
        <f>Reais3x3!P192</f>
        <v>7.0336391437308868E-2</v>
      </c>
      <c r="C211" s="12">
        <f>Reais3x3!S192</f>
        <v>0.16434684684684683</v>
      </c>
      <c r="D211" s="12">
        <f>Reais3x3!V192</f>
        <v>0.51683848797250864</v>
      </c>
      <c r="E211" s="12">
        <f>Reais3x3!Q192</f>
        <v>7.0336391437308868E-2</v>
      </c>
      <c r="F211" s="12">
        <f>Reais3x3!T192</f>
        <v>0.16434684684684683</v>
      </c>
      <c r="G211" s="12">
        <f>Reais3x3!W192</f>
        <v>0.51683848797250864</v>
      </c>
      <c r="H211" s="12">
        <f>Reais3x3!R192</f>
        <v>4.8954128440366979E-2</v>
      </c>
      <c r="I211" s="12">
        <f>Reais3x3!U192</f>
        <v>7.5202702702702698E-2</v>
      </c>
      <c r="J211" s="12">
        <f>Reais3x3!X192</f>
        <v>3.092783505154639E-3</v>
      </c>
      <c r="K211" s="13">
        <f>Reais3x3!O192</f>
        <v>0.35123176577481163</v>
      </c>
    </row>
    <row r="212" spans="1:11" outlineLevel="1">
      <c r="A212" s="11">
        <v>169</v>
      </c>
      <c r="B212" s="12">
        <f>Reais3x3!P8</f>
        <v>0.13616513761467888</v>
      </c>
      <c r="C212" s="12">
        <f>Reais3x3!S8</f>
        <v>9.0788288288288291E-2</v>
      </c>
      <c r="D212" s="12">
        <f>Reais3x3!V8</f>
        <v>0.19381443298969073</v>
      </c>
      <c r="E212" s="12">
        <f>Reais3x3!Q8</f>
        <v>0.13616513761467888</v>
      </c>
      <c r="F212" s="12">
        <f>Reais3x3!T8</f>
        <v>9.0788288288288291E-2</v>
      </c>
      <c r="G212" s="12">
        <f>Reais3x3!W8</f>
        <v>0.19381443298969073</v>
      </c>
      <c r="H212" s="12">
        <f>Reais3x3!R8</f>
        <v>0.13616513761467888</v>
      </c>
      <c r="I212" s="12">
        <f>Reais3x3!U8</f>
        <v>9.0788288288288291E-2</v>
      </c>
      <c r="J212" s="12">
        <f>Reais3x3!X8</f>
        <v>0.19381443298969073</v>
      </c>
      <c r="K212" s="13">
        <f>Reais3x3!O8</f>
        <v>0.37038632773229924</v>
      </c>
    </row>
    <row r="213" spans="1:11" outlineLevel="1">
      <c r="A213" s="11">
        <v>299</v>
      </c>
      <c r="B213" s="12">
        <f>Reais3x3!P138</f>
        <v>7.0336391437308868E-2</v>
      </c>
      <c r="C213" s="12">
        <f>Reais3x3!S138</f>
        <v>0.16434684684684683</v>
      </c>
      <c r="D213" s="12">
        <f>Reais3x3!V138</f>
        <v>0.51683848797250864</v>
      </c>
      <c r="E213" s="12">
        <f>Reais3x3!Q138</f>
        <v>7.0336391437308868E-2</v>
      </c>
      <c r="F213" s="12">
        <f>Reais3x3!T138</f>
        <v>0.16434684684684683</v>
      </c>
      <c r="G213" s="12">
        <f>Reais3x3!W138</f>
        <v>0.51683848797250864</v>
      </c>
      <c r="H213" s="12">
        <f>Reais3x3!R138</f>
        <v>0.13616513761467888</v>
      </c>
      <c r="I213" s="12">
        <f>Reais3x3!U138</f>
        <v>9.0788288288288291E-2</v>
      </c>
      <c r="J213" s="12">
        <f>Reais3x3!X138</f>
        <v>0.19381443298969073</v>
      </c>
      <c r="K213" s="13">
        <f>Reais3x3!O138</f>
        <v>0.4005537122588505</v>
      </c>
    </row>
    <row r="214" spans="1:11" outlineLevel="1">
      <c r="A214" s="16">
        <v>181</v>
      </c>
      <c r="B214" s="12">
        <f>Reais3x3!P20</f>
        <v>6.8000000000000005E-2</v>
      </c>
      <c r="C214" s="12">
        <f>Reais3x3!S20</f>
        <v>0.16936936936936939</v>
      </c>
      <c r="D214" s="12">
        <f>Reais3x3!V20</f>
        <v>0.49312714776632305</v>
      </c>
      <c r="E214" s="12">
        <f>Reais3x3!Q20</f>
        <v>0.13616513761467888</v>
      </c>
      <c r="F214" s="12">
        <f>Reais3x3!T20</f>
        <v>9.0788288288288291E-2</v>
      </c>
      <c r="G214" s="12">
        <f>Reais3x3!W20</f>
        <v>0.19381443298969073</v>
      </c>
      <c r="H214" s="12">
        <f>Reais3x3!R20</f>
        <v>0.13616513761467888</v>
      </c>
      <c r="I214" s="12">
        <f>Reais3x3!U20</f>
        <v>9.0788288288288291E-2</v>
      </c>
      <c r="J214" s="12">
        <f>Reais3x3!X20</f>
        <v>0.19381443298969073</v>
      </c>
      <c r="K214" s="13">
        <f>Reais3x3!O20</f>
        <v>0.4091134407231225</v>
      </c>
    </row>
    <row r="215" spans="1:11" outlineLevel="1">
      <c r="A215" s="11">
        <v>296</v>
      </c>
      <c r="B215" s="12">
        <f>Reais3x3!P135</f>
        <v>7.0336391437308868E-2</v>
      </c>
      <c r="C215" s="12">
        <f>Reais3x3!S135</f>
        <v>0.16434684684684683</v>
      </c>
      <c r="D215" s="12">
        <f>Reais3x3!V135</f>
        <v>0.51683848797250864</v>
      </c>
      <c r="E215" s="12">
        <f>Reais3x3!Q135</f>
        <v>0.13616513761467888</v>
      </c>
      <c r="F215" s="12">
        <f>Reais3x3!T135</f>
        <v>9.0788288288288291E-2</v>
      </c>
      <c r="G215" s="12">
        <f>Reais3x3!W135</f>
        <v>0.19381443298969073</v>
      </c>
      <c r="H215" s="12">
        <f>Reais3x3!R135</f>
        <v>6.8000000000000005E-2</v>
      </c>
      <c r="I215" s="12">
        <f>Reais3x3!U135</f>
        <v>0.16936936936936939</v>
      </c>
      <c r="J215" s="12">
        <f>Reais3x3!X135</f>
        <v>0.49312714776632305</v>
      </c>
      <c r="K215" s="13">
        <f>Reais3x3!O135</f>
        <v>0.41305679792087679</v>
      </c>
    </row>
    <row r="216" spans="1:11" outlineLevel="1">
      <c r="A216" s="16">
        <v>179</v>
      </c>
      <c r="B216" s="12">
        <f>Reais3x3!P18</f>
        <v>6.8000000000000005E-2</v>
      </c>
      <c r="C216" s="12">
        <f>Reais3x3!S18</f>
        <v>0.16936936936936939</v>
      </c>
      <c r="D216" s="12">
        <f>Reais3x3!V18</f>
        <v>0.49312714776632305</v>
      </c>
      <c r="E216" s="12">
        <f>Reais3x3!Q18</f>
        <v>6.8000000000000005E-2</v>
      </c>
      <c r="F216" s="12">
        <f>Reais3x3!T18</f>
        <v>0.16936936936936939</v>
      </c>
      <c r="G216" s="12">
        <f>Reais3x3!W18</f>
        <v>0.49312714776632305</v>
      </c>
      <c r="H216" s="12">
        <f>Reais3x3!R18</f>
        <v>0.13616513761467888</v>
      </c>
      <c r="I216" s="12">
        <f>Reais3x3!U18</f>
        <v>9.0788288288288291E-2</v>
      </c>
      <c r="J216" s="12">
        <f>Reais3x3!X18</f>
        <v>0.19381443298969073</v>
      </c>
      <c r="K216" s="13">
        <f>Reais3x3!O18</f>
        <v>0.42213500221286271</v>
      </c>
    </row>
    <row r="217" spans="1:11" outlineLevel="1">
      <c r="A217" s="11">
        <v>295</v>
      </c>
      <c r="B217" s="12">
        <f>Reais3x3!P134</f>
        <v>7.0336391437308868E-2</v>
      </c>
      <c r="C217" s="12">
        <f>Reais3x3!S134</f>
        <v>0.16434684684684683</v>
      </c>
      <c r="D217" s="12">
        <f>Reais3x3!V134</f>
        <v>0.51683848797250864</v>
      </c>
      <c r="E217" s="12">
        <f>Reais3x3!Q134</f>
        <v>0.13616513761467888</v>
      </c>
      <c r="F217" s="12">
        <f>Reais3x3!T134</f>
        <v>9.0788288288288291E-2</v>
      </c>
      <c r="G217" s="12">
        <f>Reais3x3!W134</f>
        <v>0.19381443298969073</v>
      </c>
      <c r="H217" s="12">
        <f>Reais3x3!R134</f>
        <v>0.13616513761467888</v>
      </c>
      <c r="I217" s="12">
        <f>Reais3x3!U134</f>
        <v>9.0788288288288291E-2</v>
      </c>
      <c r="J217" s="12">
        <f>Reais3x3!X134</f>
        <v>0.19381443298969073</v>
      </c>
      <c r="K217" s="13">
        <f>Reais3x3!O134</f>
        <v>0.4263618341493482</v>
      </c>
    </row>
    <row r="218" spans="1:11" outlineLevel="1">
      <c r="A218" s="11">
        <v>300</v>
      </c>
      <c r="B218" s="12">
        <f>Reais3x3!P139</f>
        <v>7.0336391437308868E-2</v>
      </c>
      <c r="C218" s="12">
        <f>Reais3x3!S139</f>
        <v>0.16434684684684683</v>
      </c>
      <c r="D218" s="12">
        <f>Reais3x3!V139</f>
        <v>0.51683848797250864</v>
      </c>
      <c r="E218" s="12">
        <f>Reais3x3!Q139</f>
        <v>7.0336391437308868E-2</v>
      </c>
      <c r="F218" s="12">
        <f>Reais3x3!T139</f>
        <v>0.16434684684684683</v>
      </c>
      <c r="G218" s="12">
        <f>Reais3x3!W139</f>
        <v>0.51683848797250864</v>
      </c>
      <c r="H218" s="12">
        <f>Reais3x3!R139</f>
        <v>6.8000000000000005E-2</v>
      </c>
      <c r="I218" s="12">
        <f>Reais3x3!U139</f>
        <v>0.16936936936936939</v>
      </c>
      <c r="J218" s="12">
        <f>Reais3x3!X139</f>
        <v>0.49312714776632305</v>
      </c>
      <c r="K218" s="13">
        <f>Reais3x3!O139</f>
        <v>0.45255224391915028</v>
      </c>
    </row>
    <row r="219" spans="1:11" outlineLevel="1">
      <c r="A219" s="8">
        <v>39</v>
      </c>
      <c r="B219" s="4">
        <f>Sintéticos3x3!P42</f>
        <v>0.1</v>
      </c>
      <c r="C219" s="4">
        <f>Sintéticos3x3!S42</f>
        <v>0</v>
      </c>
      <c r="D219" s="4">
        <f>Sintéticos3x3!V42</f>
        <v>0.1</v>
      </c>
      <c r="E219" s="4">
        <f>Sintéticos3x3!Q42</f>
        <v>0.1</v>
      </c>
      <c r="F219" s="4">
        <f>Sintéticos3x3!T42</f>
        <v>0</v>
      </c>
      <c r="G219" s="4">
        <f>Sintéticos3x3!W42</f>
        <v>0.1</v>
      </c>
      <c r="H219" s="4">
        <f>Sintéticos3x3!R42</f>
        <v>0.9</v>
      </c>
      <c r="I219" s="4">
        <f>Sintéticos3x3!U42</f>
        <v>0</v>
      </c>
      <c r="J219" s="4">
        <f>Sintéticos3x3!X42</f>
        <v>0.5</v>
      </c>
      <c r="K219" s="5">
        <f>Sintéticos3x3!O42</f>
        <v>0.46375694837686487</v>
      </c>
    </row>
    <row r="220" spans="1:11" outlineLevel="1">
      <c r="A220" s="16">
        <v>220</v>
      </c>
      <c r="B220" s="12">
        <f>Reais3x3!P59</f>
        <v>7.0336391437308868E-2</v>
      </c>
      <c r="C220" s="12">
        <f>Reais3x3!S59</f>
        <v>0.16434684684684683</v>
      </c>
      <c r="D220" s="12">
        <f>Reais3x3!V59</f>
        <v>0.51683848797250864</v>
      </c>
      <c r="E220" s="12">
        <f>Reais3x3!Q59</f>
        <v>7.0336391437308868E-2</v>
      </c>
      <c r="F220" s="12">
        <f>Reais3x3!T59</f>
        <v>0.16434684684684683</v>
      </c>
      <c r="G220" s="12">
        <f>Reais3x3!W59</f>
        <v>0.51683848797250864</v>
      </c>
      <c r="H220" s="12">
        <f>Reais3x3!R59</f>
        <v>7.0336391437308868E-2</v>
      </c>
      <c r="I220" s="12">
        <f>Reais3x3!U59</f>
        <v>0.16434684684684683</v>
      </c>
      <c r="J220" s="12">
        <f>Reais3x3!X59</f>
        <v>0.51683848797250864</v>
      </c>
      <c r="K220" s="13">
        <f>Reais3x3!O59</f>
        <v>0.47310722850291187</v>
      </c>
    </row>
    <row r="221" spans="1:11" outlineLevel="1">
      <c r="A221" s="11">
        <v>297</v>
      </c>
      <c r="B221" s="12">
        <f>Reais3x3!P136</f>
        <v>7.0336391437308868E-2</v>
      </c>
      <c r="C221" s="12">
        <f>Reais3x3!S136</f>
        <v>0.16434684684684683</v>
      </c>
      <c r="D221" s="12">
        <f>Reais3x3!V136</f>
        <v>0.51683848797250864</v>
      </c>
      <c r="E221" s="12">
        <f>Reais3x3!Q136</f>
        <v>6.8000000000000005E-2</v>
      </c>
      <c r="F221" s="12">
        <f>Reais3x3!T136</f>
        <v>0.16936936936936939</v>
      </c>
      <c r="G221" s="12">
        <f>Reais3x3!W136</f>
        <v>0.49312714776632305</v>
      </c>
      <c r="H221" s="12">
        <f>Reais3x3!R136</f>
        <v>6.8000000000000005E-2</v>
      </c>
      <c r="I221" s="12">
        <f>Reais3x3!U136</f>
        <v>0.16936936936936939</v>
      </c>
      <c r="J221" s="12">
        <f>Reais3x3!X136</f>
        <v>0.49312714776632305</v>
      </c>
      <c r="K221" s="13">
        <f>Reais3x3!O136</f>
        <v>0.47463661723682277</v>
      </c>
    </row>
    <row r="222" spans="1:11" outlineLevel="1">
      <c r="A222" s="8">
        <v>130</v>
      </c>
      <c r="B222" s="4">
        <f>Sintéticos3x3!P133</f>
        <v>0.7</v>
      </c>
      <c r="C222" s="4">
        <f>Sintéticos3x3!S133</f>
        <v>0.1</v>
      </c>
      <c r="D222" s="4">
        <f>Sintéticos3x3!V133</f>
        <v>0.5</v>
      </c>
      <c r="E222" s="4">
        <f>Sintéticos3x3!Q133</f>
        <v>0.1</v>
      </c>
      <c r="F222" s="4">
        <f>Sintéticos3x3!T133</f>
        <v>0</v>
      </c>
      <c r="G222" s="4">
        <f>Sintéticos3x3!W133</f>
        <v>0.1</v>
      </c>
      <c r="H222" s="4">
        <f>Sintéticos3x3!R133</f>
        <v>0.1</v>
      </c>
      <c r="I222" s="4">
        <f>Sintéticos3x3!U133</f>
        <v>0</v>
      </c>
      <c r="J222" s="4">
        <f>Sintéticos3x3!X133</f>
        <v>0.1</v>
      </c>
      <c r="K222" s="5">
        <f>Sintéticos3x3!O133</f>
        <v>0.48558050201989217</v>
      </c>
    </row>
    <row r="223" spans="1:11" outlineLevel="1">
      <c r="A223" s="16">
        <v>176</v>
      </c>
      <c r="B223" s="12">
        <f>Reais3x3!P15</f>
        <v>6.8000000000000005E-2</v>
      </c>
      <c r="C223" s="12">
        <f>Reais3x3!S15</f>
        <v>0.16936936936936939</v>
      </c>
      <c r="D223" s="12">
        <f>Reais3x3!V15</f>
        <v>0.49312714776632305</v>
      </c>
      <c r="E223" s="12">
        <f>Reais3x3!Q15</f>
        <v>6.8000000000000005E-2</v>
      </c>
      <c r="F223" s="12">
        <f>Reais3x3!T15</f>
        <v>0.16936936936936939</v>
      </c>
      <c r="G223" s="12">
        <f>Reais3x3!W15</f>
        <v>0.49312714776632305</v>
      </c>
      <c r="H223" s="12">
        <f>Reais3x3!R15</f>
        <v>6.8000000000000005E-2</v>
      </c>
      <c r="I223" s="12">
        <f>Reais3x3!U15</f>
        <v>0.16936936936936939</v>
      </c>
      <c r="J223" s="12">
        <f>Reais3x3!X15</f>
        <v>0.49312714776632305</v>
      </c>
      <c r="K223" s="13">
        <f>Reais3x3!O15</f>
        <v>0.48809523809523792</v>
      </c>
    </row>
    <row r="224" spans="1:11" outlineLevel="1">
      <c r="A224" s="8">
        <v>41</v>
      </c>
      <c r="B224" s="4">
        <f>Sintéticos3x3!P44</f>
        <v>0.1</v>
      </c>
      <c r="C224" s="4">
        <f>Sintéticos3x3!S44</f>
        <v>0</v>
      </c>
      <c r="D224" s="4">
        <f>Sintéticos3x3!V44</f>
        <v>0.1</v>
      </c>
      <c r="E224" s="4">
        <f>Sintéticos3x3!Q44</f>
        <v>0.1</v>
      </c>
      <c r="F224" s="4">
        <f>Sintéticos3x3!T44</f>
        <v>0</v>
      </c>
      <c r="G224" s="4">
        <f>Sintéticos3x3!W44</f>
        <v>0.1</v>
      </c>
      <c r="H224" s="4">
        <f>Sintéticos3x3!R44</f>
        <v>1</v>
      </c>
      <c r="I224" s="4">
        <f>Sintéticos3x3!U44</f>
        <v>0</v>
      </c>
      <c r="J224" s="4">
        <f>Sintéticos3x3!X44</f>
        <v>0.3</v>
      </c>
      <c r="K224" s="5">
        <f>Sintéticos3x3!O44</f>
        <v>0.49150363314656792</v>
      </c>
    </row>
    <row r="225" spans="1:11" outlineLevel="1">
      <c r="A225" s="8">
        <v>9</v>
      </c>
      <c r="B225" s="4">
        <f>Sintéticos3x3!P12</f>
        <v>1</v>
      </c>
      <c r="C225" s="4">
        <f>Sintéticos3x3!S12</f>
        <v>0</v>
      </c>
      <c r="D225" s="4">
        <f>Sintéticos3x3!V12</f>
        <v>0.1</v>
      </c>
      <c r="E225" s="4">
        <f>Sintéticos3x3!Q12</f>
        <v>0.1</v>
      </c>
      <c r="F225" s="4">
        <f>Sintéticos3x3!T12</f>
        <v>0</v>
      </c>
      <c r="G225" s="4">
        <f>Sintéticos3x3!W12</f>
        <v>0.1</v>
      </c>
      <c r="H225" s="4">
        <f>Sintéticos3x3!R12</f>
        <v>0.1</v>
      </c>
      <c r="I225" s="4">
        <f>Sintéticos3x3!U12</f>
        <v>0</v>
      </c>
      <c r="J225" s="4">
        <f>Sintéticos3x3!X12</f>
        <v>0.1</v>
      </c>
      <c r="K225" s="5">
        <f>Sintéticos3x3!O12</f>
        <v>0.52239349856374928</v>
      </c>
    </row>
    <row r="226" spans="1:11" outlineLevel="1">
      <c r="A226" s="8">
        <v>40</v>
      </c>
      <c r="B226" s="4">
        <f>Sintéticos3x3!P43</f>
        <v>0.1</v>
      </c>
      <c r="C226" s="4">
        <f>Sintéticos3x3!S43</f>
        <v>0</v>
      </c>
      <c r="D226" s="4">
        <f>Sintéticos3x3!V43</f>
        <v>0.1</v>
      </c>
      <c r="E226" s="4">
        <f>Sintéticos3x3!Q43</f>
        <v>0.1</v>
      </c>
      <c r="F226" s="4">
        <f>Sintéticos3x3!T43</f>
        <v>0</v>
      </c>
      <c r="G226" s="4">
        <f>Sintéticos3x3!W43</f>
        <v>0.1</v>
      </c>
      <c r="H226" s="4">
        <f>Sintéticos3x3!R43</f>
        <v>0.3</v>
      </c>
      <c r="I226" s="4">
        <f>Sintéticos3x3!U43</f>
        <v>0.9</v>
      </c>
      <c r="J226" s="4">
        <f>Sintéticos3x3!X43</f>
        <v>0.5</v>
      </c>
      <c r="K226" s="5">
        <f>Sintéticos3x3!O43</f>
        <v>0.52545461425830997</v>
      </c>
    </row>
    <row r="227" spans="1:11" outlineLevel="1">
      <c r="A227" s="8">
        <v>43</v>
      </c>
      <c r="B227" s="4">
        <f>Sintéticos3x3!P46</f>
        <v>0.1</v>
      </c>
      <c r="C227" s="4">
        <f>Sintéticos3x3!S46</f>
        <v>0</v>
      </c>
      <c r="D227" s="4">
        <f>Sintéticos3x3!V46</f>
        <v>0.1</v>
      </c>
      <c r="E227" s="4">
        <f>Sintéticos3x3!Q46</f>
        <v>0.1</v>
      </c>
      <c r="F227" s="4">
        <f>Sintéticos3x3!T46</f>
        <v>0</v>
      </c>
      <c r="G227" s="4">
        <f>Sintéticos3x3!W46</f>
        <v>0.1</v>
      </c>
      <c r="H227" s="4">
        <f>Sintéticos3x3!R46</f>
        <v>0.7</v>
      </c>
      <c r="I227" s="4">
        <f>Sintéticos3x3!U46</f>
        <v>0.1</v>
      </c>
      <c r="J227" s="4">
        <f>Sintéticos3x3!X46</f>
        <v>0.4</v>
      </c>
      <c r="K227" s="5">
        <f>Sintéticos3x3!O46</f>
        <v>0.5372857787719505</v>
      </c>
    </row>
    <row r="228" spans="1:11" outlineLevel="1">
      <c r="A228" s="8">
        <v>42</v>
      </c>
      <c r="B228" s="4">
        <f>Sintéticos3x3!P45</f>
        <v>0.1</v>
      </c>
      <c r="C228" s="4">
        <f>Sintéticos3x3!S45</f>
        <v>0</v>
      </c>
      <c r="D228" s="4">
        <f>Sintéticos3x3!V45</f>
        <v>0.1</v>
      </c>
      <c r="E228" s="4">
        <f>Sintéticos3x3!Q45</f>
        <v>0.1</v>
      </c>
      <c r="F228" s="4">
        <f>Sintéticos3x3!T45</f>
        <v>0</v>
      </c>
      <c r="G228" s="4">
        <f>Sintéticos3x3!W45</f>
        <v>0.1</v>
      </c>
      <c r="H228" s="4">
        <f>Sintéticos3x3!R45</f>
        <v>0.3</v>
      </c>
      <c r="I228" s="4">
        <f>Sintéticos3x3!U45</f>
        <v>0.9</v>
      </c>
      <c r="J228" s="4">
        <f>Sintéticos3x3!X45</f>
        <v>0.3</v>
      </c>
      <c r="K228" s="5">
        <f>Sintéticos3x3!O45</f>
        <v>0.57894026667134069</v>
      </c>
    </row>
    <row r="229" spans="1:11" outlineLevel="1">
      <c r="A229" s="8">
        <v>37</v>
      </c>
      <c r="B229" s="4">
        <f>Sintéticos3x3!P40</f>
        <v>0.1</v>
      </c>
      <c r="C229" s="4">
        <f>Sintéticos3x3!S40</f>
        <v>0</v>
      </c>
      <c r="D229" s="4">
        <f>Sintéticos3x3!V40</f>
        <v>0.1</v>
      </c>
      <c r="E229" s="4">
        <f>Sintéticos3x3!Q40</f>
        <v>0.1</v>
      </c>
      <c r="F229" s="4">
        <f>Sintéticos3x3!T40</f>
        <v>0</v>
      </c>
      <c r="G229" s="4">
        <f>Sintéticos3x3!W40</f>
        <v>0.1</v>
      </c>
      <c r="H229" s="4">
        <f>Sintéticos3x3!R40</f>
        <v>0.1</v>
      </c>
      <c r="I229" s="4">
        <f>Sintéticos3x3!U40</f>
        <v>0</v>
      </c>
      <c r="J229" s="4">
        <f>Sintéticos3x3!X40</f>
        <v>0.1</v>
      </c>
      <c r="K229" s="5">
        <f>Sintéticos3x3!O40</f>
        <v>0.58145682858896286</v>
      </c>
    </row>
    <row r="230" spans="1:11" outlineLevel="1">
      <c r="A230" s="8">
        <v>38</v>
      </c>
      <c r="B230" s="4">
        <f>Sintéticos3x3!P41</f>
        <v>0.1</v>
      </c>
      <c r="C230" s="4">
        <f>Sintéticos3x3!S41</f>
        <v>0</v>
      </c>
      <c r="D230" s="4">
        <f>Sintéticos3x3!V41</f>
        <v>0.1</v>
      </c>
      <c r="E230" s="4">
        <f>Sintéticos3x3!Q41</f>
        <v>0.1</v>
      </c>
      <c r="F230" s="4">
        <f>Sintéticos3x3!T41</f>
        <v>0</v>
      </c>
      <c r="G230" s="4">
        <f>Sintéticos3x3!W41</f>
        <v>0.1</v>
      </c>
      <c r="H230" s="4">
        <f>Sintéticos3x3!R41</f>
        <v>0.3</v>
      </c>
      <c r="I230" s="4">
        <f>Sintéticos3x3!U41</f>
        <v>0.9</v>
      </c>
      <c r="J230" s="4">
        <f>Sintéticos3x3!X41</f>
        <v>0.1</v>
      </c>
      <c r="K230" s="5">
        <f>Sintéticos3x3!O41</f>
        <v>0.58264987307609484</v>
      </c>
    </row>
    <row r="231" spans="1:11" outlineLevel="1">
      <c r="A231" s="8">
        <v>56</v>
      </c>
      <c r="B231" s="4">
        <f>Sintéticos3x3!P59</f>
        <v>0.1</v>
      </c>
      <c r="C231" s="4">
        <f>Sintéticos3x3!S59</f>
        <v>0</v>
      </c>
      <c r="D231" s="4">
        <f>Sintéticos3x3!V59</f>
        <v>0.1</v>
      </c>
      <c r="E231" s="4">
        <f>Sintéticos3x3!Q59</f>
        <v>0.3</v>
      </c>
      <c r="F231" s="4">
        <f>Sintéticos3x3!T59</f>
        <v>0.9</v>
      </c>
      <c r="G231" s="4">
        <f>Sintéticos3x3!W59</f>
        <v>0.5</v>
      </c>
      <c r="H231" s="4">
        <f>Sintéticos3x3!R59</f>
        <v>1</v>
      </c>
      <c r="I231" s="4">
        <f>Sintéticos3x3!U59</f>
        <v>0</v>
      </c>
      <c r="J231" s="4">
        <f>Sintéticos3x3!X59</f>
        <v>0.3</v>
      </c>
      <c r="K231" s="5">
        <f>Sintéticos3x3!O59</f>
        <v>0.61131193325301969</v>
      </c>
    </row>
    <row r="232" spans="1:11" outlineLevel="1">
      <c r="A232" s="8">
        <v>55</v>
      </c>
      <c r="B232" s="4">
        <f>Sintéticos3x3!P58</f>
        <v>0.1</v>
      </c>
      <c r="C232" s="4">
        <f>Sintéticos3x3!S58</f>
        <v>0</v>
      </c>
      <c r="D232" s="4">
        <f>Sintéticos3x3!V58</f>
        <v>0.1</v>
      </c>
      <c r="E232" s="4">
        <f>Sintéticos3x3!Q58</f>
        <v>0.3</v>
      </c>
      <c r="F232" s="4">
        <f>Sintéticos3x3!T58</f>
        <v>0.9</v>
      </c>
      <c r="G232" s="4">
        <f>Sintéticos3x3!W58</f>
        <v>0.5</v>
      </c>
      <c r="H232" s="4">
        <f>Sintéticos3x3!R58</f>
        <v>0.3</v>
      </c>
      <c r="I232" s="4">
        <f>Sintéticos3x3!U58</f>
        <v>0.9</v>
      </c>
      <c r="J232" s="4">
        <f>Sintéticos3x3!X58</f>
        <v>0.5</v>
      </c>
      <c r="K232" s="5">
        <f>Sintéticos3x3!O58</f>
        <v>0.62154967961435004</v>
      </c>
    </row>
    <row r="233" spans="1:11" outlineLevel="1">
      <c r="A233" s="8">
        <v>51</v>
      </c>
      <c r="B233" s="4">
        <f>Sintéticos3x3!P54</f>
        <v>0.1</v>
      </c>
      <c r="C233" s="4">
        <f>Sintéticos3x3!S54</f>
        <v>0</v>
      </c>
      <c r="D233" s="4">
        <f>Sintéticos3x3!V54</f>
        <v>0.1</v>
      </c>
      <c r="E233" s="4">
        <f>Sintéticos3x3!Q54</f>
        <v>0.9</v>
      </c>
      <c r="F233" s="4">
        <f>Sintéticos3x3!T54</f>
        <v>0</v>
      </c>
      <c r="G233" s="4">
        <f>Sintéticos3x3!W54</f>
        <v>0.5</v>
      </c>
      <c r="H233" s="4">
        <f>Sintéticos3x3!R54</f>
        <v>0.3</v>
      </c>
      <c r="I233" s="4">
        <f>Sintéticos3x3!U54</f>
        <v>0.9</v>
      </c>
      <c r="J233" s="4">
        <f>Sintéticos3x3!X54</f>
        <v>0.5</v>
      </c>
      <c r="K233" s="5">
        <f>Sintéticos3x3!O54</f>
        <v>0.62932755696989573</v>
      </c>
    </row>
    <row r="234" spans="1:11" outlineLevel="1">
      <c r="A234" s="8">
        <v>62</v>
      </c>
      <c r="B234" s="4">
        <f>Sintéticos3x3!P65</f>
        <v>0.1</v>
      </c>
      <c r="C234" s="4">
        <f>Sintéticos3x3!S65</f>
        <v>0</v>
      </c>
      <c r="D234" s="4">
        <f>Sintéticos3x3!V65</f>
        <v>0.1</v>
      </c>
      <c r="E234" s="4">
        <f>Sintéticos3x3!Q65</f>
        <v>0.3</v>
      </c>
      <c r="F234" s="4">
        <f>Sintéticos3x3!T65</f>
        <v>0.9</v>
      </c>
      <c r="G234" s="4">
        <f>Sintéticos3x3!W65</f>
        <v>0.3</v>
      </c>
      <c r="H234" s="4">
        <f>Sintéticos3x3!R65</f>
        <v>0.3</v>
      </c>
      <c r="I234" s="4">
        <f>Sintéticos3x3!U65</f>
        <v>0.9</v>
      </c>
      <c r="J234" s="4">
        <f>Sintéticos3x3!X65</f>
        <v>0.3</v>
      </c>
      <c r="K234" s="5">
        <f>Sintéticos3x3!O65</f>
        <v>0.6422248435776563</v>
      </c>
    </row>
    <row r="235" spans="1:11" outlineLevel="1">
      <c r="A235" s="8">
        <v>57</v>
      </c>
      <c r="B235" s="4">
        <f>Sintéticos3x3!P60</f>
        <v>0.1</v>
      </c>
      <c r="C235" s="4">
        <f>Sintéticos3x3!S60</f>
        <v>0</v>
      </c>
      <c r="D235" s="4">
        <f>Sintéticos3x3!V60</f>
        <v>0.1</v>
      </c>
      <c r="E235" s="4">
        <f>Sintéticos3x3!Q60</f>
        <v>0.3</v>
      </c>
      <c r="F235" s="4">
        <f>Sintéticos3x3!T60</f>
        <v>0.9</v>
      </c>
      <c r="G235" s="4">
        <f>Sintéticos3x3!W60</f>
        <v>0.5</v>
      </c>
      <c r="H235" s="4">
        <f>Sintéticos3x3!R60</f>
        <v>0.3</v>
      </c>
      <c r="I235" s="4">
        <f>Sintéticos3x3!U60</f>
        <v>0.9</v>
      </c>
      <c r="J235" s="4">
        <f>Sintéticos3x3!X60</f>
        <v>0.3</v>
      </c>
      <c r="K235" s="5">
        <f>Sintéticos3x3!O60</f>
        <v>0.64371072362089488</v>
      </c>
    </row>
    <row r="236" spans="1:11" outlineLevel="1">
      <c r="A236" s="8">
        <v>132</v>
      </c>
      <c r="B236" s="4">
        <f>Sintéticos3x3!P135</f>
        <v>0.7</v>
      </c>
      <c r="C236" s="4">
        <f>Sintéticos3x3!S135</f>
        <v>0.1</v>
      </c>
      <c r="D236" s="4">
        <f>Sintéticos3x3!V135</f>
        <v>0.5</v>
      </c>
      <c r="E236" s="4">
        <f>Sintéticos3x3!Q135</f>
        <v>0.1</v>
      </c>
      <c r="F236" s="4">
        <f>Sintéticos3x3!T135</f>
        <v>0</v>
      </c>
      <c r="G236" s="4">
        <f>Sintéticos3x3!W135</f>
        <v>0.1</v>
      </c>
      <c r="H236" s="4">
        <f>Sintéticos3x3!R135</f>
        <v>0.9</v>
      </c>
      <c r="I236" s="4">
        <f>Sintéticos3x3!U135</f>
        <v>0</v>
      </c>
      <c r="J236" s="4">
        <f>Sintéticos3x3!X135</f>
        <v>0.5</v>
      </c>
      <c r="K236" s="5">
        <f>Sintéticos3x3!O135</f>
        <v>0.64537598554457898</v>
      </c>
    </row>
    <row r="237" spans="1:11" outlineLevel="1">
      <c r="A237" s="8">
        <v>46</v>
      </c>
      <c r="B237" s="4">
        <f>Sintéticos3x3!P49</f>
        <v>0.1</v>
      </c>
      <c r="C237" s="4">
        <f>Sintéticos3x3!S49</f>
        <v>0</v>
      </c>
      <c r="D237" s="4">
        <f>Sintéticos3x3!V49</f>
        <v>0.1</v>
      </c>
      <c r="E237" s="4">
        <f>Sintéticos3x3!Q49</f>
        <v>0.3</v>
      </c>
      <c r="F237" s="4">
        <f>Sintéticos3x3!T49</f>
        <v>0.9</v>
      </c>
      <c r="G237" s="4">
        <f>Sintéticos3x3!W49</f>
        <v>0.1</v>
      </c>
      <c r="H237" s="4">
        <f>Sintéticos3x3!R49</f>
        <v>0.3</v>
      </c>
      <c r="I237" s="4">
        <f>Sintéticos3x3!U49</f>
        <v>0.9</v>
      </c>
      <c r="J237" s="4">
        <f>Sintéticos3x3!X49</f>
        <v>0.5</v>
      </c>
      <c r="K237" s="5">
        <f>Sintéticos3x3!O49</f>
        <v>0.64572094464544871</v>
      </c>
    </row>
    <row r="238" spans="1:11" outlineLevel="1">
      <c r="A238" s="8">
        <v>12</v>
      </c>
      <c r="B238" s="4">
        <f>Sintéticos3x3!P15</f>
        <v>1</v>
      </c>
      <c r="C238" s="4">
        <f>Sintéticos3x3!S15</f>
        <v>0</v>
      </c>
      <c r="D238" s="4">
        <f>Sintéticos3x3!V15</f>
        <v>0.1</v>
      </c>
      <c r="E238" s="4">
        <f>Sintéticos3x3!Q15</f>
        <v>0.1</v>
      </c>
      <c r="F238" s="4">
        <f>Sintéticos3x3!T15</f>
        <v>0</v>
      </c>
      <c r="G238" s="4">
        <f>Sintéticos3x3!W15</f>
        <v>0.1</v>
      </c>
      <c r="H238" s="4">
        <f>Sintéticos3x3!R15</f>
        <v>0.3</v>
      </c>
      <c r="I238" s="4">
        <f>Sintéticos3x3!U15</f>
        <v>0.9</v>
      </c>
      <c r="J238" s="4">
        <f>Sintéticos3x3!X15</f>
        <v>0.5</v>
      </c>
      <c r="K238" s="5">
        <f>Sintéticos3x3!O15</f>
        <v>0.64692547405738421</v>
      </c>
    </row>
    <row r="239" spans="1:11" outlineLevel="1">
      <c r="A239" s="8">
        <v>133</v>
      </c>
      <c r="B239" s="4">
        <f>Sintéticos3x3!P136</f>
        <v>0.7</v>
      </c>
      <c r="C239" s="4">
        <f>Sintéticos3x3!S136</f>
        <v>0.1</v>
      </c>
      <c r="D239" s="4">
        <f>Sintéticos3x3!V136</f>
        <v>0.5</v>
      </c>
      <c r="E239" s="4">
        <f>Sintéticos3x3!Q136</f>
        <v>0.1</v>
      </c>
      <c r="F239" s="4">
        <f>Sintéticos3x3!T136</f>
        <v>0</v>
      </c>
      <c r="G239" s="4">
        <f>Sintéticos3x3!W136</f>
        <v>0.1</v>
      </c>
      <c r="H239" s="4">
        <f>Sintéticos3x3!R136</f>
        <v>0.3</v>
      </c>
      <c r="I239" s="4">
        <f>Sintéticos3x3!U136</f>
        <v>0.9</v>
      </c>
      <c r="J239" s="4">
        <f>Sintéticos3x3!X136</f>
        <v>0.5</v>
      </c>
      <c r="K239" s="5">
        <f>Sintéticos3x3!O136</f>
        <v>0.65296565187472355</v>
      </c>
    </row>
    <row r="240" spans="1:11" outlineLevel="1">
      <c r="A240" s="8">
        <v>53</v>
      </c>
      <c r="B240" s="4">
        <f>Sintéticos3x3!P56</f>
        <v>0.1</v>
      </c>
      <c r="C240" s="4">
        <f>Sintéticos3x3!S56</f>
        <v>0</v>
      </c>
      <c r="D240" s="4">
        <f>Sintéticos3x3!V56</f>
        <v>0.1</v>
      </c>
      <c r="E240" s="4">
        <f>Sintéticos3x3!Q56</f>
        <v>0.9</v>
      </c>
      <c r="F240" s="4">
        <f>Sintéticos3x3!T56</f>
        <v>0</v>
      </c>
      <c r="G240" s="4">
        <f>Sintéticos3x3!W56</f>
        <v>0.5</v>
      </c>
      <c r="H240" s="4">
        <f>Sintéticos3x3!R56</f>
        <v>0.3</v>
      </c>
      <c r="I240" s="4">
        <f>Sintéticos3x3!U56</f>
        <v>0.9</v>
      </c>
      <c r="J240" s="4">
        <f>Sintéticos3x3!X56</f>
        <v>0.3</v>
      </c>
      <c r="K240" s="5">
        <f>Sintéticos3x3!O56</f>
        <v>0.66144873466080867</v>
      </c>
    </row>
    <row r="241" spans="1:11" outlineLevel="1">
      <c r="A241" s="8">
        <v>135</v>
      </c>
      <c r="B241" s="4">
        <f>Sintéticos3x3!P138</f>
        <v>0.7</v>
      </c>
      <c r="C241" s="4">
        <f>Sintéticos3x3!S138</f>
        <v>0.1</v>
      </c>
      <c r="D241" s="4">
        <f>Sintéticos3x3!V138</f>
        <v>0.5</v>
      </c>
      <c r="E241" s="4">
        <f>Sintéticos3x3!Q138</f>
        <v>0.1</v>
      </c>
      <c r="F241" s="4">
        <f>Sintéticos3x3!T138</f>
        <v>0</v>
      </c>
      <c r="G241" s="4">
        <f>Sintéticos3x3!W138</f>
        <v>0.1</v>
      </c>
      <c r="H241" s="4">
        <f>Sintéticos3x3!R138</f>
        <v>1</v>
      </c>
      <c r="I241" s="4">
        <f>Sintéticos3x3!U138</f>
        <v>0</v>
      </c>
      <c r="J241" s="4">
        <f>Sintéticos3x3!X138</f>
        <v>0.3</v>
      </c>
      <c r="K241" s="5">
        <f>Sintéticos3x3!O138</f>
        <v>0.66612748813201617</v>
      </c>
    </row>
    <row r="242" spans="1:11" outlineLevel="1">
      <c r="A242" s="8">
        <v>45</v>
      </c>
      <c r="B242" s="4">
        <f>Sintéticos3x3!P48</f>
        <v>0.1</v>
      </c>
      <c r="C242" s="4">
        <f>Sintéticos3x3!S48</f>
        <v>0</v>
      </c>
      <c r="D242" s="4">
        <f>Sintéticos3x3!V48</f>
        <v>0.1</v>
      </c>
      <c r="E242" s="4">
        <f>Sintéticos3x3!Q48</f>
        <v>0.3</v>
      </c>
      <c r="F242" s="4">
        <f>Sintéticos3x3!T48</f>
        <v>0.9</v>
      </c>
      <c r="G242" s="4">
        <f>Sintéticos3x3!W48</f>
        <v>0.1</v>
      </c>
      <c r="H242" s="4">
        <f>Sintéticos3x3!R48</f>
        <v>0.9</v>
      </c>
      <c r="I242" s="4">
        <f>Sintéticos3x3!U48</f>
        <v>0</v>
      </c>
      <c r="J242" s="4">
        <f>Sintéticos3x3!X48</f>
        <v>0.5</v>
      </c>
      <c r="K242" s="5">
        <f>Sintéticos3x3!O48</f>
        <v>0.68022631269788814</v>
      </c>
    </row>
    <row r="243" spans="1:11" outlineLevel="1">
      <c r="A243" s="8">
        <v>60</v>
      </c>
      <c r="B243" s="4">
        <f>Sintéticos3x3!P63</f>
        <v>0.1</v>
      </c>
      <c r="C243" s="4">
        <f>Sintéticos3x3!S63</f>
        <v>0</v>
      </c>
      <c r="D243" s="4">
        <f>Sintéticos3x3!V63</f>
        <v>0.1</v>
      </c>
      <c r="E243" s="4">
        <f>Sintéticos3x3!Q63</f>
        <v>1</v>
      </c>
      <c r="F243" s="4">
        <f>Sintéticos3x3!T63</f>
        <v>0</v>
      </c>
      <c r="G243" s="4">
        <f>Sintéticos3x3!W63</f>
        <v>0.3</v>
      </c>
      <c r="H243" s="4">
        <f>Sintéticos3x3!R63</f>
        <v>0.3</v>
      </c>
      <c r="I243" s="4">
        <f>Sintéticos3x3!U63</f>
        <v>0.9</v>
      </c>
      <c r="J243" s="4">
        <f>Sintéticos3x3!X63</f>
        <v>0.3</v>
      </c>
      <c r="K243" s="5">
        <f>Sintéticos3x3!O63</f>
        <v>0.6819500793001142</v>
      </c>
    </row>
    <row r="244" spans="1:11" outlineLevel="1">
      <c r="A244" s="8">
        <v>48</v>
      </c>
      <c r="B244" s="4">
        <f>Sintéticos3x3!P51</f>
        <v>0.1</v>
      </c>
      <c r="C244" s="4">
        <f>Sintéticos3x3!S51</f>
        <v>0</v>
      </c>
      <c r="D244" s="4">
        <f>Sintéticos3x3!V51</f>
        <v>0.1</v>
      </c>
      <c r="E244" s="4">
        <f>Sintéticos3x3!Q51</f>
        <v>0.3</v>
      </c>
      <c r="F244" s="4">
        <f>Sintéticos3x3!T51</f>
        <v>0.9</v>
      </c>
      <c r="G244" s="4">
        <f>Sintéticos3x3!W51</f>
        <v>0.1</v>
      </c>
      <c r="H244" s="4">
        <f>Sintéticos3x3!R51</f>
        <v>0.3</v>
      </c>
      <c r="I244" s="4">
        <f>Sintéticos3x3!U51</f>
        <v>0.9</v>
      </c>
      <c r="J244" s="4">
        <f>Sintéticos3x3!X51</f>
        <v>0.3</v>
      </c>
      <c r="K244" s="5">
        <f>Sintéticos3x3!O51</f>
        <v>0.68973089790766495</v>
      </c>
    </row>
    <row r="245" spans="1:11" outlineLevel="1">
      <c r="A245" s="8">
        <v>122</v>
      </c>
      <c r="B245" s="4">
        <f>Sintéticos3x3!P125</f>
        <v>0.7</v>
      </c>
      <c r="C245" s="4">
        <f>Sintéticos3x3!S125</f>
        <v>0.1</v>
      </c>
      <c r="D245" s="4">
        <f>Sintéticos3x3!V125</f>
        <v>0.5</v>
      </c>
      <c r="E245" s="4">
        <f>Sintéticos3x3!Q125</f>
        <v>1</v>
      </c>
      <c r="F245" s="4">
        <f>Sintéticos3x3!T125</f>
        <v>0</v>
      </c>
      <c r="G245" s="4">
        <f>Sintéticos3x3!W125</f>
        <v>0.1</v>
      </c>
      <c r="H245" s="4">
        <f>Sintéticos3x3!R125</f>
        <v>0.1</v>
      </c>
      <c r="I245" s="4">
        <f>Sintéticos3x3!U125</f>
        <v>0</v>
      </c>
      <c r="J245" s="4">
        <f>Sintéticos3x3!X125</f>
        <v>0.1</v>
      </c>
      <c r="K245" s="5">
        <f>Sintéticos3x3!O125</f>
        <v>0.69824835549840414</v>
      </c>
    </row>
    <row r="246" spans="1:11" outlineLevel="1">
      <c r="A246" s="8">
        <v>47</v>
      </c>
      <c r="B246" s="4">
        <f>Sintéticos3x3!P50</f>
        <v>0.1</v>
      </c>
      <c r="C246" s="4">
        <f>Sintéticos3x3!S50</f>
        <v>0</v>
      </c>
      <c r="D246" s="4">
        <f>Sintéticos3x3!V50</f>
        <v>0.1</v>
      </c>
      <c r="E246" s="4">
        <f>Sintéticos3x3!Q50</f>
        <v>0.3</v>
      </c>
      <c r="F246" s="4">
        <f>Sintéticos3x3!T50</f>
        <v>0.9</v>
      </c>
      <c r="G246" s="4">
        <f>Sintéticos3x3!W50</f>
        <v>0.1</v>
      </c>
      <c r="H246" s="4">
        <f>Sintéticos3x3!R50</f>
        <v>1</v>
      </c>
      <c r="I246" s="4">
        <f>Sintéticos3x3!U50</f>
        <v>0</v>
      </c>
      <c r="J246" s="4">
        <f>Sintéticos3x3!X50</f>
        <v>0.3</v>
      </c>
      <c r="K246" s="5">
        <f>Sintéticos3x3!O50</f>
        <v>0.7036904031800385</v>
      </c>
    </row>
    <row r="247" spans="1:11" outlineLevel="1">
      <c r="A247" s="8">
        <v>54</v>
      </c>
      <c r="B247" s="4">
        <f>Sintéticos3x3!P57</f>
        <v>0.1</v>
      </c>
      <c r="C247" s="4">
        <f>Sintéticos3x3!S57</f>
        <v>0</v>
      </c>
      <c r="D247" s="4">
        <f>Sintéticos3x3!V57</f>
        <v>0.1</v>
      </c>
      <c r="E247" s="4">
        <f>Sintéticos3x3!Q57</f>
        <v>0.9</v>
      </c>
      <c r="F247" s="4">
        <f>Sintéticos3x3!T57</f>
        <v>0</v>
      </c>
      <c r="G247" s="4">
        <f>Sintéticos3x3!W57</f>
        <v>0.5</v>
      </c>
      <c r="H247" s="4">
        <f>Sintéticos3x3!R57</f>
        <v>0.7</v>
      </c>
      <c r="I247" s="4">
        <f>Sintéticos3x3!U57</f>
        <v>0.1</v>
      </c>
      <c r="J247" s="4">
        <f>Sintéticos3x3!X57</f>
        <v>0.4</v>
      </c>
      <c r="K247" s="5">
        <f>Sintéticos3x3!O57</f>
        <v>0.70875140893824462</v>
      </c>
    </row>
    <row r="248" spans="1:11" outlineLevel="1">
      <c r="A248" s="8">
        <v>136</v>
      </c>
      <c r="B248" s="4">
        <f>Sintéticos3x3!P139</f>
        <v>0.7</v>
      </c>
      <c r="C248" s="4">
        <f>Sintéticos3x3!S139</f>
        <v>0.1</v>
      </c>
      <c r="D248" s="4">
        <f>Sintéticos3x3!V139</f>
        <v>0.5</v>
      </c>
      <c r="E248" s="4">
        <f>Sintéticos3x3!Q139</f>
        <v>0.1</v>
      </c>
      <c r="F248" s="4">
        <f>Sintéticos3x3!T139</f>
        <v>0</v>
      </c>
      <c r="G248" s="4">
        <f>Sintéticos3x3!W139</f>
        <v>0.1</v>
      </c>
      <c r="H248" s="4">
        <f>Sintéticos3x3!R139</f>
        <v>0.3</v>
      </c>
      <c r="I248" s="4">
        <f>Sintéticos3x3!U139</f>
        <v>0.9</v>
      </c>
      <c r="J248" s="4">
        <f>Sintéticos3x3!X139</f>
        <v>0.3</v>
      </c>
      <c r="K248" s="5">
        <f>Sintéticos3x3!O139</f>
        <v>0.71169735639570408</v>
      </c>
    </row>
    <row r="249" spans="1:11" outlineLevel="1">
      <c r="A249" s="8">
        <v>63</v>
      </c>
      <c r="B249" s="4">
        <f>Sintéticos3x3!P66</f>
        <v>0.1</v>
      </c>
      <c r="C249" s="4">
        <f>Sintéticos3x3!S66</f>
        <v>0</v>
      </c>
      <c r="D249" s="4">
        <f>Sintéticos3x3!V66</f>
        <v>0.1</v>
      </c>
      <c r="E249" s="4">
        <f>Sintéticos3x3!Q66</f>
        <v>0.3</v>
      </c>
      <c r="F249" s="4">
        <f>Sintéticos3x3!T66</f>
        <v>0.9</v>
      </c>
      <c r="G249" s="4">
        <f>Sintéticos3x3!W66</f>
        <v>0.3</v>
      </c>
      <c r="H249" s="4">
        <f>Sintéticos3x3!R66</f>
        <v>0.7</v>
      </c>
      <c r="I249" s="4">
        <f>Sintéticos3x3!U66</f>
        <v>0.1</v>
      </c>
      <c r="J249" s="4">
        <f>Sintéticos3x3!X66</f>
        <v>0.4</v>
      </c>
      <c r="K249" s="5">
        <f>Sintéticos3x3!O66</f>
        <v>0.72038550111029309</v>
      </c>
    </row>
    <row r="250" spans="1:11" outlineLevel="1">
      <c r="A250" s="8">
        <v>14</v>
      </c>
      <c r="B250" s="4">
        <f>Sintéticos3x3!P17</f>
        <v>1</v>
      </c>
      <c r="C250" s="4">
        <f>Sintéticos3x3!S17</f>
        <v>0</v>
      </c>
      <c r="D250" s="4">
        <f>Sintéticos3x3!V17</f>
        <v>0.1</v>
      </c>
      <c r="E250" s="4">
        <f>Sintéticos3x3!Q17</f>
        <v>0.1</v>
      </c>
      <c r="F250" s="4">
        <f>Sintéticos3x3!T17</f>
        <v>0</v>
      </c>
      <c r="G250" s="4">
        <f>Sintéticos3x3!W17</f>
        <v>0.1</v>
      </c>
      <c r="H250" s="4">
        <f>Sintéticos3x3!R17</f>
        <v>0.3</v>
      </c>
      <c r="I250" s="4">
        <f>Sintéticos3x3!U17</f>
        <v>0.9</v>
      </c>
      <c r="J250" s="4">
        <f>Sintéticos3x3!X17</f>
        <v>0.3</v>
      </c>
      <c r="K250" s="5">
        <f>Sintéticos3x3!O17</f>
        <v>0.72227133688515133</v>
      </c>
    </row>
    <row r="251" spans="1:11" outlineLevel="1">
      <c r="A251" s="8">
        <v>61</v>
      </c>
      <c r="B251" s="4">
        <f>Sintéticos3x3!P64</f>
        <v>0.1</v>
      </c>
      <c r="C251" s="4">
        <f>Sintéticos3x3!S64</f>
        <v>0</v>
      </c>
      <c r="D251" s="4">
        <f>Sintéticos3x3!V64</f>
        <v>0.1</v>
      </c>
      <c r="E251" s="4">
        <f>Sintéticos3x3!Q64</f>
        <v>1</v>
      </c>
      <c r="F251" s="4">
        <f>Sintéticos3x3!T64</f>
        <v>0</v>
      </c>
      <c r="G251" s="4">
        <f>Sintéticos3x3!W64</f>
        <v>0.3</v>
      </c>
      <c r="H251" s="4">
        <f>Sintéticos3x3!R64</f>
        <v>0.7</v>
      </c>
      <c r="I251" s="4">
        <f>Sintéticos3x3!U64</f>
        <v>0.1</v>
      </c>
      <c r="J251" s="4">
        <f>Sintéticos3x3!X64</f>
        <v>0.4</v>
      </c>
      <c r="K251" s="5">
        <f>Sintéticos3x3!O64</f>
        <v>0.72508102042816136</v>
      </c>
    </row>
    <row r="252" spans="1:11" outlineLevel="1">
      <c r="A252" s="8">
        <v>58</v>
      </c>
      <c r="B252" s="4">
        <f>Sintéticos3x3!P61</f>
        <v>0.1</v>
      </c>
      <c r="C252" s="4">
        <f>Sintéticos3x3!S61</f>
        <v>0</v>
      </c>
      <c r="D252" s="4">
        <f>Sintéticos3x3!V61</f>
        <v>0.1</v>
      </c>
      <c r="E252" s="4">
        <f>Sintéticos3x3!Q61</f>
        <v>0.3</v>
      </c>
      <c r="F252" s="4">
        <f>Sintéticos3x3!T61</f>
        <v>0.9</v>
      </c>
      <c r="G252" s="4">
        <f>Sintéticos3x3!W61</f>
        <v>0.5</v>
      </c>
      <c r="H252" s="4">
        <f>Sintéticos3x3!R61</f>
        <v>0.7</v>
      </c>
      <c r="I252" s="4">
        <f>Sintéticos3x3!U61</f>
        <v>0.1</v>
      </c>
      <c r="J252" s="4">
        <f>Sintéticos3x3!X61</f>
        <v>0.4</v>
      </c>
      <c r="K252" s="5">
        <f>Sintéticos3x3!O61</f>
        <v>0.73361023929908986</v>
      </c>
    </row>
    <row r="253" spans="1:11" outlineLevel="1">
      <c r="A253" s="8">
        <v>44</v>
      </c>
      <c r="B253" s="4">
        <f>Sintéticos3x3!P47</f>
        <v>0.1</v>
      </c>
      <c r="C253" s="4">
        <f>Sintéticos3x3!S47</f>
        <v>0</v>
      </c>
      <c r="D253" s="4">
        <f>Sintéticos3x3!V47</f>
        <v>0.1</v>
      </c>
      <c r="E253" s="4">
        <f>Sintéticos3x3!Q47</f>
        <v>0.3</v>
      </c>
      <c r="F253" s="4">
        <f>Sintéticos3x3!T47</f>
        <v>0.9</v>
      </c>
      <c r="G253" s="4">
        <f>Sintéticos3x3!W47</f>
        <v>0.1</v>
      </c>
      <c r="H253" s="4">
        <f>Sintéticos3x3!R47</f>
        <v>0.3</v>
      </c>
      <c r="I253" s="4">
        <f>Sintéticos3x3!U47</f>
        <v>0.9</v>
      </c>
      <c r="J253" s="4">
        <f>Sintéticos3x3!X47</f>
        <v>0.1</v>
      </c>
      <c r="K253" s="5">
        <f>Sintéticos3x3!O47</f>
        <v>0.7366289728116806</v>
      </c>
    </row>
    <row r="254" spans="1:11" outlineLevel="1">
      <c r="A254" s="8">
        <v>131</v>
      </c>
      <c r="B254" s="4">
        <f>Sintéticos3x3!P134</f>
        <v>0.7</v>
      </c>
      <c r="C254" s="4">
        <f>Sintéticos3x3!S134</f>
        <v>0.1</v>
      </c>
      <c r="D254" s="4">
        <f>Sintéticos3x3!V134</f>
        <v>0.5</v>
      </c>
      <c r="E254" s="4">
        <f>Sintéticos3x3!Q134</f>
        <v>0.1</v>
      </c>
      <c r="F254" s="4">
        <f>Sintéticos3x3!T134</f>
        <v>0</v>
      </c>
      <c r="G254" s="4">
        <f>Sintéticos3x3!W134</f>
        <v>0.1</v>
      </c>
      <c r="H254" s="4">
        <f>Sintéticos3x3!R134</f>
        <v>0.3</v>
      </c>
      <c r="I254" s="4">
        <f>Sintéticos3x3!U134</f>
        <v>0.9</v>
      </c>
      <c r="J254" s="4">
        <f>Sintéticos3x3!X134</f>
        <v>0.1</v>
      </c>
      <c r="K254" s="5">
        <f>Sintéticos3x3!O134</f>
        <v>0.73958542272924976</v>
      </c>
    </row>
    <row r="255" spans="1:11" outlineLevel="1">
      <c r="A255" s="8">
        <v>15</v>
      </c>
      <c r="B255" s="4">
        <f>Sintéticos3x3!P18</f>
        <v>1</v>
      </c>
      <c r="C255" s="4">
        <f>Sintéticos3x3!S18</f>
        <v>0</v>
      </c>
      <c r="D255" s="4">
        <f>Sintéticos3x3!V18</f>
        <v>0.1</v>
      </c>
      <c r="E255" s="4">
        <f>Sintéticos3x3!Q18</f>
        <v>0.1</v>
      </c>
      <c r="F255" s="4">
        <f>Sintéticos3x3!T18</f>
        <v>0</v>
      </c>
      <c r="G255" s="4">
        <f>Sintéticos3x3!W18</f>
        <v>0.1</v>
      </c>
      <c r="H255" s="4">
        <f>Sintéticos3x3!R18</f>
        <v>0.7</v>
      </c>
      <c r="I255" s="4">
        <f>Sintéticos3x3!U18</f>
        <v>0.1</v>
      </c>
      <c r="J255" s="4">
        <f>Sintéticos3x3!X18</f>
        <v>0.4</v>
      </c>
      <c r="K255" s="5">
        <f>Sintéticos3x3!O18</f>
        <v>0.75520934848329924</v>
      </c>
    </row>
    <row r="256" spans="1:11" outlineLevel="1">
      <c r="A256" s="8">
        <v>10</v>
      </c>
      <c r="B256" s="4">
        <f>Sintéticos3x3!P13</f>
        <v>1</v>
      </c>
      <c r="C256" s="4">
        <f>Sintéticos3x3!S13</f>
        <v>0</v>
      </c>
      <c r="D256" s="4">
        <f>Sintéticos3x3!V13</f>
        <v>0.1</v>
      </c>
      <c r="E256" s="4">
        <f>Sintéticos3x3!Q13</f>
        <v>0.1</v>
      </c>
      <c r="F256" s="4">
        <f>Sintéticos3x3!T13</f>
        <v>0</v>
      </c>
      <c r="G256" s="4">
        <f>Sintéticos3x3!W13</f>
        <v>0.1</v>
      </c>
      <c r="H256" s="4">
        <f>Sintéticos3x3!R13</f>
        <v>0.3</v>
      </c>
      <c r="I256" s="4">
        <f>Sintéticos3x3!U13</f>
        <v>0.9</v>
      </c>
      <c r="J256" s="4">
        <f>Sintéticos3x3!X13</f>
        <v>0.1</v>
      </c>
      <c r="K256" s="5">
        <f>Sintéticos3x3!O13</f>
        <v>0.7746209985859922</v>
      </c>
    </row>
    <row r="257" spans="1:11" outlineLevel="1">
      <c r="A257" s="8">
        <v>49</v>
      </c>
      <c r="B257" s="4">
        <f>Sintéticos3x3!P52</f>
        <v>0.1</v>
      </c>
      <c r="C257" s="4">
        <f>Sintéticos3x3!S52</f>
        <v>0</v>
      </c>
      <c r="D257" s="4">
        <f>Sintéticos3x3!V52</f>
        <v>0.1</v>
      </c>
      <c r="E257" s="4">
        <f>Sintéticos3x3!Q52</f>
        <v>0.3</v>
      </c>
      <c r="F257" s="4">
        <f>Sintéticos3x3!T52</f>
        <v>0.9</v>
      </c>
      <c r="G257" s="4">
        <f>Sintéticos3x3!W52</f>
        <v>0.1</v>
      </c>
      <c r="H257" s="4">
        <f>Sintéticos3x3!R52</f>
        <v>0.7</v>
      </c>
      <c r="I257" s="4">
        <f>Sintéticos3x3!U52</f>
        <v>0.1</v>
      </c>
      <c r="J257" s="4">
        <f>Sintéticos3x3!X52</f>
        <v>0.4</v>
      </c>
      <c r="K257" s="5">
        <f>Sintéticos3x3!O52</f>
        <v>0.78006829318265236</v>
      </c>
    </row>
    <row r="258" spans="1:11" outlineLevel="1">
      <c r="A258" s="8">
        <v>52</v>
      </c>
      <c r="B258" s="4">
        <f>Sintéticos3x3!P55</f>
        <v>0.1</v>
      </c>
      <c r="C258" s="4">
        <f>Sintéticos3x3!S55</f>
        <v>0</v>
      </c>
      <c r="D258" s="4">
        <f>Sintéticos3x3!V55</f>
        <v>0.1</v>
      </c>
      <c r="E258" s="4">
        <f>Sintéticos3x3!Q55</f>
        <v>0.9</v>
      </c>
      <c r="F258" s="4">
        <f>Sintéticos3x3!T55</f>
        <v>0</v>
      </c>
      <c r="G258" s="4">
        <f>Sintéticos3x3!W55</f>
        <v>0.5</v>
      </c>
      <c r="H258" s="4">
        <f>Sintéticos3x3!R55</f>
        <v>1</v>
      </c>
      <c r="I258" s="4">
        <f>Sintéticos3x3!U55</f>
        <v>0</v>
      </c>
      <c r="J258" s="4">
        <f>Sintéticos3x3!X55</f>
        <v>0.3</v>
      </c>
      <c r="K258" s="5">
        <f>Sintéticos3x3!O55</f>
        <v>0.78957047713704276</v>
      </c>
    </row>
    <row r="259" spans="1:11" outlineLevel="1">
      <c r="A259" s="8">
        <v>11</v>
      </c>
      <c r="B259" s="4">
        <f>Sintéticos3x3!P14</f>
        <v>1</v>
      </c>
      <c r="C259" s="4">
        <f>Sintéticos3x3!S14</f>
        <v>0</v>
      </c>
      <c r="D259" s="4">
        <f>Sintéticos3x3!V14</f>
        <v>0.1</v>
      </c>
      <c r="E259" s="4">
        <f>Sintéticos3x3!Q14</f>
        <v>0.1</v>
      </c>
      <c r="F259" s="4">
        <f>Sintéticos3x3!T14</f>
        <v>0</v>
      </c>
      <c r="G259" s="4">
        <f>Sintéticos3x3!W14</f>
        <v>0.1</v>
      </c>
      <c r="H259" s="4">
        <f>Sintéticos3x3!R14</f>
        <v>0.9</v>
      </c>
      <c r="I259" s="4">
        <f>Sintéticos3x3!U14</f>
        <v>0</v>
      </c>
      <c r="J259" s="4">
        <f>Sintéticos3x3!X14</f>
        <v>0.5</v>
      </c>
      <c r="K259" s="5">
        <f>Sintéticos3x3!O14</f>
        <v>0.79794341381083134</v>
      </c>
    </row>
    <row r="260" spans="1:11" outlineLevel="1">
      <c r="A260" s="8">
        <v>50</v>
      </c>
      <c r="B260" s="4">
        <f>Sintéticos3x3!P53</f>
        <v>0.1</v>
      </c>
      <c r="C260" s="4">
        <f>Sintéticos3x3!S53</f>
        <v>0</v>
      </c>
      <c r="D260" s="4">
        <f>Sintéticos3x3!V53</f>
        <v>0.1</v>
      </c>
      <c r="E260" s="4">
        <f>Sintéticos3x3!Q53</f>
        <v>0.9</v>
      </c>
      <c r="F260" s="4">
        <f>Sintéticos3x3!T53</f>
        <v>0</v>
      </c>
      <c r="G260" s="4">
        <f>Sintéticos3x3!W53</f>
        <v>0.5</v>
      </c>
      <c r="H260" s="4">
        <f>Sintéticos3x3!R53</f>
        <v>0.9</v>
      </c>
      <c r="I260" s="4">
        <f>Sintéticos3x3!U53</f>
        <v>0</v>
      </c>
      <c r="J260" s="4">
        <f>Sintéticos3x3!X53</f>
        <v>0.5</v>
      </c>
      <c r="K260" s="5">
        <f>Sintéticos3x3!O53</f>
        <v>0.83476938339860551</v>
      </c>
    </row>
    <row r="261" spans="1:11" outlineLevel="1">
      <c r="A261" s="8">
        <v>13</v>
      </c>
      <c r="B261" s="4">
        <f>Sintéticos3x3!P16</f>
        <v>1</v>
      </c>
      <c r="C261" s="4">
        <f>Sintéticos3x3!S16</f>
        <v>0</v>
      </c>
      <c r="D261" s="4">
        <f>Sintéticos3x3!V16</f>
        <v>0.1</v>
      </c>
      <c r="E261" s="4">
        <f>Sintéticos3x3!Q16</f>
        <v>0.1</v>
      </c>
      <c r="F261" s="4">
        <f>Sintéticos3x3!T16</f>
        <v>0</v>
      </c>
      <c r="G261" s="4">
        <f>Sintéticos3x3!W16</f>
        <v>0.1</v>
      </c>
      <c r="H261" s="4">
        <f>Sintéticos3x3!R16</f>
        <v>1</v>
      </c>
      <c r="I261" s="4">
        <f>Sintéticos3x3!U16</f>
        <v>0</v>
      </c>
      <c r="J261" s="4">
        <f>Sintéticos3x3!X16</f>
        <v>0.3</v>
      </c>
      <c r="K261" s="5">
        <f>Sintéticos3x3!O16</f>
        <v>0.87013364901490153</v>
      </c>
    </row>
    <row r="262" spans="1:11" outlineLevel="1">
      <c r="A262" s="8">
        <v>137</v>
      </c>
      <c r="B262" s="4">
        <f>Sintéticos3x3!P140</f>
        <v>0.7</v>
      </c>
      <c r="C262" s="4">
        <f>Sintéticos3x3!S140</f>
        <v>0.1</v>
      </c>
      <c r="D262" s="4">
        <f>Sintéticos3x3!V140</f>
        <v>0.5</v>
      </c>
      <c r="E262" s="4">
        <f>Sintéticos3x3!Q140</f>
        <v>0.1</v>
      </c>
      <c r="F262" s="4">
        <f>Sintéticos3x3!T140</f>
        <v>0</v>
      </c>
      <c r="G262" s="4">
        <f>Sintéticos3x3!W140</f>
        <v>0.1</v>
      </c>
      <c r="H262" s="4">
        <f>Sintéticos3x3!R140</f>
        <v>0.7</v>
      </c>
      <c r="I262" s="4">
        <f>Sintéticos3x3!U140</f>
        <v>0.1</v>
      </c>
      <c r="J262" s="4">
        <f>Sintéticos3x3!X140</f>
        <v>0.4</v>
      </c>
      <c r="K262" s="5">
        <f>Sintéticos3x3!O140</f>
        <v>0.89403343075609565</v>
      </c>
    </row>
    <row r="263" spans="1:11" outlineLevel="1">
      <c r="A263" s="8">
        <v>117</v>
      </c>
      <c r="B263" s="4">
        <f>Sintéticos3x3!P120</f>
        <v>0.3</v>
      </c>
      <c r="C263" s="4">
        <f>Sintéticos3x3!S120</f>
        <v>0.9</v>
      </c>
      <c r="D263" s="4">
        <f>Sintéticos3x3!V120</f>
        <v>0.3</v>
      </c>
      <c r="E263" s="4">
        <f>Sintéticos3x3!Q120</f>
        <v>0.3</v>
      </c>
      <c r="F263" s="4">
        <f>Sintéticos3x3!T120</f>
        <v>0.9</v>
      </c>
      <c r="G263" s="4">
        <f>Sintéticos3x3!W120</f>
        <v>0.3</v>
      </c>
      <c r="H263" s="4">
        <f>Sintéticos3x3!R120</f>
        <v>0.3</v>
      </c>
      <c r="I263" s="4">
        <f>Sintéticos3x3!U120</f>
        <v>0.9</v>
      </c>
      <c r="J263" s="4">
        <f>Sintéticos3x3!X120</f>
        <v>0.3</v>
      </c>
      <c r="K263" s="5">
        <f>Sintéticos3x3!O120</f>
        <v>0.93320832217162264</v>
      </c>
    </row>
    <row r="264" spans="1:11" outlineLevel="1">
      <c r="A264" s="8">
        <v>83</v>
      </c>
      <c r="B264" s="4">
        <f>Sintéticos3x3!P86</f>
        <v>0.3</v>
      </c>
      <c r="C264" s="4">
        <f>Sintéticos3x3!S86</f>
        <v>0.9</v>
      </c>
      <c r="D264" s="4">
        <f>Sintéticos3x3!V86</f>
        <v>0.1</v>
      </c>
      <c r="E264" s="4">
        <f>Sintéticos3x3!Q86</f>
        <v>0.3</v>
      </c>
      <c r="F264" s="4">
        <f>Sintéticos3x3!T86</f>
        <v>0.9</v>
      </c>
      <c r="G264" s="4">
        <f>Sintéticos3x3!W86</f>
        <v>0.3</v>
      </c>
      <c r="H264" s="4">
        <f>Sintéticos3x3!R86</f>
        <v>0.3</v>
      </c>
      <c r="I264" s="4">
        <f>Sintéticos3x3!U86</f>
        <v>0.9</v>
      </c>
      <c r="J264" s="4">
        <f>Sintéticos3x3!X86</f>
        <v>0.3</v>
      </c>
      <c r="K264" s="5">
        <f>Sintéticos3x3!O86</f>
        <v>0.94255527184836618</v>
      </c>
    </row>
    <row r="265" spans="1:11" outlineLevel="1">
      <c r="A265" s="8">
        <v>78</v>
      </c>
      <c r="B265" s="4">
        <f>Sintéticos3x3!P81</f>
        <v>0.3</v>
      </c>
      <c r="C265" s="4">
        <f>Sintéticos3x3!S81</f>
        <v>0.9</v>
      </c>
      <c r="D265" s="4">
        <f>Sintéticos3x3!V81</f>
        <v>0.1</v>
      </c>
      <c r="E265" s="4">
        <f>Sintéticos3x3!Q81</f>
        <v>0.3</v>
      </c>
      <c r="F265" s="4">
        <f>Sintéticos3x3!T81</f>
        <v>0.9</v>
      </c>
      <c r="G265" s="4">
        <f>Sintéticos3x3!W81</f>
        <v>0.5</v>
      </c>
      <c r="H265" s="4">
        <f>Sintéticos3x3!R81</f>
        <v>0.3</v>
      </c>
      <c r="I265" s="4">
        <f>Sintéticos3x3!U81</f>
        <v>0.9</v>
      </c>
      <c r="J265" s="4">
        <f>Sintéticos3x3!X81</f>
        <v>0.3</v>
      </c>
      <c r="K265" s="5">
        <f>Sintéticos3x3!O81</f>
        <v>0.94765773435240852</v>
      </c>
    </row>
    <row r="266" spans="1:11" outlineLevel="1">
      <c r="A266" s="8">
        <v>59</v>
      </c>
      <c r="B266" s="4">
        <f>Sintéticos3x3!P62</f>
        <v>0.1</v>
      </c>
      <c r="C266" s="4">
        <f>Sintéticos3x3!S62</f>
        <v>0</v>
      </c>
      <c r="D266" s="4">
        <f>Sintéticos3x3!V62</f>
        <v>0.1</v>
      </c>
      <c r="E266" s="4">
        <f>Sintéticos3x3!Q62</f>
        <v>1</v>
      </c>
      <c r="F266" s="4">
        <f>Sintéticos3x3!T62</f>
        <v>0</v>
      </c>
      <c r="G266" s="4">
        <f>Sintéticos3x3!W62</f>
        <v>0.3</v>
      </c>
      <c r="H266" s="4">
        <f>Sintéticos3x3!R62</f>
        <v>1</v>
      </c>
      <c r="I266" s="4">
        <f>Sintéticos3x3!U62</f>
        <v>0</v>
      </c>
      <c r="J266" s="4">
        <f>Sintéticos3x3!X62</f>
        <v>0.3</v>
      </c>
      <c r="K266" s="5">
        <f>Sintéticos3x3!O62</f>
        <v>0.95334714626383665</v>
      </c>
    </row>
    <row r="267" spans="1:11" outlineLevel="1">
      <c r="A267" s="8">
        <v>108</v>
      </c>
      <c r="B267" s="4">
        <f>Sintéticos3x3!P111</f>
        <v>0.3</v>
      </c>
      <c r="C267" s="4">
        <f>Sintéticos3x3!S111</f>
        <v>0.9</v>
      </c>
      <c r="D267" s="4">
        <f>Sintéticos3x3!V111</f>
        <v>0.5</v>
      </c>
      <c r="E267" s="4">
        <f>Sintéticos3x3!Q111</f>
        <v>0.3</v>
      </c>
      <c r="F267" s="4">
        <f>Sintéticos3x3!T111</f>
        <v>0.9</v>
      </c>
      <c r="G267" s="4">
        <f>Sintéticos3x3!W111</f>
        <v>0.3</v>
      </c>
      <c r="H267" s="4">
        <f>Sintéticos3x3!R111</f>
        <v>0.3</v>
      </c>
      <c r="I267" s="4">
        <f>Sintéticos3x3!U111</f>
        <v>0.9</v>
      </c>
      <c r="J267" s="4">
        <f>Sintéticos3x3!X111</f>
        <v>0.3</v>
      </c>
      <c r="K267" s="5">
        <f>Sintéticos3x3!O111</f>
        <v>0.95610628773585926</v>
      </c>
    </row>
    <row r="268" spans="1:11" outlineLevel="1">
      <c r="A268" s="8">
        <v>69</v>
      </c>
      <c r="B268" s="4">
        <f>Sintéticos3x3!P72</f>
        <v>0.3</v>
      </c>
      <c r="C268" s="4">
        <f>Sintéticos3x3!S72</f>
        <v>0.9</v>
      </c>
      <c r="D268" s="4">
        <f>Sintéticos3x3!V72</f>
        <v>0.1</v>
      </c>
      <c r="E268" s="4">
        <f>Sintéticos3x3!Q72</f>
        <v>0.3</v>
      </c>
      <c r="F268" s="4">
        <f>Sintéticos3x3!T72</f>
        <v>0.9</v>
      </c>
      <c r="G268" s="4">
        <f>Sintéticos3x3!W72</f>
        <v>0.1</v>
      </c>
      <c r="H268" s="4">
        <f>Sintéticos3x3!R72</f>
        <v>0.3</v>
      </c>
      <c r="I268" s="4">
        <f>Sintéticos3x3!U72</f>
        <v>0.9</v>
      </c>
      <c r="J268" s="4">
        <f>Sintéticos3x3!X72</f>
        <v>0.3</v>
      </c>
      <c r="K268" s="5">
        <f>Sintéticos3x3!O72</f>
        <v>0.96694800756382182</v>
      </c>
    </row>
    <row r="269" spans="1:11" outlineLevel="1">
      <c r="A269" s="8">
        <v>65</v>
      </c>
      <c r="B269" s="4">
        <f>Sintéticos3x3!P68</f>
        <v>0.3</v>
      </c>
      <c r="C269" s="4">
        <f>Sintéticos3x3!S68</f>
        <v>0.9</v>
      </c>
      <c r="D269" s="4">
        <f>Sintéticos3x3!V68</f>
        <v>0.1</v>
      </c>
      <c r="E269" s="4">
        <f>Sintéticos3x3!Q68</f>
        <v>0.3</v>
      </c>
      <c r="F269" s="4">
        <f>Sintéticos3x3!T68</f>
        <v>0.9</v>
      </c>
      <c r="G269" s="4">
        <f>Sintéticos3x3!W68</f>
        <v>0.1</v>
      </c>
      <c r="H269" s="4">
        <f>Sintéticos3x3!R68</f>
        <v>0.3</v>
      </c>
      <c r="I269" s="4">
        <f>Sintéticos3x3!U68</f>
        <v>0.9</v>
      </c>
      <c r="J269" s="4">
        <f>Sintéticos3x3!X68</f>
        <v>0.1</v>
      </c>
      <c r="K269" s="5">
        <f>Sintéticos3x3!O68</f>
        <v>0.99658338671791602</v>
      </c>
    </row>
    <row r="270" spans="1:11" outlineLevel="1">
      <c r="A270" s="8">
        <v>67</v>
      </c>
      <c r="B270" s="4">
        <f>Sintéticos3x3!P70</f>
        <v>0.3</v>
      </c>
      <c r="C270" s="4">
        <f>Sintéticos3x3!S70</f>
        <v>0.9</v>
      </c>
      <c r="D270" s="4">
        <f>Sintéticos3x3!V70</f>
        <v>0.1</v>
      </c>
      <c r="E270" s="4">
        <f>Sintéticos3x3!Q70</f>
        <v>0.3</v>
      </c>
      <c r="F270" s="4">
        <f>Sintéticos3x3!T70</f>
        <v>0.9</v>
      </c>
      <c r="G270" s="4">
        <f>Sintéticos3x3!W70</f>
        <v>0.1</v>
      </c>
      <c r="H270" s="4">
        <f>Sintéticos3x3!R70</f>
        <v>0.3</v>
      </c>
      <c r="I270" s="4">
        <f>Sintéticos3x3!U70</f>
        <v>0.9</v>
      </c>
      <c r="J270" s="4">
        <f>Sintéticos3x3!X70</f>
        <v>0.5</v>
      </c>
      <c r="K270" s="5">
        <f>Sintéticos3x3!O70</f>
        <v>0.99986947254887493</v>
      </c>
    </row>
    <row r="271" spans="1:11" outlineLevel="1">
      <c r="A271" s="8">
        <v>134</v>
      </c>
      <c r="B271" s="4">
        <f>Sintéticos3x3!P137</f>
        <v>0.7</v>
      </c>
      <c r="C271" s="4">
        <f>Sintéticos3x3!S137</f>
        <v>0.1</v>
      </c>
      <c r="D271" s="4">
        <f>Sintéticos3x3!V137</f>
        <v>0.5</v>
      </c>
      <c r="E271" s="4">
        <f>Sintéticos3x3!Q137</f>
        <v>0.1</v>
      </c>
      <c r="F271" s="4">
        <f>Sintéticos3x3!T137</f>
        <v>0</v>
      </c>
      <c r="G271" s="4">
        <f>Sintéticos3x3!W137</f>
        <v>0.1</v>
      </c>
      <c r="H271" s="4">
        <f>Sintéticos3x3!R137</f>
        <v>0.7</v>
      </c>
      <c r="I271" s="4">
        <f>Sintéticos3x3!U137</f>
        <v>0.1</v>
      </c>
      <c r="J271" s="4">
        <f>Sintéticos3x3!X137</f>
        <v>0.5</v>
      </c>
      <c r="K271" s="5">
        <f>Sintéticos3x3!O137</f>
        <v>1.0036405651661191</v>
      </c>
    </row>
    <row r="272" spans="1:11" outlineLevel="1">
      <c r="A272" s="8">
        <v>103</v>
      </c>
      <c r="B272" s="4">
        <f>Sintéticos3x3!P106</f>
        <v>0.3</v>
      </c>
      <c r="C272" s="4">
        <f>Sintéticos3x3!S106</f>
        <v>0.9</v>
      </c>
      <c r="D272" s="4">
        <f>Sintéticos3x3!V106</f>
        <v>0.5</v>
      </c>
      <c r="E272" s="4">
        <f>Sintéticos3x3!Q106</f>
        <v>0.3</v>
      </c>
      <c r="F272" s="4">
        <f>Sintéticos3x3!T106</f>
        <v>0.9</v>
      </c>
      <c r="G272" s="4">
        <f>Sintéticos3x3!W106</f>
        <v>0.5</v>
      </c>
      <c r="H272" s="4">
        <f>Sintéticos3x3!R106</f>
        <v>0.3</v>
      </c>
      <c r="I272" s="4">
        <f>Sintéticos3x3!U106</f>
        <v>0.9</v>
      </c>
      <c r="J272" s="4">
        <f>Sintéticos3x3!X106</f>
        <v>0.3</v>
      </c>
      <c r="K272" s="5">
        <f>Sintéticos3x3!O106</f>
        <v>1.0129272361784505</v>
      </c>
    </row>
    <row r="273" spans="1:11" outlineLevel="1">
      <c r="A273" s="8">
        <v>2</v>
      </c>
      <c r="B273" s="4">
        <f>Sintéticos3x3!P5</f>
        <v>1</v>
      </c>
      <c r="C273" s="4">
        <f>Sintéticos3x3!S5</f>
        <v>0</v>
      </c>
      <c r="D273" s="4">
        <f>Sintéticos3x3!V5</f>
        <v>0.1</v>
      </c>
      <c r="E273" s="4">
        <f>Sintéticos3x3!Q5</f>
        <v>1</v>
      </c>
      <c r="F273" s="4">
        <f>Sintéticos3x3!T5</f>
        <v>0</v>
      </c>
      <c r="G273" s="4">
        <f>Sintéticos3x3!W5</f>
        <v>0.1</v>
      </c>
      <c r="H273" s="4">
        <f>Sintéticos3x3!R5</f>
        <v>0.1</v>
      </c>
      <c r="I273" s="4">
        <f>Sintéticos3x3!U5</f>
        <v>0</v>
      </c>
      <c r="J273" s="4">
        <f>Sintéticos3x3!X5</f>
        <v>0.1</v>
      </c>
      <c r="K273" s="5">
        <f>Sintéticos3x3!O5</f>
        <v>1.0167773538642788</v>
      </c>
    </row>
    <row r="274" spans="1:11" outlineLevel="1">
      <c r="A274" s="8">
        <v>76</v>
      </c>
      <c r="B274" s="4">
        <f>Sintéticos3x3!P79</f>
        <v>0.3</v>
      </c>
      <c r="C274" s="4">
        <f>Sintéticos3x3!S79</f>
        <v>0.9</v>
      </c>
      <c r="D274" s="4">
        <f>Sintéticos3x3!V79</f>
        <v>0.1</v>
      </c>
      <c r="E274" s="4">
        <f>Sintéticos3x3!Q79</f>
        <v>0.3</v>
      </c>
      <c r="F274" s="4">
        <f>Sintéticos3x3!T79</f>
        <v>0.9</v>
      </c>
      <c r="G274" s="4">
        <f>Sintéticos3x3!W79</f>
        <v>0.5</v>
      </c>
      <c r="H274" s="4">
        <f>Sintéticos3x3!R79</f>
        <v>0.3</v>
      </c>
      <c r="I274" s="4">
        <f>Sintéticos3x3!U79</f>
        <v>0.9</v>
      </c>
      <c r="J274" s="4">
        <f>Sintéticos3x3!X79</f>
        <v>0.5</v>
      </c>
      <c r="K274" s="5">
        <f>Sintéticos3x3!O79</f>
        <v>1.022370000669812</v>
      </c>
    </row>
    <row r="275" spans="1:11" outlineLevel="1">
      <c r="A275" s="8">
        <v>102</v>
      </c>
      <c r="B275" s="4">
        <f>Sintéticos3x3!P105</f>
        <v>0.3</v>
      </c>
      <c r="C275" s="4">
        <f>Sintéticos3x3!S105</f>
        <v>0.9</v>
      </c>
      <c r="D275" s="4">
        <f>Sintéticos3x3!V105</f>
        <v>0.5</v>
      </c>
      <c r="E275" s="4">
        <f>Sintéticos3x3!Q105</f>
        <v>0.3</v>
      </c>
      <c r="F275" s="4">
        <f>Sintéticos3x3!T105</f>
        <v>0.9</v>
      </c>
      <c r="G275" s="4">
        <f>Sintéticos3x3!W105</f>
        <v>0.5</v>
      </c>
      <c r="H275" s="4">
        <f>Sintéticos3x3!R105</f>
        <v>1</v>
      </c>
      <c r="I275" s="4">
        <f>Sintéticos3x3!U105</f>
        <v>0</v>
      </c>
      <c r="J275" s="4">
        <f>Sintéticos3x3!X105</f>
        <v>0.3</v>
      </c>
      <c r="K275" s="5">
        <f>Sintéticos3x3!O105</f>
        <v>1.0419172105192562</v>
      </c>
    </row>
    <row r="276" spans="1:11" outlineLevel="1">
      <c r="A276" s="8">
        <v>101</v>
      </c>
      <c r="B276" s="4">
        <f>Sintéticos3x3!P104</f>
        <v>0.3</v>
      </c>
      <c r="C276" s="4">
        <f>Sintéticos3x3!S104</f>
        <v>0.9</v>
      </c>
      <c r="D276" s="4">
        <f>Sintéticos3x3!V104</f>
        <v>0.5</v>
      </c>
      <c r="E276" s="4">
        <f>Sintéticos3x3!Q104</f>
        <v>0.3</v>
      </c>
      <c r="F276" s="4">
        <f>Sintéticos3x3!T104</f>
        <v>0.9</v>
      </c>
      <c r="G276" s="4">
        <f>Sintéticos3x3!W104</f>
        <v>0.5</v>
      </c>
      <c r="H276" s="4">
        <f>Sintéticos3x3!R104</f>
        <v>0.3</v>
      </c>
      <c r="I276" s="4">
        <f>Sintéticos3x3!U104</f>
        <v>0.9</v>
      </c>
      <c r="J276" s="4">
        <f>Sintéticos3x3!X104</f>
        <v>0.5</v>
      </c>
      <c r="K276" s="5">
        <f>Sintéticos3x3!O104</f>
        <v>1.0554066130473638</v>
      </c>
    </row>
    <row r="277" spans="1:11" outlineLevel="1">
      <c r="A277" s="8">
        <v>106</v>
      </c>
      <c r="B277" s="4">
        <f>Sintéticos3x3!P109</f>
        <v>0.3</v>
      </c>
      <c r="C277" s="4">
        <f>Sintéticos3x3!S109</f>
        <v>0.9</v>
      </c>
      <c r="D277" s="4">
        <f>Sintéticos3x3!V109</f>
        <v>0.5</v>
      </c>
      <c r="E277" s="4">
        <f>Sintéticos3x3!Q109</f>
        <v>1</v>
      </c>
      <c r="F277" s="4">
        <f>Sintéticos3x3!T109</f>
        <v>0</v>
      </c>
      <c r="G277" s="4">
        <f>Sintéticos3x3!W109</f>
        <v>0.3</v>
      </c>
      <c r="H277" s="4">
        <f>Sintéticos3x3!R109</f>
        <v>0.3</v>
      </c>
      <c r="I277" s="4">
        <f>Sintéticos3x3!U109</f>
        <v>0.9</v>
      </c>
      <c r="J277" s="4">
        <f>Sintéticos3x3!X109</f>
        <v>0.3</v>
      </c>
      <c r="K277" s="5">
        <f>Sintéticos3x3!O109</f>
        <v>1.0616008594043767</v>
      </c>
    </row>
    <row r="278" spans="1:11" outlineLevel="1">
      <c r="A278" s="8">
        <v>77</v>
      </c>
      <c r="B278" s="4">
        <f>Sintéticos3x3!P80</f>
        <v>0.3</v>
      </c>
      <c r="C278" s="4">
        <f>Sintéticos3x3!S80</f>
        <v>0.9</v>
      </c>
      <c r="D278" s="4">
        <f>Sintéticos3x3!V80</f>
        <v>0.1</v>
      </c>
      <c r="E278" s="4">
        <f>Sintéticos3x3!Q80</f>
        <v>0.3</v>
      </c>
      <c r="F278" s="4">
        <f>Sintéticos3x3!T80</f>
        <v>0.9</v>
      </c>
      <c r="G278" s="4">
        <f>Sintéticos3x3!W80</f>
        <v>0.5</v>
      </c>
      <c r="H278" s="4">
        <f>Sintéticos3x3!R80</f>
        <v>1</v>
      </c>
      <c r="I278" s="4">
        <f>Sintéticos3x3!U80</f>
        <v>0</v>
      </c>
      <c r="J278" s="4">
        <f>Sintéticos3x3!X80</f>
        <v>0.3</v>
      </c>
      <c r="K278" s="5">
        <f>Sintéticos3x3!O80</f>
        <v>1.0739268707472036</v>
      </c>
    </row>
    <row r="279" spans="1:11" outlineLevel="1">
      <c r="A279" s="8">
        <v>151</v>
      </c>
      <c r="B279" s="4">
        <f>Sintéticos3x3!P154</f>
        <v>0.7</v>
      </c>
      <c r="C279" s="4">
        <f>Sintéticos3x3!S154</f>
        <v>0.1</v>
      </c>
      <c r="D279" s="4">
        <f>Sintéticos3x3!V154</f>
        <v>0.5</v>
      </c>
      <c r="E279" s="4">
        <f>Sintéticos3x3!Q154</f>
        <v>0.3</v>
      </c>
      <c r="F279" s="4">
        <f>Sintéticos3x3!T154</f>
        <v>0.9</v>
      </c>
      <c r="G279" s="4">
        <f>Sintéticos3x3!W154</f>
        <v>0.5</v>
      </c>
      <c r="H279" s="4">
        <f>Sintéticos3x3!R154</f>
        <v>0.3</v>
      </c>
      <c r="I279" s="4">
        <f>Sintéticos3x3!U154</f>
        <v>0.9</v>
      </c>
      <c r="J279" s="4">
        <f>Sintéticos3x3!X154</f>
        <v>0.5</v>
      </c>
      <c r="K279" s="5">
        <f>Sintéticos3x3!O154</f>
        <v>1.0869917824285269</v>
      </c>
    </row>
    <row r="280" spans="1:11" outlineLevel="1">
      <c r="A280" s="8">
        <v>154</v>
      </c>
      <c r="B280" s="4">
        <f>Sintéticos3x3!P157</f>
        <v>0.7</v>
      </c>
      <c r="C280" s="4">
        <f>Sintéticos3x3!S157</f>
        <v>0.1</v>
      </c>
      <c r="D280" s="4">
        <f>Sintéticos3x3!V157</f>
        <v>0.5</v>
      </c>
      <c r="E280" s="4">
        <f>Sintéticos3x3!Q157</f>
        <v>0.3</v>
      </c>
      <c r="F280" s="4">
        <f>Sintéticos3x3!T157</f>
        <v>0.9</v>
      </c>
      <c r="G280" s="4">
        <f>Sintéticos3x3!W157</f>
        <v>0.5</v>
      </c>
      <c r="H280" s="4">
        <f>Sintéticos3x3!R157</f>
        <v>0.3</v>
      </c>
      <c r="I280" s="4">
        <f>Sintéticos3x3!U157</f>
        <v>0.9</v>
      </c>
      <c r="J280" s="4">
        <f>Sintéticos3x3!X157</f>
        <v>0.3</v>
      </c>
      <c r="K280" s="5">
        <f>Sintéticos3x3!O157</f>
        <v>1.0967381701071992</v>
      </c>
    </row>
    <row r="281" spans="1:11" outlineLevel="1">
      <c r="A281" s="8">
        <v>93</v>
      </c>
      <c r="B281" s="4">
        <f>Sintéticos3x3!P96</f>
        <v>0.9</v>
      </c>
      <c r="C281" s="4">
        <f>Sintéticos3x3!S96</f>
        <v>0</v>
      </c>
      <c r="D281" s="4">
        <f>Sintéticos3x3!V96</f>
        <v>0.5</v>
      </c>
      <c r="E281" s="4">
        <f>Sintéticos3x3!Q96</f>
        <v>0.3</v>
      </c>
      <c r="F281" s="4">
        <f>Sintéticos3x3!T96</f>
        <v>0.9</v>
      </c>
      <c r="G281" s="4">
        <f>Sintéticos3x3!W96</f>
        <v>0.5</v>
      </c>
      <c r="H281" s="4">
        <f>Sintéticos3x3!R96</f>
        <v>0.3</v>
      </c>
      <c r="I281" s="4">
        <f>Sintéticos3x3!U96</f>
        <v>0.9</v>
      </c>
      <c r="J281" s="4">
        <f>Sintéticos3x3!X96</f>
        <v>0.3</v>
      </c>
      <c r="K281" s="5">
        <f>Sintéticos3x3!O96</f>
        <v>1.1038690046398696</v>
      </c>
    </row>
    <row r="282" spans="1:11" outlineLevel="1">
      <c r="A282" s="8">
        <v>29</v>
      </c>
      <c r="B282" s="4">
        <f>Sintéticos3x3!P32</f>
        <v>1</v>
      </c>
      <c r="C282" s="4">
        <f>Sintéticos3x3!S32</f>
        <v>0</v>
      </c>
      <c r="D282" s="4">
        <f>Sintéticos3x3!V32</f>
        <v>0.1</v>
      </c>
      <c r="E282" s="4">
        <f>Sintéticos3x3!Q32</f>
        <v>0.3</v>
      </c>
      <c r="F282" s="4">
        <f>Sintéticos3x3!T32</f>
        <v>0.9</v>
      </c>
      <c r="G282" s="4">
        <f>Sintéticos3x3!W32</f>
        <v>0.5</v>
      </c>
      <c r="H282" s="4">
        <f>Sintéticos3x3!R32</f>
        <v>0.3</v>
      </c>
      <c r="I282" s="4">
        <f>Sintéticos3x3!U32</f>
        <v>0.9</v>
      </c>
      <c r="J282" s="4">
        <f>Sintéticos3x3!X32</f>
        <v>0.3</v>
      </c>
      <c r="K282" s="5">
        <f>Sintéticos3x3!O32</f>
        <v>1.1055387521699656</v>
      </c>
    </row>
    <row r="283" spans="1:11" outlineLevel="1">
      <c r="A283" s="8">
        <v>118</v>
      </c>
      <c r="B283" s="4">
        <f>Sintéticos3x3!P121</f>
        <v>0.3</v>
      </c>
      <c r="C283" s="4">
        <f>Sintéticos3x3!S121</f>
        <v>0.9</v>
      </c>
      <c r="D283" s="4">
        <f>Sintéticos3x3!V121</f>
        <v>0.3</v>
      </c>
      <c r="E283" s="4">
        <f>Sintéticos3x3!Q121</f>
        <v>0.3</v>
      </c>
      <c r="F283" s="4">
        <f>Sintéticos3x3!T121</f>
        <v>0.9</v>
      </c>
      <c r="G283" s="4">
        <f>Sintéticos3x3!W121</f>
        <v>0.3</v>
      </c>
      <c r="H283" s="4">
        <f>Sintéticos3x3!R121</f>
        <v>0.7</v>
      </c>
      <c r="I283" s="4">
        <f>Sintéticos3x3!U121</f>
        <v>0.1</v>
      </c>
      <c r="J283" s="4">
        <f>Sintéticos3x3!X121</f>
        <v>0.4</v>
      </c>
      <c r="K283" s="5">
        <f>Sintéticos3x3!O121</f>
        <v>1.1122567673229886</v>
      </c>
    </row>
    <row r="284" spans="1:11" outlineLevel="1">
      <c r="A284" s="8">
        <v>98</v>
      </c>
      <c r="B284" s="4">
        <f>Sintéticos3x3!P101</f>
        <v>0.9</v>
      </c>
      <c r="C284" s="4">
        <f>Sintéticos3x3!S101</f>
        <v>0</v>
      </c>
      <c r="D284" s="4">
        <f>Sintéticos3x3!V101</f>
        <v>0.5</v>
      </c>
      <c r="E284" s="4">
        <f>Sintéticos3x3!Q101</f>
        <v>0.3</v>
      </c>
      <c r="F284" s="4">
        <f>Sintéticos3x3!T101</f>
        <v>0.9</v>
      </c>
      <c r="G284" s="4">
        <f>Sintéticos3x3!W101</f>
        <v>0.3</v>
      </c>
      <c r="H284" s="4">
        <f>Sintéticos3x3!R101</f>
        <v>0.3</v>
      </c>
      <c r="I284" s="4">
        <f>Sintéticos3x3!U101</f>
        <v>0.9</v>
      </c>
      <c r="J284" s="4">
        <f>Sintéticos3x3!X101</f>
        <v>0.3</v>
      </c>
      <c r="K284" s="5">
        <f>Sintéticos3x3!O101</f>
        <v>1.1132148899115537</v>
      </c>
    </row>
    <row r="285" spans="1:11" outlineLevel="1">
      <c r="A285" s="8">
        <v>72</v>
      </c>
      <c r="B285" s="4">
        <f>Sintéticos3x3!P75</f>
        <v>0.3</v>
      </c>
      <c r="C285" s="4">
        <f>Sintéticos3x3!S75</f>
        <v>0.9</v>
      </c>
      <c r="D285" s="4">
        <f>Sintéticos3x3!V75</f>
        <v>0.1</v>
      </c>
      <c r="E285" s="4">
        <f>Sintéticos3x3!Q75</f>
        <v>0.9</v>
      </c>
      <c r="F285" s="4">
        <f>Sintéticos3x3!T75</f>
        <v>0</v>
      </c>
      <c r="G285" s="4">
        <f>Sintéticos3x3!W75</f>
        <v>0.5</v>
      </c>
      <c r="H285" s="4">
        <f>Sintéticos3x3!R75</f>
        <v>0.3</v>
      </c>
      <c r="I285" s="4">
        <f>Sintéticos3x3!U75</f>
        <v>0.9</v>
      </c>
      <c r="J285" s="4">
        <f>Sintéticos3x3!X75</f>
        <v>0.5</v>
      </c>
      <c r="K285" s="5">
        <f>Sintéticos3x3!O75</f>
        <v>1.1137719284096537</v>
      </c>
    </row>
    <row r="286" spans="1:11" outlineLevel="1">
      <c r="A286" s="8">
        <v>109</v>
      </c>
      <c r="B286" s="4">
        <f>Sintéticos3x3!P112</f>
        <v>0.3</v>
      </c>
      <c r="C286" s="4">
        <f>Sintéticos3x3!S112</f>
        <v>0.9</v>
      </c>
      <c r="D286" s="4">
        <f>Sintéticos3x3!V112</f>
        <v>0.5</v>
      </c>
      <c r="E286" s="4">
        <f>Sintéticos3x3!Q112</f>
        <v>0.3</v>
      </c>
      <c r="F286" s="4">
        <f>Sintéticos3x3!T112</f>
        <v>0.9</v>
      </c>
      <c r="G286" s="4">
        <f>Sintéticos3x3!W112</f>
        <v>0.3</v>
      </c>
      <c r="H286" s="4">
        <f>Sintéticos3x3!R112</f>
        <v>0.7</v>
      </c>
      <c r="I286" s="4">
        <f>Sintéticos3x3!U112</f>
        <v>0.1</v>
      </c>
      <c r="J286" s="4">
        <f>Sintéticos3x3!X112</f>
        <v>0.4</v>
      </c>
      <c r="K286" s="5">
        <f>Sintéticos3x3!O112</f>
        <v>1.1197544155375698</v>
      </c>
    </row>
    <row r="287" spans="1:11" outlineLevel="1">
      <c r="A287" s="8">
        <v>138</v>
      </c>
      <c r="B287" s="4">
        <f>Sintéticos3x3!P141</f>
        <v>0.7</v>
      </c>
      <c r="C287" s="4">
        <f>Sintéticos3x3!S141</f>
        <v>0.1</v>
      </c>
      <c r="D287" s="4">
        <f>Sintéticos3x3!V141</f>
        <v>0.5</v>
      </c>
      <c r="E287" s="4">
        <f>Sintéticos3x3!Q141</f>
        <v>0.3</v>
      </c>
      <c r="F287" s="4">
        <f>Sintéticos3x3!T141</f>
        <v>0.9</v>
      </c>
      <c r="G287" s="4">
        <f>Sintéticos3x3!W141</f>
        <v>0.1</v>
      </c>
      <c r="H287" s="4">
        <f>Sintéticos3x3!R141</f>
        <v>0.3</v>
      </c>
      <c r="I287" s="4">
        <f>Sintéticos3x3!U141</f>
        <v>0.9</v>
      </c>
      <c r="J287" s="4">
        <f>Sintéticos3x3!X141</f>
        <v>0.1</v>
      </c>
      <c r="K287" s="5">
        <f>Sintéticos3x3!O141</f>
        <v>1.1227101305987508</v>
      </c>
    </row>
    <row r="288" spans="1:11" outlineLevel="1">
      <c r="A288" s="8">
        <v>163</v>
      </c>
      <c r="B288" s="4">
        <f>Sintéticos3x3!P166</f>
        <v>0.7</v>
      </c>
      <c r="C288" s="4">
        <f>Sintéticos3x3!S166</f>
        <v>0.1</v>
      </c>
      <c r="D288" s="4">
        <f>Sintéticos3x3!V166</f>
        <v>0.5</v>
      </c>
      <c r="E288" s="4">
        <f>Sintéticos3x3!Q166</f>
        <v>0.3</v>
      </c>
      <c r="F288" s="4">
        <f>Sintéticos3x3!T166</f>
        <v>0.9</v>
      </c>
      <c r="G288" s="4">
        <f>Sintéticos3x3!W166</f>
        <v>0.3</v>
      </c>
      <c r="H288" s="4">
        <f>Sintéticos3x3!R166</f>
        <v>0.3</v>
      </c>
      <c r="I288" s="4">
        <f>Sintéticos3x3!U166</f>
        <v>0.9</v>
      </c>
      <c r="J288" s="4">
        <f>Sintéticos3x3!X166</f>
        <v>0.3</v>
      </c>
      <c r="K288" s="5">
        <f>Sintéticos3x3!O166</f>
        <v>1.127309110589686</v>
      </c>
    </row>
    <row r="289" spans="1:11" outlineLevel="1">
      <c r="A289" s="8">
        <v>74</v>
      </c>
      <c r="B289" s="4">
        <f>Sintéticos3x3!P77</f>
        <v>0.3</v>
      </c>
      <c r="C289" s="4">
        <f>Sintéticos3x3!S77</f>
        <v>0.9</v>
      </c>
      <c r="D289" s="4">
        <f>Sintéticos3x3!V77</f>
        <v>0.1</v>
      </c>
      <c r="E289" s="4">
        <f>Sintéticos3x3!Q77</f>
        <v>0.9</v>
      </c>
      <c r="F289" s="4">
        <f>Sintéticos3x3!T77</f>
        <v>0</v>
      </c>
      <c r="G289" s="4">
        <f>Sintéticos3x3!W77</f>
        <v>0.5</v>
      </c>
      <c r="H289" s="4">
        <f>Sintéticos3x3!R77</f>
        <v>0.3</v>
      </c>
      <c r="I289" s="4">
        <f>Sintéticos3x3!U77</f>
        <v>0.9</v>
      </c>
      <c r="J289" s="4">
        <f>Sintéticos3x3!X77</f>
        <v>0.3</v>
      </c>
      <c r="K289" s="5">
        <f>Sintéticos3x3!O77</f>
        <v>1.1296074948238495</v>
      </c>
    </row>
    <row r="290" spans="1:11" outlineLevel="1">
      <c r="A290" s="8">
        <v>91</v>
      </c>
      <c r="B290" s="4">
        <f>Sintéticos3x3!P94</f>
        <v>0.9</v>
      </c>
      <c r="C290" s="4">
        <f>Sintéticos3x3!S94</f>
        <v>0</v>
      </c>
      <c r="D290" s="4">
        <f>Sintéticos3x3!V94</f>
        <v>0.5</v>
      </c>
      <c r="E290" s="4">
        <f>Sintéticos3x3!Q94</f>
        <v>0.3</v>
      </c>
      <c r="F290" s="4">
        <f>Sintéticos3x3!T94</f>
        <v>0.9</v>
      </c>
      <c r="G290" s="4">
        <f>Sintéticos3x3!W94</f>
        <v>0.5</v>
      </c>
      <c r="H290" s="4">
        <f>Sintéticos3x3!R94</f>
        <v>0.3</v>
      </c>
      <c r="I290" s="4">
        <f>Sintéticos3x3!U94</f>
        <v>0.9</v>
      </c>
      <c r="J290" s="4">
        <f>Sintéticos3x3!X94</f>
        <v>0.5</v>
      </c>
      <c r="K290" s="5">
        <f>Sintéticos3x3!O94</f>
        <v>1.1311703628754619</v>
      </c>
    </row>
    <row r="291" spans="1:11" outlineLevel="1">
      <c r="A291" s="8">
        <v>143</v>
      </c>
      <c r="B291" s="4">
        <f>Sintéticos3x3!P146</f>
        <v>0.7</v>
      </c>
      <c r="C291" s="4">
        <f>Sintéticos3x3!S146</f>
        <v>0.1</v>
      </c>
      <c r="D291" s="4">
        <f>Sintéticos3x3!V146</f>
        <v>0.5</v>
      </c>
      <c r="E291" s="4">
        <f>Sintéticos3x3!Q146</f>
        <v>0.3</v>
      </c>
      <c r="F291" s="4">
        <f>Sintéticos3x3!T146</f>
        <v>0.9</v>
      </c>
      <c r="G291" s="4">
        <f>Sintéticos3x3!W146</f>
        <v>0.1</v>
      </c>
      <c r="H291" s="4">
        <f>Sintéticos3x3!R146</f>
        <v>0.3</v>
      </c>
      <c r="I291" s="4">
        <f>Sintéticos3x3!U146</f>
        <v>0.9</v>
      </c>
      <c r="J291" s="4">
        <f>Sintéticos3x3!X146</f>
        <v>0.3</v>
      </c>
      <c r="K291" s="5">
        <f>Sintéticos3x3!O146</f>
        <v>1.1391698643748143</v>
      </c>
    </row>
    <row r="292" spans="1:11" outlineLevel="1">
      <c r="A292" s="8">
        <v>104</v>
      </c>
      <c r="B292" s="4">
        <f>Sintéticos3x3!P107</f>
        <v>0.3</v>
      </c>
      <c r="C292" s="4">
        <f>Sintéticos3x3!S107</f>
        <v>0.9</v>
      </c>
      <c r="D292" s="4">
        <f>Sintéticos3x3!V107</f>
        <v>0.5</v>
      </c>
      <c r="E292" s="4">
        <f>Sintéticos3x3!Q107</f>
        <v>0.3</v>
      </c>
      <c r="F292" s="4">
        <f>Sintéticos3x3!T107</f>
        <v>0.9</v>
      </c>
      <c r="G292" s="4">
        <f>Sintéticos3x3!W107</f>
        <v>0.5</v>
      </c>
      <c r="H292" s="4">
        <f>Sintéticos3x3!R107</f>
        <v>0.7</v>
      </c>
      <c r="I292" s="4">
        <f>Sintéticos3x3!U107</f>
        <v>0.1</v>
      </c>
      <c r="J292" s="4">
        <f>Sintéticos3x3!X107</f>
        <v>0.4</v>
      </c>
      <c r="K292" s="5">
        <f>Sintéticos3x3!O107</f>
        <v>1.1438703436972419</v>
      </c>
    </row>
    <row r="293" spans="1:11" outlineLevel="1">
      <c r="A293" s="8">
        <v>140</v>
      </c>
      <c r="B293" s="4">
        <f>Sintéticos3x3!P143</f>
        <v>0.7</v>
      </c>
      <c r="C293" s="4">
        <f>Sintéticos3x3!S143</f>
        <v>0.1</v>
      </c>
      <c r="D293" s="4">
        <f>Sintéticos3x3!V143</f>
        <v>0.5</v>
      </c>
      <c r="E293" s="4">
        <f>Sintéticos3x3!Q143</f>
        <v>0.3</v>
      </c>
      <c r="F293" s="4">
        <f>Sintéticos3x3!T143</f>
        <v>0.9</v>
      </c>
      <c r="G293" s="4">
        <f>Sintéticos3x3!W143</f>
        <v>0.1</v>
      </c>
      <c r="H293" s="4">
        <f>Sintéticos3x3!R143</f>
        <v>0.3</v>
      </c>
      <c r="I293" s="4">
        <f>Sintéticos3x3!U143</f>
        <v>0.9</v>
      </c>
      <c r="J293" s="4">
        <f>Sintéticos3x3!X143</f>
        <v>0.5</v>
      </c>
      <c r="K293" s="5">
        <f>Sintéticos3x3!O143</f>
        <v>1.1451528753148945</v>
      </c>
    </row>
    <row r="294" spans="1:11" outlineLevel="1">
      <c r="A294" s="8">
        <v>70</v>
      </c>
      <c r="B294" s="4">
        <f>Sintéticos3x3!P73</f>
        <v>0.3</v>
      </c>
      <c r="C294" s="4">
        <f>Sintéticos3x3!S73</f>
        <v>0.9</v>
      </c>
      <c r="D294" s="4">
        <f>Sintéticos3x3!V73</f>
        <v>0.1</v>
      </c>
      <c r="E294" s="4">
        <f>Sintéticos3x3!Q73</f>
        <v>0.3</v>
      </c>
      <c r="F294" s="4">
        <f>Sintéticos3x3!T73</f>
        <v>0.9</v>
      </c>
      <c r="G294" s="4">
        <f>Sintéticos3x3!W73</f>
        <v>0.1</v>
      </c>
      <c r="H294" s="4">
        <f>Sintéticos3x3!R73</f>
        <v>0.7</v>
      </c>
      <c r="I294" s="4">
        <f>Sintéticos3x3!U73</f>
        <v>0.1</v>
      </c>
      <c r="J294" s="4">
        <f>Sintéticos3x3!X73</f>
        <v>0.4</v>
      </c>
      <c r="K294" s="5">
        <f>Sintéticos3x3!O73</f>
        <v>1.1464805688526603</v>
      </c>
    </row>
    <row r="295" spans="1:11" outlineLevel="1">
      <c r="A295" s="8">
        <v>18</v>
      </c>
      <c r="B295" s="4">
        <f>Sintéticos3x3!P21</f>
        <v>1</v>
      </c>
      <c r="C295" s="4">
        <f>Sintéticos3x3!S21</f>
        <v>0</v>
      </c>
      <c r="D295" s="4">
        <f>Sintéticos3x3!V21</f>
        <v>0.1</v>
      </c>
      <c r="E295" s="4">
        <f>Sintéticos3x3!Q21</f>
        <v>0.3</v>
      </c>
      <c r="F295" s="4">
        <f>Sintéticos3x3!T21</f>
        <v>0.9</v>
      </c>
      <c r="G295" s="4">
        <f>Sintéticos3x3!W21</f>
        <v>0.1</v>
      </c>
      <c r="H295" s="4">
        <f>Sintéticos3x3!R21</f>
        <v>0.3</v>
      </c>
      <c r="I295" s="4">
        <f>Sintéticos3x3!U21</f>
        <v>0.9</v>
      </c>
      <c r="J295" s="4">
        <f>Sintéticos3x3!X21</f>
        <v>0.5</v>
      </c>
      <c r="K295" s="5">
        <f>Sintéticos3x3!O21</f>
        <v>1.1525131687646251</v>
      </c>
    </row>
    <row r="296" spans="1:11" outlineLevel="1">
      <c r="A296" s="8">
        <v>84</v>
      </c>
      <c r="B296" s="4">
        <f>Sintéticos3x3!P87</f>
        <v>0.3</v>
      </c>
      <c r="C296" s="4">
        <f>Sintéticos3x3!S87</f>
        <v>0.9</v>
      </c>
      <c r="D296" s="4">
        <f>Sintéticos3x3!V87</f>
        <v>0.1</v>
      </c>
      <c r="E296" s="4">
        <f>Sintéticos3x3!Q87</f>
        <v>0.3</v>
      </c>
      <c r="F296" s="4">
        <f>Sintéticos3x3!T87</f>
        <v>0.9</v>
      </c>
      <c r="G296" s="4">
        <f>Sintéticos3x3!W87</f>
        <v>0.3</v>
      </c>
      <c r="H296" s="4">
        <f>Sintéticos3x3!R87</f>
        <v>0.7</v>
      </c>
      <c r="I296" s="4">
        <f>Sintéticos3x3!U87</f>
        <v>0.1</v>
      </c>
      <c r="J296" s="4">
        <f>Sintéticos3x3!X87</f>
        <v>0.4</v>
      </c>
      <c r="K296" s="5">
        <f>Sintéticos3x3!O87</f>
        <v>1.1528587187984114</v>
      </c>
    </row>
    <row r="297" spans="1:11" outlineLevel="1">
      <c r="A297" s="8">
        <v>66</v>
      </c>
      <c r="B297" s="4">
        <f>Sintéticos3x3!P69</f>
        <v>0.3</v>
      </c>
      <c r="C297" s="4">
        <f>Sintéticos3x3!S69</f>
        <v>0.9</v>
      </c>
      <c r="D297" s="4">
        <f>Sintéticos3x3!V69</f>
        <v>0.1</v>
      </c>
      <c r="E297" s="4">
        <f>Sintéticos3x3!Q69</f>
        <v>0.3</v>
      </c>
      <c r="F297" s="4">
        <f>Sintéticos3x3!T69</f>
        <v>0.9</v>
      </c>
      <c r="G297" s="4">
        <f>Sintéticos3x3!W69</f>
        <v>0.1</v>
      </c>
      <c r="H297" s="4">
        <f>Sintéticos3x3!R69</f>
        <v>0.9</v>
      </c>
      <c r="I297" s="4">
        <f>Sintéticos3x3!U69</f>
        <v>0</v>
      </c>
      <c r="J297" s="4">
        <f>Sintéticos3x3!X69</f>
        <v>0.5</v>
      </c>
      <c r="K297" s="5">
        <f>Sintéticos3x3!O69</f>
        <v>1.1560352227960378</v>
      </c>
    </row>
    <row r="298" spans="1:11" outlineLevel="1">
      <c r="A298" s="8">
        <v>27</v>
      </c>
      <c r="B298" s="4">
        <f>Sintéticos3x3!P30</f>
        <v>1</v>
      </c>
      <c r="C298" s="4">
        <f>Sintéticos3x3!S30</f>
        <v>0</v>
      </c>
      <c r="D298" s="4">
        <f>Sintéticos3x3!V30</f>
        <v>0.1</v>
      </c>
      <c r="E298" s="4">
        <f>Sintéticos3x3!Q30</f>
        <v>0.3</v>
      </c>
      <c r="F298" s="4">
        <f>Sintéticos3x3!T30</f>
        <v>0.9</v>
      </c>
      <c r="G298" s="4">
        <f>Sintéticos3x3!W30</f>
        <v>0.5</v>
      </c>
      <c r="H298" s="4">
        <f>Sintéticos3x3!R30</f>
        <v>0.3</v>
      </c>
      <c r="I298" s="4">
        <f>Sintéticos3x3!U30</f>
        <v>0.9</v>
      </c>
      <c r="J298" s="4">
        <f>Sintéticos3x3!X30</f>
        <v>0.5</v>
      </c>
      <c r="K298" s="5">
        <f>Sintéticos3x3!O30</f>
        <v>1.1575342581900008</v>
      </c>
    </row>
    <row r="299" spans="1:11" outlineLevel="1">
      <c r="A299" s="8">
        <v>79</v>
      </c>
      <c r="B299" s="4">
        <f>Sintéticos3x3!P82</f>
        <v>0.3</v>
      </c>
      <c r="C299" s="4">
        <f>Sintéticos3x3!S82</f>
        <v>0.9</v>
      </c>
      <c r="D299" s="4">
        <f>Sintéticos3x3!V82</f>
        <v>0.1</v>
      </c>
      <c r="E299" s="4">
        <f>Sintéticos3x3!Q82</f>
        <v>0.3</v>
      </c>
      <c r="F299" s="4">
        <f>Sintéticos3x3!T82</f>
        <v>0.9</v>
      </c>
      <c r="G299" s="4">
        <f>Sintéticos3x3!W82</f>
        <v>0.5</v>
      </c>
      <c r="H299" s="4">
        <f>Sintéticos3x3!R82</f>
        <v>0.7</v>
      </c>
      <c r="I299" s="4">
        <f>Sintéticos3x3!U82</f>
        <v>0.1</v>
      </c>
      <c r="J299" s="4">
        <f>Sintéticos3x3!X82</f>
        <v>0.4</v>
      </c>
      <c r="K299" s="5">
        <f>Sintéticos3x3!O82</f>
        <v>1.159009272747759</v>
      </c>
    </row>
    <row r="300" spans="1:11" outlineLevel="1">
      <c r="A300" s="8">
        <v>64</v>
      </c>
      <c r="B300" s="4">
        <f>Sintéticos3x3!P67</f>
        <v>0.1</v>
      </c>
      <c r="C300" s="4">
        <f>Sintéticos3x3!S67</f>
        <v>0</v>
      </c>
      <c r="D300" s="4">
        <f>Sintéticos3x3!V67</f>
        <v>0.1</v>
      </c>
      <c r="E300" s="4">
        <f>Sintéticos3x3!Q67</f>
        <v>0.7</v>
      </c>
      <c r="F300" s="4">
        <f>Sintéticos3x3!T67</f>
        <v>0.1</v>
      </c>
      <c r="G300" s="4">
        <f>Sintéticos3x3!W67</f>
        <v>0.4</v>
      </c>
      <c r="H300" s="4">
        <f>Sintéticos3x3!R67</f>
        <v>0.7</v>
      </c>
      <c r="I300" s="4">
        <f>Sintéticos3x3!U67</f>
        <v>0.1</v>
      </c>
      <c r="J300" s="4">
        <f>Sintéticos3x3!X67</f>
        <v>0.4</v>
      </c>
      <c r="K300" s="5">
        <f>Sintéticos3x3!O67</f>
        <v>1.1603576379616889</v>
      </c>
    </row>
    <row r="301" spans="1:11" outlineLevel="1">
      <c r="A301" s="8">
        <v>114</v>
      </c>
      <c r="B301" s="4">
        <f>Sintéticos3x3!P117</f>
        <v>1</v>
      </c>
      <c r="C301" s="4">
        <f>Sintéticos3x3!S117</f>
        <v>0</v>
      </c>
      <c r="D301" s="4">
        <f>Sintéticos3x3!V117</f>
        <v>0.3</v>
      </c>
      <c r="E301" s="4">
        <f>Sintéticos3x3!Q117</f>
        <v>0.3</v>
      </c>
      <c r="F301" s="4">
        <f>Sintéticos3x3!T117</f>
        <v>0.9</v>
      </c>
      <c r="G301" s="4">
        <f>Sintéticos3x3!W117</f>
        <v>0.3</v>
      </c>
      <c r="H301" s="4">
        <f>Sintéticos3x3!R117</f>
        <v>0.3</v>
      </c>
      <c r="I301" s="4">
        <f>Sintéticos3x3!U117</f>
        <v>0.9</v>
      </c>
      <c r="J301" s="4">
        <f>Sintéticos3x3!X117</f>
        <v>0.3</v>
      </c>
      <c r="K301" s="5">
        <f>Sintéticos3x3!O117</f>
        <v>1.1650374437162325</v>
      </c>
    </row>
    <row r="302" spans="1:11" outlineLevel="1">
      <c r="A302" s="8">
        <v>81</v>
      </c>
      <c r="B302" s="4">
        <f>Sintéticos3x3!P84</f>
        <v>0.3</v>
      </c>
      <c r="C302" s="4">
        <f>Sintéticos3x3!S84</f>
        <v>0.9</v>
      </c>
      <c r="D302" s="4">
        <f>Sintéticos3x3!V84</f>
        <v>0.1</v>
      </c>
      <c r="E302" s="4">
        <f>Sintéticos3x3!Q84</f>
        <v>1</v>
      </c>
      <c r="F302" s="4">
        <f>Sintéticos3x3!T84</f>
        <v>0</v>
      </c>
      <c r="G302" s="4">
        <f>Sintéticos3x3!W84</f>
        <v>0.3</v>
      </c>
      <c r="H302" s="4">
        <f>Sintéticos3x3!R84</f>
        <v>0.3</v>
      </c>
      <c r="I302" s="4">
        <f>Sintéticos3x3!U84</f>
        <v>0.9</v>
      </c>
      <c r="J302" s="4">
        <f>Sintéticos3x3!X84</f>
        <v>0.3</v>
      </c>
      <c r="K302" s="5">
        <f>Sintéticos3x3!O84</f>
        <v>1.1656038047853938</v>
      </c>
    </row>
    <row r="303" spans="1:11" outlineLevel="1">
      <c r="A303" s="8">
        <v>153</v>
      </c>
      <c r="B303" s="4">
        <f>Sintéticos3x3!P156</f>
        <v>0.7</v>
      </c>
      <c r="C303" s="4">
        <f>Sintéticos3x3!S156</f>
        <v>0.1</v>
      </c>
      <c r="D303" s="4">
        <f>Sintéticos3x3!V156</f>
        <v>0.5</v>
      </c>
      <c r="E303" s="4">
        <f>Sintéticos3x3!Q156</f>
        <v>0.3</v>
      </c>
      <c r="F303" s="4">
        <f>Sintéticos3x3!T156</f>
        <v>0.9</v>
      </c>
      <c r="G303" s="4">
        <f>Sintéticos3x3!W156</f>
        <v>0.5</v>
      </c>
      <c r="H303" s="4">
        <f>Sintéticos3x3!R156</f>
        <v>1</v>
      </c>
      <c r="I303" s="4">
        <f>Sintéticos3x3!U156</f>
        <v>0</v>
      </c>
      <c r="J303" s="4">
        <f>Sintéticos3x3!X156</f>
        <v>0.3</v>
      </c>
      <c r="K303" s="5">
        <f>Sintéticos3x3!O156</f>
        <v>1.1659702160268084</v>
      </c>
    </row>
    <row r="304" spans="1:11" outlineLevel="1">
      <c r="A304" s="8">
        <v>125</v>
      </c>
      <c r="B304" s="4">
        <f>Sintéticos3x3!P128</f>
        <v>0.7</v>
      </c>
      <c r="C304" s="4">
        <f>Sintéticos3x3!S128</f>
        <v>0.1</v>
      </c>
      <c r="D304" s="4">
        <f>Sintéticos3x3!V128</f>
        <v>0.5</v>
      </c>
      <c r="E304" s="4">
        <f>Sintéticos3x3!Q128</f>
        <v>1</v>
      </c>
      <c r="F304" s="4">
        <f>Sintéticos3x3!T128</f>
        <v>0</v>
      </c>
      <c r="G304" s="4">
        <f>Sintéticos3x3!W128</f>
        <v>0.1</v>
      </c>
      <c r="H304" s="4">
        <f>Sintéticos3x3!R128</f>
        <v>0.3</v>
      </c>
      <c r="I304" s="4">
        <f>Sintéticos3x3!U128</f>
        <v>0.9</v>
      </c>
      <c r="J304" s="4">
        <f>Sintéticos3x3!X128</f>
        <v>0.5</v>
      </c>
      <c r="K304" s="5">
        <f>Sintéticos3x3!O128</f>
        <v>1.1873537359399802</v>
      </c>
    </row>
    <row r="305" spans="1:11" outlineLevel="1">
      <c r="A305" s="8">
        <v>146</v>
      </c>
      <c r="B305" s="4">
        <f>Sintéticos3x3!P149</f>
        <v>0.7</v>
      </c>
      <c r="C305" s="4">
        <f>Sintéticos3x3!S149</f>
        <v>0.1</v>
      </c>
      <c r="D305" s="4">
        <f>Sintéticos3x3!V149</f>
        <v>0.5</v>
      </c>
      <c r="E305" s="4">
        <f>Sintéticos3x3!Q149</f>
        <v>0.9</v>
      </c>
      <c r="F305" s="4">
        <f>Sintéticos3x3!T149</f>
        <v>0</v>
      </c>
      <c r="G305" s="4">
        <f>Sintéticos3x3!W149</f>
        <v>0.5</v>
      </c>
      <c r="H305" s="4">
        <f>Sintéticos3x3!R149</f>
        <v>0.3</v>
      </c>
      <c r="I305" s="4">
        <f>Sintéticos3x3!U149</f>
        <v>0.9</v>
      </c>
      <c r="J305" s="4">
        <f>Sintéticos3x3!X149</f>
        <v>0.5</v>
      </c>
      <c r="K305" s="5">
        <f>Sintéticos3x3!O149</f>
        <v>1.1957779808430271</v>
      </c>
    </row>
    <row r="306" spans="1:11" outlineLevel="1">
      <c r="A306" s="8">
        <v>149</v>
      </c>
      <c r="B306" s="4">
        <f>Sintéticos3x3!P152</f>
        <v>0.7</v>
      </c>
      <c r="C306" s="4">
        <f>Sintéticos3x3!S152</f>
        <v>0.1</v>
      </c>
      <c r="D306" s="4">
        <f>Sintéticos3x3!V152</f>
        <v>0.5</v>
      </c>
      <c r="E306" s="4">
        <f>Sintéticos3x3!Q152</f>
        <v>0.9</v>
      </c>
      <c r="F306" s="4">
        <f>Sintéticos3x3!T152</f>
        <v>0</v>
      </c>
      <c r="G306" s="4">
        <f>Sintéticos3x3!W152</f>
        <v>0.5</v>
      </c>
      <c r="H306" s="4">
        <f>Sintéticos3x3!R152</f>
        <v>0.3</v>
      </c>
      <c r="I306" s="4">
        <f>Sintéticos3x3!U152</f>
        <v>0.9</v>
      </c>
      <c r="J306" s="4">
        <f>Sintéticos3x3!X152</f>
        <v>0.3</v>
      </c>
      <c r="K306" s="5">
        <f>Sintéticos3x3!O152</f>
        <v>1.196486165269965</v>
      </c>
    </row>
    <row r="307" spans="1:11" outlineLevel="1">
      <c r="A307" s="8">
        <v>107</v>
      </c>
      <c r="B307" s="4">
        <f>Sintéticos3x3!P110</f>
        <v>0.3</v>
      </c>
      <c r="C307" s="4">
        <f>Sintéticos3x3!S110</f>
        <v>0.9</v>
      </c>
      <c r="D307" s="4">
        <f>Sintéticos3x3!V110</f>
        <v>0.5</v>
      </c>
      <c r="E307" s="4">
        <f>Sintéticos3x3!Q110</f>
        <v>1</v>
      </c>
      <c r="F307" s="4">
        <f>Sintéticos3x3!T110</f>
        <v>0</v>
      </c>
      <c r="G307" s="4">
        <f>Sintéticos3x3!W110</f>
        <v>0.3</v>
      </c>
      <c r="H307" s="4">
        <f>Sintéticos3x3!R110</f>
        <v>0.7</v>
      </c>
      <c r="I307" s="4">
        <f>Sintéticos3x3!U110</f>
        <v>0.1</v>
      </c>
      <c r="J307" s="4">
        <f>Sintéticos3x3!X110</f>
        <v>0.4</v>
      </c>
      <c r="K307" s="5">
        <f>Sintéticos3x3!O110</f>
        <v>1.1985622439362185</v>
      </c>
    </row>
    <row r="308" spans="1:11" outlineLevel="1">
      <c r="A308" s="8">
        <v>68</v>
      </c>
      <c r="B308" s="4">
        <f>Sintéticos3x3!P71</f>
        <v>0.3</v>
      </c>
      <c r="C308" s="4">
        <f>Sintéticos3x3!S71</f>
        <v>0.9</v>
      </c>
      <c r="D308" s="4">
        <f>Sintéticos3x3!V71</f>
        <v>0.1</v>
      </c>
      <c r="E308" s="4">
        <f>Sintéticos3x3!Q71</f>
        <v>0.3</v>
      </c>
      <c r="F308" s="4">
        <f>Sintéticos3x3!T71</f>
        <v>0.9</v>
      </c>
      <c r="G308" s="4">
        <f>Sintéticos3x3!W71</f>
        <v>0.1</v>
      </c>
      <c r="H308" s="4">
        <f>Sintéticos3x3!R71</f>
        <v>1</v>
      </c>
      <c r="I308" s="4">
        <f>Sintéticos3x3!U71</f>
        <v>0</v>
      </c>
      <c r="J308" s="4">
        <f>Sintéticos3x3!X71</f>
        <v>0.3</v>
      </c>
      <c r="K308" s="5">
        <f>Sintéticos3x3!O71</f>
        <v>1.2026769087642541</v>
      </c>
    </row>
    <row r="309" spans="1:11" outlineLevel="1">
      <c r="A309" s="8">
        <v>34</v>
      </c>
      <c r="B309" s="4">
        <f>Sintéticos3x3!P37</f>
        <v>1</v>
      </c>
      <c r="C309" s="4">
        <f>Sintéticos3x3!S37</f>
        <v>0</v>
      </c>
      <c r="D309" s="4">
        <f>Sintéticos3x3!V37</f>
        <v>0.1</v>
      </c>
      <c r="E309" s="4">
        <f>Sintéticos3x3!Q37</f>
        <v>0.3</v>
      </c>
      <c r="F309" s="4">
        <f>Sintéticos3x3!T37</f>
        <v>0.9</v>
      </c>
      <c r="G309" s="4">
        <f>Sintéticos3x3!W37</f>
        <v>0.3</v>
      </c>
      <c r="H309" s="4">
        <f>Sintéticos3x3!R37</f>
        <v>0.3</v>
      </c>
      <c r="I309" s="4">
        <f>Sintéticos3x3!U37</f>
        <v>0.9</v>
      </c>
      <c r="J309" s="4">
        <f>Sintéticos3x3!X37</f>
        <v>0.3</v>
      </c>
      <c r="K309" s="5">
        <f>Sintéticos3x3!O37</f>
        <v>1.2105383607316977</v>
      </c>
    </row>
    <row r="310" spans="1:11" outlineLevel="1">
      <c r="A310" s="8">
        <v>94</v>
      </c>
      <c r="B310" s="4">
        <f>Sintéticos3x3!P97</f>
        <v>0.9</v>
      </c>
      <c r="C310" s="4">
        <f>Sintéticos3x3!S97</f>
        <v>0</v>
      </c>
      <c r="D310" s="4">
        <f>Sintéticos3x3!V97</f>
        <v>0.5</v>
      </c>
      <c r="E310" s="4">
        <f>Sintéticos3x3!Q97</f>
        <v>0.3</v>
      </c>
      <c r="F310" s="4">
        <f>Sintéticos3x3!T97</f>
        <v>0.9</v>
      </c>
      <c r="G310" s="4">
        <f>Sintéticos3x3!W97</f>
        <v>0.5</v>
      </c>
      <c r="H310" s="4">
        <f>Sintéticos3x3!R97</f>
        <v>0.7</v>
      </c>
      <c r="I310" s="4">
        <f>Sintéticos3x3!U97</f>
        <v>0.1</v>
      </c>
      <c r="J310" s="4">
        <f>Sintéticos3x3!X97</f>
        <v>0.4</v>
      </c>
      <c r="K310" s="5">
        <f>Sintéticos3x3!O97</f>
        <v>1.2168876333682279</v>
      </c>
    </row>
    <row r="311" spans="1:11" outlineLevel="1">
      <c r="A311" s="8">
        <v>142</v>
      </c>
      <c r="B311" s="4">
        <f>Sintéticos3x3!P145</f>
        <v>0.7</v>
      </c>
      <c r="C311" s="4">
        <f>Sintéticos3x3!S145</f>
        <v>0.1</v>
      </c>
      <c r="D311" s="4">
        <f>Sintéticos3x3!V145</f>
        <v>0.5</v>
      </c>
      <c r="E311" s="4">
        <f>Sintéticos3x3!Q145</f>
        <v>0.3</v>
      </c>
      <c r="F311" s="4">
        <f>Sintéticos3x3!T145</f>
        <v>0.9</v>
      </c>
      <c r="G311" s="4">
        <f>Sintéticos3x3!W145</f>
        <v>0.1</v>
      </c>
      <c r="H311" s="4">
        <f>Sintéticos3x3!R145</f>
        <v>1</v>
      </c>
      <c r="I311" s="4">
        <f>Sintéticos3x3!U145</f>
        <v>0</v>
      </c>
      <c r="J311" s="4">
        <f>Sintéticos3x3!X145</f>
        <v>0.3</v>
      </c>
      <c r="K311" s="5">
        <f>Sintéticos3x3!O145</f>
        <v>1.2295610042732728</v>
      </c>
    </row>
    <row r="312" spans="1:11" outlineLevel="1">
      <c r="A312" s="8">
        <v>20</v>
      </c>
      <c r="B312" s="4">
        <f>Sintéticos3x3!P23</f>
        <v>1</v>
      </c>
      <c r="C312" s="4">
        <f>Sintéticos3x3!S23</f>
        <v>0</v>
      </c>
      <c r="D312" s="4">
        <f>Sintéticos3x3!V23</f>
        <v>0.1</v>
      </c>
      <c r="E312" s="4">
        <f>Sintéticos3x3!Q23</f>
        <v>0.3</v>
      </c>
      <c r="F312" s="4">
        <f>Sintéticos3x3!T23</f>
        <v>0.9</v>
      </c>
      <c r="G312" s="4">
        <f>Sintéticos3x3!W23</f>
        <v>0.1</v>
      </c>
      <c r="H312" s="4">
        <f>Sintéticos3x3!R23</f>
        <v>0.3</v>
      </c>
      <c r="I312" s="4">
        <f>Sintéticos3x3!U23</f>
        <v>0.9</v>
      </c>
      <c r="J312" s="4">
        <f>Sintéticos3x3!X23</f>
        <v>0.3</v>
      </c>
      <c r="K312" s="5">
        <f>Sintéticos3x3!O23</f>
        <v>1.2296774846015734</v>
      </c>
    </row>
    <row r="313" spans="1:11" outlineLevel="1">
      <c r="A313" s="8">
        <v>139</v>
      </c>
      <c r="B313" s="4">
        <f>Sintéticos3x3!P142</f>
        <v>0.7</v>
      </c>
      <c r="C313" s="4">
        <f>Sintéticos3x3!S142</f>
        <v>0.1</v>
      </c>
      <c r="D313" s="4">
        <f>Sintéticos3x3!V142</f>
        <v>0.5</v>
      </c>
      <c r="E313" s="4">
        <f>Sintéticos3x3!Q142</f>
        <v>0.3</v>
      </c>
      <c r="F313" s="4">
        <f>Sintéticos3x3!T142</f>
        <v>0.9</v>
      </c>
      <c r="G313" s="4">
        <f>Sintéticos3x3!W142</f>
        <v>0.1</v>
      </c>
      <c r="H313" s="4">
        <f>Sintéticos3x3!R142</f>
        <v>0.9</v>
      </c>
      <c r="I313" s="4">
        <f>Sintéticos3x3!U142</f>
        <v>0</v>
      </c>
      <c r="J313" s="4">
        <f>Sintéticos3x3!X142</f>
        <v>0.5</v>
      </c>
      <c r="K313" s="5">
        <f>Sintéticos3x3!O142</f>
        <v>1.2357937638205641</v>
      </c>
    </row>
    <row r="314" spans="1:11" outlineLevel="1">
      <c r="A314" s="8">
        <v>161</v>
      </c>
      <c r="B314" s="4">
        <f>Sintéticos3x3!P164</f>
        <v>0.7</v>
      </c>
      <c r="C314" s="4">
        <f>Sintéticos3x3!S164</f>
        <v>0.1</v>
      </c>
      <c r="D314" s="4">
        <f>Sintéticos3x3!V164</f>
        <v>0.5</v>
      </c>
      <c r="E314" s="4">
        <f>Sintéticos3x3!Q164</f>
        <v>1</v>
      </c>
      <c r="F314" s="4">
        <f>Sintéticos3x3!T164</f>
        <v>0</v>
      </c>
      <c r="G314" s="4">
        <f>Sintéticos3x3!W164</f>
        <v>0.3</v>
      </c>
      <c r="H314" s="4">
        <f>Sintéticos3x3!R164</f>
        <v>0.3</v>
      </c>
      <c r="I314" s="4">
        <f>Sintéticos3x3!U164</f>
        <v>0.9</v>
      </c>
      <c r="J314" s="4">
        <f>Sintéticos3x3!X164</f>
        <v>0.3</v>
      </c>
      <c r="K314" s="5">
        <f>Sintéticos3x3!O164</f>
        <v>1.2441659352677767</v>
      </c>
    </row>
    <row r="315" spans="1:11" outlineLevel="1">
      <c r="A315" s="8">
        <v>30</v>
      </c>
      <c r="B315" s="4">
        <f>Sintéticos3x3!P33</f>
        <v>1</v>
      </c>
      <c r="C315" s="4">
        <f>Sintéticos3x3!S33</f>
        <v>0</v>
      </c>
      <c r="D315" s="4">
        <f>Sintéticos3x3!V33</f>
        <v>0.1</v>
      </c>
      <c r="E315" s="4">
        <f>Sintéticos3x3!Q33</f>
        <v>0.3</v>
      </c>
      <c r="F315" s="4">
        <f>Sintéticos3x3!T33</f>
        <v>0.9</v>
      </c>
      <c r="G315" s="4">
        <f>Sintéticos3x3!W33</f>
        <v>0.5</v>
      </c>
      <c r="H315" s="4">
        <f>Sintéticos3x3!R33</f>
        <v>0.7</v>
      </c>
      <c r="I315" s="4">
        <f>Sintéticos3x3!U33</f>
        <v>0.1</v>
      </c>
      <c r="J315" s="4">
        <f>Sintéticos3x3!X33</f>
        <v>0.4</v>
      </c>
      <c r="K315" s="5">
        <f>Sintéticos3x3!O33</f>
        <v>1.2487044636980482</v>
      </c>
    </row>
    <row r="316" spans="1:11" outlineLevel="1">
      <c r="A316" s="8">
        <v>115</v>
      </c>
      <c r="B316" s="4">
        <f>Sintéticos3x3!P118</f>
        <v>1</v>
      </c>
      <c r="C316" s="4">
        <f>Sintéticos3x3!S118</f>
        <v>0</v>
      </c>
      <c r="D316" s="4">
        <f>Sintéticos3x3!V118</f>
        <v>0.3</v>
      </c>
      <c r="E316" s="4">
        <f>Sintéticos3x3!Q118</f>
        <v>0.3</v>
      </c>
      <c r="F316" s="4">
        <f>Sintéticos3x3!T118</f>
        <v>0.9</v>
      </c>
      <c r="G316" s="4">
        <f>Sintéticos3x3!W118</f>
        <v>0.3</v>
      </c>
      <c r="H316" s="4">
        <f>Sintéticos3x3!R118</f>
        <v>0.7</v>
      </c>
      <c r="I316" s="4">
        <f>Sintéticos3x3!U118</f>
        <v>0.1</v>
      </c>
      <c r="J316" s="4">
        <f>Sintéticos3x3!X118</f>
        <v>0.4</v>
      </c>
      <c r="K316" s="5">
        <f>Sintéticos3x3!O118</f>
        <v>1.2618998396277035</v>
      </c>
    </row>
    <row r="317" spans="1:11" outlineLevel="1">
      <c r="A317" s="8">
        <v>99</v>
      </c>
      <c r="B317" s="4">
        <f>Sintéticos3x3!P102</f>
        <v>0.9</v>
      </c>
      <c r="C317" s="4">
        <f>Sintéticos3x3!S102</f>
        <v>0</v>
      </c>
      <c r="D317" s="4">
        <f>Sintéticos3x3!V102</f>
        <v>0.5</v>
      </c>
      <c r="E317" s="4">
        <f>Sintéticos3x3!Q102</f>
        <v>0.3</v>
      </c>
      <c r="F317" s="4">
        <f>Sintéticos3x3!T102</f>
        <v>0.9</v>
      </c>
      <c r="G317" s="4">
        <f>Sintéticos3x3!W102</f>
        <v>0.3</v>
      </c>
      <c r="H317" s="4">
        <f>Sintéticos3x3!R102</f>
        <v>0.7</v>
      </c>
      <c r="I317" s="4">
        <f>Sintéticos3x3!U102</f>
        <v>0.1</v>
      </c>
      <c r="J317" s="4">
        <f>Sintéticos3x3!X102</f>
        <v>0.4</v>
      </c>
      <c r="K317" s="5">
        <f>Sintéticos3x3!O102</f>
        <v>1.2639877169598157</v>
      </c>
    </row>
    <row r="318" spans="1:11" outlineLevel="1">
      <c r="A318" s="8">
        <v>128</v>
      </c>
      <c r="B318" s="4">
        <f>Sintéticos3x3!P131</f>
        <v>0.7</v>
      </c>
      <c r="C318" s="4">
        <f>Sintéticos3x3!S131</f>
        <v>0.1</v>
      </c>
      <c r="D318" s="4">
        <f>Sintéticos3x3!V131</f>
        <v>0.5</v>
      </c>
      <c r="E318" s="4">
        <f>Sintéticos3x3!Q131</f>
        <v>1</v>
      </c>
      <c r="F318" s="4">
        <f>Sintéticos3x3!T131</f>
        <v>0</v>
      </c>
      <c r="G318" s="4">
        <f>Sintéticos3x3!W131</f>
        <v>0.1</v>
      </c>
      <c r="H318" s="4">
        <f>Sintéticos3x3!R131</f>
        <v>0.3</v>
      </c>
      <c r="I318" s="4">
        <f>Sintéticos3x3!U131</f>
        <v>0.9</v>
      </c>
      <c r="J318" s="4">
        <f>Sintéticos3x3!X131</f>
        <v>0.3</v>
      </c>
      <c r="K318" s="5">
        <f>Sintéticos3x3!O131</f>
        <v>1.2706948086139693</v>
      </c>
    </row>
    <row r="319" spans="1:11" outlineLevel="1">
      <c r="A319" s="8">
        <v>92</v>
      </c>
      <c r="B319" s="4">
        <f>Sintéticos3x3!P95</f>
        <v>0.9</v>
      </c>
      <c r="C319" s="4">
        <f>Sintéticos3x3!S95</f>
        <v>0</v>
      </c>
      <c r="D319" s="4">
        <f>Sintéticos3x3!V95</f>
        <v>0.5</v>
      </c>
      <c r="E319" s="4">
        <f>Sintéticos3x3!Q95</f>
        <v>0.3</v>
      </c>
      <c r="F319" s="4">
        <f>Sintéticos3x3!T95</f>
        <v>0.9</v>
      </c>
      <c r="G319" s="4">
        <f>Sintéticos3x3!W95</f>
        <v>0.5</v>
      </c>
      <c r="H319" s="4">
        <f>Sintéticos3x3!R95</f>
        <v>1</v>
      </c>
      <c r="I319" s="4">
        <f>Sintéticos3x3!U95</f>
        <v>0</v>
      </c>
      <c r="J319" s="4">
        <f>Sintéticos3x3!X95</f>
        <v>0.3</v>
      </c>
      <c r="K319" s="5">
        <f>Sintéticos3x3!O95</f>
        <v>1.2857933422277397</v>
      </c>
    </row>
    <row r="320" spans="1:11" outlineLevel="1">
      <c r="A320" s="8">
        <v>75</v>
      </c>
      <c r="B320" s="4">
        <f>Sintéticos3x3!P78</f>
        <v>0.3</v>
      </c>
      <c r="C320" s="4">
        <f>Sintéticos3x3!S78</f>
        <v>0.9</v>
      </c>
      <c r="D320" s="4">
        <f>Sintéticos3x3!V78</f>
        <v>0.1</v>
      </c>
      <c r="E320" s="4">
        <f>Sintéticos3x3!Q78</f>
        <v>0.9</v>
      </c>
      <c r="F320" s="4">
        <f>Sintéticos3x3!T78</f>
        <v>0</v>
      </c>
      <c r="G320" s="4">
        <f>Sintéticos3x3!W78</f>
        <v>0.5</v>
      </c>
      <c r="H320" s="4">
        <f>Sintéticos3x3!R78</f>
        <v>0.7</v>
      </c>
      <c r="I320" s="4">
        <f>Sintéticos3x3!U78</f>
        <v>0.1</v>
      </c>
      <c r="J320" s="4">
        <f>Sintéticos3x3!X78</f>
        <v>0.4</v>
      </c>
      <c r="K320" s="5">
        <f>Sintéticos3x3!O78</f>
        <v>1.2876586946911368</v>
      </c>
    </row>
    <row r="321" spans="1:11" outlineLevel="1">
      <c r="A321" s="8">
        <v>16</v>
      </c>
      <c r="B321" s="4">
        <f>Sintéticos3x3!P19</f>
        <v>1</v>
      </c>
      <c r="C321" s="4">
        <f>Sintéticos3x3!S19</f>
        <v>0</v>
      </c>
      <c r="D321" s="4">
        <f>Sintéticos3x3!V19</f>
        <v>0.1</v>
      </c>
      <c r="E321" s="4">
        <f>Sintéticos3x3!Q19</f>
        <v>0.3</v>
      </c>
      <c r="F321" s="4">
        <f>Sintéticos3x3!T19</f>
        <v>0.9</v>
      </c>
      <c r="G321" s="4">
        <f>Sintéticos3x3!W19</f>
        <v>0.1</v>
      </c>
      <c r="H321" s="4">
        <f>Sintéticos3x3!R19</f>
        <v>0.3</v>
      </c>
      <c r="I321" s="4">
        <f>Sintéticos3x3!U19</f>
        <v>0.9</v>
      </c>
      <c r="J321" s="4">
        <f>Sintéticos3x3!X19</f>
        <v>0.1</v>
      </c>
      <c r="K321" s="5">
        <f>Sintéticos3x3!O19</f>
        <v>1.2975731591638535</v>
      </c>
    </row>
    <row r="322" spans="1:11" outlineLevel="1">
      <c r="A322" s="8">
        <v>35</v>
      </c>
      <c r="B322" s="4">
        <f>Sintéticos3x3!P38</f>
        <v>1</v>
      </c>
      <c r="C322" s="4">
        <f>Sintéticos3x3!S38</f>
        <v>0</v>
      </c>
      <c r="D322" s="4">
        <f>Sintéticos3x3!V38</f>
        <v>0.1</v>
      </c>
      <c r="E322" s="4">
        <f>Sintéticos3x3!Q38</f>
        <v>0.3</v>
      </c>
      <c r="F322" s="4">
        <f>Sintéticos3x3!T38</f>
        <v>0.9</v>
      </c>
      <c r="G322" s="4">
        <f>Sintéticos3x3!W38</f>
        <v>0.3</v>
      </c>
      <c r="H322" s="4">
        <f>Sintéticos3x3!R38</f>
        <v>0.7</v>
      </c>
      <c r="I322" s="4">
        <f>Sintéticos3x3!U38</f>
        <v>0.1</v>
      </c>
      <c r="J322" s="4">
        <f>Sintéticos3x3!X38</f>
        <v>0.4</v>
      </c>
      <c r="K322" s="5">
        <f>Sintéticos3x3!O38</f>
        <v>1.3000332126458989</v>
      </c>
    </row>
    <row r="323" spans="1:11" outlineLevel="1">
      <c r="A323" s="8">
        <v>82</v>
      </c>
      <c r="B323" s="4">
        <f>Sintéticos3x3!P85</f>
        <v>0.3</v>
      </c>
      <c r="C323" s="4">
        <f>Sintéticos3x3!S85</f>
        <v>0.9</v>
      </c>
      <c r="D323" s="4">
        <f>Sintéticos3x3!V85</f>
        <v>0.1</v>
      </c>
      <c r="E323" s="4">
        <f>Sintéticos3x3!Q85</f>
        <v>1</v>
      </c>
      <c r="F323" s="4">
        <f>Sintéticos3x3!T85</f>
        <v>0</v>
      </c>
      <c r="G323" s="4">
        <f>Sintéticos3x3!W85</f>
        <v>0.3</v>
      </c>
      <c r="H323" s="4">
        <f>Sintéticos3x3!R85</f>
        <v>0.7</v>
      </c>
      <c r="I323" s="4">
        <f>Sintéticos3x3!U85</f>
        <v>0.1</v>
      </c>
      <c r="J323" s="4">
        <f>Sintéticos3x3!X85</f>
        <v>0.4</v>
      </c>
      <c r="K323" s="5">
        <f>Sintéticos3x3!O85</f>
        <v>1.3018076006589241</v>
      </c>
    </row>
    <row r="324" spans="1:11" outlineLevel="1">
      <c r="A324" s="8">
        <v>123</v>
      </c>
      <c r="B324" s="4">
        <f>Sintéticos3x3!P126</f>
        <v>0.7</v>
      </c>
      <c r="C324" s="4">
        <f>Sintéticos3x3!S126</f>
        <v>0.1</v>
      </c>
      <c r="D324" s="4">
        <f>Sintéticos3x3!V126</f>
        <v>0.5</v>
      </c>
      <c r="E324" s="4">
        <f>Sintéticos3x3!Q126</f>
        <v>1</v>
      </c>
      <c r="F324" s="4">
        <f>Sintéticos3x3!T126</f>
        <v>0</v>
      </c>
      <c r="G324" s="4">
        <f>Sintéticos3x3!W126</f>
        <v>0.1</v>
      </c>
      <c r="H324" s="4">
        <f>Sintéticos3x3!R126</f>
        <v>0.3</v>
      </c>
      <c r="I324" s="4">
        <f>Sintéticos3x3!U126</f>
        <v>0.9</v>
      </c>
      <c r="J324" s="4">
        <f>Sintéticos3x3!X126</f>
        <v>0.1</v>
      </c>
      <c r="K324" s="5">
        <f>Sintéticos3x3!O126</f>
        <v>1.305048545837816</v>
      </c>
    </row>
    <row r="325" spans="1:11" outlineLevel="1">
      <c r="A325" s="8">
        <v>152</v>
      </c>
      <c r="B325" s="4">
        <f>Sintéticos3x3!P155</f>
        <v>0.7</v>
      </c>
      <c r="C325" s="4">
        <f>Sintéticos3x3!S155</f>
        <v>0.1</v>
      </c>
      <c r="D325" s="4">
        <f>Sintéticos3x3!V155</f>
        <v>0.5</v>
      </c>
      <c r="E325" s="4">
        <f>Sintéticos3x3!Q155</f>
        <v>0.3</v>
      </c>
      <c r="F325" s="4">
        <f>Sintéticos3x3!T155</f>
        <v>0.9</v>
      </c>
      <c r="G325" s="4">
        <f>Sintéticos3x3!W155</f>
        <v>0.5</v>
      </c>
      <c r="H325" s="4">
        <f>Sintéticos3x3!R155</f>
        <v>0.7</v>
      </c>
      <c r="I325" s="4">
        <f>Sintéticos3x3!U155</f>
        <v>0.1</v>
      </c>
      <c r="J325" s="4">
        <f>Sintéticos3x3!X155</f>
        <v>0.5</v>
      </c>
      <c r="K325" s="5">
        <f>Sintéticos3x3!O155</f>
        <v>1.3456682683834824</v>
      </c>
    </row>
    <row r="326" spans="1:11" outlineLevel="1">
      <c r="A326" s="8">
        <v>23</v>
      </c>
      <c r="B326" s="4">
        <f>Sintéticos3x3!P26</f>
        <v>1</v>
      </c>
      <c r="C326" s="4">
        <f>Sintéticos3x3!S26</f>
        <v>0</v>
      </c>
      <c r="D326" s="4">
        <f>Sintéticos3x3!V26</f>
        <v>0.1</v>
      </c>
      <c r="E326" s="4">
        <f>Sintéticos3x3!Q26</f>
        <v>0.9</v>
      </c>
      <c r="F326" s="4">
        <f>Sintéticos3x3!T26</f>
        <v>0</v>
      </c>
      <c r="G326" s="4">
        <f>Sintéticos3x3!W26</f>
        <v>0.5</v>
      </c>
      <c r="H326" s="4">
        <f>Sintéticos3x3!R26</f>
        <v>0.3</v>
      </c>
      <c r="I326" s="4">
        <f>Sintéticos3x3!U26</f>
        <v>0.9</v>
      </c>
      <c r="J326" s="4">
        <f>Sintéticos3x3!X26</f>
        <v>0.5</v>
      </c>
      <c r="K326" s="5">
        <f>Sintéticos3x3!O26</f>
        <v>1.353344084646827</v>
      </c>
    </row>
    <row r="327" spans="1:11" outlineLevel="1">
      <c r="A327" s="8">
        <v>21</v>
      </c>
      <c r="B327" s="4">
        <f>Sintéticos3x3!P24</f>
        <v>1</v>
      </c>
      <c r="C327" s="4">
        <f>Sintéticos3x3!S24</f>
        <v>0</v>
      </c>
      <c r="D327" s="4">
        <f>Sintéticos3x3!V24</f>
        <v>0.1</v>
      </c>
      <c r="E327" s="4">
        <f>Sintéticos3x3!Q24</f>
        <v>0.3</v>
      </c>
      <c r="F327" s="4">
        <f>Sintéticos3x3!T24</f>
        <v>0.9</v>
      </c>
      <c r="G327" s="4">
        <f>Sintéticos3x3!W24</f>
        <v>0.1</v>
      </c>
      <c r="H327" s="4">
        <f>Sintéticos3x3!R24</f>
        <v>0.7</v>
      </c>
      <c r="I327" s="4">
        <f>Sintéticos3x3!U24</f>
        <v>0.1</v>
      </c>
      <c r="J327" s="4">
        <f>Sintéticos3x3!X24</f>
        <v>0.4</v>
      </c>
      <c r="K327" s="5">
        <f>Sintéticos3x3!O24</f>
        <v>1.358211328139437</v>
      </c>
    </row>
    <row r="328" spans="1:11" outlineLevel="1">
      <c r="A328" s="8">
        <v>28</v>
      </c>
      <c r="B328" s="4">
        <f>Sintéticos3x3!P31</f>
        <v>1</v>
      </c>
      <c r="C328" s="4">
        <f>Sintéticos3x3!S31</f>
        <v>0</v>
      </c>
      <c r="D328" s="4">
        <f>Sintéticos3x3!V31</f>
        <v>0.1</v>
      </c>
      <c r="E328" s="4">
        <f>Sintéticos3x3!Q31</f>
        <v>0.3</v>
      </c>
      <c r="F328" s="4">
        <f>Sintéticos3x3!T31</f>
        <v>0.9</v>
      </c>
      <c r="G328" s="4">
        <f>Sintéticos3x3!W31</f>
        <v>0.5</v>
      </c>
      <c r="H328" s="4">
        <f>Sintéticos3x3!R31</f>
        <v>1</v>
      </c>
      <c r="I328" s="4">
        <f>Sintéticos3x3!U31</f>
        <v>0</v>
      </c>
      <c r="J328" s="4">
        <f>Sintéticos3x3!X31</f>
        <v>0.3</v>
      </c>
      <c r="K328" s="5">
        <f>Sintéticos3x3!O31</f>
        <v>1.3757719348926045</v>
      </c>
    </row>
    <row r="329" spans="1:11" outlineLevel="1">
      <c r="A329" s="8">
        <v>148</v>
      </c>
      <c r="B329" s="4">
        <f>Sintéticos3x3!P151</f>
        <v>0.7</v>
      </c>
      <c r="C329" s="4">
        <f>Sintéticos3x3!S151</f>
        <v>0.1</v>
      </c>
      <c r="D329" s="4">
        <f>Sintéticos3x3!V151</f>
        <v>0.5</v>
      </c>
      <c r="E329" s="4">
        <f>Sintéticos3x3!Q151</f>
        <v>0.9</v>
      </c>
      <c r="F329" s="4">
        <f>Sintéticos3x3!T151</f>
        <v>0</v>
      </c>
      <c r="G329" s="4">
        <f>Sintéticos3x3!W151</f>
        <v>0.5</v>
      </c>
      <c r="H329" s="4">
        <f>Sintéticos3x3!R151</f>
        <v>1</v>
      </c>
      <c r="I329" s="4">
        <f>Sintéticos3x3!U151</f>
        <v>0</v>
      </c>
      <c r="J329" s="4">
        <f>Sintéticos3x3!X151</f>
        <v>0.3</v>
      </c>
      <c r="K329" s="5">
        <f>Sintéticos3x3!O151</f>
        <v>1.3883300875774705</v>
      </c>
    </row>
    <row r="330" spans="1:11" outlineLevel="1">
      <c r="A330" s="8">
        <v>89</v>
      </c>
      <c r="B330" s="4">
        <f>Sintéticos3x3!P92</f>
        <v>0.9</v>
      </c>
      <c r="C330" s="4">
        <f>Sintéticos3x3!S92</f>
        <v>0</v>
      </c>
      <c r="D330" s="4">
        <f>Sintéticos3x3!V92</f>
        <v>0.5</v>
      </c>
      <c r="E330" s="4">
        <f>Sintéticos3x3!Q92</f>
        <v>0.9</v>
      </c>
      <c r="F330" s="4">
        <f>Sintéticos3x3!T92</f>
        <v>0</v>
      </c>
      <c r="G330" s="4">
        <f>Sintéticos3x3!W92</f>
        <v>0.5</v>
      </c>
      <c r="H330" s="4">
        <f>Sintéticos3x3!R92</f>
        <v>0.3</v>
      </c>
      <c r="I330" s="4">
        <f>Sintéticos3x3!U92</f>
        <v>0.9</v>
      </c>
      <c r="J330" s="4">
        <f>Sintéticos3x3!X92</f>
        <v>0.3</v>
      </c>
      <c r="K330" s="5">
        <f>Sintéticos3x3!O92</f>
        <v>1.4303652711031758</v>
      </c>
    </row>
    <row r="331" spans="1:11" outlineLevel="1">
      <c r="A331" s="8">
        <v>87</v>
      </c>
      <c r="B331" s="4">
        <f>Sintéticos3x3!P90</f>
        <v>0.9</v>
      </c>
      <c r="C331" s="4">
        <f>Sintéticos3x3!S90</f>
        <v>0</v>
      </c>
      <c r="D331" s="4">
        <f>Sintéticos3x3!V90</f>
        <v>0.5</v>
      </c>
      <c r="E331" s="4">
        <f>Sintéticos3x3!Q90</f>
        <v>0.9</v>
      </c>
      <c r="F331" s="4">
        <f>Sintéticos3x3!T90</f>
        <v>0</v>
      </c>
      <c r="G331" s="4">
        <f>Sintéticos3x3!W90</f>
        <v>0.5</v>
      </c>
      <c r="H331" s="4">
        <f>Sintéticos3x3!R90</f>
        <v>0.3</v>
      </c>
      <c r="I331" s="4">
        <f>Sintéticos3x3!U90</f>
        <v>0.9</v>
      </c>
      <c r="J331" s="4">
        <f>Sintéticos3x3!X90</f>
        <v>0.5</v>
      </c>
      <c r="K331" s="5">
        <f>Sintéticos3x3!O90</f>
        <v>1.4414219784246274</v>
      </c>
    </row>
    <row r="332" spans="1:11" outlineLevel="1">
      <c r="A332" s="8">
        <v>124</v>
      </c>
      <c r="B332" s="4">
        <f>Sintéticos3x3!P127</f>
        <v>0.7</v>
      </c>
      <c r="C332" s="4">
        <f>Sintéticos3x3!S127</f>
        <v>0.1</v>
      </c>
      <c r="D332" s="4">
        <f>Sintéticos3x3!V127</f>
        <v>0.5</v>
      </c>
      <c r="E332" s="4">
        <f>Sintéticos3x3!Q127</f>
        <v>1</v>
      </c>
      <c r="F332" s="4">
        <f>Sintéticos3x3!T127</f>
        <v>0</v>
      </c>
      <c r="G332" s="4">
        <f>Sintéticos3x3!W127</f>
        <v>0.1</v>
      </c>
      <c r="H332" s="4">
        <f>Sintéticos3x3!R127</f>
        <v>0.9</v>
      </c>
      <c r="I332" s="4">
        <f>Sintéticos3x3!U127</f>
        <v>0</v>
      </c>
      <c r="J332" s="4">
        <f>Sintéticos3x3!X127</f>
        <v>0.5</v>
      </c>
      <c r="K332" s="5">
        <f>Sintéticos3x3!O127</f>
        <v>1.446704328142334</v>
      </c>
    </row>
    <row r="333" spans="1:11" outlineLevel="1">
      <c r="A333" s="8">
        <v>96</v>
      </c>
      <c r="B333" s="4">
        <f>Sintéticos3x3!P99</f>
        <v>0.9</v>
      </c>
      <c r="C333" s="4">
        <f>Sintéticos3x3!S99</f>
        <v>0</v>
      </c>
      <c r="D333" s="4">
        <f>Sintéticos3x3!V99</f>
        <v>0.5</v>
      </c>
      <c r="E333" s="4">
        <f>Sintéticos3x3!Q99</f>
        <v>1</v>
      </c>
      <c r="F333" s="4">
        <f>Sintéticos3x3!T99</f>
        <v>0</v>
      </c>
      <c r="G333" s="4">
        <f>Sintéticos3x3!W99</f>
        <v>0.3</v>
      </c>
      <c r="H333" s="4">
        <f>Sintéticos3x3!R99</f>
        <v>0.3</v>
      </c>
      <c r="I333" s="4">
        <f>Sintéticos3x3!U99</f>
        <v>0.9</v>
      </c>
      <c r="J333" s="4">
        <f>Sintéticos3x3!X99</f>
        <v>0.3</v>
      </c>
      <c r="K333" s="5">
        <f>Sintéticos3x3!O99</f>
        <v>1.4530413841455003</v>
      </c>
    </row>
    <row r="334" spans="1:11" outlineLevel="1">
      <c r="A334" s="8">
        <v>97</v>
      </c>
      <c r="B334" s="4">
        <f>Sintéticos3x3!P100</f>
        <v>0.9</v>
      </c>
      <c r="C334" s="4">
        <f>Sintéticos3x3!S100</f>
        <v>0</v>
      </c>
      <c r="D334" s="4">
        <f>Sintéticos3x3!V100</f>
        <v>0.5</v>
      </c>
      <c r="E334" s="4">
        <f>Sintéticos3x3!Q100</f>
        <v>1</v>
      </c>
      <c r="F334" s="4">
        <f>Sintéticos3x3!T100</f>
        <v>0</v>
      </c>
      <c r="G334" s="4">
        <f>Sintéticos3x3!W100</f>
        <v>0.3</v>
      </c>
      <c r="H334" s="4">
        <f>Sintéticos3x3!R100</f>
        <v>0.7</v>
      </c>
      <c r="I334" s="4">
        <f>Sintéticos3x3!U100</f>
        <v>0.1</v>
      </c>
      <c r="J334" s="4">
        <f>Sintéticos3x3!X100</f>
        <v>0.4</v>
      </c>
      <c r="K334" s="5">
        <f>Sintéticos3x3!O100</f>
        <v>1.4682736881356651</v>
      </c>
    </row>
    <row r="335" spans="1:11" outlineLevel="1">
      <c r="A335" s="8">
        <v>155</v>
      </c>
      <c r="B335" s="4">
        <f>Sintéticos3x3!P158</f>
        <v>0.7</v>
      </c>
      <c r="C335" s="4">
        <f>Sintéticos3x3!S158</f>
        <v>0.1</v>
      </c>
      <c r="D335" s="4">
        <f>Sintéticos3x3!V158</f>
        <v>0.5</v>
      </c>
      <c r="E335" s="4">
        <f>Sintéticos3x3!Q158</f>
        <v>0.3</v>
      </c>
      <c r="F335" s="4">
        <f>Sintéticos3x3!T158</f>
        <v>0.9</v>
      </c>
      <c r="G335" s="4">
        <f>Sintéticos3x3!W158</f>
        <v>0.5</v>
      </c>
      <c r="H335" s="4">
        <f>Sintéticos3x3!R158</f>
        <v>0.7</v>
      </c>
      <c r="I335" s="4">
        <f>Sintéticos3x3!U158</f>
        <v>0.1</v>
      </c>
      <c r="J335" s="4">
        <f>Sintéticos3x3!X158</f>
        <v>0.4</v>
      </c>
      <c r="K335" s="5">
        <f>Sintéticos3x3!O158</f>
        <v>1.4688829803352448</v>
      </c>
    </row>
    <row r="336" spans="1:11" outlineLevel="1">
      <c r="A336" s="8">
        <v>150</v>
      </c>
      <c r="B336" s="4">
        <f>Sintéticos3x3!P153</f>
        <v>0.7</v>
      </c>
      <c r="C336" s="4">
        <f>Sintéticos3x3!S153</f>
        <v>0.1</v>
      </c>
      <c r="D336" s="4">
        <f>Sintéticos3x3!V153</f>
        <v>0.5</v>
      </c>
      <c r="E336" s="4">
        <f>Sintéticos3x3!Q153</f>
        <v>0.9</v>
      </c>
      <c r="F336" s="4">
        <f>Sintéticos3x3!T153</f>
        <v>0</v>
      </c>
      <c r="G336" s="4">
        <f>Sintéticos3x3!W153</f>
        <v>0.5</v>
      </c>
      <c r="H336" s="4">
        <f>Sintéticos3x3!R153</f>
        <v>0.7</v>
      </c>
      <c r="I336" s="4">
        <f>Sintéticos3x3!U153</f>
        <v>0.1</v>
      </c>
      <c r="J336" s="4">
        <f>Sintéticos3x3!X153</f>
        <v>0.4</v>
      </c>
      <c r="K336" s="5">
        <f>Sintéticos3x3!O153</f>
        <v>1.4811363123688619</v>
      </c>
    </row>
    <row r="337" spans="1:11" outlineLevel="1">
      <c r="A337" s="8">
        <v>90</v>
      </c>
      <c r="B337" s="4">
        <f>Sintéticos3x3!P93</f>
        <v>0.9</v>
      </c>
      <c r="C337" s="4">
        <f>Sintéticos3x3!S93</f>
        <v>0</v>
      </c>
      <c r="D337" s="4">
        <f>Sintéticos3x3!V93</f>
        <v>0.5</v>
      </c>
      <c r="E337" s="4">
        <f>Sintéticos3x3!Q93</f>
        <v>0.9</v>
      </c>
      <c r="F337" s="4">
        <f>Sintéticos3x3!T93</f>
        <v>0</v>
      </c>
      <c r="G337" s="4">
        <f>Sintéticos3x3!W93</f>
        <v>0.5</v>
      </c>
      <c r="H337" s="4">
        <f>Sintéticos3x3!R93</f>
        <v>0.7</v>
      </c>
      <c r="I337" s="4">
        <f>Sintéticos3x3!U93</f>
        <v>0.1</v>
      </c>
      <c r="J337" s="4">
        <f>Sintéticos3x3!X93</f>
        <v>0.4</v>
      </c>
      <c r="K337" s="5">
        <f>Sintéticos3x3!O93</f>
        <v>1.4814676917478915</v>
      </c>
    </row>
    <row r="338" spans="1:11" outlineLevel="1">
      <c r="A338" s="8">
        <v>73</v>
      </c>
      <c r="B338" s="4">
        <f>Sintéticos3x3!P76</f>
        <v>0.3</v>
      </c>
      <c r="C338" s="4">
        <f>Sintéticos3x3!S76</f>
        <v>0.9</v>
      </c>
      <c r="D338" s="4">
        <f>Sintéticos3x3!V76</f>
        <v>0.1</v>
      </c>
      <c r="E338" s="4">
        <f>Sintéticos3x3!Q76</f>
        <v>0.9</v>
      </c>
      <c r="F338" s="4">
        <f>Sintéticos3x3!T76</f>
        <v>0</v>
      </c>
      <c r="G338" s="4">
        <f>Sintéticos3x3!W76</f>
        <v>0.5</v>
      </c>
      <c r="H338" s="4">
        <f>Sintéticos3x3!R76</f>
        <v>1</v>
      </c>
      <c r="I338" s="4">
        <f>Sintéticos3x3!U76</f>
        <v>0</v>
      </c>
      <c r="J338" s="4">
        <f>Sintéticos3x3!X76</f>
        <v>0.3</v>
      </c>
      <c r="K338" s="5">
        <f>Sintéticos3x3!O76</f>
        <v>1.4900842530220251</v>
      </c>
    </row>
    <row r="339" spans="1:11" outlineLevel="1">
      <c r="A339" s="8">
        <v>158</v>
      </c>
      <c r="B339" s="4">
        <f>Sintéticos3x3!P161</f>
        <v>0.7</v>
      </c>
      <c r="C339" s="4">
        <f>Sintéticos3x3!S161</f>
        <v>0.1</v>
      </c>
      <c r="D339" s="4">
        <f>Sintéticos3x3!V161</f>
        <v>0.5</v>
      </c>
      <c r="E339" s="4">
        <f>Sintéticos3x3!Q161</f>
        <v>0.7</v>
      </c>
      <c r="F339" s="4">
        <f>Sintéticos3x3!T161</f>
        <v>0.1</v>
      </c>
      <c r="G339" s="4">
        <f>Sintéticos3x3!W161</f>
        <v>0.5</v>
      </c>
      <c r="H339" s="4">
        <f>Sintéticos3x3!R161</f>
        <v>0.3</v>
      </c>
      <c r="I339" s="4">
        <f>Sintéticos3x3!U161</f>
        <v>0.9</v>
      </c>
      <c r="J339" s="4">
        <f>Sintéticos3x3!X161</f>
        <v>0.3</v>
      </c>
      <c r="K339" s="5">
        <f>Sintéticos3x3!O161</f>
        <v>1.4958920488672816</v>
      </c>
    </row>
    <row r="340" spans="1:11" outlineLevel="1">
      <c r="A340" s="8">
        <v>25</v>
      </c>
      <c r="B340" s="4">
        <f>Sintéticos3x3!P28</f>
        <v>1</v>
      </c>
      <c r="C340" s="4">
        <f>Sintéticos3x3!S28</f>
        <v>0</v>
      </c>
      <c r="D340" s="4">
        <f>Sintéticos3x3!V28</f>
        <v>0.1</v>
      </c>
      <c r="E340" s="4">
        <f>Sintéticos3x3!Q28</f>
        <v>0.9</v>
      </c>
      <c r="F340" s="4">
        <f>Sintéticos3x3!T28</f>
        <v>0</v>
      </c>
      <c r="G340" s="4">
        <f>Sintéticos3x3!W28</f>
        <v>0.5</v>
      </c>
      <c r="H340" s="4">
        <f>Sintéticos3x3!R28</f>
        <v>0.3</v>
      </c>
      <c r="I340" s="4">
        <f>Sintéticos3x3!U28</f>
        <v>0.9</v>
      </c>
      <c r="J340" s="4">
        <f>Sintéticos3x3!X28</f>
        <v>0.3</v>
      </c>
      <c r="K340" s="5">
        <f>Sintéticos3x3!O28</f>
        <v>1.5036829800897149</v>
      </c>
    </row>
    <row r="341" spans="1:11" outlineLevel="1">
      <c r="A341" s="8">
        <v>145</v>
      </c>
      <c r="B341" s="4">
        <f>Sintéticos3x3!P148</f>
        <v>0.7</v>
      </c>
      <c r="C341" s="4">
        <f>Sintéticos3x3!S148</f>
        <v>0.1</v>
      </c>
      <c r="D341" s="4">
        <f>Sintéticos3x3!V148</f>
        <v>0.5</v>
      </c>
      <c r="E341" s="4">
        <f>Sintéticos3x3!Q148</f>
        <v>0.9</v>
      </c>
      <c r="F341" s="4">
        <f>Sintéticos3x3!T148</f>
        <v>0</v>
      </c>
      <c r="G341" s="4">
        <f>Sintéticos3x3!W148</f>
        <v>0.5</v>
      </c>
      <c r="H341" s="4">
        <f>Sintéticos3x3!R148</f>
        <v>0.9</v>
      </c>
      <c r="I341" s="4">
        <f>Sintéticos3x3!U148</f>
        <v>0</v>
      </c>
      <c r="J341" s="4">
        <f>Sintéticos3x3!X148</f>
        <v>0.5</v>
      </c>
      <c r="K341" s="5">
        <f>Sintéticos3x3!O148</f>
        <v>1.5050975879932444</v>
      </c>
    </row>
    <row r="342" spans="1:11" outlineLevel="1">
      <c r="A342" s="8">
        <v>71</v>
      </c>
      <c r="B342" s="4">
        <f>Sintéticos3x3!P74</f>
        <v>0.3</v>
      </c>
      <c r="C342" s="4">
        <f>Sintéticos3x3!S74</f>
        <v>0.9</v>
      </c>
      <c r="D342" s="4">
        <f>Sintéticos3x3!V74</f>
        <v>0.1</v>
      </c>
      <c r="E342" s="4">
        <f>Sintéticos3x3!Q74</f>
        <v>0.9</v>
      </c>
      <c r="F342" s="4">
        <f>Sintéticos3x3!T74</f>
        <v>0</v>
      </c>
      <c r="G342" s="4">
        <f>Sintéticos3x3!W74</f>
        <v>0.5</v>
      </c>
      <c r="H342" s="4">
        <f>Sintéticos3x3!R74</f>
        <v>0.9</v>
      </c>
      <c r="I342" s="4">
        <f>Sintéticos3x3!U74</f>
        <v>0</v>
      </c>
      <c r="J342" s="4">
        <f>Sintéticos3x3!X74</f>
        <v>0.5</v>
      </c>
      <c r="K342" s="5">
        <f>Sintéticos3x3!O74</f>
        <v>1.5218546609204708</v>
      </c>
    </row>
    <row r="343" spans="1:11" outlineLevel="1">
      <c r="A343" s="8">
        <v>164</v>
      </c>
      <c r="B343" s="4">
        <f>Sintéticos3x3!P167</f>
        <v>0.7</v>
      </c>
      <c r="C343" s="4">
        <f>Sintéticos3x3!S167</f>
        <v>0.1</v>
      </c>
      <c r="D343" s="4">
        <f>Sintéticos3x3!V167</f>
        <v>0.5</v>
      </c>
      <c r="E343" s="4">
        <f>Sintéticos3x3!Q167</f>
        <v>0.3</v>
      </c>
      <c r="F343" s="4">
        <f>Sintéticos3x3!T167</f>
        <v>0.9</v>
      </c>
      <c r="G343" s="4">
        <f>Sintéticos3x3!W167</f>
        <v>0.3</v>
      </c>
      <c r="H343" s="4">
        <f>Sintéticos3x3!R167</f>
        <v>0.7</v>
      </c>
      <c r="I343" s="4">
        <f>Sintéticos3x3!U167</f>
        <v>0.1</v>
      </c>
      <c r="J343" s="4">
        <f>Sintéticos3x3!X167</f>
        <v>0.4</v>
      </c>
      <c r="K343" s="5">
        <f>Sintéticos3x3!O167</f>
        <v>1.5287598176299895</v>
      </c>
    </row>
    <row r="344" spans="1:11" outlineLevel="1">
      <c r="A344" s="8">
        <v>162</v>
      </c>
      <c r="B344" s="4">
        <f>Sintéticos3x3!P165</f>
        <v>0.7</v>
      </c>
      <c r="C344" s="4">
        <f>Sintéticos3x3!S165</f>
        <v>0.1</v>
      </c>
      <c r="D344" s="4">
        <f>Sintéticos3x3!V165</f>
        <v>0.5</v>
      </c>
      <c r="E344" s="4">
        <f>Sintéticos3x3!Q165</f>
        <v>1</v>
      </c>
      <c r="F344" s="4">
        <f>Sintéticos3x3!T165</f>
        <v>0</v>
      </c>
      <c r="G344" s="4">
        <f>Sintéticos3x3!W165</f>
        <v>0.3</v>
      </c>
      <c r="H344" s="4">
        <f>Sintéticos3x3!R165</f>
        <v>0.7</v>
      </c>
      <c r="I344" s="4">
        <f>Sintéticos3x3!U165</f>
        <v>0.1</v>
      </c>
      <c r="J344" s="4">
        <f>Sintéticos3x3!X165</f>
        <v>0.4</v>
      </c>
      <c r="K344" s="5">
        <f>Sintéticos3x3!O165</f>
        <v>1.5387534255881599</v>
      </c>
    </row>
    <row r="345" spans="1:11" outlineLevel="1">
      <c r="A345" s="8">
        <v>144</v>
      </c>
      <c r="B345" s="4">
        <f>Sintéticos3x3!P147</f>
        <v>0.7</v>
      </c>
      <c r="C345" s="4">
        <f>Sintéticos3x3!S147</f>
        <v>0.1</v>
      </c>
      <c r="D345" s="4">
        <f>Sintéticos3x3!V147</f>
        <v>0.5</v>
      </c>
      <c r="E345" s="4">
        <f>Sintéticos3x3!Q147</f>
        <v>0.3</v>
      </c>
      <c r="F345" s="4">
        <f>Sintéticos3x3!T147</f>
        <v>0.9</v>
      </c>
      <c r="G345" s="4">
        <f>Sintéticos3x3!W147</f>
        <v>0.1</v>
      </c>
      <c r="H345" s="4">
        <f>Sintéticos3x3!R147</f>
        <v>0.7</v>
      </c>
      <c r="I345" s="4">
        <f>Sintéticos3x3!U147</f>
        <v>0.1</v>
      </c>
      <c r="J345" s="4">
        <f>Sintéticos3x3!X147</f>
        <v>0.4</v>
      </c>
      <c r="K345" s="5">
        <f>Sintéticos3x3!O147</f>
        <v>1.5399434692022969</v>
      </c>
    </row>
    <row r="346" spans="1:11" outlineLevel="1">
      <c r="A346" s="8">
        <v>26</v>
      </c>
      <c r="B346" s="4">
        <f>Sintéticos3x3!P29</f>
        <v>1</v>
      </c>
      <c r="C346" s="4">
        <f>Sintéticos3x3!S29</f>
        <v>0</v>
      </c>
      <c r="D346" s="4">
        <f>Sintéticos3x3!V29</f>
        <v>0.1</v>
      </c>
      <c r="E346" s="4">
        <f>Sintéticos3x3!Q29</f>
        <v>0.9</v>
      </c>
      <c r="F346" s="4">
        <f>Sintéticos3x3!T29</f>
        <v>0</v>
      </c>
      <c r="G346" s="4">
        <f>Sintéticos3x3!W29</f>
        <v>0.5</v>
      </c>
      <c r="H346" s="4">
        <f>Sintéticos3x3!R29</f>
        <v>0.7</v>
      </c>
      <c r="I346" s="4">
        <f>Sintéticos3x3!U29</f>
        <v>0.1</v>
      </c>
      <c r="J346" s="4">
        <f>Sintéticos3x3!X29</f>
        <v>0.4</v>
      </c>
      <c r="K346" s="5">
        <f>Sintéticos3x3!O29</f>
        <v>1.5470752000785397</v>
      </c>
    </row>
    <row r="347" spans="1:11" outlineLevel="1">
      <c r="A347" s="8">
        <v>105</v>
      </c>
      <c r="B347" s="4">
        <f>Sintéticos3x3!P108</f>
        <v>0.3</v>
      </c>
      <c r="C347" s="4">
        <f>Sintéticos3x3!S108</f>
        <v>0.9</v>
      </c>
      <c r="D347" s="4">
        <f>Sintéticos3x3!V108</f>
        <v>0.5</v>
      </c>
      <c r="E347" s="4">
        <f>Sintéticos3x3!Q108</f>
        <v>1</v>
      </c>
      <c r="F347" s="4">
        <f>Sintéticos3x3!T108</f>
        <v>0</v>
      </c>
      <c r="G347" s="4">
        <f>Sintéticos3x3!W108</f>
        <v>0.3</v>
      </c>
      <c r="H347" s="4">
        <f>Sintéticos3x3!R108</f>
        <v>1</v>
      </c>
      <c r="I347" s="4">
        <f>Sintéticos3x3!U108</f>
        <v>0</v>
      </c>
      <c r="J347" s="4">
        <f>Sintéticos3x3!X108</f>
        <v>0.3</v>
      </c>
      <c r="K347" s="5">
        <f>Sintéticos3x3!O108</f>
        <v>1.5503585698564983</v>
      </c>
    </row>
    <row r="348" spans="1:11" outlineLevel="1">
      <c r="A348" s="8">
        <v>160</v>
      </c>
      <c r="B348" s="4">
        <f>Sintéticos3x3!P163</f>
        <v>0.7</v>
      </c>
      <c r="C348" s="4">
        <f>Sintéticos3x3!S163</f>
        <v>0.1</v>
      </c>
      <c r="D348" s="4">
        <f>Sintéticos3x3!V163</f>
        <v>0.5</v>
      </c>
      <c r="E348" s="4">
        <f>Sintéticos3x3!Q163</f>
        <v>1</v>
      </c>
      <c r="F348" s="4">
        <f>Sintéticos3x3!T163</f>
        <v>0</v>
      </c>
      <c r="G348" s="4">
        <f>Sintéticos3x3!W163</f>
        <v>0.3</v>
      </c>
      <c r="H348" s="4">
        <f>Sintéticos3x3!R163</f>
        <v>1</v>
      </c>
      <c r="I348" s="4">
        <f>Sintéticos3x3!U163</f>
        <v>0</v>
      </c>
      <c r="J348" s="4">
        <f>Sintéticos3x3!X163</f>
        <v>0.3</v>
      </c>
      <c r="K348" s="5">
        <f>Sintéticos3x3!O163</f>
        <v>1.5579568801690373</v>
      </c>
    </row>
    <row r="349" spans="1:11" outlineLevel="1">
      <c r="A349" s="8">
        <v>121</v>
      </c>
      <c r="B349" s="4">
        <f>Sintéticos3x3!P124</f>
        <v>0.7</v>
      </c>
      <c r="C349" s="4">
        <f>Sintéticos3x3!S124</f>
        <v>0.1</v>
      </c>
      <c r="D349" s="4">
        <f>Sintéticos3x3!V124</f>
        <v>0.5</v>
      </c>
      <c r="E349" s="4">
        <f>Sintéticos3x3!Q124</f>
        <v>1</v>
      </c>
      <c r="F349" s="4">
        <f>Sintéticos3x3!T124</f>
        <v>0</v>
      </c>
      <c r="G349" s="4">
        <f>Sintéticos3x3!W124</f>
        <v>0.1</v>
      </c>
      <c r="H349" s="4">
        <f>Sintéticos3x3!R124</f>
        <v>1</v>
      </c>
      <c r="I349" s="4">
        <f>Sintéticos3x3!U124</f>
        <v>0</v>
      </c>
      <c r="J349" s="4">
        <f>Sintéticos3x3!X124</f>
        <v>0.1</v>
      </c>
      <c r="K349" s="5">
        <f>Sintéticos3x3!O124</f>
        <v>1.5694520334734132</v>
      </c>
    </row>
    <row r="350" spans="1:11" outlineLevel="1">
      <c r="A350" s="8">
        <v>17</v>
      </c>
      <c r="B350" s="4">
        <f>Sintéticos3x3!P20</f>
        <v>1</v>
      </c>
      <c r="C350" s="4">
        <f>Sintéticos3x3!S20</f>
        <v>0</v>
      </c>
      <c r="D350" s="4">
        <f>Sintéticos3x3!V20</f>
        <v>0.1</v>
      </c>
      <c r="E350" s="4">
        <f>Sintéticos3x3!Q20</f>
        <v>0.3</v>
      </c>
      <c r="F350" s="4">
        <f>Sintéticos3x3!T20</f>
        <v>0.9</v>
      </c>
      <c r="G350" s="4">
        <f>Sintéticos3x3!W20</f>
        <v>0.1</v>
      </c>
      <c r="H350" s="4">
        <f>Sintéticos3x3!R20</f>
        <v>0.9</v>
      </c>
      <c r="I350" s="4">
        <f>Sintéticos3x3!U20</f>
        <v>0</v>
      </c>
      <c r="J350" s="4">
        <f>Sintéticos3x3!X20</f>
        <v>0.5</v>
      </c>
      <c r="K350" s="5">
        <f>Sintéticos3x3!O20</f>
        <v>1.5764826587991205</v>
      </c>
    </row>
    <row r="351" spans="1:11" outlineLevel="1">
      <c r="A351" s="8">
        <v>127</v>
      </c>
      <c r="B351" s="4">
        <f>Sintéticos3x3!P130</f>
        <v>0.7</v>
      </c>
      <c r="C351" s="4">
        <f>Sintéticos3x3!S130</f>
        <v>0.1</v>
      </c>
      <c r="D351" s="4">
        <f>Sintéticos3x3!V130</f>
        <v>0.5</v>
      </c>
      <c r="E351" s="4">
        <f>Sintéticos3x3!Q130</f>
        <v>1</v>
      </c>
      <c r="F351" s="4">
        <f>Sintéticos3x3!T130</f>
        <v>0</v>
      </c>
      <c r="G351" s="4">
        <f>Sintéticos3x3!W130</f>
        <v>0.1</v>
      </c>
      <c r="H351" s="4">
        <f>Sintéticos3x3!R130</f>
        <v>1</v>
      </c>
      <c r="I351" s="4">
        <f>Sintéticos3x3!U130</f>
        <v>0</v>
      </c>
      <c r="J351" s="4">
        <f>Sintéticos3x3!X130</f>
        <v>0.3</v>
      </c>
      <c r="K351" s="5">
        <f>Sintéticos3x3!O130</f>
        <v>1.5766920545362544</v>
      </c>
    </row>
    <row r="352" spans="1:11" outlineLevel="1">
      <c r="A352" s="8">
        <v>5</v>
      </c>
      <c r="B352" s="4">
        <f>Sintéticos3x3!P8</f>
        <v>1</v>
      </c>
      <c r="C352" s="4">
        <f>Sintéticos3x3!S8</f>
        <v>0</v>
      </c>
      <c r="D352" s="4">
        <f>Sintéticos3x3!V8</f>
        <v>0.1</v>
      </c>
      <c r="E352" s="4">
        <f>Sintéticos3x3!Q8</f>
        <v>1</v>
      </c>
      <c r="F352" s="4">
        <f>Sintéticos3x3!T8</f>
        <v>0</v>
      </c>
      <c r="G352" s="4">
        <f>Sintéticos3x3!W8</f>
        <v>0.1</v>
      </c>
      <c r="H352" s="4">
        <f>Sintéticos3x3!R8</f>
        <v>0.3</v>
      </c>
      <c r="I352" s="4">
        <f>Sintéticos3x3!U8</f>
        <v>0.9</v>
      </c>
      <c r="J352" s="4">
        <f>Sintéticos3x3!X8</f>
        <v>0.5</v>
      </c>
      <c r="K352" s="5">
        <f>Sintéticos3x3!O8</f>
        <v>1.5999132911546239</v>
      </c>
    </row>
    <row r="353" spans="1:11" outlineLevel="1">
      <c r="A353" s="8">
        <v>129</v>
      </c>
      <c r="B353" s="4">
        <f>Sintéticos3x3!P132</f>
        <v>0.7</v>
      </c>
      <c r="C353" s="4">
        <f>Sintéticos3x3!S132</f>
        <v>0.1</v>
      </c>
      <c r="D353" s="4">
        <f>Sintéticos3x3!V132</f>
        <v>0.5</v>
      </c>
      <c r="E353" s="4">
        <f>Sintéticos3x3!Q132</f>
        <v>1</v>
      </c>
      <c r="F353" s="4">
        <f>Sintéticos3x3!T132</f>
        <v>0</v>
      </c>
      <c r="G353" s="4">
        <f>Sintéticos3x3!W132</f>
        <v>0.1</v>
      </c>
      <c r="H353" s="4">
        <f>Sintéticos3x3!R132</f>
        <v>0.7</v>
      </c>
      <c r="I353" s="4">
        <f>Sintéticos3x3!U132</f>
        <v>0.1</v>
      </c>
      <c r="J353" s="4">
        <f>Sintéticos3x3!X132</f>
        <v>0.4</v>
      </c>
      <c r="K353" s="5">
        <f>Sintéticos3x3!O132</f>
        <v>1.6075286295525153</v>
      </c>
    </row>
    <row r="354" spans="1:11" outlineLevel="1">
      <c r="A354" s="8">
        <v>157</v>
      </c>
      <c r="B354" s="4">
        <f>Sintéticos3x3!P160</f>
        <v>0.7</v>
      </c>
      <c r="C354" s="4">
        <f>Sintéticos3x3!S160</f>
        <v>0.1</v>
      </c>
      <c r="D354" s="4">
        <f>Sintéticos3x3!V160</f>
        <v>0.5</v>
      </c>
      <c r="E354" s="4">
        <f>Sintéticos3x3!Q160</f>
        <v>0.7</v>
      </c>
      <c r="F354" s="4">
        <f>Sintéticos3x3!T160</f>
        <v>0.1</v>
      </c>
      <c r="G354" s="4">
        <f>Sintéticos3x3!W160</f>
        <v>0.5</v>
      </c>
      <c r="H354" s="4">
        <f>Sintéticos3x3!R160</f>
        <v>1</v>
      </c>
      <c r="I354" s="4">
        <f>Sintéticos3x3!U160</f>
        <v>0</v>
      </c>
      <c r="J354" s="4">
        <f>Sintéticos3x3!X160</f>
        <v>0.3</v>
      </c>
      <c r="K354" s="5">
        <f>Sintéticos3x3!O160</f>
        <v>1.6116363152490341</v>
      </c>
    </row>
    <row r="355" spans="1:11" outlineLevel="1">
      <c r="A355" s="8">
        <v>141</v>
      </c>
      <c r="B355" s="4">
        <f>Sintéticos3x3!P144</f>
        <v>0.7</v>
      </c>
      <c r="C355" s="4">
        <f>Sintéticos3x3!S144</f>
        <v>0.1</v>
      </c>
      <c r="D355" s="4">
        <f>Sintéticos3x3!V144</f>
        <v>0.5</v>
      </c>
      <c r="E355" s="4">
        <f>Sintéticos3x3!Q144</f>
        <v>0.3</v>
      </c>
      <c r="F355" s="4">
        <f>Sintéticos3x3!T144</f>
        <v>0.9</v>
      </c>
      <c r="G355" s="4">
        <f>Sintéticos3x3!W144</f>
        <v>0.1</v>
      </c>
      <c r="H355" s="4">
        <f>Sintéticos3x3!R144</f>
        <v>0.7</v>
      </c>
      <c r="I355" s="4">
        <f>Sintéticos3x3!U144</f>
        <v>0.1</v>
      </c>
      <c r="J355" s="4">
        <f>Sintéticos3x3!X144</f>
        <v>0.5</v>
      </c>
      <c r="K355" s="5">
        <f>Sintéticos3x3!O144</f>
        <v>1.6310543364988932</v>
      </c>
    </row>
    <row r="356" spans="1:11" outlineLevel="1">
      <c r="A356" s="8">
        <v>33</v>
      </c>
      <c r="B356" s="4">
        <f>Sintéticos3x3!P36</f>
        <v>1</v>
      </c>
      <c r="C356" s="4">
        <f>Sintéticos3x3!S36</f>
        <v>0</v>
      </c>
      <c r="D356" s="4">
        <f>Sintéticos3x3!V36</f>
        <v>0.1</v>
      </c>
      <c r="E356" s="4">
        <f>Sintéticos3x3!Q36</f>
        <v>1</v>
      </c>
      <c r="F356" s="4">
        <f>Sintéticos3x3!T36</f>
        <v>0</v>
      </c>
      <c r="G356" s="4">
        <f>Sintéticos3x3!W36</f>
        <v>0.3</v>
      </c>
      <c r="H356" s="4">
        <f>Sintéticos3x3!R36</f>
        <v>0.7</v>
      </c>
      <c r="I356" s="4">
        <f>Sintéticos3x3!U36</f>
        <v>0.1</v>
      </c>
      <c r="J356" s="4">
        <f>Sintéticos3x3!X36</f>
        <v>0.4</v>
      </c>
      <c r="K356" s="5">
        <f>Sintéticos3x3!O36</f>
        <v>1.6483772686329263</v>
      </c>
    </row>
    <row r="357" spans="1:11" outlineLevel="1">
      <c r="A357" s="8">
        <v>112</v>
      </c>
      <c r="B357" s="4">
        <f>Sintéticos3x3!P115</f>
        <v>1</v>
      </c>
      <c r="C357" s="4">
        <f>Sintéticos3x3!S115</f>
        <v>0</v>
      </c>
      <c r="D357" s="4">
        <f>Sintéticos3x3!V115</f>
        <v>0.3</v>
      </c>
      <c r="E357" s="4">
        <f>Sintéticos3x3!Q115</f>
        <v>1</v>
      </c>
      <c r="F357" s="4">
        <f>Sintéticos3x3!T115</f>
        <v>0</v>
      </c>
      <c r="G357" s="4">
        <f>Sintéticos3x3!W115</f>
        <v>0.3</v>
      </c>
      <c r="H357" s="4">
        <f>Sintéticos3x3!R115</f>
        <v>0.3</v>
      </c>
      <c r="I357" s="4">
        <f>Sintéticos3x3!U115</f>
        <v>0.9</v>
      </c>
      <c r="J357" s="4">
        <f>Sintéticos3x3!X115</f>
        <v>0.3</v>
      </c>
      <c r="K357" s="5">
        <f>Sintéticos3x3!O115</f>
        <v>1.6597044728900343</v>
      </c>
    </row>
    <row r="358" spans="1:11" outlineLevel="1">
      <c r="A358" s="8">
        <v>32</v>
      </c>
      <c r="B358" s="4">
        <f>Sintéticos3x3!P35</f>
        <v>1</v>
      </c>
      <c r="C358" s="4">
        <f>Sintéticos3x3!S35</f>
        <v>0</v>
      </c>
      <c r="D358" s="4">
        <f>Sintéticos3x3!V35</f>
        <v>0.1</v>
      </c>
      <c r="E358" s="4">
        <f>Sintéticos3x3!Q35</f>
        <v>1</v>
      </c>
      <c r="F358" s="4">
        <f>Sintéticos3x3!T35</f>
        <v>0</v>
      </c>
      <c r="G358" s="4">
        <f>Sintéticos3x3!W35</f>
        <v>0.3</v>
      </c>
      <c r="H358" s="4">
        <f>Sintéticos3x3!R35</f>
        <v>0.3</v>
      </c>
      <c r="I358" s="4">
        <f>Sintéticos3x3!U35</f>
        <v>0.9</v>
      </c>
      <c r="J358" s="4">
        <f>Sintéticos3x3!X35</f>
        <v>0.3</v>
      </c>
      <c r="K358" s="5">
        <f>Sintéticos3x3!O35</f>
        <v>1.6646276193426892</v>
      </c>
    </row>
    <row r="359" spans="1:11" outlineLevel="1">
      <c r="A359" s="8">
        <v>19</v>
      </c>
      <c r="B359" s="4">
        <f>Sintéticos3x3!P22</f>
        <v>1</v>
      </c>
      <c r="C359" s="4">
        <f>Sintéticos3x3!S22</f>
        <v>0</v>
      </c>
      <c r="D359" s="4">
        <f>Sintéticos3x3!V22</f>
        <v>0.1</v>
      </c>
      <c r="E359" s="4">
        <f>Sintéticos3x3!Q22</f>
        <v>0.3</v>
      </c>
      <c r="F359" s="4">
        <f>Sintéticos3x3!T22</f>
        <v>0.9</v>
      </c>
      <c r="G359" s="4">
        <f>Sintéticos3x3!W22</f>
        <v>0.1</v>
      </c>
      <c r="H359" s="4">
        <f>Sintéticos3x3!R22</f>
        <v>1</v>
      </c>
      <c r="I359" s="4">
        <f>Sintéticos3x3!U22</f>
        <v>0</v>
      </c>
      <c r="J359" s="4">
        <f>Sintéticos3x3!X22</f>
        <v>0.3</v>
      </c>
      <c r="K359" s="5">
        <f>Sintéticos3x3!O22</f>
        <v>1.6680958892107229</v>
      </c>
    </row>
    <row r="360" spans="1:11" outlineLevel="1">
      <c r="A360" s="8">
        <v>126</v>
      </c>
      <c r="B360" s="4">
        <f>Sintéticos3x3!P129</f>
        <v>0.7</v>
      </c>
      <c r="C360" s="4">
        <f>Sintéticos3x3!S129</f>
        <v>0.1</v>
      </c>
      <c r="D360" s="4">
        <f>Sintéticos3x3!V129</f>
        <v>0.5</v>
      </c>
      <c r="E360" s="4">
        <f>Sintéticos3x3!Q129</f>
        <v>1</v>
      </c>
      <c r="F360" s="4">
        <f>Sintéticos3x3!T129</f>
        <v>0</v>
      </c>
      <c r="G360" s="4">
        <f>Sintéticos3x3!W129</f>
        <v>0.1</v>
      </c>
      <c r="H360" s="4">
        <f>Sintéticos3x3!R129</f>
        <v>0.7</v>
      </c>
      <c r="I360" s="4">
        <f>Sintéticos3x3!U129</f>
        <v>0.1</v>
      </c>
      <c r="J360" s="4">
        <f>Sintéticos3x3!X129</f>
        <v>0.5</v>
      </c>
      <c r="K360" s="5">
        <f>Sintéticos3x3!O129</f>
        <v>1.6739764193691888</v>
      </c>
    </row>
    <row r="361" spans="1:11" outlineLevel="1">
      <c r="A361" s="8">
        <v>113</v>
      </c>
      <c r="B361" s="4">
        <f>Sintéticos3x3!P116</f>
        <v>1</v>
      </c>
      <c r="C361" s="4">
        <f>Sintéticos3x3!S116</f>
        <v>0</v>
      </c>
      <c r="D361" s="4">
        <f>Sintéticos3x3!V116</f>
        <v>0.3</v>
      </c>
      <c r="E361" s="4">
        <f>Sintéticos3x3!Q116</f>
        <v>1</v>
      </c>
      <c r="F361" s="4">
        <f>Sintéticos3x3!T116</f>
        <v>0</v>
      </c>
      <c r="G361" s="4">
        <f>Sintéticos3x3!W116</f>
        <v>0.3</v>
      </c>
      <c r="H361" s="4">
        <f>Sintéticos3x3!R116</f>
        <v>0.7</v>
      </c>
      <c r="I361" s="4">
        <f>Sintéticos3x3!U116</f>
        <v>0.1</v>
      </c>
      <c r="J361" s="4">
        <f>Sintéticos3x3!X116</f>
        <v>0.4</v>
      </c>
      <c r="K361" s="5">
        <f>Sintéticos3x3!O116</f>
        <v>1.6911431869059967</v>
      </c>
    </row>
    <row r="362" spans="1:11" outlineLevel="1">
      <c r="A362" s="8">
        <v>147</v>
      </c>
      <c r="B362" s="4">
        <f>Sintéticos3x3!P150</f>
        <v>0.7</v>
      </c>
      <c r="C362" s="4">
        <f>Sintéticos3x3!S150</f>
        <v>0.1</v>
      </c>
      <c r="D362" s="4">
        <f>Sintéticos3x3!V150</f>
        <v>0.5</v>
      </c>
      <c r="E362" s="4">
        <f>Sintéticos3x3!Q150</f>
        <v>0.9</v>
      </c>
      <c r="F362" s="4">
        <f>Sintéticos3x3!T150</f>
        <v>0</v>
      </c>
      <c r="G362" s="4">
        <f>Sintéticos3x3!W150</f>
        <v>0.5</v>
      </c>
      <c r="H362" s="4">
        <f>Sintéticos3x3!R150</f>
        <v>0.7</v>
      </c>
      <c r="I362" s="4">
        <f>Sintéticos3x3!U150</f>
        <v>0.1</v>
      </c>
      <c r="J362" s="4">
        <f>Sintéticos3x3!X150</f>
        <v>0.5</v>
      </c>
      <c r="K362" s="5">
        <f>Sintéticos3x3!O150</f>
        <v>1.7133370328822346</v>
      </c>
    </row>
    <row r="363" spans="1:11" outlineLevel="1">
      <c r="A363" s="8">
        <v>80</v>
      </c>
      <c r="B363" s="4">
        <f>Sintéticos3x3!P83</f>
        <v>0.3</v>
      </c>
      <c r="C363" s="4">
        <f>Sintéticos3x3!S83</f>
        <v>0.9</v>
      </c>
      <c r="D363" s="4">
        <f>Sintéticos3x3!V83</f>
        <v>0.1</v>
      </c>
      <c r="E363" s="4">
        <f>Sintéticos3x3!Q83</f>
        <v>1</v>
      </c>
      <c r="F363" s="4">
        <f>Sintéticos3x3!T83</f>
        <v>0</v>
      </c>
      <c r="G363" s="4">
        <f>Sintéticos3x3!W83</f>
        <v>0.3</v>
      </c>
      <c r="H363" s="4">
        <f>Sintéticos3x3!R83</f>
        <v>1</v>
      </c>
      <c r="I363" s="4">
        <f>Sintéticos3x3!U83</f>
        <v>0</v>
      </c>
      <c r="J363" s="4">
        <f>Sintéticos3x3!X83</f>
        <v>0.3</v>
      </c>
      <c r="K363" s="5">
        <f>Sintéticos3x3!O83</f>
        <v>1.7394929719930048</v>
      </c>
    </row>
    <row r="364" spans="1:11" outlineLevel="1">
      <c r="A364" s="8">
        <v>8</v>
      </c>
      <c r="B364" s="4">
        <f>Sintéticos3x3!P11</f>
        <v>1</v>
      </c>
      <c r="C364" s="4">
        <f>Sintéticos3x3!S11</f>
        <v>0</v>
      </c>
      <c r="D364" s="4">
        <f>Sintéticos3x3!V11</f>
        <v>0.1</v>
      </c>
      <c r="E364" s="4">
        <f>Sintéticos3x3!Q11</f>
        <v>1</v>
      </c>
      <c r="F364" s="4">
        <f>Sintéticos3x3!T11</f>
        <v>0</v>
      </c>
      <c r="G364" s="4">
        <f>Sintéticos3x3!W11</f>
        <v>0.1</v>
      </c>
      <c r="H364" s="4">
        <f>Sintéticos3x3!R11</f>
        <v>0.7</v>
      </c>
      <c r="I364" s="4">
        <f>Sintéticos3x3!U11</f>
        <v>0.1</v>
      </c>
      <c r="J364" s="4">
        <f>Sintéticos3x3!X11</f>
        <v>0.4</v>
      </c>
      <c r="K364" s="5">
        <f>Sintéticos3x3!O11</f>
        <v>1.8011186238561516</v>
      </c>
    </row>
    <row r="365" spans="1:11" outlineLevel="1">
      <c r="A365" s="8">
        <v>110</v>
      </c>
      <c r="B365" s="4">
        <f>Sintéticos3x3!P113</f>
        <v>0.3</v>
      </c>
      <c r="C365" s="4">
        <f>Sintéticos3x3!S113</f>
        <v>0.9</v>
      </c>
      <c r="D365" s="4">
        <f>Sintéticos3x3!V113</f>
        <v>0.5</v>
      </c>
      <c r="E365" s="4">
        <f>Sintéticos3x3!Q113</f>
        <v>0.7</v>
      </c>
      <c r="F365" s="4">
        <f>Sintéticos3x3!T113</f>
        <v>0.1</v>
      </c>
      <c r="G365" s="4">
        <f>Sintéticos3x3!W113</f>
        <v>0.4</v>
      </c>
      <c r="H365" s="4">
        <f>Sintéticos3x3!R113</f>
        <v>0.7</v>
      </c>
      <c r="I365" s="4">
        <f>Sintéticos3x3!U113</f>
        <v>0.1</v>
      </c>
      <c r="J365" s="4">
        <f>Sintéticos3x3!X113</f>
        <v>0.4</v>
      </c>
      <c r="K365" s="5">
        <f>Sintéticos3x3!O113</f>
        <v>1.8302179901259503</v>
      </c>
    </row>
    <row r="366" spans="1:11" outlineLevel="1">
      <c r="A366" s="8">
        <v>7</v>
      </c>
      <c r="B366" s="4">
        <f>Sintéticos3x3!P10</f>
        <v>1</v>
      </c>
      <c r="C366" s="4">
        <f>Sintéticos3x3!S10</f>
        <v>0</v>
      </c>
      <c r="D366" s="4">
        <f>Sintéticos3x3!V10</f>
        <v>0.1</v>
      </c>
      <c r="E366" s="4">
        <f>Sintéticos3x3!Q10</f>
        <v>1</v>
      </c>
      <c r="F366" s="4">
        <f>Sintéticos3x3!T10</f>
        <v>0</v>
      </c>
      <c r="G366" s="4">
        <f>Sintéticos3x3!W10</f>
        <v>0.1</v>
      </c>
      <c r="H366" s="4">
        <f>Sintéticos3x3!R10</f>
        <v>0.3</v>
      </c>
      <c r="I366" s="4">
        <f>Sintéticos3x3!U10</f>
        <v>0.9</v>
      </c>
      <c r="J366" s="4">
        <f>Sintéticos3x3!X10</f>
        <v>0.3</v>
      </c>
      <c r="K366" s="5">
        <f>Sintéticos3x3!O10</f>
        <v>1.8412025583516733</v>
      </c>
    </row>
    <row r="367" spans="1:11" outlineLevel="1">
      <c r="A367" s="8">
        <v>36</v>
      </c>
      <c r="B367" s="4">
        <f>Sintéticos3x3!P39</f>
        <v>1</v>
      </c>
      <c r="C367" s="4">
        <f>Sintéticos3x3!S39</f>
        <v>0</v>
      </c>
      <c r="D367" s="4">
        <f>Sintéticos3x3!V39</f>
        <v>0.1</v>
      </c>
      <c r="E367" s="4">
        <f>Sintéticos3x3!Q39</f>
        <v>0.7</v>
      </c>
      <c r="F367" s="4">
        <f>Sintéticos3x3!T39</f>
        <v>0.1</v>
      </c>
      <c r="G367" s="4">
        <f>Sintéticos3x3!W39</f>
        <v>0.4</v>
      </c>
      <c r="H367" s="4">
        <f>Sintéticos3x3!R39</f>
        <v>0.7</v>
      </c>
      <c r="I367" s="4">
        <f>Sintéticos3x3!U39</f>
        <v>0.1</v>
      </c>
      <c r="J367" s="4">
        <f>Sintéticos3x3!X39</f>
        <v>0.4</v>
      </c>
      <c r="K367" s="5">
        <f>Sintéticos3x3!O39</f>
        <v>1.8444640851071545</v>
      </c>
    </row>
    <row r="368" spans="1:11" outlineLevel="1">
      <c r="A368" s="8">
        <v>85</v>
      </c>
      <c r="B368" s="4">
        <f>Sintéticos3x3!P88</f>
        <v>0.3</v>
      </c>
      <c r="C368" s="4">
        <f>Sintéticos3x3!S88</f>
        <v>0.9</v>
      </c>
      <c r="D368" s="4">
        <f>Sintéticos3x3!V88</f>
        <v>0.1</v>
      </c>
      <c r="E368" s="4">
        <f>Sintéticos3x3!Q88</f>
        <v>0.7</v>
      </c>
      <c r="F368" s="4">
        <f>Sintéticos3x3!T88</f>
        <v>0.1</v>
      </c>
      <c r="G368" s="4">
        <f>Sintéticos3x3!W88</f>
        <v>0.4</v>
      </c>
      <c r="H368" s="4">
        <f>Sintéticos3x3!R88</f>
        <v>0.7</v>
      </c>
      <c r="I368" s="4">
        <f>Sintéticos3x3!U88</f>
        <v>0.1</v>
      </c>
      <c r="J368" s="4">
        <f>Sintéticos3x3!X88</f>
        <v>0.4</v>
      </c>
      <c r="K368" s="5">
        <f>Sintéticos3x3!O88</f>
        <v>1.8584808668492154</v>
      </c>
    </row>
    <row r="369" spans="1:11" outlineLevel="1">
      <c r="A369" s="8">
        <v>100</v>
      </c>
      <c r="B369" s="4">
        <f>Sintéticos3x3!P103</f>
        <v>0.9</v>
      </c>
      <c r="C369" s="4">
        <f>Sintéticos3x3!S103</f>
        <v>0</v>
      </c>
      <c r="D369" s="4">
        <f>Sintéticos3x3!V103</f>
        <v>0.5</v>
      </c>
      <c r="E369" s="4">
        <f>Sintéticos3x3!Q103</f>
        <v>0.7</v>
      </c>
      <c r="F369" s="4">
        <f>Sintéticos3x3!T103</f>
        <v>0.1</v>
      </c>
      <c r="G369" s="4">
        <f>Sintéticos3x3!W103</f>
        <v>0.4</v>
      </c>
      <c r="H369" s="4">
        <f>Sintéticos3x3!R103</f>
        <v>0.7</v>
      </c>
      <c r="I369" s="4">
        <f>Sintéticos3x3!U103</f>
        <v>0.1</v>
      </c>
      <c r="J369" s="4">
        <f>Sintéticos3x3!X103</f>
        <v>0.4</v>
      </c>
      <c r="K369" s="5">
        <f>Sintéticos3x3!O103</f>
        <v>1.8679363018792978</v>
      </c>
    </row>
    <row r="370" spans="1:11" outlineLevel="1">
      <c r="A370" s="8">
        <v>88</v>
      </c>
      <c r="B370" s="4">
        <f>Sintéticos3x3!P91</f>
        <v>0.9</v>
      </c>
      <c r="C370" s="4">
        <f>Sintéticos3x3!S91</f>
        <v>0</v>
      </c>
      <c r="D370" s="4">
        <f>Sintéticos3x3!V91</f>
        <v>0.5</v>
      </c>
      <c r="E370" s="4">
        <f>Sintéticos3x3!Q91</f>
        <v>0.9</v>
      </c>
      <c r="F370" s="4">
        <f>Sintéticos3x3!T91</f>
        <v>0</v>
      </c>
      <c r="G370" s="4">
        <f>Sintéticos3x3!W91</f>
        <v>0.5</v>
      </c>
      <c r="H370" s="4">
        <f>Sintéticos3x3!R91</f>
        <v>1</v>
      </c>
      <c r="I370" s="4">
        <f>Sintéticos3x3!U91</f>
        <v>0</v>
      </c>
      <c r="J370" s="4">
        <f>Sintéticos3x3!X91</f>
        <v>0.3</v>
      </c>
      <c r="K370" s="5">
        <f>Sintéticos3x3!O91</f>
        <v>1.8825252737437215</v>
      </c>
    </row>
    <row r="371" spans="1:11" outlineLevel="1">
      <c r="A371" s="8">
        <v>119</v>
      </c>
      <c r="B371" s="4">
        <f>Sintéticos3x3!P122</f>
        <v>0.3</v>
      </c>
      <c r="C371" s="4">
        <f>Sintéticos3x3!S122</f>
        <v>0.9</v>
      </c>
      <c r="D371" s="4">
        <f>Sintéticos3x3!V122</f>
        <v>0.3</v>
      </c>
      <c r="E371" s="4">
        <f>Sintéticos3x3!Q122</f>
        <v>0.7</v>
      </c>
      <c r="F371" s="4">
        <f>Sintéticos3x3!T122</f>
        <v>0.1</v>
      </c>
      <c r="G371" s="4">
        <f>Sintéticos3x3!W122</f>
        <v>0.4</v>
      </c>
      <c r="H371" s="4">
        <f>Sintéticos3x3!R122</f>
        <v>0.7</v>
      </c>
      <c r="I371" s="4">
        <f>Sintéticos3x3!U122</f>
        <v>0.1</v>
      </c>
      <c r="J371" s="4">
        <f>Sintéticos3x3!X122</f>
        <v>0.4</v>
      </c>
      <c r="K371" s="5">
        <f>Sintéticos3x3!O122</f>
        <v>1.8888306037102363</v>
      </c>
    </row>
    <row r="372" spans="1:11" outlineLevel="1">
      <c r="A372" s="8">
        <v>116</v>
      </c>
      <c r="B372" s="4">
        <f>Sintéticos3x3!P119</f>
        <v>1</v>
      </c>
      <c r="C372" s="4">
        <f>Sintéticos3x3!S119</f>
        <v>0</v>
      </c>
      <c r="D372" s="4">
        <f>Sintéticos3x3!V119</f>
        <v>0.3</v>
      </c>
      <c r="E372" s="4">
        <f>Sintéticos3x3!Q119</f>
        <v>0.7</v>
      </c>
      <c r="F372" s="4">
        <f>Sintéticos3x3!T119</f>
        <v>0.1</v>
      </c>
      <c r="G372" s="4">
        <f>Sintéticos3x3!W119</f>
        <v>0.4</v>
      </c>
      <c r="H372" s="4">
        <f>Sintéticos3x3!R119</f>
        <v>0.7</v>
      </c>
      <c r="I372" s="4">
        <f>Sintéticos3x3!U119</f>
        <v>0.1</v>
      </c>
      <c r="J372" s="4">
        <f>Sintéticos3x3!X119</f>
        <v>0.4</v>
      </c>
      <c r="K372" s="5">
        <f>Sintéticos3x3!O119</f>
        <v>1.899989843209184</v>
      </c>
    </row>
    <row r="373" spans="1:11" outlineLevel="1">
      <c r="A373" s="8">
        <v>3</v>
      </c>
      <c r="B373" s="4">
        <f>Sintéticos3x3!P6</f>
        <v>1</v>
      </c>
      <c r="C373" s="4">
        <f>Sintéticos3x3!S6</f>
        <v>0</v>
      </c>
      <c r="D373" s="4">
        <f>Sintéticos3x3!V6</f>
        <v>0.1</v>
      </c>
      <c r="E373" s="4">
        <f>Sintéticos3x3!Q6</f>
        <v>1</v>
      </c>
      <c r="F373" s="4">
        <f>Sintéticos3x3!T6</f>
        <v>0</v>
      </c>
      <c r="G373" s="4">
        <f>Sintéticos3x3!W6</f>
        <v>0.1</v>
      </c>
      <c r="H373" s="4">
        <f>Sintéticos3x3!R6</f>
        <v>0.3</v>
      </c>
      <c r="I373" s="4">
        <f>Sintéticos3x3!U6</f>
        <v>0.9</v>
      </c>
      <c r="J373" s="4">
        <f>Sintéticos3x3!X6</f>
        <v>0.1</v>
      </c>
      <c r="K373" s="5">
        <f>Sintéticos3x3!O6</f>
        <v>1.9167093810859608</v>
      </c>
    </row>
    <row r="374" spans="1:11" outlineLevel="1">
      <c r="A374" s="8">
        <v>24</v>
      </c>
      <c r="B374" s="4">
        <f>Sintéticos3x3!P27</f>
        <v>1</v>
      </c>
      <c r="C374" s="4">
        <f>Sintéticos3x3!S27</f>
        <v>0</v>
      </c>
      <c r="D374" s="4">
        <f>Sintéticos3x3!V27</f>
        <v>0.1</v>
      </c>
      <c r="E374" s="4">
        <f>Sintéticos3x3!Q27</f>
        <v>0.9</v>
      </c>
      <c r="F374" s="4">
        <f>Sintéticos3x3!T27</f>
        <v>0</v>
      </c>
      <c r="G374" s="4">
        <f>Sintéticos3x3!W27</f>
        <v>0.5</v>
      </c>
      <c r="H374" s="4">
        <f>Sintéticos3x3!R27</f>
        <v>1</v>
      </c>
      <c r="I374" s="4">
        <f>Sintéticos3x3!U27</f>
        <v>0</v>
      </c>
      <c r="J374" s="4">
        <f>Sintéticos3x3!X27</f>
        <v>0.3</v>
      </c>
      <c r="K374" s="5">
        <f>Sintéticos3x3!O27</f>
        <v>2.0468881037637483</v>
      </c>
    </row>
    <row r="375" spans="1:11" outlineLevel="1">
      <c r="A375" s="8">
        <v>95</v>
      </c>
      <c r="B375" s="4">
        <f>Sintéticos3x3!P98</f>
        <v>0.9</v>
      </c>
      <c r="C375" s="4">
        <f>Sintéticos3x3!S98</f>
        <v>0</v>
      </c>
      <c r="D375" s="4">
        <f>Sintéticos3x3!V98</f>
        <v>0.5</v>
      </c>
      <c r="E375" s="4">
        <f>Sintéticos3x3!Q98</f>
        <v>1</v>
      </c>
      <c r="F375" s="4">
        <f>Sintéticos3x3!T98</f>
        <v>0</v>
      </c>
      <c r="G375" s="4">
        <f>Sintéticos3x3!W98</f>
        <v>0.3</v>
      </c>
      <c r="H375" s="4">
        <f>Sintéticos3x3!R98</f>
        <v>1</v>
      </c>
      <c r="I375" s="4">
        <f>Sintéticos3x3!U98</f>
        <v>0</v>
      </c>
      <c r="J375" s="4">
        <f>Sintéticos3x3!X98</f>
        <v>0.3</v>
      </c>
      <c r="K375" s="5">
        <f>Sintéticos3x3!O98</f>
        <v>2.0642002355698734</v>
      </c>
    </row>
    <row r="376" spans="1:11" outlineLevel="1">
      <c r="A376" s="8">
        <v>159</v>
      </c>
      <c r="B376" s="4">
        <f>Sintéticos3x3!P162</f>
        <v>0.7</v>
      </c>
      <c r="C376" s="4">
        <f>Sintéticos3x3!S162</f>
        <v>0.1</v>
      </c>
      <c r="D376" s="4">
        <f>Sintéticos3x3!V162</f>
        <v>0.5</v>
      </c>
      <c r="E376" s="4">
        <f>Sintéticos3x3!Q162</f>
        <v>0.7</v>
      </c>
      <c r="F376" s="4">
        <f>Sintéticos3x3!T162</f>
        <v>0.1</v>
      </c>
      <c r="G376" s="4">
        <f>Sintéticos3x3!W162</f>
        <v>0.5</v>
      </c>
      <c r="H376" s="4">
        <f>Sintéticos3x3!R162</f>
        <v>0.7</v>
      </c>
      <c r="I376" s="4">
        <f>Sintéticos3x3!U162</f>
        <v>0.1</v>
      </c>
      <c r="J376" s="4">
        <f>Sintéticos3x3!X162</f>
        <v>0.4</v>
      </c>
      <c r="K376" s="5">
        <f>Sintéticos3x3!O162</f>
        <v>2.0994237044037098</v>
      </c>
    </row>
    <row r="377" spans="1:11" outlineLevel="1">
      <c r="A377" s="8">
        <v>156</v>
      </c>
      <c r="B377" s="4">
        <f>Sintéticos3x3!P159</f>
        <v>0.7</v>
      </c>
      <c r="C377" s="4">
        <f>Sintéticos3x3!S159</f>
        <v>0.1</v>
      </c>
      <c r="D377" s="4">
        <f>Sintéticos3x3!V159</f>
        <v>0.5</v>
      </c>
      <c r="E377" s="4">
        <f>Sintéticos3x3!Q159</f>
        <v>0.7</v>
      </c>
      <c r="F377" s="4">
        <f>Sintéticos3x3!T159</f>
        <v>0.1</v>
      </c>
      <c r="G377" s="4">
        <f>Sintéticos3x3!W159</f>
        <v>0.5</v>
      </c>
      <c r="H377" s="4">
        <f>Sintéticos3x3!R159</f>
        <v>0.7</v>
      </c>
      <c r="I377" s="4">
        <f>Sintéticos3x3!U159</f>
        <v>0.1</v>
      </c>
      <c r="J377" s="4">
        <f>Sintéticos3x3!X159</f>
        <v>0.5</v>
      </c>
      <c r="K377" s="5">
        <f>Sintéticos3x3!O159</f>
        <v>2.160752375412061</v>
      </c>
    </row>
    <row r="378" spans="1:11" outlineLevel="1">
      <c r="A378" s="8">
        <v>165</v>
      </c>
      <c r="B378" s="4">
        <f>Sintéticos3x3!P168</f>
        <v>0.7</v>
      </c>
      <c r="C378" s="4">
        <f>Sintéticos3x3!S168</f>
        <v>0.1</v>
      </c>
      <c r="D378" s="4">
        <f>Sintéticos3x3!V168</f>
        <v>0.5</v>
      </c>
      <c r="E378" s="4">
        <f>Sintéticos3x3!Q168</f>
        <v>0.7</v>
      </c>
      <c r="F378" s="4">
        <f>Sintéticos3x3!T168</f>
        <v>0.1</v>
      </c>
      <c r="G378" s="4">
        <f>Sintéticos3x3!W168</f>
        <v>0.4</v>
      </c>
      <c r="H378" s="4">
        <f>Sintéticos3x3!R168</f>
        <v>0.7</v>
      </c>
      <c r="I378" s="4">
        <f>Sintéticos3x3!U168</f>
        <v>0.1</v>
      </c>
      <c r="J378" s="4">
        <f>Sintéticos3x3!X168</f>
        <v>0.4</v>
      </c>
      <c r="K378" s="5">
        <f>Sintéticos3x3!O168</f>
        <v>2.2473787635184341</v>
      </c>
    </row>
    <row r="379" spans="1:11" outlineLevel="1">
      <c r="A379" s="8">
        <v>22</v>
      </c>
      <c r="B379" s="4">
        <f>Sintéticos3x3!P25</f>
        <v>1</v>
      </c>
      <c r="C379" s="4">
        <f>Sintéticos3x3!S25</f>
        <v>0</v>
      </c>
      <c r="D379" s="4">
        <f>Sintéticos3x3!V25</f>
        <v>0.1</v>
      </c>
      <c r="E379" s="4">
        <f>Sintéticos3x3!Q25</f>
        <v>0.9</v>
      </c>
      <c r="F379" s="4">
        <f>Sintéticos3x3!T25</f>
        <v>0</v>
      </c>
      <c r="G379" s="4">
        <f>Sintéticos3x3!W25</f>
        <v>0.5</v>
      </c>
      <c r="H379" s="4">
        <f>Sintéticos3x3!R25</f>
        <v>0.9</v>
      </c>
      <c r="I379" s="4">
        <f>Sintéticos3x3!U25</f>
        <v>0</v>
      </c>
      <c r="J379" s="4">
        <f>Sintéticos3x3!X25</f>
        <v>0.5</v>
      </c>
      <c r="K379" s="5">
        <f>Sintéticos3x3!O25</f>
        <v>2.2632002505294713</v>
      </c>
    </row>
    <row r="380" spans="1:11" outlineLevel="1">
      <c r="A380" s="8">
        <v>4</v>
      </c>
      <c r="B380" s="4">
        <f>Sintéticos3x3!P7</f>
        <v>1</v>
      </c>
      <c r="C380" s="4">
        <f>Sintéticos3x3!S7</f>
        <v>0</v>
      </c>
      <c r="D380" s="4">
        <f>Sintéticos3x3!V7</f>
        <v>0.1</v>
      </c>
      <c r="E380" s="4">
        <f>Sintéticos3x3!Q7</f>
        <v>1</v>
      </c>
      <c r="F380" s="4">
        <f>Sintéticos3x3!T7</f>
        <v>0</v>
      </c>
      <c r="G380" s="4">
        <f>Sintéticos3x3!W7</f>
        <v>0.1</v>
      </c>
      <c r="H380" s="4">
        <f>Sintéticos3x3!R7</f>
        <v>0.9</v>
      </c>
      <c r="I380" s="4">
        <f>Sintéticos3x3!U7</f>
        <v>0</v>
      </c>
      <c r="J380" s="4">
        <f>Sintéticos3x3!X7</f>
        <v>0.5</v>
      </c>
      <c r="K380" s="5">
        <f>Sintéticos3x3!O7</f>
        <v>2.3149647648022857</v>
      </c>
    </row>
    <row r="381" spans="1:11" outlineLevel="1">
      <c r="A381" s="8">
        <v>6</v>
      </c>
      <c r="B381" s="4">
        <f>Sintéticos3x3!P9</f>
        <v>1</v>
      </c>
      <c r="C381" s="4">
        <f>Sintéticos3x3!S9</f>
        <v>0</v>
      </c>
      <c r="D381" s="4">
        <f>Sintéticos3x3!V9</f>
        <v>0.1</v>
      </c>
      <c r="E381" s="4">
        <f>Sintéticos3x3!Q9</f>
        <v>1</v>
      </c>
      <c r="F381" s="4">
        <f>Sintéticos3x3!T9</f>
        <v>0</v>
      </c>
      <c r="G381" s="4">
        <f>Sintéticos3x3!W9</f>
        <v>0.1</v>
      </c>
      <c r="H381" s="4">
        <f>Sintéticos3x3!R9</f>
        <v>1</v>
      </c>
      <c r="I381" s="4">
        <f>Sintéticos3x3!U9</f>
        <v>0</v>
      </c>
      <c r="J381" s="4">
        <f>Sintéticos3x3!X9</f>
        <v>0.3</v>
      </c>
      <c r="K381" s="5">
        <f>Sintéticos3x3!O9</f>
        <v>2.3722597721217693</v>
      </c>
    </row>
    <row r="382" spans="1:11" outlineLevel="1">
      <c r="A382" s="8">
        <v>86</v>
      </c>
      <c r="B382" s="4">
        <f>Sintéticos3x3!P89</f>
        <v>0.9</v>
      </c>
      <c r="C382" s="4">
        <f>Sintéticos3x3!S89</f>
        <v>0</v>
      </c>
      <c r="D382" s="4">
        <f>Sintéticos3x3!V89</f>
        <v>0.5</v>
      </c>
      <c r="E382" s="4">
        <f>Sintéticos3x3!Q89</f>
        <v>0.9</v>
      </c>
      <c r="F382" s="4">
        <f>Sintéticos3x3!T89</f>
        <v>0</v>
      </c>
      <c r="G382" s="4">
        <f>Sintéticos3x3!W89</f>
        <v>0.5</v>
      </c>
      <c r="H382" s="4">
        <f>Sintéticos3x3!R89</f>
        <v>0.9</v>
      </c>
      <c r="I382" s="4">
        <f>Sintéticos3x3!U89</f>
        <v>0</v>
      </c>
      <c r="J382" s="4">
        <f>Sintéticos3x3!X89</f>
        <v>0.5</v>
      </c>
      <c r="K382" s="5">
        <f>Sintéticos3x3!O89</f>
        <v>2.3939903930437225</v>
      </c>
    </row>
    <row r="383" spans="1:11" outlineLevel="1">
      <c r="A383" s="8">
        <v>31</v>
      </c>
      <c r="B383" s="4">
        <f>Sintéticos3x3!P34</f>
        <v>1</v>
      </c>
      <c r="C383" s="4">
        <f>Sintéticos3x3!S34</f>
        <v>0</v>
      </c>
      <c r="D383" s="4">
        <f>Sintéticos3x3!V34</f>
        <v>0.1</v>
      </c>
      <c r="E383" s="4">
        <f>Sintéticos3x3!Q34</f>
        <v>1</v>
      </c>
      <c r="F383" s="4">
        <f>Sintéticos3x3!T34</f>
        <v>0</v>
      </c>
      <c r="G383" s="4">
        <f>Sintéticos3x3!W34</f>
        <v>0.3</v>
      </c>
      <c r="H383" s="4">
        <f>Sintéticos3x3!R34</f>
        <v>1</v>
      </c>
      <c r="I383" s="4">
        <f>Sintéticos3x3!U34</f>
        <v>0</v>
      </c>
      <c r="J383" s="4">
        <f>Sintéticos3x3!X34</f>
        <v>0.3</v>
      </c>
      <c r="K383" s="5">
        <f>Sintéticos3x3!O34</f>
        <v>2.5858411613112322</v>
      </c>
    </row>
    <row r="384" spans="1:11" outlineLevel="1">
      <c r="A384" s="8">
        <v>120</v>
      </c>
      <c r="B384" s="4">
        <f>Sintéticos3x3!P123</f>
        <v>0.7</v>
      </c>
      <c r="C384" s="4">
        <f>Sintéticos3x3!S123</f>
        <v>0.1</v>
      </c>
      <c r="D384" s="4">
        <f>Sintéticos3x3!V123</f>
        <v>0.4</v>
      </c>
      <c r="E384" s="4">
        <f>Sintéticos3x3!Q123</f>
        <v>0.7</v>
      </c>
      <c r="F384" s="4">
        <f>Sintéticos3x3!T123</f>
        <v>0.1</v>
      </c>
      <c r="G384" s="4">
        <f>Sintéticos3x3!W123</f>
        <v>0.4</v>
      </c>
      <c r="H384" s="4">
        <f>Sintéticos3x3!R123</f>
        <v>0.7</v>
      </c>
      <c r="I384" s="4">
        <f>Sintéticos3x3!U123</f>
        <v>0.1</v>
      </c>
      <c r="J384" s="4">
        <f>Sintéticos3x3!X123</f>
        <v>0.4</v>
      </c>
      <c r="K384" s="5">
        <f>Sintéticos3x3!O123</f>
        <v>2.6240662224914186</v>
      </c>
    </row>
    <row r="385" spans="1:11" outlineLevel="1">
      <c r="A385" s="8">
        <v>111</v>
      </c>
      <c r="B385" s="4">
        <f>Sintéticos3x3!P114</f>
        <v>1</v>
      </c>
      <c r="C385" s="4">
        <f>Sintéticos3x3!S114</f>
        <v>0</v>
      </c>
      <c r="D385" s="4">
        <f>Sintéticos3x3!V114</f>
        <v>0.3</v>
      </c>
      <c r="E385" s="4">
        <f>Sintéticos3x3!Q114</f>
        <v>1</v>
      </c>
      <c r="F385" s="4">
        <f>Sintéticos3x3!T114</f>
        <v>0</v>
      </c>
      <c r="G385" s="4">
        <f>Sintéticos3x3!W114</f>
        <v>0.3</v>
      </c>
      <c r="H385" s="4">
        <f>Sintéticos3x3!R114</f>
        <v>1</v>
      </c>
      <c r="I385" s="4">
        <f>Sintéticos3x3!U114</f>
        <v>0</v>
      </c>
      <c r="J385" s="4">
        <f>Sintéticos3x3!X114</f>
        <v>0.3</v>
      </c>
      <c r="K385" s="5">
        <f>Sintéticos3x3!O114</f>
        <v>2.6479161112592204</v>
      </c>
    </row>
    <row r="386" spans="1:11">
      <c r="A386" s="8">
        <v>1</v>
      </c>
      <c r="B386" s="4">
        <f>Sintéticos3x3!P4</f>
        <v>1</v>
      </c>
      <c r="C386" s="4">
        <f>Sintéticos3x3!S4</f>
        <v>0</v>
      </c>
      <c r="D386" s="4">
        <f>Sintéticos3x3!V4</f>
        <v>0.1</v>
      </c>
      <c r="E386" s="4">
        <f>Sintéticos3x3!Q4</f>
        <v>1</v>
      </c>
      <c r="F386" s="4">
        <f>Sintéticos3x3!T4</f>
        <v>0</v>
      </c>
      <c r="G386" s="4">
        <f>Sintéticos3x3!W4</f>
        <v>0.1</v>
      </c>
      <c r="H386" s="4">
        <f>Sintéticos3x3!R4</f>
        <v>1</v>
      </c>
      <c r="I386" s="4">
        <f>Sintéticos3x3!U4</f>
        <v>0</v>
      </c>
      <c r="J386" s="4">
        <f>Sintéticos3x3!X4</f>
        <v>0.1</v>
      </c>
      <c r="K386" s="5">
        <f>Sintéticos3x3!O4</f>
        <v>2.947923255323635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T386"/>
  <sheetViews>
    <sheetView topLeftCell="K1" workbookViewId="0">
      <selection activeCell="T85" sqref="T85"/>
    </sheetView>
  </sheetViews>
  <sheetFormatPr defaultColWidth="14.42578125" defaultRowHeight="15" customHeight="1" outlineLevelRow="1"/>
  <cols>
    <col min="1" max="1" width="4" bestFit="1" customWidth="1"/>
    <col min="2" max="2" width="16.42578125" bestFit="1" customWidth="1"/>
    <col min="3" max="3" width="18.140625" bestFit="1" customWidth="1"/>
    <col min="4" max="4" width="16" bestFit="1" customWidth="1"/>
    <col min="5" max="5" width="16.42578125" bestFit="1" customWidth="1"/>
    <col min="6" max="6" width="18.140625" bestFit="1" customWidth="1"/>
    <col min="7" max="7" width="16" bestFit="1" customWidth="1"/>
    <col min="8" max="8" width="16.42578125" bestFit="1" customWidth="1"/>
    <col min="9" max="9" width="18.140625" bestFit="1" customWidth="1"/>
    <col min="10" max="10" width="16" bestFit="1" customWidth="1"/>
    <col min="11" max="11" width="16.42578125" bestFit="1" customWidth="1"/>
    <col min="12" max="12" width="18.140625" bestFit="1" customWidth="1"/>
    <col min="13" max="13" width="16" bestFit="1" customWidth="1"/>
    <col min="14" max="14" width="16.42578125" bestFit="1" customWidth="1"/>
    <col min="15" max="15" width="18.140625" bestFit="1" customWidth="1"/>
    <col min="16" max="16" width="16" bestFit="1" customWidth="1"/>
    <col min="17" max="17" width="16.42578125" bestFit="1" customWidth="1"/>
    <col min="18" max="18" width="18.140625" bestFit="1" customWidth="1"/>
    <col min="19" max="19" width="16" bestFit="1" customWidth="1"/>
    <col min="20" max="20" width="10" customWidth="1"/>
  </cols>
  <sheetData>
    <row r="1" spans="1:20">
      <c r="A1" s="84" t="s">
        <v>0</v>
      </c>
      <c r="B1" s="85" t="s">
        <v>218</v>
      </c>
      <c r="C1" s="85" t="s">
        <v>219</v>
      </c>
      <c r="D1" s="85" t="s">
        <v>220</v>
      </c>
      <c r="E1" s="85" t="s">
        <v>221</v>
      </c>
      <c r="F1" s="85" t="s">
        <v>222</v>
      </c>
      <c r="G1" s="85" t="s">
        <v>223</v>
      </c>
      <c r="H1" s="85" t="s">
        <v>224</v>
      </c>
      <c r="I1" s="85" t="s">
        <v>225</v>
      </c>
      <c r="J1" s="85" t="s">
        <v>226</v>
      </c>
      <c r="K1" s="85" t="s">
        <v>227</v>
      </c>
      <c r="L1" s="85" t="s">
        <v>228</v>
      </c>
      <c r="M1" s="85" t="s">
        <v>229</v>
      </c>
      <c r="N1" s="85" t="s">
        <v>232</v>
      </c>
      <c r="O1" s="85" t="s">
        <v>230</v>
      </c>
      <c r="P1" s="85" t="s">
        <v>231</v>
      </c>
      <c r="Q1" s="85" t="s">
        <v>233</v>
      </c>
      <c r="R1" s="85" t="s">
        <v>234</v>
      </c>
      <c r="S1" s="85" t="s">
        <v>235</v>
      </c>
      <c r="T1" s="86" t="s">
        <v>3</v>
      </c>
    </row>
    <row r="2" spans="1:20">
      <c r="A2" s="9">
        <v>1</v>
      </c>
      <c r="B2" s="10">
        <f>Sintéticos6x6!AB4</f>
        <v>0.1</v>
      </c>
      <c r="C2" s="10">
        <f>Sintéticos6x6!AH4</f>
        <v>0</v>
      </c>
      <c r="D2" s="10">
        <f>Sintéticos6x6!AN4</f>
        <v>0</v>
      </c>
      <c r="E2" s="10">
        <f>Sintéticos6x6!AC4</f>
        <v>0.1</v>
      </c>
      <c r="F2" s="10">
        <f>Sintéticos6x6!AI4</f>
        <v>0</v>
      </c>
      <c r="G2" s="10">
        <f>Sintéticos6x6!AO4</f>
        <v>0</v>
      </c>
      <c r="H2" s="10">
        <f>Sintéticos6x6!AD4</f>
        <v>0.1</v>
      </c>
      <c r="I2" s="10">
        <f>Sintéticos6x6!AJ4</f>
        <v>0</v>
      </c>
      <c r="J2" s="10">
        <f>Sintéticos6x6!AP4</f>
        <v>0</v>
      </c>
      <c r="K2" s="10">
        <f>Sintéticos6x6!AE4</f>
        <v>0.1</v>
      </c>
      <c r="L2" s="10">
        <f>Sintéticos6x6!AK4</f>
        <v>0</v>
      </c>
      <c r="M2" s="10">
        <f>Sintéticos6x6!AQ4</f>
        <v>0</v>
      </c>
      <c r="N2" s="10">
        <f>Sintéticos6x6!AF4</f>
        <v>0.1</v>
      </c>
      <c r="O2" s="10">
        <f>Sintéticos6x6!AL4</f>
        <v>0</v>
      </c>
      <c r="P2" s="10">
        <f>Sintéticos6x6!AR4</f>
        <v>0</v>
      </c>
      <c r="Q2" s="10">
        <f>Sintéticos6x6!AG4</f>
        <v>0.1</v>
      </c>
      <c r="R2" s="10">
        <f>Sintéticos6x6!AM4</f>
        <v>0</v>
      </c>
      <c r="S2" s="10">
        <f>Sintéticos6x6!AS4</f>
        <v>0</v>
      </c>
      <c r="T2" s="5">
        <f>Sintéticos6x6!AA4</f>
        <v>1.0713107996702389</v>
      </c>
    </row>
    <row r="3" spans="1:20">
      <c r="A3" s="9">
        <v>2</v>
      </c>
      <c r="B3" s="10">
        <f>Sintéticos6x6!AB5</f>
        <v>0.1</v>
      </c>
      <c r="C3" s="10">
        <f>Sintéticos6x6!AH5</f>
        <v>0</v>
      </c>
      <c r="D3" s="10">
        <f>Sintéticos6x6!AN5</f>
        <v>0</v>
      </c>
      <c r="E3" s="10">
        <f>Sintéticos6x6!AC5</f>
        <v>0.1</v>
      </c>
      <c r="F3" s="10">
        <f>Sintéticos6x6!AI5</f>
        <v>0</v>
      </c>
      <c r="G3" s="10">
        <f>Sintéticos6x6!AO5</f>
        <v>0</v>
      </c>
      <c r="H3" s="10">
        <f>Sintéticos6x6!AD5</f>
        <v>0.1</v>
      </c>
      <c r="I3" s="10">
        <f>Sintéticos6x6!AJ5</f>
        <v>0</v>
      </c>
      <c r="J3" s="10">
        <f>Sintéticos6x6!AP5</f>
        <v>0</v>
      </c>
      <c r="K3" s="87">
        <f>Sintéticos6x6!AE5</f>
        <v>0.1</v>
      </c>
      <c r="L3" s="10">
        <f>Sintéticos6x6!AK5</f>
        <v>0</v>
      </c>
      <c r="M3" s="10">
        <f>Sintéticos6x6!AQ5</f>
        <v>0</v>
      </c>
      <c r="N3" s="10">
        <f>Sintéticos6x6!AF5</f>
        <v>0.1</v>
      </c>
      <c r="O3" s="10">
        <f>Sintéticos6x6!AL5</f>
        <v>0</v>
      </c>
      <c r="P3" s="10">
        <f>Sintéticos6x6!AR5</f>
        <v>0</v>
      </c>
      <c r="Q3" s="10">
        <f>Sintéticos6x6!AG5</f>
        <v>0.6</v>
      </c>
      <c r="R3" s="10">
        <f>Sintéticos6x6!AM5</f>
        <v>0</v>
      </c>
      <c r="S3" s="10">
        <f>Sintéticos6x6!AS5</f>
        <v>0.3</v>
      </c>
      <c r="T3" s="5">
        <f>Sintéticos6x6!AA5</f>
        <v>0.88007346184193713</v>
      </c>
    </row>
    <row r="4" spans="1:20">
      <c r="A4" s="9">
        <v>3</v>
      </c>
      <c r="B4" s="10">
        <f>Sintéticos6x6!AB6</f>
        <v>0.1</v>
      </c>
      <c r="C4" s="10">
        <f>Sintéticos6x6!AH6</f>
        <v>0</v>
      </c>
      <c r="D4" s="10">
        <f>Sintéticos6x6!AN6</f>
        <v>0</v>
      </c>
      <c r="E4" s="10">
        <f>Sintéticos6x6!AC6</f>
        <v>0.1</v>
      </c>
      <c r="F4" s="10">
        <f>Sintéticos6x6!AI6</f>
        <v>0</v>
      </c>
      <c r="G4" s="10">
        <f>Sintéticos6x6!AO6</f>
        <v>0</v>
      </c>
      <c r="H4" s="10">
        <f>Sintéticos6x6!AD6</f>
        <v>0.1</v>
      </c>
      <c r="I4" s="10">
        <f>Sintéticos6x6!AJ6</f>
        <v>0</v>
      </c>
      <c r="J4" s="10">
        <f>Sintéticos6x6!AP6</f>
        <v>0</v>
      </c>
      <c r="K4" s="10">
        <f>Sintéticos6x6!AE6</f>
        <v>0.1</v>
      </c>
      <c r="L4" s="10">
        <f>Sintéticos6x6!AK6</f>
        <v>0</v>
      </c>
      <c r="M4" s="10">
        <f>Sintéticos6x6!AQ6</f>
        <v>0</v>
      </c>
      <c r="N4" s="10">
        <f>Sintéticos6x6!AF6</f>
        <v>0.1</v>
      </c>
      <c r="O4" s="10">
        <f>Sintéticos6x6!AL6</f>
        <v>0</v>
      </c>
      <c r="P4" s="10">
        <f>Sintéticos6x6!AR6</f>
        <v>0</v>
      </c>
      <c r="Q4" s="10">
        <f>Sintéticos6x6!AG6</f>
        <v>0.5</v>
      </c>
      <c r="R4" s="10">
        <f>Sintéticos6x6!AM6</f>
        <v>0.1</v>
      </c>
      <c r="S4" s="10">
        <f>Sintéticos6x6!AS6</f>
        <v>0.3</v>
      </c>
      <c r="T4" s="5">
        <f>Sintéticos6x6!AA6</f>
        <v>1.0041306776900072</v>
      </c>
    </row>
    <row r="5" spans="1:20">
      <c r="A5" s="9">
        <v>4</v>
      </c>
      <c r="B5" s="10">
        <f>Sintéticos6x6!AB7</f>
        <v>0.1</v>
      </c>
      <c r="C5" s="10">
        <f>Sintéticos6x6!AH7</f>
        <v>0</v>
      </c>
      <c r="D5" s="10">
        <f>Sintéticos6x6!AN7</f>
        <v>0</v>
      </c>
      <c r="E5" s="10">
        <f>Sintéticos6x6!AC7</f>
        <v>0.1</v>
      </c>
      <c r="F5" s="10">
        <f>Sintéticos6x6!AI7</f>
        <v>0</v>
      </c>
      <c r="G5" s="10">
        <f>Sintéticos6x6!AO7</f>
        <v>0</v>
      </c>
      <c r="H5" s="10">
        <f>Sintéticos6x6!AD7</f>
        <v>0.1</v>
      </c>
      <c r="I5" s="10">
        <f>Sintéticos6x6!AJ7</f>
        <v>0</v>
      </c>
      <c r="J5" s="10">
        <f>Sintéticos6x6!AP7</f>
        <v>0</v>
      </c>
      <c r="K5" s="10">
        <f>Sintéticos6x6!AE7</f>
        <v>0.1</v>
      </c>
      <c r="L5" s="10">
        <f>Sintéticos6x6!AK7</f>
        <v>0</v>
      </c>
      <c r="M5" s="10">
        <f>Sintéticos6x6!AQ7</f>
        <v>0</v>
      </c>
      <c r="N5" s="10">
        <f>Sintéticos6x6!AF7</f>
        <v>0.1</v>
      </c>
      <c r="O5" s="10">
        <f>Sintéticos6x6!AL7</f>
        <v>0</v>
      </c>
      <c r="P5" s="10">
        <f>Sintéticos6x6!AR7</f>
        <v>0</v>
      </c>
      <c r="Q5" s="10">
        <f>Sintéticos6x6!AG7</f>
        <v>0.5</v>
      </c>
      <c r="R5" s="10">
        <f>Sintéticos6x6!AM7</f>
        <v>0</v>
      </c>
      <c r="S5" s="10">
        <f>Sintéticos6x6!AS7</f>
        <v>0.2</v>
      </c>
      <c r="T5" s="5">
        <f>Sintéticos6x6!AA7</f>
        <v>1.0160259810535128</v>
      </c>
    </row>
    <row r="6" spans="1:20" collapsed="1">
      <c r="A6" s="9">
        <v>5</v>
      </c>
      <c r="B6" s="10">
        <f>Sintéticos6x6!AB8</f>
        <v>0.1</v>
      </c>
      <c r="C6" s="10">
        <f>Sintéticos6x6!AH8</f>
        <v>0</v>
      </c>
      <c r="D6" s="10">
        <f>Sintéticos6x6!AN8</f>
        <v>0</v>
      </c>
      <c r="E6" s="10">
        <f>Sintéticos6x6!AC8</f>
        <v>0.1</v>
      </c>
      <c r="F6" s="10">
        <f>Sintéticos6x6!AI8</f>
        <v>0</v>
      </c>
      <c r="G6" s="10">
        <f>Sintéticos6x6!AO8</f>
        <v>0</v>
      </c>
      <c r="H6" s="10">
        <f>Sintéticos6x6!AD8</f>
        <v>0.1</v>
      </c>
      <c r="I6" s="10">
        <f>Sintéticos6x6!AJ8</f>
        <v>0</v>
      </c>
      <c r="J6" s="10">
        <f>Sintéticos6x6!AP8</f>
        <v>0</v>
      </c>
      <c r="K6" s="10">
        <f>Sintéticos6x6!AE8</f>
        <v>0.1</v>
      </c>
      <c r="L6" s="10">
        <f>Sintéticos6x6!AK8</f>
        <v>0</v>
      </c>
      <c r="M6" s="10">
        <f>Sintéticos6x6!AQ8</f>
        <v>0</v>
      </c>
      <c r="N6" s="10">
        <f>Sintéticos6x6!AF8</f>
        <v>0.6</v>
      </c>
      <c r="O6" s="10">
        <f>Sintéticos6x6!AL8</f>
        <v>0</v>
      </c>
      <c r="P6" s="10">
        <f>Sintéticos6x6!AR8</f>
        <v>0.3</v>
      </c>
      <c r="Q6" s="10">
        <f>Sintéticos6x6!AG8</f>
        <v>0.6</v>
      </c>
      <c r="R6" s="10">
        <f>Sintéticos6x6!AM8</f>
        <v>0</v>
      </c>
      <c r="S6" s="10">
        <f>Sintéticos6x6!AS8</f>
        <v>0.3</v>
      </c>
      <c r="T6" s="5">
        <f>Sintéticos6x6!AA8</f>
        <v>0.85666442387378139</v>
      </c>
    </row>
    <row r="7" spans="1:20" hidden="1" outlineLevel="1">
      <c r="A7" s="9">
        <v>6</v>
      </c>
      <c r="B7" s="10">
        <f>Sintéticos6x6!AB9</f>
        <v>0.1</v>
      </c>
      <c r="C7" s="10">
        <f>Sintéticos6x6!AH9</f>
        <v>0</v>
      </c>
      <c r="D7" s="10">
        <f>Sintéticos6x6!AN9</f>
        <v>0</v>
      </c>
      <c r="E7" s="10">
        <f>Sintéticos6x6!AC9</f>
        <v>0.1</v>
      </c>
      <c r="F7" s="10">
        <f>Sintéticos6x6!AI9</f>
        <v>0</v>
      </c>
      <c r="G7" s="10">
        <f>Sintéticos6x6!AO9</f>
        <v>0</v>
      </c>
      <c r="H7" s="10">
        <f>Sintéticos6x6!AD9</f>
        <v>0.1</v>
      </c>
      <c r="I7" s="10">
        <f>Sintéticos6x6!AJ9</f>
        <v>0</v>
      </c>
      <c r="J7" s="10">
        <f>Sintéticos6x6!AP9</f>
        <v>0</v>
      </c>
      <c r="K7" s="10">
        <f>Sintéticos6x6!AE9</f>
        <v>0.1</v>
      </c>
      <c r="L7" s="10">
        <f>Sintéticos6x6!AK9</f>
        <v>0</v>
      </c>
      <c r="M7" s="10">
        <f>Sintéticos6x6!AQ9</f>
        <v>0</v>
      </c>
      <c r="N7" s="10">
        <f>Sintéticos6x6!AF9</f>
        <v>0.6</v>
      </c>
      <c r="O7" s="10">
        <f>Sintéticos6x6!AL9</f>
        <v>0</v>
      </c>
      <c r="P7" s="10">
        <f>Sintéticos6x6!AR9</f>
        <v>0.3</v>
      </c>
      <c r="Q7" s="10">
        <f>Sintéticos6x6!AG9</f>
        <v>0.5</v>
      </c>
      <c r="R7" s="10">
        <f>Sintéticos6x6!AM9</f>
        <v>0.1</v>
      </c>
      <c r="S7" s="10">
        <f>Sintéticos6x6!AS9</f>
        <v>0.3</v>
      </c>
      <c r="T7" s="5">
        <f>Sintéticos6x6!AA9</f>
        <v>0.91794575821920577</v>
      </c>
    </row>
    <row r="8" spans="1:20" hidden="1" outlineLevel="1">
      <c r="A8" s="9">
        <v>7</v>
      </c>
      <c r="B8" s="10">
        <f>Sintéticos6x6!AB10</f>
        <v>0.1</v>
      </c>
      <c r="C8" s="10">
        <f>Sintéticos6x6!AH10</f>
        <v>0</v>
      </c>
      <c r="D8" s="10">
        <f>Sintéticos6x6!AN10</f>
        <v>0</v>
      </c>
      <c r="E8" s="10">
        <f>Sintéticos6x6!AC10</f>
        <v>0.1</v>
      </c>
      <c r="F8" s="10">
        <f>Sintéticos6x6!AI10</f>
        <v>0</v>
      </c>
      <c r="G8" s="10">
        <f>Sintéticos6x6!AO10</f>
        <v>0</v>
      </c>
      <c r="H8" s="10">
        <f>Sintéticos6x6!AD10</f>
        <v>0.1</v>
      </c>
      <c r="I8" s="10">
        <f>Sintéticos6x6!AJ10</f>
        <v>0</v>
      </c>
      <c r="J8" s="10">
        <f>Sintéticos6x6!AP10</f>
        <v>0</v>
      </c>
      <c r="K8" s="10">
        <f>Sintéticos6x6!AE10</f>
        <v>0.1</v>
      </c>
      <c r="L8" s="10">
        <f>Sintéticos6x6!AK10</f>
        <v>0</v>
      </c>
      <c r="M8" s="10">
        <f>Sintéticos6x6!AQ10</f>
        <v>0</v>
      </c>
      <c r="N8" s="10">
        <f>Sintéticos6x6!AF10</f>
        <v>0.6</v>
      </c>
      <c r="O8" s="10">
        <f>Sintéticos6x6!AL10</f>
        <v>0</v>
      </c>
      <c r="P8" s="10">
        <f>Sintéticos6x6!AR10</f>
        <v>0.3</v>
      </c>
      <c r="Q8" s="10">
        <f>Sintéticos6x6!AG10</f>
        <v>0.5</v>
      </c>
      <c r="R8" s="10">
        <f>Sintéticos6x6!AM10</f>
        <v>0</v>
      </c>
      <c r="S8" s="10">
        <f>Sintéticos6x6!AS10</f>
        <v>0.2</v>
      </c>
      <c r="T8" s="5">
        <f>Sintéticos6x6!AA10</f>
        <v>0.92587516102695944</v>
      </c>
    </row>
    <row r="9" spans="1:20" hidden="1" outlineLevel="1">
      <c r="A9" s="9">
        <v>8</v>
      </c>
      <c r="B9" s="10">
        <f>Sintéticos6x6!AB11</f>
        <v>0.1</v>
      </c>
      <c r="C9" s="10">
        <f>Sintéticos6x6!AH11</f>
        <v>0</v>
      </c>
      <c r="D9" s="10">
        <f>Sintéticos6x6!AN11</f>
        <v>0</v>
      </c>
      <c r="E9" s="10">
        <f>Sintéticos6x6!AC11</f>
        <v>0.1</v>
      </c>
      <c r="F9" s="10">
        <f>Sintéticos6x6!AI11</f>
        <v>0</v>
      </c>
      <c r="G9" s="10">
        <f>Sintéticos6x6!AO11</f>
        <v>0</v>
      </c>
      <c r="H9" s="10">
        <f>Sintéticos6x6!AD11</f>
        <v>0.1</v>
      </c>
      <c r="I9" s="10">
        <f>Sintéticos6x6!AJ11</f>
        <v>0</v>
      </c>
      <c r="J9" s="10">
        <f>Sintéticos6x6!AP11</f>
        <v>0</v>
      </c>
      <c r="K9" s="10">
        <f>Sintéticos6x6!AE11</f>
        <v>0.1</v>
      </c>
      <c r="L9" s="10">
        <f>Sintéticos6x6!AK11</f>
        <v>0</v>
      </c>
      <c r="M9" s="10">
        <f>Sintéticos6x6!AQ11</f>
        <v>0</v>
      </c>
      <c r="N9" s="10">
        <f>Sintéticos6x6!AF11</f>
        <v>0.5</v>
      </c>
      <c r="O9" s="10">
        <f>Sintéticos6x6!AL11</f>
        <v>0.1</v>
      </c>
      <c r="P9" s="10">
        <f>Sintéticos6x6!AR11</f>
        <v>0.3</v>
      </c>
      <c r="Q9" s="10">
        <f>Sintéticos6x6!AG11</f>
        <v>0.5</v>
      </c>
      <c r="R9" s="10">
        <f>Sintéticos6x6!AM11</f>
        <v>0.1</v>
      </c>
      <c r="S9" s="10">
        <f>Sintéticos6x6!AS11</f>
        <v>0.3</v>
      </c>
      <c r="T9" s="5">
        <f>Sintéticos6x6!AA11</f>
        <v>1.2652368360507298</v>
      </c>
    </row>
    <row r="10" spans="1:20" hidden="1" outlineLevel="1">
      <c r="A10" s="9">
        <v>9</v>
      </c>
      <c r="B10" s="10">
        <f>Sintéticos6x6!AB12</f>
        <v>0.1</v>
      </c>
      <c r="C10" s="10">
        <f>Sintéticos6x6!AH12</f>
        <v>0</v>
      </c>
      <c r="D10" s="10">
        <f>Sintéticos6x6!AN12</f>
        <v>0</v>
      </c>
      <c r="E10" s="10">
        <f>Sintéticos6x6!AC12</f>
        <v>0.1</v>
      </c>
      <c r="F10" s="10">
        <f>Sintéticos6x6!AI12</f>
        <v>0</v>
      </c>
      <c r="G10" s="10">
        <f>Sintéticos6x6!AO12</f>
        <v>0</v>
      </c>
      <c r="H10" s="10">
        <f>Sintéticos6x6!AD12</f>
        <v>0.1</v>
      </c>
      <c r="I10" s="10">
        <f>Sintéticos6x6!AJ12</f>
        <v>0</v>
      </c>
      <c r="J10" s="10">
        <f>Sintéticos6x6!AP12</f>
        <v>0</v>
      </c>
      <c r="K10" s="10">
        <f>Sintéticos6x6!AE12</f>
        <v>0.1</v>
      </c>
      <c r="L10" s="10">
        <f>Sintéticos6x6!AK12</f>
        <v>0</v>
      </c>
      <c r="M10" s="10">
        <f>Sintéticos6x6!AQ12</f>
        <v>0</v>
      </c>
      <c r="N10" s="10">
        <f>Sintéticos6x6!AF12</f>
        <v>0.5</v>
      </c>
      <c r="O10" s="10">
        <f>Sintéticos6x6!AL12</f>
        <v>0.1</v>
      </c>
      <c r="P10" s="10">
        <f>Sintéticos6x6!AR12</f>
        <v>0.3</v>
      </c>
      <c r="Q10" s="10">
        <f>Sintéticos6x6!AG12</f>
        <v>0.5</v>
      </c>
      <c r="R10" s="10">
        <f>Sintéticos6x6!AM12</f>
        <v>0</v>
      </c>
      <c r="S10" s="10">
        <f>Sintéticos6x6!AS12</f>
        <v>0.2</v>
      </c>
      <c r="T10" s="5">
        <f>Sintéticos6x6!AA12</f>
        <v>1.0756902275716611</v>
      </c>
    </row>
    <row r="11" spans="1:20" hidden="1" outlineLevel="1">
      <c r="A11" s="9">
        <v>10</v>
      </c>
      <c r="B11" s="10">
        <f>Sintéticos6x6!AB13</f>
        <v>0.1</v>
      </c>
      <c r="C11" s="10">
        <f>Sintéticos6x6!AH13</f>
        <v>0</v>
      </c>
      <c r="D11" s="10">
        <f>Sintéticos6x6!AN13</f>
        <v>0</v>
      </c>
      <c r="E11" s="10">
        <f>Sintéticos6x6!AC13</f>
        <v>0.1</v>
      </c>
      <c r="F11" s="10">
        <f>Sintéticos6x6!AI13</f>
        <v>0</v>
      </c>
      <c r="G11" s="10">
        <f>Sintéticos6x6!AO13</f>
        <v>0</v>
      </c>
      <c r="H11" s="10">
        <f>Sintéticos6x6!AD13</f>
        <v>0.1</v>
      </c>
      <c r="I11" s="10">
        <f>Sintéticos6x6!AJ13</f>
        <v>0</v>
      </c>
      <c r="J11" s="10">
        <f>Sintéticos6x6!AP13</f>
        <v>0</v>
      </c>
      <c r="K11" s="10">
        <f>Sintéticos6x6!AE13</f>
        <v>0.1</v>
      </c>
      <c r="L11" s="10">
        <f>Sintéticos6x6!AK13</f>
        <v>0</v>
      </c>
      <c r="M11" s="10">
        <f>Sintéticos6x6!AQ13</f>
        <v>0</v>
      </c>
      <c r="N11" s="10">
        <f>Sintéticos6x6!AF13</f>
        <v>0.5</v>
      </c>
      <c r="O11" s="10">
        <f>Sintéticos6x6!AL13</f>
        <v>0</v>
      </c>
      <c r="P11" s="10">
        <f>Sintéticos6x6!AR13</f>
        <v>0.2</v>
      </c>
      <c r="Q11" s="10">
        <f>Sintéticos6x6!AG13</f>
        <v>0.5</v>
      </c>
      <c r="R11" s="10">
        <f>Sintéticos6x6!AM13</f>
        <v>0</v>
      </c>
      <c r="S11" s="10">
        <f>Sintéticos6x6!AS13</f>
        <v>0.2</v>
      </c>
      <c r="T11" s="5">
        <f>Sintéticos6x6!AA13</f>
        <v>1.0433707021489056</v>
      </c>
    </row>
    <row r="12" spans="1:20" hidden="1" outlineLevel="1">
      <c r="A12" s="9">
        <v>11</v>
      </c>
      <c r="B12" s="10">
        <f>Sintéticos6x6!AB14</f>
        <v>0.1</v>
      </c>
      <c r="C12" s="10">
        <f>Sintéticos6x6!AH14</f>
        <v>0</v>
      </c>
      <c r="D12" s="10">
        <f>Sintéticos6x6!AN14</f>
        <v>0</v>
      </c>
      <c r="E12" s="10">
        <f>Sintéticos6x6!AC14</f>
        <v>0.1</v>
      </c>
      <c r="F12" s="10">
        <f>Sintéticos6x6!AI14</f>
        <v>0</v>
      </c>
      <c r="G12" s="10">
        <f>Sintéticos6x6!AO14</f>
        <v>0</v>
      </c>
      <c r="H12" s="10">
        <f>Sintéticos6x6!AD14</f>
        <v>0.1</v>
      </c>
      <c r="I12" s="10">
        <f>Sintéticos6x6!AJ14</f>
        <v>0</v>
      </c>
      <c r="J12" s="10">
        <f>Sintéticos6x6!AP14</f>
        <v>0</v>
      </c>
      <c r="K12" s="10">
        <f>Sintéticos6x6!AE14</f>
        <v>0.6</v>
      </c>
      <c r="L12" s="10">
        <f>Sintéticos6x6!AK14</f>
        <v>0</v>
      </c>
      <c r="M12" s="10">
        <f>Sintéticos6x6!AQ14</f>
        <v>0.3</v>
      </c>
      <c r="N12" s="10">
        <f>Sintéticos6x6!AF14</f>
        <v>0.6</v>
      </c>
      <c r="O12" s="10">
        <f>Sintéticos6x6!AL14</f>
        <v>0</v>
      </c>
      <c r="P12" s="10">
        <f>Sintéticos6x6!AR14</f>
        <v>0.3</v>
      </c>
      <c r="Q12" s="10">
        <f>Sintéticos6x6!AG14</f>
        <v>0.6</v>
      </c>
      <c r="R12" s="10">
        <f>Sintéticos6x6!AM14</f>
        <v>0</v>
      </c>
      <c r="S12" s="10">
        <f>Sintéticos6x6!AS14</f>
        <v>0.3</v>
      </c>
      <c r="T12" s="5">
        <f>Sintéticos6x6!AA14</f>
        <v>0.94053008220386258</v>
      </c>
    </row>
    <row r="13" spans="1:20" hidden="1" outlineLevel="1">
      <c r="A13" s="9">
        <v>12</v>
      </c>
      <c r="B13" s="10">
        <f>Sintéticos6x6!AB15</f>
        <v>0.1</v>
      </c>
      <c r="C13" s="10">
        <f>Sintéticos6x6!AH15</f>
        <v>0</v>
      </c>
      <c r="D13" s="10">
        <f>Sintéticos6x6!AN15</f>
        <v>0</v>
      </c>
      <c r="E13" s="10">
        <f>Sintéticos6x6!AC15</f>
        <v>0.1</v>
      </c>
      <c r="F13" s="10">
        <f>Sintéticos6x6!AI15</f>
        <v>0</v>
      </c>
      <c r="G13" s="10">
        <f>Sintéticos6x6!AO15</f>
        <v>0</v>
      </c>
      <c r="H13" s="10">
        <f>Sintéticos6x6!AD15</f>
        <v>0.1</v>
      </c>
      <c r="I13" s="10">
        <f>Sintéticos6x6!AJ15</f>
        <v>0</v>
      </c>
      <c r="J13" s="10">
        <f>Sintéticos6x6!AP15</f>
        <v>0</v>
      </c>
      <c r="K13" s="10">
        <f>Sintéticos6x6!AE15</f>
        <v>0.6</v>
      </c>
      <c r="L13" s="10">
        <f>Sintéticos6x6!AK15</f>
        <v>0</v>
      </c>
      <c r="M13" s="10">
        <f>Sintéticos6x6!AQ15</f>
        <v>0.3</v>
      </c>
      <c r="N13" s="10">
        <f>Sintéticos6x6!AF15</f>
        <v>0.6</v>
      </c>
      <c r="O13" s="10">
        <f>Sintéticos6x6!AL15</f>
        <v>0</v>
      </c>
      <c r="P13" s="10">
        <f>Sintéticos6x6!AR15</f>
        <v>0.3</v>
      </c>
      <c r="Q13" s="10">
        <f>Sintéticos6x6!AG15</f>
        <v>0.5</v>
      </c>
      <c r="R13" s="10">
        <f>Sintéticos6x6!AM15</f>
        <v>0.1</v>
      </c>
      <c r="S13" s="10">
        <f>Sintéticos6x6!AS15</f>
        <v>0.3</v>
      </c>
      <c r="T13" s="5">
        <f>Sintéticos6x6!AA15</f>
        <v>0.98845205589406826</v>
      </c>
    </row>
    <row r="14" spans="1:20" hidden="1" outlineLevel="1">
      <c r="A14" s="9">
        <v>13</v>
      </c>
      <c r="B14" s="10">
        <f>Sintéticos6x6!AB16</f>
        <v>0.1</v>
      </c>
      <c r="C14" s="10">
        <f>Sintéticos6x6!AH16</f>
        <v>0</v>
      </c>
      <c r="D14" s="10">
        <f>Sintéticos6x6!AN16</f>
        <v>0</v>
      </c>
      <c r="E14" s="10">
        <f>Sintéticos6x6!AC16</f>
        <v>0.1</v>
      </c>
      <c r="F14" s="10">
        <f>Sintéticos6x6!AI16</f>
        <v>0</v>
      </c>
      <c r="G14" s="10">
        <f>Sintéticos6x6!AO16</f>
        <v>0</v>
      </c>
      <c r="H14" s="10">
        <f>Sintéticos6x6!AD16</f>
        <v>0.1</v>
      </c>
      <c r="I14" s="10">
        <f>Sintéticos6x6!AJ16</f>
        <v>0</v>
      </c>
      <c r="J14" s="10">
        <f>Sintéticos6x6!AP16</f>
        <v>0</v>
      </c>
      <c r="K14" s="10">
        <f>Sintéticos6x6!AE16</f>
        <v>0.6</v>
      </c>
      <c r="L14" s="10">
        <f>Sintéticos6x6!AK16</f>
        <v>0</v>
      </c>
      <c r="M14" s="10">
        <f>Sintéticos6x6!AQ16</f>
        <v>0.3</v>
      </c>
      <c r="N14" s="10">
        <f>Sintéticos6x6!AF16</f>
        <v>0.6</v>
      </c>
      <c r="O14" s="10">
        <f>Sintéticos6x6!AL16</f>
        <v>0</v>
      </c>
      <c r="P14" s="10">
        <f>Sintéticos6x6!AR16</f>
        <v>0.3</v>
      </c>
      <c r="Q14" s="10">
        <f>Sintéticos6x6!AG16</f>
        <v>0.5</v>
      </c>
      <c r="R14" s="10">
        <f>Sintéticos6x6!AM16</f>
        <v>0</v>
      </c>
      <c r="S14" s="10">
        <f>Sintéticos6x6!AS16</f>
        <v>0.2</v>
      </c>
      <c r="T14" s="5">
        <f>Sintéticos6x6!AA16</f>
        <v>0.96534410715816943</v>
      </c>
    </row>
    <row r="15" spans="1:20" hidden="1" outlineLevel="1">
      <c r="A15" s="9">
        <v>14</v>
      </c>
      <c r="B15" s="10">
        <f>Sintéticos6x6!AB17</f>
        <v>0.1</v>
      </c>
      <c r="C15" s="10">
        <f>Sintéticos6x6!AH17</f>
        <v>0</v>
      </c>
      <c r="D15" s="10">
        <f>Sintéticos6x6!AN17</f>
        <v>0</v>
      </c>
      <c r="E15" s="10">
        <f>Sintéticos6x6!AC17</f>
        <v>0.1</v>
      </c>
      <c r="F15" s="10">
        <f>Sintéticos6x6!AI17</f>
        <v>0</v>
      </c>
      <c r="G15" s="10">
        <f>Sintéticos6x6!AO17</f>
        <v>0</v>
      </c>
      <c r="H15" s="10">
        <f>Sintéticos6x6!AD17</f>
        <v>0.1</v>
      </c>
      <c r="I15" s="10">
        <f>Sintéticos6x6!AJ17</f>
        <v>0</v>
      </c>
      <c r="J15" s="10">
        <f>Sintéticos6x6!AP17</f>
        <v>0</v>
      </c>
      <c r="K15" s="10">
        <f>Sintéticos6x6!AE17</f>
        <v>0.6</v>
      </c>
      <c r="L15" s="10">
        <f>Sintéticos6x6!AK17</f>
        <v>0</v>
      </c>
      <c r="M15" s="10">
        <f>Sintéticos6x6!AQ17</f>
        <v>0.3</v>
      </c>
      <c r="N15" s="10">
        <f>Sintéticos6x6!AF17</f>
        <v>0.5</v>
      </c>
      <c r="O15" s="10">
        <f>Sintéticos6x6!AL17</f>
        <v>0.1</v>
      </c>
      <c r="P15" s="10">
        <f>Sintéticos6x6!AR17</f>
        <v>0.3</v>
      </c>
      <c r="Q15" s="10">
        <f>Sintéticos6x6!AG17</f>
        <v>0.5</v>
      </c>
      <c r="R15" s="10">
        <f>Sintéticos6x6!AM17</f>
        <v>0.1</v>
      </c>
      <c r="S15" s="10">
        <f>Sintéticos6x6!AS17</f>
        <v>0.3</v>
      </c>
      <c r="T15" s="5">
        <f>Sintéticos6x6!AA17</f>
        <v>1.2174782486169018</v>
      </c>
    </row>
    <row r="16" spans="1:20" hidden="1" outlineLevel="1">
      <c r="A16" s="9">
        <v>15</v>
      </c>
      <c r="B16" s="10">
        <f>Sintéticos6x6!AB18</f>
        <v>0.1</v>
      </c>
      <c r="C16" s="10">
        <f>Sintéticos6x6!AH18</f>
        <v>0</v>
      </c>
      <c r="D16" s="10">
        <f>Sintéticos6x6!AN18</f>
        <v>0</v>
      </c>
      <c r="E16" s="10">
        <f>Sintéticos6x6!AC18</f>
        <v>0.1</v>
      </c>
      <c r="F16" s="10">
        <f>Sintéticos6x6!AI18</f>
        <v>0</v>
      </c>
      <c r="G16" s="10">
        <f>Sintéticos6x6!AO18</f>
        <v>0</v>
      </c>
      <c r="H16" s="10">
        <f>Sintéticos6x6!AD18</f>
        <v>0.1</v>
      </c>
      <c r="I16" s="10">
        <f>Sintéticos6x6!AJ18</f>
        <v>0</v>
      </c>
      <c r="J16" s="10">
        <f>Sintéticos6x6!AP18</f>
        <v>0</v>
      </c>
      <c r="K16" s="10">
        <f>Sintéticos6x6!AE18</f>
        <v>0.6</v>
      </c>
      <c r="L16" s="10">
        <f>Sintéticos6x6!AK18</f>
        <v>0</v>
      </c>
      <c r="M16" s="10">
        <f>Sintéticos6x6!AQ18</f>
        <v>0.3</v>
      </c>
      <c r="N16" s="10">
        <f>Sintéticos6x6!AF18</f>
        <v>0.5</v>
      </c>
      <c r="O16" s="10">
        <f>Sintéticos6x6!AL18</f>
        <v>0.1</v>
      </c>
      <c r="P16" s="10">
        <f>Sintéticos6x6!AR18</f>
        <v>0.3</v>
      </c>
      <c r="Q16" s="10">
        <f>Sintéticos6x6!AG18</f>
        <v>0.5</v>
      </c>
      <c r="R16" s="10">
        <f>Sintéticos6x6!AM18</f>
        <v>0</v>
      </c>
      <c r="S16" s="10">
        <f>Sintéticos6x6!AS18</f>
        <v>0.2</v>
      </c>
      <c r="T16" s="5">
        <f>Sintéticos6x6!AA18</f>
        <v>1.1074311244970252</v>
      </c>
    </row>
    <row r="17" spans="1:20" hidden="1" outlineLevel="1">
      <c r="A17" s="9">
        <v>16</v>
      </c>
      <c r="B17" s="10">
        <f>Sintéticos6x6!AB19</f>
        <v>0.1</v>
      </c>
      <c r="C17" s="10">
        <f>Sintéticos6x6!AH19</f>
        <v>0</v>
      </c>
      <c r="D17" s="10">
        <f>Sintéticos6x6!AN19</f>
        <v>0</v>
      </c>
      <c r="E17" s="10">
        <f>Sintéticos6x6!AC19</f>
        <v>0.1</v>
      </c>
      <c r="F17" s="10">
        <f>Sintéticos6x6!AI19</f>
        <v>0</v>
      </c>
      <c r="G17" s="10">
        <f>Sintéticos6x6!AO19</f>
        <v>0</v>
      </c>
      <c r="H17" s="10">
        <f>Sintéticos6x6!AD19</f>
        <v>0.1</v>
      </c>
      <c r="I17" s="10">
        <f>Sintéticos6x6!AJ19</f>
        <v>0</v>
      </c>
      <c r="J17" s="10">
        <f>Sintéticos6x6!AP19</f>
        <v>0</v>
      </c>
      <c r="K17" s="10">
        <f>Sintéticos6x6!AE19</f>
        <v>0.6</v>
      </c>
      <c r="L17" s="10">
        <f>Sintéticos6x6!AK19</f>
        <v>0</v>
      </c>
      <c r="M17" s="10">
        <f>Sintéticos6x6!AQ19</f>
        <v>0.3</v>
      </c>
      <c r="N17" s="10">
        <f>Sintéticos6x6!AF19</f>
        <v>0.5</v>
      </c>
      <c r="O17" s="10">
        <f>Sintéticos6x6!AL19</f>
        <v>0</v>
      </c>
      <c r="P17" s="10">
        <f>Sintéticos6x6!AR19</f>
        <v>0.2</v>
      </c>
      <c r="Q17" s="10">
        <f>Sintéticos6x6!AG19</f>
        <v>0.5</v>
      </c>
      <c r="R17" s="10">
        <f>Sintéticos6x6!AM19</f>
        <v>0</v>
      </c>
      <c r="S17" s="10">
        <f>Sintéticos6x6!AS19</f>
        <v>0.2</v>
      </c>
      <c r="T17" s="5">
        <f>Sintéticos6x6!AA19</f>
        <v>1.060828714807857</v>
      </c>
    </row>
    <row r="18" spans="1:20" hidden="1" outlineLevel="1">
      <c r="A18" s="9">
        <v>17</v>
      </c>
      <c r="B18" s="10">
        <f>Sintéticos6x6!AB20</f>
        <v>0.1</v>
      </c>
      <c r="C18" s="10">
        <f>Sintéticos6x6!AH20</f>
        <v>0</v>
      </c>
      <c r="D18" s="10">
        <f>Sintéticos6x6!AN20</f>
        <v>0</v>
      </c>
      <c r="E18" s="10">
        <f>Sintéticos6x6!AC20</f>
        <v>0.1</v>
      </c>
      <c r="F18" s="10">
        <f>Sintéticos6x6!AI20</f>
        <v>0</v>
      </c>
      <c r="G18" s="10">
        <f>Sintéticos6x6!AO20</f>
        <v>0</v>
      </c>
      <c r="H18" s="10">
        <f>Sintéticos6x6!AD20</f>
        <v>0.1</v>
      </c>
      <c r="I18" s="10">
        <f>Sintéticos6x6!AJ20</f>
        <v>0</v>
      </c>
      <c r="J18" s="10">
        <f>Sintéticos6x6!AP20</f>
        <v>0</v>
      </c>
      <c r="K18" s="10">
        <f>Sintéticos6x6!AE20</f>
        <v>0.5</v>
      </c>
      <c r="L18" s="10">
        <f>Sintéticos6x6!AK20</f>
        <v>0.1</v>
      </c>
      <c r="M18" s="10">
        <f>Sintéticos6x6!AQ20</f>
        <v>0.3</v>
      </c>
      <c r="N18" s="10">
        <f>Sintéticos6x6!AF20</f>
        <v>0.5</v>
      </c>
      <c r="O18" s="10">
        <f>Sintéticos6x6!AL20</f>
        <v>0.1</v>
      </c>
      <c r="P18" s="10">
        <f>Sintéticos6x6!AR20</f>
        <v>0.3</v>
      </c>
      <c r="Q18" s="10">
        <f>Sintéticos6x6!AG20</f>
        <v>0.5</v>
      </c>
      <c r="R18" s="10">
        <f>Sintéticos6x6!AM20</f>
        <v>0.1</v>
      </c>
      <c r="S18" s="10">
        <f>Sintéticos6x6!AS20</f>
        <v>0.3</v>
      </c>
      <c r="T18" s="5">
        <f>Sintéticos6x6!AA20</f>
        <v>1.3828763058278168</v>
      </c>
    </row>
    <row r="19" spans="1:20" hidden="1" outlineLevel="1">
      <c r="A19" s="9">
        <v>18</v>
      </c>
      <c r="B19" s="10">
        <f>Sintéticos6x6!AB21</f>
        <v>0.1</v>
      </c>
      <c r="C19" s="10">
        <f>Sintéticos6x6!AH21</f>
        <v>0</v>
      </c>
      <c r="D19" s="10">
        <f>Sintéticos6x6!AN21</f>
        <v>0</v>
      </c>
      <c r="E19" s="10">
        <f>Sintéticos6x6!AC21</f>
        <v>0.1</v>
      </c>
      <c r="F19" s="10">
        <f>Sintéticos6x6!AI21</f>
        <v>0</v>
      </c>
      <c r="G19" s="10">
        <f>Sintéticos6x6!AO21</f>
        <v>0</v>
      </c>
      <c r="H19" s="10">
        <f>Sintéticos6x6!AD21</f>
        <v>0.1</v>
      </c>
      <c r="I19" s="10">
        <f>Sintéticos6x6!AJ21</f>
        <v>0</v>
      </c>
      <c r="J19" s="10">
        <f>Sintéticos6x6!AP21</f>
        <v>0</v>
      </c>
      <c r="K19" s="10">
        <f>Sintéticos6x6!AE21</f>
        <v>0.5</v>
      </c>
      <c r="L19" s="10">
        <f>Sintéticos6x6!AK21</f>
        <v>0.1</v>
      </c>
      <c r="M19" s="10">
        <f>Sintéticos6x6!AQ21</f>
        <v>0.3</v>
      </c>
      <c r="N19" s="10">
        <f>Sintéticos6x6!AF21</f>
        <v>0.5</v>
      </c>
      <c r="O19" s="10">
        <f>Sintéticos6x6!AL21</f>
        <v>0.1</v>
      </c>
      <c r="P19" s="10">
        <f>Sintéticos6x6!AR21</f>
        <v>0.3</v>
      </c>
      <c r="Q19" s="10">
        <f>Sintéticos6x6!AG21</f>
        <v>0.5</v>
      </c>
      <c r="R19" s="10">
        <f>Sintéticos6x6!AM21</f>
        <v>0</v>
      </c>
      <c r="S19" s="10">
        <f>Sintéticos6x6!AS21</f>
        <v>0.2</v>
      </c>
      <c r="T19" s="5">
        <f>Sintéticos6x6!AA21</f>
        <v>1.349997741462257</v>
      </c>
    </row>
    <row r="20" spans="1:20" hidden="1" outlineLevel="1">
      <c r="A20" s="9">
        <v>19</v>
      </c>
      <c r="B20" s="10">
        <f>Sintéticos6x6!AB22</f>
        <v>0.1</v>
      </c>
      <c r="C20" s="10">
        <f>Sintéticos6x6!AH22</f>
        <v>0</v>
      </c>
      <c r="D20" s="10">
        <f>Sintéticos6x6!AN22</f>
        <v>0</v>
      </c>
      <c r="E20" s="10">
        <f>Sintéticos6x6!AC22</f>
        <v>0.1</v>
      </c>
      <c r="F20" s="10">
        <f>Sintéticos6x6!AI22</f>
        <v>0</v>
      </c>
      <c r="G20" s="10">
        <f>Sintéticos6x6!AO22</f>
        <v>0</v>
      </c>
      <c r="H20" s="10">
        <f>Sintéticos6x6!AD22</f>
        <v>0.1</v>
      </c>
      <c r="I20" s="10">
        <f>Sintéticos6x6!AJ22</f>
        <v>0</v>
      </c>
      <c r="J20" s="10">
        <f>Sintéticos6x6!AP22</f>
        <v>0</v>
      </c>
      <c r="K20" s="10">
        <f>Sintéticos6x6!AE22</f>
        <v>0.5</v>
      </c>
      <c r="L20" s="10">
        <f>Sintéticos6x6!AK22</f>
        <v>0.1</v>
      </c>
      <c r="M20" s="10">
        <f>Sintéticos6x6!AQ22</f>
        <v>0.3</v>
      </c>
      <c r="N20" s="10">
        <f>Sintéticos6x6!AF22</f>
        <v>0.5</v>
      </c>
      <c r="O20" s="10">
        <f>Sintéticos6x6!AL22</f>
        <v>0</v>
      </c>
      <c r="P20" s="10">
        <f>Sintéticos6x6!AR22</f>
        <v>0.2</v>
      </c>
      <c r="Q20" s="10">
        <f>Sintéticos6x6!AG22</f>
        <v>0.5</v>
      </c>
      <c r="R20" s="10">
        <f>Sintéticos6x6!AM22</f>
        <v>0</v>
      </c>
      <c r="S20" s="10">
        <f>Sintéticos6x6!AS22</f>
        <v>0.2</v>
      </c>
      <c r="T20" s="5">
        <f>Sintéticos6x6!AA22</f>
        <v>1.2939075108176834</v>
      </c>
    </row>
    <row r="21" spans="1:20" hidden="1" outlineLevel="1">
      <c r="A21" s="9">
        <v>20</v>
      </c>
      <c r="B21" s="10">
        <f>Sintéticos6x6!AB23</f>
        <v>0.1</v>
      </c>
      <c r="C21" s="10">
        <f>Sintéticos6x6!AH23</f>
        <v>0</v>
      </c>
      <c r="D21" s="10">
        <f>Sintéticos6x6!AN23</f>
        <v>0</v>
      </c>
      <c r="E21" s="10">
        <f>Sintéticos6x6!AC23</f>
        <v>0.1</v>
      </c>
      <c r="F21" s="10">
        <f>Sintéticos6x6!AI23</f>
        <v>0</v>
      </c>
      <c r="G21" s="10">
        <f>Sintéticos6x6!AO23</f>
        <v>0</v>
      </c>
      <c r="H21" s="10">
        <f>Sintéticos6x6!AD23</f>
        <v>0.1</v>
      </c>
      <c r="I21" s="10">
        <f>Sintéticos6x6!AJ23</f>
        <v>0</v>
      </c>
      <c r="J21" s="10">
        <f>Sintéticos6x6!AP23</f>
        <v>0</v>
      </c>
      <c r="K21" s="10">
        <f>Sintéticos6x6!AE23</f>
        <v>0.5</v>
      </c>
      <c r="L21" s="10">
        <f>Sintéticos6x6!AK23</f>
        <v>0</v>
      </c>
      <c r="M21" s="10">
        <f>Sintéticos6x6!AQ23</f>
        <v>0.2</v>
      </c>
      <c r="N21" s="10">
        <f>Sintéticos6x6!AF23</f>
        <v>0.5</v>
      </c>
      <c r="O21" s="10">
        <f>Sintéticos6x6!AL23</f>
        <v>0</v>
      </c>
      <c r="P21" s="10">
        <f>Sintéticos6x6!AR23</f>
        <v>0.2</v>
      </c>
      <c r="Q21" s="10">
        <f>Sintéticos6x6!AG23</f>
        <v>0.5</v>
      </c>
      <c r="R21" s="10">
        <f>Sintéticos6x6!AM23</f>
        <v>0</v>
      </c>
      <c r="S21" s="10">
        <f>Sintéticos6x6!AS23</f>
        <v>0.2</v>
      </c>
      <c r="T21" s="5">
        <f>Sintéticos6x6!AA23</f>
        <v>1.4243860580522494</v>
      </c>
    </row>
    <row r="22" spans="1:20" hidden="1" outlineLevel="1">
      <c r="A22" s="9">
        <v>21</v>
      </c>
      <c r="B22" s="10">
        <f>Sintéticos6x6!AB24</f>
        <v>0.1</v>
      </c>
      <c r="C22" s="10">
        <f>Sintéticos6x6!AH24</f>
        <v>0</v>
      </c>
      <c r="D22" s="10">
        <f>Sintéticos6x6!AN24</f>
        <v>0</v>
      </c>
      <c r="E22" s="10">
        <f>Sintéticos6x6!AC24</f>
        <v>0.1</v>
      </c>
      <c r="F22" s="10">
        <f>Sintéticos6x6!AI24</f>
        <v>0</v>
      </c>
      <c r="G22" s="10">
        <f>Sintéticos6x6!AO24</f>
        <v>0</v>
      </c>
      <c r="H22" s="10">
        <f>Sintéticos6x6!AD24</f>
        <v>0.6</v>
      </c>
      <c r="I22" s="10">
        <f>Sintéticos6x6!AJ24</f>
        <v>0</v>
      </c>
      <c r="J22" s="10">
        <f>Sintéticos6x6!AP24</f>
        <v>0.3</v>
      </c>
      <c r="K22" s="10">
        <f>Sintéticos6x6!AE24</f>
        <v>0.6</v>
      </c>
      <c r="L22" s="10">
        <f>Sintéticos6x6!AK24</f>
        <v>0</v>
      </c>
      <c r="M22" s="10">
        <f>Sintéticos6x6!AQ24</f>
        <v>0.3</v>
      </c>
      <c r="N22" s="10">
        <f>Sintéticos6x6!AF24</f>
        <v>0.6</v>
      </c>
      <c r="O22" s="10">
        <f>Sintéticos6x6!AL24</f>
        <v>0</v>
      </c>
      <c r="P22" s="10">
        <f>Sintéticos6x6!AR24</f>
        <v>0.3</v>
      </c>
      <c r="Q22" s="10">
        <f>Sintéticos6x6!AG24</f>
        <v>0.6</v>
      </c>
      <c r="R22" s="10">
        <f>Sintéticos6x6!AM24</f>
        <v>0</v>
      </c>
      <c r="S22" s="10">
        <f>Sintéticos6x6!AS24</f>
        <v>0.3</v>
      </c>
      <c r="T22" s="5">
        <f>Sintéticos6x6!AA24</f>
        <v>1.4314567850980395</v>
      </c>
    </row>
    <row r="23" spans="1:20" hidden="1" outlineLevel="1">
      <c r="A23" s="9">
        <v>22</v>
      </c>
      <c r="B23" s="10">
        <f>Sintéticos6x6!AB25</f>
        <v>0.1</v>
      </c>
      <c r="C23" s="10">
        <f>Sintéticos6x6!AH25</f>
        <v>0</v>
      </c>
      <c r="D23" s="10">
        <f>Sintéticos6x6!AN25</f>
        <v>0</v>
      </c>
      <c r="E23" s="10">
        <f>Sintéticos6x6!AC25</f>
        <v>0.1</v>
      </c>
      <c r="F23" s="10">
        <f>Sintéticos6x6!AI25</f>
        <v>0</v>
      </c>
      <c r="G23" s="10">
        <f>Sintéticos6x6!AO25</f>
        <v>0</v>
      </c>
      <c r="H23" s="10">
        <f>Sintéticos6x6!AD25</f>
        <v>0.6</v>
      </c>
      <c r="I23" s="10">
        <f>Sintéticos6x6!AJ25</f>
        <v>0</v>
      </c>
      <c r="J23" s="10">
        <f>Sintéticos6x6!AP25</f>
        <v>0.3</v>
      </c>
      <c r="K23" s="10">
        <f>Sintéticos6x6!AE25</f>
        <v>0.6</v>
      </c>
      <c r="L23" s="10">
        <f>Sintéticos6x6!AK25</f>
        <v>0</v>
      </c>
      <c r="M23" s="10">
        <f>Sintéticos6x6!AQ25</f>
        <v>0.3</v>
      </c>
      <c r="N23" s="10">
        <f>Sintéticos6x6!AF25</f>
        <v>0.6</v>
      </c>
      <c r="O23" s="10">
        <f>Sintéticos6x6!AL25</f>
        <v>0</v>
      </c>
      <c r="P23" s="10">
        <f>Sintéticos6x6!AR25</f>
        <v>0.3</v>
      </c>
      <c r="Q23" s="10">
        <f>Sintéticos6x6!AG25</f>
        <v>0.5</v>
      </c>
      <c r="R23" s="10">
        <f>Sintéticos6x6!AM25</f>
        <v>0.1</v>
      </c>
      <c r="S23" s="10">
        <f>Sintéticos6x6!AS25</f>
        <v>0.3</v>
      </c>
      <c r="T23" s="5">
        <f>Sintéticos6x6!AA25</f>
        <v>1.3555249394414448</v>
      </c>
    </row>
    <row r="24" spans="1:20" hidden="1" outlineLevel="1">
      <c r="A24" s="9">
        <v>23</v>
      </c>
      <c r="B24" s="10">
        <f>Sintéticos6x6!AB26</f>
        <v>0.1</v>
      </c>
      <c r="C24" s="10">
        <f>Sintéticos6x6!AH26</f>
        <v>0</v>
      </c>
      <c r="D24" s="10">
        <f>Sintéticos6x6!AN26</f>
        <v>0</v>
      </c>
      <c r="E24" s="10">
        <f>Sintéticos6x6!AC26</f>
        <v>0.1</v>
      </c>
      <c r="F24" s="10">
        <f>Sintéticos6x6!AI26</f>
        <v>0</v>
      </c>
      <c r="G24" s="10">
        <f>Sintéticos6x6!AO26</f>
        <v>0</v>
      </c>
      <c r="H24" s="10">
        <f>Sintéticos6x6!AD26</f>
        <v>0.6</v>
      </c>
      <c r="I24" s="10">
        <f>Sintéticos6x6!AJ26</f>
        <v>0</v>
      </c>
      <c r="J24" s="10">
        <f>Sintéticos6x6!AP26</f>
        <v>0.3</v>
      </c>
      <c r="K24" s="10">
        <f>Sintéticos6x6!AE26</f>
        <v>0.6</v>
      </c>
      <c r="L24" s="10">
        <f>Sintéticos6x6!AK26</f>
        <v>0</v>
      </c>
      <c r="M24" s="10">
        <f>Sintéticos6x6!AQ26</f>
        <v>0.3</v>
      </c>
      <c r="N24" s="10">
        <f>Sintéticos6x6!AF26</f>
        <v>0.6</v>
      </c>
      <c r="O24" s="10">
        <f>Sintéticos6x6!AL26</f>
        <v>0</v>
      </c>
      <c r="P24" s="10">
        <f>Sintéticos6x6!AR26</f>
        <v>0.3</v>
      </c>
      <c r="Q24" s="10">
        <f>Sintéticos6x6!AG26</f>
        <v>0.5</v>
      </c>
      <c r="R24" s="10">
        <f>Sintéticos6x6!AM26</f>
        <v>0</v>
      </c>
      <c r="S24" s="10">
        <f>Sintéticos6x6!AS26</f>
        <v>0.2</v>
      </c>
      <c r="T24" s="5">
        <f>Sintéticos6x6!AA26</f>
        <v>1.3235880324397187</v>
      </c>
    </row>
    <row r="25" spans="1:20" hidden="1" outlineLevel="1">
      <c r="A25" s="9">
        <v>24</v>
      </c>
      <c r="B25" s="10">
        <f>Sintéticos6x6!AB27</f>
        <v>0.1</v>
      </c>
      <c r="C25" s="10">
        <f>Sintéticos6x6!AH27</f>
        <v>0</v>
      </c>
      <c r="D25" s="10">
        <f>Sintéticos6x6!AN27</f>
        <v>0</v>
      </c>
      <c r="E25" s="10">
        <f>Sintéticos6x6!AC27</f>
        <v>0.1</v>
      </c>
      <c r="F25" s="10">
        <f>Sintéticos6x6!AI27</f>
        <v>0</v>
      </c>
      <c r="G25" s="10">
        <f>Sintéticos6x6!AO27</f>
        <v>0</v>
      </c>
      <c r="H25" s="10">
        <f>Sintéticos6x6!AD27</f>
        <v>0.6</v>
      </c>
      <c r="I25" s="10">
        <f>Sintéticos6x6!AJ27</f>
        <v>0</v>
      </c>
      <c r="J25" s="10">
        <f>Sintéticos6x6!AP27</f>
        <v>0.3</v>
      </c>
      <c r="K25" s="10">
        <f>Sintéticos6x6!AE27</f>
        <v>0.6</v>
      </c>
      <c r="L25" s="10">
        <f>Sintéticos6x6!AK27</f>
        <v>0</v>
      </c>
      <c r="M25" s="10">
        <f>Sintéticos6x6!AQ27</f>
        <v>0.3</v>
      </c>
      <c r="N25" s="10">
        <f>Sintéticos6x6!AF27</f>
        <v>0.5</v>
      </c>
      <c r="O25" s="10">
        <f>Sintéticos6x6!AL27</f>
        <v>0.1</v>
      </c>
      <c r="P25" s="10">
        <f>Sintéticos6x6!AR27</f>
        <v>0.3</v>
      </c>
      <c r="Q25" s="10">
        <f>Sintéticos6x6!AG27</f>
        <v>0.5</v>
      </c>
      <c r="R25" s="10">
        <f>Sintéticos6x6!AM27</f>
        <v>0.1</v>
      </c>
      <c r="S25" s="10">
        <f>Sintéticos6x6!AS27</f>
        <v>0.3</v>
      </c>
      <c r="T25" s="5">
        <f>Sintéticos6x6!AA27</f>
        <v>1.3765438390768321</v>
      </c>
    </row>
    <row r="26" spans="1:20" hidden="1" outlineLevel="1">
      <c r="A26" s="9">
        <v>25</v>
      </c>
      <c r="B26" s="10">
        <f>Sintéticos6x6!AB28</f>
        <v>0.1</v>
      </c>
      <c r="C26" s="10">
        <f>Sintéticos6x6!AH28</f>
        <v>0</v>
      </c>
      <c r="D26" s="10">
        <f>Sintéticos6x6!AN28</f>
        <v>0</v>
      </c>
      <c r="E26" s="10">
        <f>Sintéticos6x6!AC28</f>
        <v>0.1</v>
      </c>
      <c r="F26" s="10">
        <f>Sintéticos6x6!AI28</f>
        <v>0</v>
      </c>
      <c r="G26" s="10">
        <f>Sintéticos6x6!AO28</f>
        <v>0</v>
      </c>
      <c r="H26" s="10">
        <f>Sintéticos6x6!AD28</f>
        <v>0.6</v>
      </c>
      <c r="I26" s="10">
        <f>Sintéticos6x6!AJ28</f>
        <v>0</v>
      </c>
      <c r="J26" s="10">
        <f>Sintéticos6x6!AP28</f>
        <v>0.3</v>
      </c>
      <c r="K26" s="10">
        <f>Sintéticos6x6!AE28</f>
        <v>0.6</v>
      </c>
      <c r="L26" s="10">
        <f>Sintéticos6x6!AK28</f>
        <v>0</v>
      </c>
      <c r="M26" s="10">
        <f>Sintéticos6x6!AQ28</f>
        <v>0.3</v>
      </c>
      <c r="N26" s="10">
        <f>Sintéticos6x6!AF28</f>
        <v>0.5</v>
      </c>
      <c r="O26" s="10">
        <f>Sintéticos6x6!AL28</f>
        <v>0.1</v>
      </c>
      <c r="P26" s="10">
        <f>Sintéticos6x6!AR28</f>
        <v>0.3</v>
      </c>
      <c r="Q26" s="10">
        <f>Sintéticos6x6!AG28</f>
        <v>0.5</v>
      </c>
      <c r="R26" s="10">
        <f>Sintéticos6x6!AM28</f>
        <v>0</v>
      </c>
      <c r="S26" s="10">
        <f>Sintéticos6x6!AS28</f>
        <v>0.2</v>
      </c>
      <c r="T26" s="5">
        <f>Sintéticos6x6!AA28</f>
        <v>1.3122514270406345</v>
      </c>
    </row>
    <row r="27" spans="1:20" hidden="1" outlineLevel="1">
      <c r="A27" s="9">
        <v>26</v>
      </c>
      <c r="B27" s="10">
        <f>Sintéticos6x6!AB29</f>
        <v>0.1</v>
      </c>
      <c r="C27" s="10">
        <f>Sintéticos6x6!AH29</f>
        <v>0</v>
      </c>
      <c r="D27" s="10">
        <f>Sintéticos6x6!AN29</f>
        <v>0</v>
      </c>
      <c r="E27" s="10">
        <f>Sintéticos6x6!AC29</f>
        <v>0.1</v>
      </c>
      <c r="F27" s="10">
        <f>Sintéticos6x6!AI29</f>
        <v>0</v>
      </c>
      <c r="G27" s="10">
        <f>Sintéticos6x6!AO29</f>
        <v>0</v>
      </c>
      <c r="H27" s="10">
        <f>Sintéticos6x6!AD29</f>
        <v>0.6</v>
      </c>
      <c r="I27" s="10">
        <f>Sintéticos6x6!AJ29</f>
        <v>0</v>
      </c>
      <c r="J27" s="10">
        <f>Sintéticos6x6!AP29</f>
        <v>0.3</v>
      </c>
      <c r="K27" s="10">
        <f>Sintéticos6x6!AE29</f>
        <v>0.6</v>
      </c>
      <c r="L27" s="10">
        <f>Sintéticos6x6!AK29</f>
        <v>0</v>
      </c>
      <c r="M27" s="10">
        <f>Sintéticos6x6!AQ29</f>
        <v>0.3</v>
      </c>
      <c r="N27" s="10">
        <f>Sintéticos6x6!AF29</f>
        <v>0.5</v>
      </c>
      <c r="O27" s="10">
        <f>Sintéticos6x6!AL29</f>
        <v>0</v>
      </c>
      <c r="P27" s="10">
        <f>Sintéticos6x6!AR29</f>
        <v>0.2</v>
      </c>
      <c r="Q27" s="10">
        <f>Sintéticos6x6!AG29</f>
        <v>0.5</v>
      </c>
      <c r="R27" s="10">
        <f>Sintéticos6x6!AM29</f>
        <v>0</v>
      </c>
      <c r="S27" s="10">
        <f>Sintéticos6x6!AS29</f>
        <v>0.2</v>
      </c>
      <c r="T27" s="5">
        <f>Sintéticos6x6!AA29</f>
        <v>1.3650906015519142</v>
      </c>
    </row>
    <row r="28" spans="1:20" hidden="1" outlineLevel="1">
      <c r="A28" s="9">
        <v>27</v>
      </c>
      <c r="B28" s="10">
        <f>Sintéticos6x6!AB30</f>
        <v>0.1</v>
      </c>
      <c r="C28" s="10">
        <f>Sintéticos6x6!AH30</f>
        <v>0</v>
      </c>
      <c r="D28" s="10">
        <f>Sintéticos6x6!AN30</f>
        <v>0</v>
      </c>
      <c r="E28" s="10">
        <f>Sintéticos6x6!AC30</f>
        <v>0.1</v>
      </c>
      <c r="F28" s="10">
        <f>Sintéticos6x6!AI30</f>
        <v>0</v>
      </c>
      <c r="G28" s="10">
        <f>Sintéticos6x6!AO30</f>
        <v>0</v>
      </c>
      <c r="H28" s="10">
        <f>Sintéticos6x6!AD30</f>
        <v>0.6</v>
      </c>
      <c r="I28" s="10">
        <f>Sintéticos6x6!AJ30</f>
        <v>0</v>
      </c>
      <c r="J28" s="10">
        <f>Sintéticos6x6!AP30</f>
        <v>0.3</v>
      </c>
      <c r="K28" s="10">
        <f>Sintéticos6x6!AE30</f>
        <v>0.5</v>
      </c>
      <c r="L28" s="10">
        <f>Sintéticos6x6!AK30</f>
        <v>0.1</v>
      </c>
      <c r="M28" s="10">
        <f>Sintéticos6x6!AQ30</f>
        <v>0.3</v>
      </c>
      <c r="N28" s="10">
        <f>Sintéticos6x6!AF30</f>
        <v>0.5</v>
      </c>
      <c r="O28" s="10">
        <f>Sintéticos6x6!AL30</f>
        <v>0.1</v>
      </c>
      <c r="P28" s="10">
        <f>Sintéticos6x6!AR30</f>
        <v>0.3</v>
      </c>
      <c r="Q28" s="10">
        <f>Sintéticos6x6!AG30</f>
        <v>0.5</v>
      </c>
      <c r="R28" s="10">
        <f>Sintéticos6x6!AM30</f>
        <v>0.1</v>
      </c>
      <c r="S28" s="10">
        <f>Sintéticos6x6!AS30</f>
        <v>0.3</v>
      </c>
      <c r="T28" s="5">
        <f>Sintéticos6x6!AA30</f>
        <v>1.5010526420558392</v>
      </c>
    </row>
    <row r="29" spans="1:20" hidden="1" outlineLevel="1">
      <c r="A29" s="9">
        <v>28</v>
      </c>
      <c r="B29" s="10">
        <f>Sintéticos6x6!AB31</f>
        <v>0.1</v>
      </c>
      <c r="C29" s="10">
        <f>Sintéticos6x6!AH31</f>
        <v>0</v>
      </c>
      <c r="D29" s="10">
        <f>Sintéticos6x6!AN31</f>
        <v>0</v>
      </c>
      <c r="E29" s="10">
        <f>Sintéticos6x6!AC31</f>
        <v>0.1</v>
      </c>
      <c r="F29" s="10">
        <f>Sintéticos6x6!AI31</f>
        <v>0</v>
      </c>
      <c r="G29" s="10">
        <f>Sintéticos6x6!AO31</f>
        <v>0</v>
      </c>
      <c r="H29" s="10">
        <f>Sintéticos6x6!AD31</f>
        <v>0.6</v>
      </c>
      <c r="I29" s="10">
        <f>Sintéticos6x6!AJ31</f>
        <v>0</v>
      </c>
      <c r="J29" s="10">
        <f>Sintéticos6x6!AP31</f>
        <v>0.3</v>
      </c>
      <c r="K29" s="10">
        <f>Sintéticos6x6!AE31</f>
        <v>0.5</v>
      </c>
      <c r="L29" s="10">
        <f>Sintéticos6x6!AK31</f>
        <v>0.1</v>
      </c>
      <c r="M29" s="10">
        <f>Sintéticos6x6!AQ31</f>
        <v>0.3</v>
      </c>
      <c r="N29" s="10">
        <f>Sintéticos6x6!AF31</f>
        <v>0.5</v>
      </c>
      <c r="O29" s="10">
        <f>Sintéticos6x6!AL31</f>
        <v>0.1</v>
      </c>
      <c r="P29" s="10">
        <f>Sintéticos6x6!AR31</f>
        <v>0.3</v>
      </c>
      <c r="Q29" s="10">
        <f>Sintéticos6x6!AG31</f>
        <v>0.5</v>
      </c>
      <c r="R29" s="10">
        <f>Sintéticos6x6!AM31</f>
        <v>0</v>
      </c>
      <c r="S29" s="10">
        <f>Sintéticos6x6!AS31</f>
        <v>0.2</v>
      </c>
      <c r="T29" s="5">
        <f>Sintéticos6x6!AA31</f>
        <v>1.4562961480602332</v>
      </c>
    </row>
    <row r="30" spans="1:20" hidden="1" outlineLevel="1">
      <c r="A30" s="9">
        <v>29</v>
      </c>
      <c r="B30" s="10">
        <f>Sintéticos6x6!AB32</f>
        <v>0.1</v>
      </c>
      <c r="C30" s="10">
        <f>Sintéticos6x6!AH32</f>
        <v>0</v>
      </c>
      <c r="D30" s="10">
        <f>Sintéticos6x6!AN32</f>
        <v>0</v>
      </c>
      <c r="E30" s="10">
        <f>Sintéticos6x6!AC32</f>
        <v>0.1</v>
      </c>
      <c r="F30" s="10">
        <f>Sintéticos6x6!AI32</f>
        <v>0</v>
      </c>
      <c r="G30" s="10">
        <f>Sintéticos6x6!AO32</f>
        <v>0</v>
      </c>
      <c r="H30" s="10">
        <f>Sintéticos6x6!AD32</f>
        <v>0.6</v>
      </c>
      <c r="I30" s="10">
        <f>Sintéticos6x6!AJ32</f>
        <v>0</v>
      </c>
      <c r="J30" s="10">
        <f>Sintéticos6x6!AP32</f>
        <v>0.3</v>
      </c>
      <c r="K30" s="10">
        <f>Sintéticos6x6!AE32</f>
        <v>0.5</v>
      </c>
      <c r="L30" s="10">
        <f>Sintéticos6x6!AK32</f>
        <v>0.1</v>
      </c>
      <c r="M30" s="10">
        <f>Sintéticos6x6!AQ32</f>
        <v>0.3</v>
      </c>
      <c r="N30" s="10">
        <f>Sintéticos6x6!AF32</f>
        <v>0.5</v>
      </c>
      <c r="O30" s="10">
        <f>Sintéticos6x6!AL32</f>
        <v>0</v>
      </c>
      <c r="P30" s="10">
        <f>Sintéticos6x6!AR32</f>
        <v>0.2</v>
      </c>
      <c r="Q30" s="10">
        <f>Sintéticos6x6!AG32</f>
        <v>0.5</v>
      </c>
      <c r="R30" s="10">
        <f>Sintéticos6x6!AM32</f>
        <v>0</v>
      </c>
      <c r="S30" s="10">
        <f>Sintéticos6x6!AS32</f>
        <v>0.2</v>
      </c>
      <c r="T30" s="5">
        <f>Sintéticos6x6!AA32</f>
        <v>1.429229612397702</v>
      </c>
    </row>
    <row r="31" spans="1:20" hidden="1" outlineLevel="1">
      <c r="A31" s="9">
        <v>30</v>
      </c>
      <c r="B31" s="10">
        <f>Sintéticos6x6!AB33</f>
        <v>0.1</v>
      </c>
      <c r="C31" s="10">
        <f>Sintéticos6x6!AH33</f>
        <v>0</v>
      </c>
      <c r="D31" s="10">
        <f>Sintéticos6x6!AN33</f>
        <v>0</v>
      </c>
      <c r="E31" s="10">
        <f>Sintéticos6x6!AC33</f>
        <v>0.1</v>
      </c>
      <c r="F31" s="10">
        <f>Sintéticos6x6!AI33</f>
        <v>0</v>
      </c>
      <c r="G31" s="10">
        <f>Sintéticos6x6!AO33</f>
        <v>0</v>
      </c>
      <c r="H31" s="10">
        <f>Sintéticos6x6!AD33</f>
        <v>0.6</v>
      </c>
      <c r="I31" s="10">
        <f>Sintéticos6x6!AJ33</f>
        <v>0</v>
      </c>
      <c r="J31" s="10">
        <f>Sintéticos6x6!AP33</f>
        <v>0.3</v>
      </c>
      <c r="K31" s="10">
        <f>Sintéticos6x6!AE33</f>
        <v>0.5</v>
      </c>
      <c r="L31" s="10">
        <f>Sintéticos6x6!AK33</f>
        <v>0</v>
      </c>
      <c r="M31" s="10">
        <f>Sintéticos6x6!AQ33</f>
        <v>0.2</v>
      </c>
      <c r="N31" s="10">
        <f>Sintéticos6x6!AF33</f>
        <v>0.5</v>
      </c>
      <c r="O31" s="10">
        <f>Sintéticos6x6!AL33</f>
        <v>0</v>
      </c>
      <c r="P31" s="10">
        <f>Sintéticos6x6!AR33</f>
        <v>0.2</v>
      </c>
      <c r="Q31" s="10">
        <f>Sintéticos6x6!AG33</f>
        <v>0.5</v>
      </c>
      <c r="R31" s="10">
        <f>Sintéticos6x6!AM33</f>
        <v>0</v>
      </c>
      <c r="S31" s="10">
        <f>Sintéticos6x6!AS33</f>
        <v>0.2</v>
      </c>
      <c r="T31" s="5">
        <f>Sintéticos6x6!AA33</f>
        <v>1.5558698404808897</v>
      </c>
    </row>
    <row r="32" spans="1:20" hidden="1" outlineLevel="1">
      <c r="A32" s="9">
        <v>31</v>
      </c>
      <c r="B32" s="10">
        <f>Sintéticos6x6!AB34</f>
        <v>0.1</v>
      </c>
      <c r="C32" s="10">
        <f>Sintéticos6x6!AH34</f>
        <v>0</v>
      </c>
      <c r="D32" s="10">
        <f>Sintéticos6x6!AN34</f>
        <v>0</v>
      </c>
      <c r="E32" s="10">
        <f>Sintéticos6x6!AC34</f>
        <v>0.1</v>
      </c>
      <c r="F32" s="10">
        <f>Sintéticos6x6!AI34</f>
        <v>0</v>
      </c>
      <c r="G32" s="10">
        <f>Sintéticos6x6!AO34</f>
        <v>0</v>
      </c>
      <c r="H32" s="10">
        <f>Sintéticos6x6!AD34</f>
        <v>0.5</v>
      </c>
      <c r="I32" s="10">
        <f>Sintéticos6x6!AJ34</f>
        <v>0.1</v>
      </c>
      <c r="J32" s="10">
        <f>Sintéticos6x6!AP34</f>
        <v>0.3</v>
      </c>
      <c r="K32" s="10">
        <f>Sintéticos6x6!AE34</f>
        <v>0.5</v>
      </c>
      <c r="L32" s="10">
        <f>Sintéticos6x6!AK34</f>
        <v>0.1</v>
      </c>
      <c r="M32" s="10">
        <f>Sintéticos6x6!AQ34</f>
        <v>0.3</v>
      </c>
      <c r="N32" s="10">
        <f>Sintéticos6x6!AF34</f>
        <v>0.5</v>
      </c>
      <c r="O32" s="10">
        <f>Sintéticos6x6!AL34</f>
        <v>0.1</v>
      </c>
      <c r="P32" s="10">
        <f>Sintéticos6x6!AR34</f>
        <v>0.3</v>
      </c>
      <c r="Q32" s="10">
        <f>Sintéticos6x6!AG34</f>
        <v>0.5</v>
      </c>
      <c r="R32" s="10">
        <f>Sintéticos6x6!AM34</f>
        <v>0.1</v>
      </c>
      <c r="S32" s="10">
        <f>Sintéticos6x6!AS34</f>
        <v>0.3</v>
      </c>
      <c r="T32" s="5">
        <f>Sintéticos6x6!AA34</f>
        <v>1.669624479017717</v>
      </c>
    </row>
    <row r="33" spans="1:20" hidden="1" outlineLevel="1">
      <c r="A33" s="9">
        <v>32</v>
      </c>
      <c r="B33" s="10">
        <f>Sintéticos6x6!AB35</f>
        <v>0.1</v>
      </c>
      <c r="C33" s="10">
        <f>Sintéticos6x6!AH35</f>
        <v>0</v>
      </c>
      <c r="D33" s="10">
        <f>Sintéticos6x6!AN35</f>
        <v>0</v>
      </c>
      <c r="E33" s="10">
        <f>Sintéticos6x6!AC35</f>
        <v>0.1</v>
      </c>
      <c r="F33" s="10">
        <f>Sintéticos6x6!AI35</f>
        <v>0</v>
      </c>
      <c r="G33" s="10">
        <f>Sintéticos6x6!AO35</f>
        <v>0</v>
      </c>
      <c r="H33" s="10">
        <f>Sintéticos6x6!AD35</f>
        <v>0.5</v>
      </c>
      <c r="I33" s="10">
        <f>Sintéticos6x6!AJ35</f>
        <v>0.1</v>
      </c>
      <c r="J33" s="10">
        <f>Sintéticos6x6!AP35</f>
        <v>0.3</v>
      </c>
      <c r="K33" s="10">
        <f>Sintéticos6x6!AE35</f>
        <v>0.5</v>
      </c>
      <c r="L33" s="10">
        <f>Sintéticos6x6!AK35</f>
        <v>0.1</v>
      </c>
      <c r="M33" s="10">
        <f>Sintéticos6x6!AQ35</f>
        <v>0.3</v>
      </c>
      <c r="N33" s="10">
        <f>Sintéticos6x6!AF35</f>
        <v>0.5</v>
      </c>
      <c r="O33" s="10">
        <f>Sintéticos6x6!AL35</f>
        <v>0.1</v>
      </c>
      <c r="P33" s="10">
        <f>Sintéticos6x6!AR35</f>
        <v>0.3</v>
      </c>
      <c r="Q33" s="10">
        <f>Sintéticos6x6!AG35</f>
        <v>0.5</v>
      </c>
      <c r="R33" s="10">
        <f>Sintéticos6x6!AM35</f>
        <v>0</v>
      </c>
      <c r="S33" s="10">
        <f>Sintéticos6x6!AS35</f>
        <v>0.2</v>
      </c>
      <c r="T33" s="5">
        <f>Sintéticos6x6!AA35</f>
        <v>1.6452977535882789</v>
      </c>
    </row>
    <row r="34" spans="1:20" hidden="1" outlineLevel="1">
      <c r="A34" s="9">
        <v>33</v>
      </c>
      <c r="B34" s="10">
        <f>Sintéticos6x6!AB36</f>
        <v>0.1</v>
      </c>
      <c r="C34" s="10">
        <f>Sintéticos6x6!AH36</f>
        <v>0</v>
      </c>
      <c r="D34" s="10">
        <f>Sintéticos6x6!AN36</f>
        <v>0</v>
      </c>
      <c r="E34" s="10">
        <f>Sintéticos6x6!AC36</f>
        <v>0.1</v>
      </c>
      <c r="F34" s="10">
        <f>Sintéticos6x6!AI36</f>
        <v>0</v>
      </c>
      <c r="G34" s="10">
        <f>Sintéticos6x6!AO36</f>
        <v>0</v>
      </c>
      <c r="H34" s="10">
        <f>Sintéticos6x6!AD36</f>
        <v>0.5</v>
      </c>
      <c r="I34" s="10">
        <f>Sintéticos6x6!AJ36</f>
        <v>0.1</v>
      </c>
      <c r="J34" s="10">
        <f>Sintéticos6x6!AP36</f>
        <v>0.3</v>
      </c>
      <c r="K34" s="10">
        <f>Sintéticos6x6!AE36</f>
        <v>0.5</v>
      </c>
      <c r="L34" s="10">
        <f>Sintéticos6x6!AK36</f>
        <v>0.1</v>
      </c>
      <c r="M34" s="10">
        <f>Sintéticos6x6!AQ36</f>
        <v>0.3</v>
      </c>
      <c r="N34" s="10">
        <f>Sintéticos6x6!AF36</f>
        <v>0.5</v>
      </c>
      <c r="O34" s="10">
        <f>Sintéticos6x6!AL36</f>
        <v>0</v>
      </c>
      <c r="P34" s="10">
        <f>Sintéticos6x6!AR36</f>
        <v>0.2</v>
      </c>
      <c r="Q34" s="10">
        <f>Sintéticos6x6!AG36</f>
        <v>0.5</v>
      </c>
      <c r="R34" s="10">
        <f>Sintéticos6x6!AM36</f>
        <v>0</v>
      </c>
      <c r="S34" s="10">
        <f>Sintéticos6x6!AS36</f>
        <v>0.2</v>
      </c>
      <c r="T34" s="5">
        <f>Sintéticos6x6!AA36</f>
        <v>1.623765768377484</v>
      </c>
    </row>
    <row r="35" spans="1:20" hidden="1" outlineLevel="1">
      <c r="A35" s="9">
        <v>34</v>
      </c>
      <c r="B35" s="10">
        <f>Sintéticos6x6!AB37</f>
        <v>0.1</v>
      </c>
      <c r="C35" s="10">
        <f>Sintéticos6x6!AH37</f>
        <v>0</v>
      </c>
      <c r="D35" s="10">
        <f>Sintéticos6x6!AN37</f>
        <v>0</v>
      </c>
      <c r="E35" s="10">
        <f>Sintéticos6x6!AC37</f>
        <v>0.1</v>
      </c>
      <c r="F35" s="10">
        <f>Sintéticos6x6!AI37</f>
        <v>0</v>
      </c>
      <c r="G35" s="10">
        <f>Sintéticos6x6!AO37</f>
        <v>0</v>
      </c>
      <c r="H35" s="10">
        <f>Sintéticos6x6!AD37</f>
        <v>0.5</v>
      </c>
      <c r="I35" s="10">
        <f>Sintéticos6x6!AJ37</f>
        <v>0.1</v>
      </c>
      <c r="J35" s="10">
        <f>Sintéticos6x6!AP37</f>
        <v>0.3</v>
      </c>
      <c r="K35" s="10">
        <f>Sintéticos6x6!AE37</f>
        <v>0.5</v>
      </c>
      <c r="L35" s="10">
        <f>Sintéticos6x6!AK37</f>
        <v>0</v>
      </c>
      <c r="M35" s="10">
        <f>Sintéticos6x6!AQ37</f>
        <v>0.2</v>
      </c>
      <c r="N35" s="10">
        <f>Sintéticos6x6!AF37</f>
        <v>0.5</v>
      </c>
      <c r="O35" s="10">
        <f>Sintéticos6x6!AL37</f>
        <v>0</v>
      </c>
      <c r="P35" s="10">
        <f>Sintéticos6x6!AR37</f>
        <v>0.2</v>
      </c>
      <c r="Q35" s="10">
        <f>Sintéticos6x6!AG37</f>
        <v>0.5</v>
      </c>
      <c r="R35" s="10">
        <f>Sintéticos6x6!AM37</f>
        <v>0</v>
      </c>
      <c r="S35" s="10">
        <f>Sintéticos6x6!AS37</f>
        <v>0.2</v>
      </c>
      <c r="T35" s="5">
        <f>Sintéticos6x6!AA37</f>
        <v>1.8813523819429785</v>
      </c>
    </row>
    <row r="36" spans="1:20" hidden="1" outlineLevel="1">
      <c r="A36" s="9">
        <v>35</v>
      </c>
      <c r="B36" s="10">
        <f>Sintéticos6x6!AB38</f>
        <v>0.1</v>
      </c>
      <c r="C36" s="10">
        <f>Sintéticos6x6!AH38</f>
        <v>0</v>
      </c>
      <c r="D36" s="10">
        <f>Sintéticos6x6!AN38</f>
        <v>0</v>
      </c>
      <c r="E36" s="10">
        <f>Sintéticos6x6!AC38</f>
        <v>0.1</v>
      </c>
      <c r="F36" s="10">
        <f>Sintéticos6x6!AI38</f>
        <v>0</v>
      </c>
      <c r="G36" s="10">
        <f>Sintéticos6x6!AO38</f>
        <v>0</v>
      </c>
      <c r="H36" s="10">
        <f>Sintéticos6x6!AD38</f>
        <v>0.5</v>
      </c>
      <c r="I36" s="10">
        <f>Sintéticos6x6!AJ38</f>
        <v>0</v>
      </c>
      <c r="J36" s="10">
        <f>Sintéticos6x6!AP38</f>
        <v>0.2</v>
      </c>
      <c r="K36" s="10">
        <f>Sintéticos6x6!AE38</f>
        <v>0.5</v>
      </c>
      <c r="L36" s="10">
        <f>Sintéticos6x6!AK38</f>
        <v>0</v>
      </c>
      <c r="M36" s="10">
        <f>Sintéticos6x6!AQ38</f>
        <v>0.2</v>
      </c>
      <c r="N36" s="10">
        <f>Sintéticos6x6!AF38</f>
        <v>0.5</v>
      </c>
      <c r="O36" s="10">
        <f>Sintéticos6x6!AL38</f>
        <v>0</v>
      </c>
      <c r="P36" s="10">
        <f>Sintéticos6x6!AR38</f>
        <v>0.2</v>
      </c>
      <c r="Q36" s="10">
        <f>Sintéticos6x6!AG38</f>
        <v>0.5</v>
      </c>
      <c r="R36" s="10">
        <f>Sintéticos6x6!AM38</f>
        <v>0</v>
      </c>
      <c r="S36" s="10">
        <f>Sintéticos6x6!AS38</f>
        <v>0.2</v>
      </c>
      <c r="T36" s="5">
        <f>Sintéticos6x6!AA38</f>
        <v>2.2281887206589222</v>
      </c>
    </row>
    <row r="37" spans="1:20" hidden="1" outlineLevel="1">
      <c r="A37" s="9">
        <v>36</v>
      </c>
      <c r="B37" s="10">
        <f>Sintéticos6x6!AB39</f>
        <v>0.1</v>
      </c>
      <c r="C37" s="10">
        <f>Sintéticos6x6!AH39</f>
        <v>0</v>
      </c>
      <c r="D37" s="10">
        <f>Sintéticos6x6!AN39</f>
        <v>0</v>
      </c>
      <c r="E37" s="10">
        <f>Sintéticos6x6!AC39</f>
        <v>0.6</v>
      </c>
      <c r="F37" s="10">
        <f>Sintéticos6x6!AI39</f>
        <v>0</v>
      </c>
      <c r="G37" s="10">
        <f>Sintéticos6x6!AO39</f>
        <v>0.3</v>
      </c>
      <c r="H37" s="10">
        <f>Sintéticos6x6!AD39</f>
        <v>0.6</v>
      </c>
      <c r="I37" s="10">
        <f>Sintéticos6x6!AJ39</f>
        <v>0</v>
      </c>
      <c r="J37" s="10">
        <f>Sintéticos6x6!AP39</f>
        <v>0.3</v>
      </c>
      <c r="K37" s="10">
        <f>Sintéticos6x6!AE39</f>
        <v>0.6</v>
      </c>
      <c r="L37" s="10">
        <f>Sintéticos6x6!AK39</f>
        <v>0</v>
      </c>
      <c r="M37" s="10">
        <f>Sintéticos6x6!AQ39</f>
        <v>0.3</v>
      </c>
      <c r="N37" s="10">
        <f>Sintéticos6x6!AF39</f>
        <v>0.6</v>
      </c>
      <c r="O37" s="10">
        <f>Sintéticos6x6!AL39</f>
        <v>0</v>
      </c>
      <c r="P37" s="10">
        <f>Sintéticos6x6!AR39</f>
        <v>0.3</v>
      </c>
      <c r="Q37" s="10">
        <f>Sintéticos6x6!AG39</f>
        <v>0.6</v>
      </c>
      <c r="R37" s="10">
        <f>Sintéticos6x6!AM39</f>
        <v>0</v>
      </c>
      <c r="S37" s="10">
        <f>Sintéticos6x6!AS39</f>
        <v>0.3</v>
      </c>
      <c r="T37" s="5">
        <f>Sintéticos6x6!AA39</f>
        <v>2.0743742057527008</v>
      </c>
    </row>
    <row r="38" spans="1:20" hidden="1" outlineLevel="1">
      <c r="A38" s="9">
        <v>37</v>
      </c>
      <c r="B38" s="10">
        <f>Sintéticos6x6!AB40</f>
        <v>0.1</v>
      </c>
      <c r="C38" s="10">
        <f>Sintéticos6x6!AH40</f>
        <v>0</v>
      </c>
      <c r="D38" s="10">
        <f>Sintéticos6x6!AN40</f>
        <v>0</v>
      </c>
      <c r="E38" s="10">
        <f>Sintéticos6x6!AC40</f>
        <v>0.6</v>
      </c>
      <c r="F38" s="10">
        <f>Sintéticos6x6!AI40</f>
        <v>0</v>
      </c>
      <c r="G38" s="10">
        <f>Sintéticos6x6!AO40</f>
        <v>0.3</v>
      </c>
      <c r="H38" s="10">
        <f>Sintéticos6x6!AD40</f>
        <v>0.6</v>
      </c>
      <c r="I38" s="10">
        <f>Sintéticos6x6!AJ40</f>
        <v>0</v>
      </c>
      <c r="J38" s="10">
        <f>Sintéticos6x6!AP40</f>
        <v>0.3</v>
      </c>
      <c r="K38" s="10">
        <f>Sintéticos6x6!AE40</f>
        <v>0.6</v>
      </c>
      <c r="L38" s="10">
        <f>Sintéticos6x6!AK40</f>
        <v>0</v>
      </c>
      <c r="M38" s="10">
        <f>Sintéticos6x6!AQ40</f>
        <v>0.3</v>
      </c>
      <c r="N38" s="10">
        <f>Sintéticos6x6!AF40</f>
        <v>0.6</v>
      </c>
      <c r="O38" s="10">
        <f>Sintéticos6x6!AL40</f>
        <v>0</v>
      </c>
      <c r="P38" s="10">
        <f>Sintéticos6x6!AR40</f>
        <v>0.3</v>
      </c>
      <c r="Q38" s="10">
        <f>Sintéticos6x6!AG40</f>
        <v>0.5</v>
      </c>
      <c r="R38" s="10">
        <f>Sintéticos6x6!AM40</f>
        <v>0.1</v>
      </c>
      <c r="S38" s="10">
        <f>Sintéticos6x6!AS40</f>
        <v>0.3</v>
      </c>
      <c r="T38" s="5">
        <f>Sintéticos6x6!AA40</f>
        <v>1.9747466906425124</v>
      </c>
    </row>
    <row r="39" spans="1:20" hidden="1" outlineLevel="1">
      <c r="A39" s="9">
        <v>38</v>
      </c>
      <c r="B39" s="10">
        <f>Sintéticos6x6!AB41</f>
        <v>0.1</v>
      </c>
      <c r="C39" s="10">
        <f>Sintéticos6x6!AH41</f>
        <v>0</v>
      </c>
      <c r="D39" s="10">
        <f>Sintéticos6x6!AN41</f>
        <v>0</v>
      </c>
      <c r="E39" s="10">
        <f>Sintéticos6x6!AC41</f>
        <v>0.6</v>
      </c>
      <c r="F39" s="10">
        <f>Sintéticos6x6!AI41</f>
        <v>0</v>
      </c>
      <c r="G39" s="10">
        <f>Sintéticos6x6!AO41</f>
        <v>0.3</v>
      </c>
      <c r="H39" s="10">
        <f>Sintéticos6x6!AD41</f>
        <v>0.6</v>
      </c>
      <c r="I39" s="10">
        <f>Sintéticos6x6!AJ41</f>
        <v>0</v>
      </c>
      <c r="J39" s="10">
        <f>Sintéticos6x6!AP41</f>
        <v>0.3</v>
      </c>
      <c r="K39" s="10">
        <f>Sintéticos6x6!AE41</f>
        <v>0.6</v>
      </c>
      <c r="L39" s="10">
        <f>Sintéticos6x6!AK41</f>
        <v>0</v>
      </c>
      <c r="M39" s="10">
        <f>Sintéticos6x6!AQ41</f>
        <v>0.3</v>
      </c>
      <c r="N39" s="10">
        <f>Sintéticos6x6!AF41</f>
        <v>0.6</v>
      </c>
      <c r="O39" s="10">
        <f>Sintéticos6x6!AL41</f>
        <v>0</v>
      </c>
      <c r="P39" s="10">
        <f>Sintéticos6x6!AR41</f>
        <v>0.3</v>
      </c>
      <c r="Q39" s="10">
        <f>Sintéticos6x6!AG41</f>
        <v>0.5</v>
      </c>
      <c r="R39" s="10">
        <f>Sintéticos6x6!AM41</f>
        <v>0</v>
      </c>
      <c r="S39" s="10">
        <f>Sintéticos6x6!AS41</f>
        <v>0.2</v>
      </c>
      <c r="T39" s="5">
        <f>Sintéticos6x6!AA41</f>
        <v>1.9109019877332061</v>
      </c>
    </row>
    <row r="40" spans="1:20" hidden="1" outlineLevel="1">
      <c r="A40" s="9">
        <v>39</v>
      </c>
      <c r="B40" s="10">
        <f>Sintéticos6x6!AB42</f>
        <v>0.1</v>
      </c>
      <c r="C40" s="10">
        <f>Sintéticos6x6!AH42</f>
        <v>0</v>
      </c>
      <c r="D40" s="10">
        <f>Sintéticos6x6!AN42</f>
        <v>0</v>
      </c>
      <c r="E40" s="10">
        <f>Sintéticos6x6!AC42</f>
        <v>0.6</v>
      </c>
      <c r="F40" s="10">
        <f>Sintéticos6x6!AI42</f>
        <v>0</v>
      </c>
      <c r="G40" s="10">
        <f>Sintéticos6x6!AO42</f>
        <v>0.3</v>
      </c>
      <c r="H40" s="10">
        <f>Sintéticos6x6!AD42</f>
        <v>0.6</v>
      </c>
      <c r="I40" s="10">
        <f>Sintéticos6x6!AJ42</f>
        <v>0</v>
      </c>
      <c r="J40" s="10">
        <f>Sintéticos6x6!AP42</f>
        <v>0.3</v>
      </c>
      <c r="K40" s="10">
        <f>Sintéticos6x6!AE42</f>
        <v>0.6</v>
      </c>
      <c r="L40" s="10">
        <f>Sintéticos6x6!AK42</f>
        <v>0</v>
      </c>
      <c r="M40" s="10">
        <f>Sintéticos6x6!AQ42</f>
        <v>0.3</v>
      </c>
      <c r="N40" s="10">
        <f>Sintéticos6x6!AF42</f>
        <v>0.5</v>
      </c>
      <c r="O40" s="10">
        <f>Sintéticos6x6!AL42</f>
        <v>0.1</v>
      </c>
      <c r="P40" s="10">
        <f>Sintéticos6x6!AR42</f>
        <v>0.3</v>
      </c>
      <c r="Q40" s="10">
        <f>Sintéticos6x6!AG42</f>
        <v>0.5</v>
      </c>
      <c r="R40" s="10">
        <f>Sintéticos6x6!AM42</f>
        <v>0.1</v>
      </c>
      <c r="S40" s="10">
        <f>Sintéticos6x6!AS42</f>
        <v>0.3</v>
      </c>
      <c r="T40" s="5">
        <f>Sintéticos6x6!AA42</f>
        <v>1.9542504090568233</v>
      </c>
    </row>
    <row r="41" spans="1:20" hidden="1" outlineLevel="1">
      <c r="A41" s="9">
        <v>40</v>
      </c>
      <c r="B41" s="10">
        <f>Sintéticos6x6!AB43</f>
        <v>0.1</v>
      </c>
      <c r="C41" s="10">
        <f>Sintéticos6x6!AH43</f>
        <v>0</v>
      </c>
      <c r="D41" s="10">
        <f>Sintéticos6x6!AN43</f>
        <v>0</v>
      </c>
      <c r="E41" s="10">
        <f>Sintéticos6x6!AC43</f>
        <v>0.6</v>
      </c>
      <c r="F41" s="10">
        <f>Sintéticos6x6!AI43</f>
        <v>0</v>
      </c>
      <c r="G41" s="10">
        <f>Sintéticos6x6!AO43</f>
        <v>0.3</v>
      </c>
      <c r="H41" s="10">
        <f>Sintéticos6x6!AD43</f>
        <v>0.6</v>
      </c>
      <c r="I41" s="10">
        <f>Sintéticos6x6!AJ43</f>
        <v>0</v>
      </c>
      <c r="J41" s="10">
        <f>Sintéticos6x6!AP43</f>
        <v>0.3</v>
      </c>
      <c r="K41" s="10">
        <f>Sintéticos6x6!AE43</f>
        <v>0.6</v>
      </c>
      <c r="L41" s="10">
        <f>Sintéticos6x6!AK43</f>
        <v>0</v>
      </c>
      <c r="M41" s="10">
        <f>Sintéticos6x6!AQ43</f>
        <v>0.3</v>
      </c>
      <c r="N41" s="10">
        <f>Sintéticos6x6!AF43</f>
        <v>0.5</v>
      </c>
      <c r="O41" s="10">
        <f>Sintéticos6x6!AL43</f>
        <v>0.1</v>
      </c>
      <c r="P41" s="10">
        <f>Sintéticos6x6!AR43</f>
        <v>0.3</v>
      </c>
      <c r="Q41" s="10">
        <f>Sintéticos6x6!AG43</f>
        <v>0.5</v>
      </c>
      <c r="R41" s="10">
        <f>Sintéticos6x6!AM43</f>
        <v>0</v>
      </c>
      <c r="S41" s="10">
        <f>Sintéticos6x6!AS43</f>
        <v>0.2</v>
      </c>
      <c r="T41" s="5">
        <f>Sintéticos6x6!AA43</f>
        <v>1.8405879169868491</v>
      </c>
    </row>
    <row r="42" spans="1:20" hidden="1" outlineLevel="1">
      <c r="A42" s="9">
        <v>41</v>
      </c>
      <c r="B42" s="10">
        <f>Sintéticos6x6!AB44</f>
        <v>0.1</v>
      </c>
      <c r="C42" s="10">
        <f>Sintéticos6x6!AH44</f>
        <v>0</v>
      </c>
      <c r="D42" s="10">
        <f>Sintéticos6x6!AN44</f>
        <v>0</v>
      </c>
      <c r="E42" s="10">
        <f>Sintéticos6x6!AC44</f>
        <v>0.6</v>
      </c>
      <c r="F42" s="10">
        <f>Sintéticos6x6!AI44</f>
        <v>0</v>
      </c>
      <c r="G42" s="10">
        <f>Sintéticos6x6!AO44</f>
        <v>0.3</v>
      </c>
      <c r="H42" s="10">
        <f>Sintéticos6x6!AD44</f>
        <v>0.6</v>
      </c>
      <c r="I42" s="10">
        <f>Sintéticos6x6!AJ44</f>
        <v>0</v>
      </c>
      <c r="J42" s="10">
        <f>Sintéticos6x6!AP44</f>
        <v>0.3</v>
      </c>
      <c r="K42" s="10">
        <f>Sintéticos6x6!AE44</f>
        <v>0.6</v>
      </c>
      <c r="L42" s="10">
        <f>Sintéticos6x6!AK44</f>
        <v>0</v>
      </c>
      <c r="M42" s="10">
        <f>Sintéticos6x6!AQ44</f>
        <v>0.3</v>
      </c>
      <c r="N42" s="10">
        <f>Sintéticos6x6!AF44</f>
        <v>0.5</v>
      </c>
      <c r="O42" s="10">
        <f>Sintéticos6x6!AL44</f>
        <v>0</v>
      </c>
      <c r="P42" s="10">
        <f>Sintéticos6x6!AR44</f>
        <v>0.2</v>
      </c>
      <c r="Q42" s="10">
        <f>Sintéticos6x6!AG44</f>
        <v>0.5</v>
      </c>
      <c r="R42" s="10">
        <f>Sintéticos6x6!AM44</f>
        <v>0</v>
      </c>
      <c r="S42" s="10">
        <f>Sintéticos6x6!AS44</f>
        <v>0.2</v>
      </c>
      <c r="T42" s="5">
        <f>Sintéticos6x6!AA44</f>
        <v>1.8421450859898165</v>
      </c>
    </row>
    <row r="43" spans="1:20" hidden="1" outlineLevel="1">
      <c r="A43" s="9">
        <v>42</v>
      </c>
      <c r="B43" s="10">
        <f>Sintéticos6x6!AB45</f>
        <v>0.1</v>
      </c>
      <c r="C43" s="10">
        <f>Sintéticos6x6!AH45</f>
        <v>0</v>
      </c>
      <c r="D43" s="10">
        <f>Sintéticos6x6!AN45</f>
        <v>0</v>
      </c>
      <c r="E43" s="10">
        <f>Sintéticos6x6!AC45</f>
        <v>0.6</v>
      </c>
      <c r="F43" s="10">
        <f>Sintéticos6x6!AI45</f>
        <v>0</v>
      </c>
      <c r="G43" s="10">
        <f>Sintéticos6x6!AO45</f>
        <v>0.3</v>
      </c>
      <c r="H43" s="10">
        <f>Sintéticos6x6!AD45</f>
        <v>0.6</v>
      </c>
      <c r="I43" s="10">
        <f>Sintéticos6x6!AJ45</f>
        <v>0</v>
      </c>
      <c r="J43" s="10">
        <f>Sintéticos6x6!AP45</f>
        <v>0.3</v>
      </c>
      <c r="K43" s="10">
        <f>Sintéticos6x6!AE45</f>
        <v>0.5</v>
      </c>
      <c r="L43" s="10">
        <f>Sintéticos6x6!AK45</f>
        <v>0.1</v>
      </c>
      <c r="M43" s="10">
        <f>Sintéticos6x6!AQ45</f>
        <v>0.3</v>
      </c>
      <c r="N43" s="10">
        <f>Sintéticos6x6!AF45</f>
        <v>0.5</v>
      </c>
      <c r="O43" s="10">
        <f>Sintéticos6x6!AL45</f>
        <v>0.1</v>
      </c>
      <c r="P43" s="10">
        <f>Sintéticos6x6!AR45</f>
        <v>0.3</v>
      </c>
      <c r="Q43" s="10">
        <f>Sintéticos6x6!AG45</f>
        <v>0.5</v>
      </c>
      <c r="R43" s="10">
        <f>Sintéticos6x6!AM45</f>
        <v>0.1</v>
      </c>
      <c r="S43" s="10">
        <f>Sintéticos6x6!AS45</f>
        <v>0.3</v>
      </c>
      <c r="T43" s="5">
        <f>Sintéticos6x6!AA45</f>
        <v>1.9512925946866755</v>
      </c>
    </row>
    <row r="44" spans="1:20" hidden="1" outlineLevel="1">
      <c r="A44" s="9">
        <v>43</v>
      </c>
      <c r="B44" s="10">
        <f>Sintéticos6x6!AB46</f>
        <v>0.1</v>
      </c>
      <c r="C44" s="10">
        <f>Sintéticos6x6!AH46</f>
        <v>0</v>
      </c>
      <c r="D44" s="10">
        <f>Sintéticos6x6!AN46</f>
        <v>0</v>
      </c>
      <c r="E44" s="10">
        <f>Sintéticos6x6!AC46</f>
        <v>0.6</v>
      </c>
      <c r="F44" s="10">
        <f>Sintéticos6x6!AI46</f>
        <v>0</v>
      </c>
      <c r="G44" s="10">
        <f>Sintéticos6x6!AO46</f>
        <v>0.3</v>
      </c>
      <c r="H44" s="10">
        <f>Sintéticos6x6!AD46</f>
        <v>0.6</v>
      </c>
      <c r="I44" s="10">
        <f>Sintéticos6x6!AJ46</f>
        <v>0</v>
      </c>
      <c r="J44" s="10">
        <f>Sintéticos6x6!AP46</f>
        <v>0.3</v>
      </c>
      <c r="K44" s="10">
        <f>Sintéticos6x6!AE46</f>
        <v>0.5</v>
      </c>
      <c r="L44" s="10">
        <f>Sintéticos6x6!AK46</f>
        <v>0.1</v>
      </c>
      <c r="M44" s="10">
        <f>Sintéticos6x6!AQ46</f>
        <v>0.3</v>
      </c>
      <c r="N44" s="10">
        <f>Sintéticos6x6!AF46</f>
        <v>0.5</v>
      </c>
      <c r="O44" s="10">
        <f>Sintéticos6x6!AL46</f>
        <v>0.1</v>
      </c>
      <c r="P44" s="10">
        <f>Sintéticos6x6!AR46</f>
        <v>0.3</v>
      </c>
      <c r="Q44" s="10">
        <f>Sintéticos6x6!AG46</f>
        <v>0.5</v>
      </c>
      <c r="R44" s="10">
        <f>Sintéticos6x6!AM46</f>
        <v>0</v>
      </c>
      <c r="S44" s="10">
        <f>Sintéticos6x6!AS46</f>
        <v>0.2</v>
      </c>
      <c r="T44" s="5">
        <f>Sintéticos6x6!AA46</f>
        <v>1.8245361095044963</v>
      </c>
    </row>
    <row r="45" spans="1:20" hidden="1" outlineLevel="1">
      <c r="A45" s="9">
        <v>44</v>
      </c>
      <c r="B45" s="10">
        <f>Sintéticos6x6!AB47</f>
        <v>0.1</v>
      </c>
      <c r="C45" s="10">
        <f>Sintéticos6x6!AH47</f>
        <v>0</v>
      </c>
      <c r="D45" s="10">
        <f>Sintéticos6x6!AN47</f>
        <v>0</v>
      </c>
      <c r="E45" s="10">
        <f>Sintéticos6x6!AC47</f>
        <v>0.6</v>
      </c>
      <c r="F45" s="10">
        <f>Sintéticos6x6!AI47</f>
        <v>0</v>
      </c>
      <c r="G45" s="10">
        <f>Sintéticos6x6!AO47</f>
        <v>0.3</v>
      </c>
      <c r="H45" s="10">
        <f>Sintéticos6x6!AD47</f>
        <v>0.6</v>
      </c>
      <c r="I45" s="10">
        <f>Sintéticos6x6!AJ47</f>
        <v>0</v>
      </c>
      <c r="J45" s="10">
        <f>Sintéticos6x6!AP47</f>
        <v>0.3</v>
      </c>
      <c r="K45" s="10">
        <f>Sintéticos6x6!AE47</f>
        <v>0.5</v>
      </c>
      <c r="L45" s="10">
        <f>Sintéticos6x6!AK47</f>
        <v>0.1</v>
      </c>
      <c r="M45" s="10">
        <f>Sintéticos6x6!AQ47</f>
        <v>0.3</v>
      </c>
      <c r="N45" s="10">
        <f>Sintéticos6x6!AF47</f>
        <v>0.5</v>
      </c>
      <c r="O45" s="10">
        <f>Sintéticos6x6!AL47</f>
        <v>0</v>
      </c>
      <c r="P45" s="10">
        <f>Sintéticos6x6!AR47</f>
        <v>0.2</v>
      </c>
      <c r="Q45" s="10">
        <f>Sintéticos6x6!AG47</f>
        <v>0.5</v>
      </c>
      <c r="R45" s="10">
        <f>Sintéticos6x6!AM47</f>
        <v>0</v>
      </c>
      <c r="S45" s="10">
        <f>Sintéticos6x6!AS47</f>
        <v>0.2</v>
      </c>
      <c r="T45" s="5">
        <f>Sintéticos6x6!AA47</f>
        <v>1.8907580508326427</v>
      </c>
    </row>
    <row r="46" spans="1:20" hidden="1" outlineLevel="1">
      <c r="A46" s="9">
        <v>45</v>
      </c>
      <c r="B46" s="10">
        <f>Sintéticos6x6!AB48</f>
        <v>0.1</v>
      </c>
      <c r="C46" s="10">
        <f>Sintéticos6x6!AH48</f>
        <v>0</v>
      </c>
      <c r="D46" s="10">
        <f>Sintéticos6x6!AN48</f>
        <v>0</v>
      </c>
      <c r="E46" s="10">
        <f>Sintéticos6x6!AC48</f>
        <v>0.6</v>
      </c>
      <c r="F46" s="10">
        <f>Sintéticos6x6!AI48</f>
        <v>0</v>
      </c>
      <c r="G46" s="10">
        <f>Sintéticos6x6!AO48</f>
        <v>0.3</v>
      </c>
      <c r="H46" s="10">
        <f>Sintéticos6x6!AD48</f>
        <v>0.6</v>
      </c>
      <c r="I46" s="10">
        <f>Sintéticos6x6!AJ48</f>
        <v>0</v>
      </c>
      <c r="J46" s="10">
        <f>Sintéticos6x6!AP48</f>
        <v>0.3</v>
      </c>
      <c r="K46" s="10">
        <f>Sintéticos6x6!AE48</f>
        <v>0.5</v>
      </c>
      <c r="L46" s="10">
        <f>Sintéticos6x6!AK48</f>
        <v>0</v>
      </c>
      <c r="M46" s="10">
        <f>Sintéticos6x6!AQ48</f>
        <v>0.2</v>
      </c>
      <c r="N46" s="10">
        <f>Sintéticos6x6!AF48</f>
        <v>0.5</v>
      </c>
      <c r="O46" s="10">
        <f>Sintéticos6x6!AL48</f>
        <v>0</v>
      </c>
      <c r="P46" s="10">
        <f>Sintéticos6x6!AR48</f>
        <v>0.2</v>
      </c>
      <c r="Q46" s="10">
        <f>Sintéticos6x6!AG48</f>
        <v>0.5</v>
      </c>
      <c r="R46" s="10">
        <f>Sintéticos6x6!AM48</f>
        <v>0</v>
      </c>
      <c r="S46" s="10">
        <f>Sintéticos6x6!AS48</f>
        <v>0.2</v>
      </c>
      <c r="T46" s="5">
        <f>Sintéticos6x6!AA48</f>
        <v>2.0750357775149637</v>
      </c>
    </row>
    <row r="47" spans="1:20" hidden="1" outlineLevel="1">
      <c r="A47" s="9">
        <v>46</v>
      </c>
      <c r="B47" s="10">
        <f>Sintéticos6x6!AB49</f>
        <v>0.1</v>
      </c>
      <c r="C47" s="10">
        <f>Sintéticos6x6!AH49</f>
        <v>0</v>
      </c>
      <c r="D47" s="10">
        <f>Sintéticos6x6!AN49</f>
        <v>0</v>
      </c>
      <c r="E47" s="10">
        <f>Sintéticos6x6!AC49</f>
        <v>0.6</v>
      </c>
      <c r="F47" s="10">
        <f>Sintéticos6x6!AI49</f>
        <v>0</v>
      </c>
      <c r="G47" s="10">
        <f>Sintéticos6x6!AO49</f>
        <v>0.3</v>
      </c>
      <c r="H47" s="10">
        <f>Sintéticos6x6!AD49</f>
        <v>0.5</v>
      </c>
      <c r="I47" s="10">
        <f>Sintéticos6x6!AJ49</f>
        <v>0.1</v>
      </c>
      <c r="J47" s="10">
        <f>Sintéticos6x6!AP49</f>
        <v>0.3</v>
      </c>
      <c r="K47" s="10">
        <f>Sintéticos6x6!AE49</f>
        <v>0.5</v>
      </c>
      <c r="L47" s="10">
        <f>Sintéticos6x6!AK49</f>
        <v>0.1</v>
      </c>
      <c r="M47" s="10">
        <f>Sintéticos6x6!AQ49</f>
        <v>0.3</v>
      </c>
      <c r="N47" s="10">
        <f>Sintéticos6x6!AF49</f>
        <v>0.5</v>
      </c>
      <c r="O47" s="10">
        <f>Sintéticos6x6!AL49</f>
        <v>0.1</v>
      </c>
      <c r="P47" s="10">
        <f>Sintéticos6x6!AR49</f>
        <v>0.3</v>
      </c>
      <c r="Q47" s="10">
        <f>Sintéticos6x6!AG49</f>
        <v>0.5</v>
      </c>
      <c r="R47" s="10">
        <f>Sintéticos6x6!AM49</f>
        <v>0.1</v>
      </c>
      <c r="S47" s="10">
        <f>Sintéticos6x6!AS49</f>
        <v>0.3</v>
      </c>
      <c r="T47" s="5">
        <f>Sintéticos6x6!AA49</f>
        <v>2.0385981956561459</v>
      </c>
    </row>
    <row r="48" spans="1:20" hidden="1" outlineLevel="1">
      <c r="A48" s="9">
        <v>47</v>
      </c>
      <c r="B48" s="10">
        <f>Sintéticos6x6!AB50</f>
        <v>0.1</v>
      </c>
      <c r="C48" s="10">
        <f>Sintéticos6x6!AH50</f>
        <v>0</v>
      </c>
      <c r="D48" s="10">
        <f>Sintéticos6x6!AN50</f>
        <v>0</v>
      </c>
      <c r="E48" s="10">
        <f>Sintéticos6x6!AC50</f>
        <v>0.6</v>
      </c>
      <c r="F48" s="10">
        <f>Sintéticos6x6!AI50</f>
        <v>0</v>
      </c>
      <c r="G48" s="10">
        <f>Sintéticos6x6!AO50</f>
        <v>0.3</v>
      </c>
      <c r="H48" s="10">
        <f>Sintéticos6x6!AD50</f>
        <v>0.5</v>
      </c>
      <c r="I48" s="10">
        <f>Sintéticos6x6!AJ50</f>
        <v>0.1</v>
      </c>
      <c r="J48" s="10">
        <f>Sintéticos6x6!AP50</f>
        <v>0.3</v>
      </c>
      <c r="K48" s="10">
        <f>Sintéticos6x6!AE50</f>
        <v>0.5</v>
      </c>
      <c r="L48" s="10">
        <f>Sintéticos6x6!AK50</f>
        <v>0.1</v>
      </c>
      <c r="M48" s="10">
        <f>Sintéticos6x6!AQ50</f>
        <v>0.3</v>
      </c>
      <c r="N48" s="10">
        <f>Sintéticos6x6!AF50</f>
        <v>0.5</v>
      </c>
      <c r="O48" s="10">
        <f>Sintéticos6x6!AL50</f>
        <v>0.1</v>
      </c>
      <c r="P48" s="10">
        <f>Sintéticos6x6!AR50</f>
        <v>0.3</v>
      </c>
      <c r="Q48" s="10">
        <f>Sintéticos6x6!AG50</f>
        <v>0.5</v>
      </c>
      <c r="R48" s="10">
        <f>Sintéticos6x6!AM50</f>
        <v>0</v>
      </c>
      <c r="S48" s="10">
        <f>Sintéticos6x6!AS50</f>
        <v>0.2</v>
      </c>
      <c r="T48" s="5">
        <f>Sintéticos6x6!AA50</f>
        <v>1.9799328693654614</v>
      </c>
    </row>
    <row r="49" spans="1:20" hidden="1" outlineLevel="1">
      <c r="A49" s="9">
        <v>48</v>
      </c>
      <c r="B49" s="10">
        <f>Sintéticos6x6!AB51</f>
        <v>0.1</v>
      </c>
      <c r="C49" s="10">
        <f>Sintéticos6x6!AH51</f>
        <v>0</v>
      </c>
      <c r="D49" s="10">
        <f>Sintéticos6x6!AN51</f>
        <v>0</v>
      </c>
      <c r="E49" s="10">
        <f>Sintéticos6x6!AC51</f>
        <v>0.6</v>
      </c>
      <c r="F49" s="10">
        <f>Sintéticos6x6!AI51</f>
        <v>0</v>
      </c>
      <c r="G49" s="10">
        <f>Sintéticos6x6!AO51</f>
        <v>0.3</v>
      </c>
      <c r="H49" s="10">
        <f>Sintéticos6x6!AD51</f>
        <v>0.5</v>
      </c>
      <c r="I49" s="10">
        <f>Sintéticos6x6!AJ51</f>
        <v>0.1</v>
      </c>
      <c r="J49" s="10">
        <f>Sintéticos6x6!AP51</f>
        <v>0.3</v>
      </c>
      <c r="K49" s="10">
        <f>Sintéticos6x6!AE51</f>
        <v>0.5</v>
      </c>
      <c r="L49" s="10">
        <f>Sintéticos6x6!AK51</f>
        <v>0.1</v>
      </c>
      <c r="M49" s="10">
        <f>Sintéticos6x6!AQ51</f>
        <v>0.3</v>
      </c>
      <c r="N49" s="10">
        <f>Sintéticos6x6!AF51</f>
        <v>0.5</v>
      </c>
      <c r="O49" s="10">
        <f>Sintéticos6x6!AL51</f>
        <v>0</v>
      </c>
      <c r="P49" s="10">
        <f>Sintéticos6x6!AR51</f>
        <v>0.2</v>
      </c>
      <c r="Q49" s="10">
        <f>Sintéticos6x6!AG51</f>
        <v>0.5</v>
      </c>
      <c r="R49" s="10">
        <f>Sintéticos6x6!AM51</f>
        <v>0</v>
      </c>
      <c r="S49" s="10">
        <f>Sintéticos6x6!AS51</f>
        <v>0.2</v>
      </c>
      <c r="T49" s="5">
        <f>Sintéticos6x6!AA51</f>
        <v>1.984151680894082</v>
      </c>
    </row>
    <row r="50" spans="1:20" hidden="1" outlineLevel="1">
      <c r="A50" s="9">
        <v>49</v>
      </c>
      <c r="B50" s="10">
        <f>Sintéticos6x6!AB52</f>
        <v>0.1</v>
      </c>
      <c r="C50" s="10">
        <f>Sintéticos6x6!AH52</f>
        <v>0</v>
      </c>
      <c r="D50" s="10">
        <f>Sintéticos6x6!AN52</f>
        <v>0</v>
      </c>
      <c r="E50" s="10">
        <f>Sintéticos6x6!AC52</f>
        <v>0.6</v>
      </c>
      <c r="F50" s="10">
        <f>Sintéticos6x6!AI52</f>
        <v>0</v>
      </c>
      <c r="G50" s="10">
        <f>Sintéticos6x6!AO52</f>
        <v>0.3</v>
      </c>
      <c r="H50" s="10">
        <f>Sintéticos6x6!AD52</f>
        <v>0.5</v>
      </c>
      <c r="I50" s="10">
        <f>Sintéticos6x6!AJ52</f>
        <v>0.1</v>
      </c>
      <c r="J50" s="10">
        <f>Sintéticos6x6!AP52</f>
        <v>0.3</v>
      </c>
      <c r="K50" s="10">
        <f>Sintéticos6x6!AE52</f>
        <v>0.5</v>
      </c>
      <c r="L50" s="10">
        <f>Sintéticos6x6!AK52</f>
        <v>0</v>
      </c>
      <c r="M50" s="10">
        <f>Sintéticos6x6!AQ52</f>
        <v>0.2</v>
      </c>
      <c r="N50" s="10">
        <f>Sintéticos6x6!AF52</f>
        <v>0.5</v>
      </c>
      <c r="O50" s="10">
        <f>Sintéticos6x6!AL52</f>
        <v>0</v>
      </c>
      <c r="P50" s="10">
        <f>Sintéticos6x6!AR52</f>
        <v>0.2</v>
      </c>
      <c r="Q50" s="10">
        <f>Sintéticos6x6!AG52</f>
        <v>0.5</v>
      </c>
      <c r="R50" s="10">
        <f>Sintéticos6x6!AM52</f>
        <v>0</v>
      </c>
      <c r="S50" s="10">
        <f>Sintéticos6x6!AS52</f>
        <v>0.2</v>
      </c>
      <c r="T50" s="5">
        <f>Sintéticos6x6!AA52</f>
        <v>2.1915440091719236</v>
      </c>
    </row>
    <row r="51" spans="1:20" hidden="1" outlineLevel="1">
      <c r="A51" s="9">
        <v>50</v>
      </c>
      <c r="B51" s="10">
        <f>Sintéticos6x6!AB53</f>
        <v>0.1</v>
      </c>
      <c r="C51" s="10">
        <f>Sintéticos6x6!AH53</f>
        <v>0</v>
      </c>
      <c r="D51" s="10">
        <f>Sintéticos6x6!AN53</f>
        <v>0</v>
      </c>
      <c r="E51" s="10">
        <f>Sintéticos6x6!AC53</f>
        <v>0.6</v>
      </c>
      <c r="F51" s="10">
        <f>Sintéticos6x6!AI53</f>
        <v>0</v>
      </c>
      <c r="G51" s="10">
        <f>Sintéticos6x6!AO53</f>
        <v>0.3</v>
      </c>
      <c r="H51" s="10">
        <f>Sintéticos6x6!AD53</f>
        <v>0.5</v>
      </c>
      <c r="I51" s="10">
        <f>Sintéticos6x6!AJ53</f>
        <v>0</v>
      </c>
      <c r="J51" s="10">
        <f>Sintéticos6x6!AP53</f>
        <v>0.2</v>
      </c>
      <c r="K51" s="10">
        <f>Sintéticos6x6!AE53</f>
        <v>0.5</v>
      </c>
      <c r="L51" s="10">
        <f>Sintéticos6x6!AK53</f>
        <v>0</v>
      </c>
      <c r="M51" s="10">
        <f>Sintéticos6x6!AQ53</f>
        <v>0.2</v>
      </c>
      <c r="N51" s="10">
        <f>Sintéticos6x6!AF53</f>
        <v>0.5</v>
      </c>
      <c r="O51" s="10">
        <f>Sintéticos6x6!AL53</f>
        <v>0</v>
      </c>
      <c r="P51" s="10">
        <f>Sintéticos6x6!AR53</f>
        <v>0.2</v>
      </c>
      <c r="Q51" s="10">
        <f>Sintéticos6x6!AG53</f>
        <v>0.5</v>
      </c>
      <c r="R51" s="10">
        <f>Sintéticos6x6!AM53</f>
        <v>0</v>
      </c>
      <c r="S51" s="10">
        <f>Sintéticos6x6!AS53</f>
        <v>0.2</v>
      </c>
      <c r="T51" s="5">
        <f>Sintéticos6x6!AA53</f>
        <v>2.5972137915984246</v>
      </c>
    </row>
    <row r="52" spans="1:20" hidden="1" outlineLevel="1">
      <c r="A52" s="9">
        <v>51</v>
      </c>
      <c r="B52" s="10">
        <f>Sintéticos6x6!AB54</f>
        <v>0.1</v>
      </c>
      <c r="C52" s="10">
        <f>Sintéticos6x6!AH54</f>
        <v>0</v>
      </c>
      <c r="D52" s="10">
        <f>Sintéticos6x6!AN54</f>
        <v>0</v>
      </c>
      <c r="E52" s="10">
        <f>Sintéticos6x6!AC54</f>
        <v>0.5</v>
      </c>
      <c r="F52" s="10">
        <f>Sintéticos6x6!AI54</f>
        <v>0.1</v>
      </c>
      <c r="G52" s="10">
        <f>Sintéticos6x6!AO54</f>
        <v>0.3</v>
      </c>
      <c r="H52" s="10">
        <f>Sintéticos6x6!AD54</f>
        <v>0.5</v>
      </c>
      <c r="I52" s="10">
        <f>Sintéticos6x6!AJ54</f>
        <v>0.1</v>
      </c>
      <c r="J52" s="10">
        <f>Sintéticos6x6!AP54</f>
        <v>0.3</v>
      </c>
      <c r="K52" s="10">
        <f>Sintéticos6x6!AE54</f>
        <v>0.5</v>
      </c>
      <c r="L52" s="10">
        <f>Sintéticos6x6!AK54</f>
        <v>0.1</v>
      </c>
      <c r="M52" s="10">
        <f>Sintéticos6x6!AQ54</f>
        <v>0.3</v>
      </c>
      <c r="N52" s="10">
        <f>Sintéticos6x6!AF54</f>
        <v>0.5</v>
      </c>
      <c r="O52" s="10">
        <f>Sintéticos6x6!AL54</f>
        <v>0.1</v>
      </c>
      <c r="P52" s="10">
        <f>Sintéticos6x6!AR54</f>
        <v>0.3</v>
      </c>
      <c r="Q52" s="10">
        <f>Sintéticos6x6!AG54</f>
        <v>0.5</v>
      </c>
      <c r="R52" s="10">
        <f>Sintéticos6x6!AM54</f>
        <v>0.1</v>
      </c>
      <c r="S52" s="10">
        <f>Sintéticos6x6!AS54</f>
        <v>0.3</v>
      </c>
      <c r="T52" s="5">
        <f>Sintéticos6x6!AA54</f>
        <v>2.2297756557828232</v>
      </c>
    </row>
    <row r="53" spans="1:20" hidden="1" outlineLevel="1">
      <c r="A53" s="9">
        <v>52</v>
      </c>
      <c r="B53" s="10">
        <f>Sintéticos6x6!AB55</f>
        <v>0.1</v>
      </c>
      <c r="C53" s="10">
        <f>Sintéticos6x6!AH55</f>
        <v>0</v>
      </c>
      <c r="D53" s="10">
        <f>Sintéticos6x6!AN55</f>
        <v>0</v>
      </c>
      <c r="E53" s="10">
        <f>Sintéticos6x6!AC55</f>
        <v>0.5</v>
      </c>
      <c r="F53" s="10">
        <f>Sintéticos6x6!AI55</f>
        <v>0.1</v>
      </c>
      <c r="G53" s="10">
        <f>Sintéticos6x6!AO55</f>
        <v>0.3</v>
      </c>
      <c r="H53" s="10">
        <f>Sintéticos6x6!AD55</f>
        <v>0.5</v>
      </c>
      <c r="I53" s="10">
        <f>Sintéticos6x6!AJ55</f>
        <v>0.1</v>
      </c>
      <c r="J53" s="10">
        <f>Sintéticos6x6!AP55</f>
        <v>0.3</v>
      </c>
      <c r="K53" s="10">
        <f>Sintéticos6x6!AE55</f>
        <v>0.5</v>
      </c>
      <c r="L53" s="10">
        <f>Sintéticos6x6!AK55</f>
        <v>0.1</v>
      </c>
      <c r="M53" s="10">
        <f>Sintéticos6x6!AQ55</f>
        <v>0.3</v>
      </c>
      <c r="N53" s="10">
        <f>Sintéticos6x6!AF55</f>
        <v>0.5</v>
      </c>
      <c r="O53" s="10">
        <f>Sintéticos6x6!AL55</f>
        <v>0.1</v>
      </c>
      <c r="P53" s="10">
        <f>Sintéticos6x6!AR55</f>
        <v>0.3</v>
      </c>
      <c r="Q53" s="10">
        <f>Sintéticos6x6!AG55</f>
        <v>0.5</v>
      </c>
      <c r="R53" s="10">
        <f>Sintéticos6x6!AM55</f>
        <v>0</v>
      </c>
      <c r="S53" s="10">
        <f>Sintéticos6x6!AS55</f>
        <v>0.2</v>
      </c>
      <c r="T53" s="5">
        <f>Sintéticos6x6!AA55</f>
        <v>2.1822819673537679</v>
      </c>
    </row>
    <row r="54" spans="1:20" hidden="1" outlineLevel="1">
      <c r="A54" s="9">
        <v>53</v>
      </c>
      <c r="B54" s="10">
        <f>Sintéticos6x6!AB56</f>
        <v>0.1</v>
      </c>
      <c r="C54" s="10">
        <f>Sintéticos6x6!AH56</f>
        <v>0</v>
      </c>
      <c r="D54" s="10">
        <f>Sintéticos6x6!AN56</f>
        <v>0</v>
      </c>
      <c r="E54" s="10">
        <f>Sintéticos6x6!AC56</f>
        <v>0.5</v>
      </c>
      <c r="F54" s="10">
        <f>Sintéticos6x6!AI56</f>
        <v>0.1</v>
      </c>
      <c r="G54" s="10">
        <f>Sintéticos6x6!AO56</f>
        <v>0.3</v>
      </c>
      <c r="H54" s="10">
        <f>Sintéticos6x6!AD56</f>
        <v>0.5</v>
      </c>
      <c r="I54" s="10">
        <f>Sintéticos6x6!AJ56</f>
        <v>0.1</v>
      </c>
      <c r="J54" s="10">
        <f>Sintéticos6x6!AP56</f>
        <v>0.3</v>
      </c>
      <c r="K54" s="10">
        <f>Sintéticos6x6!AE56</f>
        <v>0.5</v>
      </c>
      <c r="L54" s="10">
        <f>Sintéticos6x6!AK56</f>
        <v>0.1</v>
      </c>
      <c r="M54" s="10">
        <f>Sintéticos6x6!AQ56</f>
        <v>0.3</v>
      </c>
      <c r="N54" s="10">
        <f>Sintéticos6x6!AF56</f>
        <v>0.5</v>
      </c>
      <c r="O54" s="10">
        <f>Sintéticos6x6!AL56</f>
        <v>0</v>
      </c>
      <c r="P54" s="10">
        <f>Sintéticos6x6!AR56</f>
        <v>0.2</v>
      </c>
      <c r="Q54" s="10">
        <f>Sintéticos6x6!AG56</f>
        <v>0.5</v>
      </c>
      <c r="R54" s="10">
        <f>Sintéticos6x6!AM56</f>
        <v>0</v>
      </c>
      <c r="S54" s="10">
        <f>Sintéticos6x6!AS56</f>
        <v>0.2</v>
      </c>
      <c r="T54" s="5">
        <f>Sintéticos6x6!AA56</f>
        <v>2.1658087747124224</v>
      </c>
    </row>
    <row r="55" spans="1:20" hidden="1" outlineLevel="1">
      <c r="A55" s="9">
        <v>54</v>
      </c>
      <c r="B55" s="10">
        <f>Sintéticos6x6!AB57</f>
        <v>0.1</v>
      </c>
      <c r="C55" s="10">
        <f>Sintéticos6x6!AH57</f>
        <v>0</v>
      </c>
      <c r="D55" s="10">
        <f>Sintéticos6x6!AN57</f>
        <v>0</v>
      </c>
      <c r="E55" s="10">
        <f>Sintéticos6x6!AC57</f>
        <v>0.5</v>
      </c>
      <c r="F55" s="10">
        <f>Sintéticos6x6!AI57</f>
        <v>0.1</v>
      </c>
      <c r="G55" s="10">
        <f>Sintéticos6x6!AO57</f>
        <v>0.3</v>
      </c>
      <c r="H55" s="10">
        <f>Sintéticos6x6!AD57</f>
        <v>0.5</v>
      </c>
      <c r="I55" s="10">
        <f>Sintéticos6x6!AJ57</f>
        <v>0.1</v>
      </c>
      <c r="J55" s="10">
        <f>Sintéticos6x6!AP57</f>
        <v>0.3</v>
      </c>
      <c r="K55" s="10">
        <f>Sintéticos6x6!AE57</f>
        <v>0.5</v>
      </c>
      <c r="L55" s="10">
        <f>Sintéticos6x6!AK57</f>
        <v>0</v>
      </c>
      <c r="M55" s="10">
        <f>Sintéticos6x6!AQ57</f>
        <v>0.2</v>
      </c>
      <c r="N55" s="10">
        <f>Sintéticos6x6!AF57</f>
        <v>0.5</v>
      </c>
      <c r="O55" s="10">
        <f>Sintéticos6x6!AL57</f>
        <v>0</v>
      </c>
      <c r="P55" s="10">
        <f>Sintéticos6x6!AR57</f>
        <v>0.2</v>
      </c>
      <c r="Q55" s="10">
        <f>Sintéticos6x6!AG57</f>
        <v>0.5</v>
      </c>
      <c r="R55" s="10">
        <f>Sintéticos6x6!AM57</f>
        <v>0</v>
      </c>
      <c r="S55" s="10">
        <f>Sintéticos6x6!AS57</f>
        <v>0.2</v>
      </c>
      <c r="T55" s="5">
        <f>Sintéticos6x6!AA57</f>
        <v>2.4402247040457894</v>
      </c>
    </row>
    <row r="56" spans="1:20" hidden="1" outlineLevel="1">
      <c r="A56" s="9">
        <v>55</v>
      </c>
      <c r="B56" s="10">
        <f>Sintéticos6x6!AB58</f>
        <v>0.1</v>
      </c>
      <c r="C56" s="10">
        <f>Sintéticos6x6!AH58</f>
        <v>0</v>
      </c>
      <c r="D56" s="10">
        <f>Sintéticos6x6!AN58</f>
        <v>0</v>
      </c>
      <c r="E56" s="10">
        <f>Sintéticos6x6!AC58</f>
        <v>0.5</v>
      </c>
      <c r="F56" s="10">
        <f>Sintéticos6x6!AI58</f>
        <v>0.1</v>
      </c>
      <c r="G56" s="10">
        <f>Sintéticos6x6!AO58</f>
        <v>0.3</v>
      </c>
      <c r="H56" s="10">
        <f>Sintéticos6x6!AD58</f>
        <v>0.5</v>
      </c>
      <c r="I56" s="10">
        <f>Sintéticos6x6!AJ58</f>
        <v>0</v>
      </c>
      <c r="J56" s="10">
        <f>Sintéticos6x6!AP58</f>
        <v>0.2</v>
      </c>
      <c r="K56" s="10">
        <f>Sintéticos6x6!AE58</f>
        <v>0.5</v>
      </c>
      <c r="L56" s="10">
        <f>Sintéticos6x6!AK58</f>
        <v>0</v>
      </c>
      <c r="M56" s="10">
        <f>Sintéticos6x6!AQ58</f>
        <v>0.2</v>
      </c>
      <c r="N56" s="10">
        <f>Sintéticos6x6!AF58</f>
        <v>0.5</v>
      </c>
      <c r="O56" s="10">
        <f>Sintéticos6x6!AL58</f>
        <v>0</v>
      </c>
      <c r="P56" s="10">
        <f>Sintéticos6x6!AR58</f>
        <v>0.2</v>
      </c>
      <c r="Q56" s="10">
        <f>Sintéticos6x6!AG58</f>
        <v>0.5</v>
      </c>
      <c r="R56" s="10">
        <f>Sintéticos6x6!AM58</f>
        <v>0</v>
      </c>
      <c r="S56" s="10">
        <f>Sintéticos6x6!AS58</f>
        <v>0.2</v>
      </c>
      <c r="T56" s="5">
        <f>Sintéticos6x6!AA58</f>
        <v>2.8145291208354135</v>
      </c>
    </row>
    <row r="57" spans="1:20" hidden="1" outlineLevel="1">
      <c r="A57" s="9">
        <v>56</v>
      </c>
      <c r="B57" s="10">
        <f>Sintéticos6x6!AB59</f>
        <v>0.1</v>
      </c>
      <c r="C57" s="10">
        <f>Sintéticos6x6!AH59</f>
        <v>0</v>
      </c>
      <c r="D57" s="10">
        <f>Sintéticos6x6!AN59</f>
        <v>0</v>
      </c>
      <c r="E57" s="10">
        <f>Sintéticos6x6!AC59</f>
        <v>0.5</v>
      </c>
      <c r="F57" s="10">
        <f>Sintéticos6x6!AI59</f>
        <v>0</v>
      </c>
      <c r="G57" s="10">
        <f>Sintéticos6x6!AO59</f>
        <v>0.2</v>
      </c>
      <c r="H57" s="10">
        <f>Sintéticos6x6!AD59</f>
        <v>0.5</v>
      </c>
      <c r="I57" s="10">
        <f>Sintéticos6x6!AJ59</f>
        <v>0</v>
      </c>
      <c r="J57" s="10">
        <f>Sintéticos6x6!AP59</f>
        <v>0.2</v>
      </c>
      <c r="K57" s="10">
        <f>Sintéticos6x6!AE59</f>
        <v>0.5</v>
      </c>
      <c r="L57" s="10">
        <f>Sintéticos6x6!AK59</f>
        <v>0</v>
      </c>
      <c r="M57" s="10">
        <f>Sintéticos6x6!AQ59</f>
        <v>0.2</v>
      </c>
      <c r="N57" s="10">
        <f>Sintéticos6x6!AF59</f>
        <v>0.5</v>
      </c>
      <c r="O57" s="10">
        <f>Sintéticos6x6!AL59</f>
        <v>0</v>
      </c>
      <c r="P57" s="10">
        <f>Sintéticos6x6!AR59</f>
        <v>0.2</v>
      </c>
      <c r="Q57" s="10">
        <f>Sintéticos6x6!AG59</f>
        <v>0.5</v>
      </c>
      <c r="R57" s="10">
        <f>Sintéticos6x6!AM59</f>
        <v>0</v>
      </c>
      <c r="S57" s="10">
        <f>Sintéticos6x6!AS59</f>
        <v>0.2</v>
      </c>
      <c r="T57" s="5">
        <f>Sintéticos6x6!AA59</f>
        <v>3.3761359952584944</v>
      </c>
    </row>
    <row r="58" spans="1:20" hidden="1" outlineLevel="1">
      <c r="A58" s="9">
        <v>57</v>
      </c>
      <c r="B58" s="10">
        <f>Sintéticos6x6!AB60</f>
        <v>0.6</v>
      </c>
      <c r="C58" s="10">
        <f>Sintéticos6x6!AH60</f>
        <v>0</v>
      </c>
      <c r="D58" s="10">
        <f>Sintéticos6x6!AN60</f>
        <v>0.3</v>
      </c>
      <c r="E58" s="10">
        <f>Sintéticos6x6!AC60</f>
        <v>0.6</v>
      </c>
      <c r="F58" s="10">
        <f>Sintéticos6x6!AI60</f>
        <v>0</v>
      </c>
      <c r="G58" s="10">
        <f>Sintéticos6x6!AO60</f>
        <v>0.3</v>
      </c>
      <c r="H58" s="10">
        <f>Sintéticos6x6!AD60</f>
        <v>0.6</v>
      </c>
      <c r="I58" s="10">
        <f>Sintéticos6x6!AJ60</f>
        <v>0</v>
      </c>
      <c r="J58" s="10">
        <f>Sintéticos6x6!AP60</f>
        <v>0.3</v>
      </c>
      <c r="K58" s="10">
        <f>Sintéticos6x6!AE60</f>
        <v>0.6</v>
      </c>
      <c r="L58" s="10">
        <f>Sintéticos6x6!AK60</f>
        <v>0</v>
      </c>
      <c r="M58" s="10">
        <f>Sintéticos6x6!AQ60</f>
        <v>0.3</v>
      </c>
      <c r="N58" s="10">
        <f>Sintéticos6x6!AF60</f>
        <v>0.6</v>
      </c>
      <c r="O58" s="10">
        <f>Sintéticos6x6!AL60</f>
        <v>0</v>
      </c>
      <c r="P58" s="10">
        <f>Sintéticos6x6!AR60</f>
        <v>0.3</v>
      </c>
      <c r="Q58" s="10">
        <f>Sintéticos6x6!AG60</f>
        <v>0.6</v>
      </c>
      <c r="R58" s="10">
        <f>Sintéticos6x6!AM60</f>
        <v>0</v>
      </c>
      <c r="S58" s="10">
        <f>Sintéticos6x6!AS60</f>
        <v>0.3</v>
      </c>
      <c r="T58" s="5">
        <f>Sintéticos6x6!AA60</f>
        <v>3.6454366382140519</v>
      </c>
    </row>
    <row r="59" spans="1:20" hidden="1" outlineLevel="1">
      <c r="A59" s="9">
        <v>58</v>
      </c>
      <c r="B59" s="10">
        <f>Sintéticos6x6!AB61</f>
        <v>0.6</v>
      </c>
      <c r="C59" s="10">
        <f>Sintéticos6x6!AH61</f>
        <v>0</v>
      </c>
      <c r="D59" s="10">
        <f>Sintéticos6x6!AN61</f>
        <v>0.3</v>
      </c>
      <c r="E59" s="10">
        <f>Sintéticos6x6!AC61</f>
        <v>0.6</v>
      </c>
      <c r="F59" s="10">
        <f>Sintéticos6x6!AI61</f>
        <v>0</v>
      </c>
      <c r="G59" s="10">
        <f>Sintéticos6x6!AO61</f>
        <v>0.3</v>
      </c>
      <c r="H59" s="10">
        <f>Sintéticos6x6!AD61</f>
        <v>0.6</v>
      </c>
      <c r="I59" s="10">
        <f>Sintéticos6x6!AJ61</f>
        <v>0</v>
      </c>
      <c r="J59" s="10">
        <f>Sintéticos6x6!AP61</f>
        <v>0.3</v>
      </c>
      <c r="K59" s="10">
        <f>Sintéticos6x6!AE61</f>
        <v>0.6</v>
      </c>
      <c r="L59" s="10">
        <f>Sintéticos6x6!AK61</f>
        <v>0</v>
      </c>
      <c r="M59" s="10">
        <f>Sintéticos6x6!AQ61</f>
        <v>0.3</v>
      </c>
      <c r="N59" s="10">
        <f>Sintéticos6x6!AF61</f>
        <v>0.6</v>
      </c>
      <c r="O59" s="10">
        <f>Sintéticos6x6!AL61</f>
        <v>0</v>
      </c>
      <c r="P59" s="10">
        <f>Sintéticos6x6!AR61</f>
        <v>0.3</v>
      </c>
      <c r="Q59" s="10">
        <f>Sintéticos6x6!AG61</f>
        <v>0.5</v>
      </c>
      <c r="R59" s="10">
        <f>Sintéticos6x6!AM61</f>
        <v>0.1</v>
      </c>
      <c r="S59" s="10">
        <f>Sintéticos6x6!AS61</f>
        <v>0.3</v>
      </c>
      <c r="T59" s="5">
        <f>Sintéticos6x6!AA61</f>
        <v>3.322778657621678</v>
      </c>
    </row>
    <row r="60" spans="1:20" hidden="1" outlineLevel="1">
      <c r="A60" s="9">
        <v>59</v>
      </c>
      <c r="B60" s="10">
        <f>Sintéticos6x6!AB62</f>
        <v>0.6</v>
      </c>
      <c r="C60" s="10">
        <f>Sintéticos6x6!AH62</f>
        <v>0</v>
      </c>
      <c r="D60" s="10">
        <f>Sintéticos6x6!AN62</f>
        <v>0.3</v>
      </c>
      <c r="E60" s="10">
        <f>Sintéticos6x6!AC62</f>
        <v>0.6</v>
      </c>
      <c r="F60" s="10">
        <f>Sintéticos6x6!AI62</f>
        <v>0</v>
      </c>
      <c r="G60" s="10">
        <f>Sintéticos6x6!AO62</f>
        <v>0.3</v>
      </c>
      <c r="H60" s="10">
        <f>Sintéticos6x6!AD62</f>
        <v>0.6</v>
      </c>
      <c r="I60" s="10">
        <f>Sintéticos6x6!AJ62</f>
        <v>0</v>
      </c>
      <c r="J60" s="10">
        <f>Sintéticos6x6!AP62</f>
        <v>0.3</v>
      </c>
      <c r="K60" s="10">
        <f>Sintéticos6x6!AE62</f>
        <v>0.6</v>
      </c>
      <c r="L60" s="10">
        <f>Sintéticos6x6!AK62</f>
        <v>0</v>
      </c>
      <c r="M60" s="10">
        <f>Sintéticos6x6!AQ62</f>
        <v>0.3</v>
      </c>
      <c r="N60" s="10">
        <f>Sintéticos6x6!AF62</f>
        <v>0.6</v>
      </c>
      <c r="O60" s="10">
        <f>Sintéticos6x6!AL62</f>
        <v>0</v>
      </c>
      <c r="P60" s="10">
        <f>Sintéticos6x6!AR62</f>
        <v>0.3</v>
      </c>
      <c r="Q60" s="10">
        <f>Sintéticos6x6!AG62</f>
        <v>0.5</v>
      </c>
      <c r="R60" s="10">
        <f>Sintéticos6x6!AM62</f>
        <v>0</v>
      </c>
      <c r="S60" s="10">
        <f>Sintéticos6x6!AS62</f>
        <v>0.2</v>
      </c>
      <c r="T60" s="5">
        <f>Sintéticos6x6!AA62</f>
        <v>3.029924248386743</v>
      </c>
    </row>
    <row r="61" spans="1:20" hidden="1" outlineLevel="1">
      <c r="A61" s="9">
        <v>60</v>
      </c>
      <c r="B61" s="10">
        <f>Sintéticos6x6!AB63</f>
        <v>0.6</v>
      </c>
      <c r="C61" s="10">
        <f>Sintéticos6x6!AH63</f>
        <v>0</v>
      </c>
      <c r="D61" s="10">
        <f>Sintéticos6x6!AN63</f>
        <v>0.3</v>
      </c>
      <c r="E61" s="10">
        <f>Sintéticos6x6!AC63</f>
        <v>0.6</v>
      </c>
      <c r="F61" s="10">
        <f>Sintéticos6x6!AI63</f>
        <v>0</v>
      </c>
      <c r="G61" s="10">
        <f>Sintéticos6x6!AO63</f>
        <v>0.3</v>
      </c>
      <c r="H61" s="10">
        <f>Sintéticos6x6!AD63</f>
        <v>0.6</v>
      </c>
      <c r="I61" s="10">
        <f>Sintéticos6x6!AJ63</f>
        <v>0</v>
      </c>
      <c r="J61" s="10">
        <f>Sintéticos6x6!AP63</f>
        <v>0.3</v>
      </c>
      <c r="K61" s="10">
        <f>Sintéticos6x6!AE63</f>
        <v>0.6</v>
      </c>
      <c r="L61" s="10">
        <f>Sintéticos6x6!AK63</f>
        <v>0</v>
      </c>
      <c r="M61" s="10">
        <f>Sintéticos6x6!AQ63</f>
        <v>0.3</v>
      </c>
      <c r="N61" s="10">
        <f>Sintéticos6x6!AF63</f>
        <v>0.5</v>
      </c>
      <c r="O61" s="10">
        <f>Sintéticos6x6!AL63</f>
        <v>0.1</v>
      </c>
      <c r="P61" s="10">
        <f>Sintéticos6x6!AR63</f>
        <v>0.3</v>
      </c>
      <c r="Q61" s="10">
        <f>Sintéticos6x6!AG63</f>
        <v>0.5</v>
      </c>
      <c r="R61" s="10">
        <f>Sintéticos6x6!AM63</f>
        <v>0.1</v>
      </c>
      <c r="S61" s="10">
        <f>Sintéticos6x6!AS63</f>
        <v>0.3</v>
      </c>
      <c r="T61" s="5">
        <f>Sintéticos6x6!AA63</f>
        <v>2.9683705951492727</v>
      </c>
    </row>
    <row r="62" spans="1:20" hidden="1" outlineLevel="1">
      <c r="A62" s="9">
        <v>61</v>
      </c>
      <c r="B62" s="10">
        <f>Sintéticos6x6!AB64</f>
        <v>0.6</v>
      </c>
      <c r="C62" s="10">
        <f>Sintéticos6x6!AH64</f>
        <v>0</v>
      </c>
      <c r="D62" s="10">
        <f>Sintéticos6x6!AN64</f>
        <v>0.3</v>
      </c>
      <c r="E62" s="10">
        <f>Sintéticos6x6!AC64</f>
        <v>0.6</v>
      </c>
      <c r="F62" s="10">
        <f>Sintéticos6x6!AI64</f>
        <v>0</v>
      </c>
      <c r="G62" s="10">
        <f>Sintéticos6x6!AO64</f>
        <v>0.3</v>
      </c>
      <c r="H62" s="10">
        <f>Sintéticos6x6!AD64</f>
        <v>0.6</v>
      </c>
      <c r="I62" s="10">
        <f>Sintéticos6x6!AJ64</f>
        <v>0</v>
      </c>
      <c r="J62" s="10">
        <f>Sintéticos6x6!AP64</f>
        <v>0.3</v>
      </c>
      <c r="K62" s="10">
        <f>Sintéticos6x6!AE64</f>
        <v>0.6</v>
      </c>
      <c r="L62" s="10">
        <f>Sintéticos6x6!AK64</f>
        <v>0</v>
      </c>
      <c r="M62" s="10">
        <f>Sintéticos6x6!AQ64</f>
        <v>0.3</v>
      </c>
      <c r="N62" s="10">
        <f>Sintéticos6x6!AF64</f>
        <v>0.5</v>
      </c>
      <c r="O62" s="10">
        <f>Sintéticos6x6!AL64</f>
        <v>0.1</v>
      </c>
      <c r="P62" s="10">
        <f>Sintéticos6x6!AR64</f>
        <v>0.3</v>
      </c>
      <c r="Q62" s="10">
        <f>Sintéticos6x6!AG64</f>
        <v>0.5</v>
      </c>
      <c r="R62" s="10">
        <f>Sintéticos6x6!AM64</f>
        <v>0</v>
      </c>
      <c r="S62" s="10">
        <f>Sintéticos6x6!AS64</f>
        <v>0.2</v>
      </c>
      <c r="T62" s="5">
        <f>Sintéticos6x6!AA64</f>
        <v>2.8665385596165511</v>
      </c>
    </row>
    <row r="63" spans="1:20" hidden="1" outlineLevel="1">
      <c r="A63" s="9">
        <v>62</v>
      </c>
      <c r="B63" s="10">
        <f>Sintéticos6x6!AB65</f>
        <v>0.6</v>
      </c>
      <c r="C63" s="10">
        <f>Sintéticos6x6!AH65</f>
        <v>0</v>
      </c>
      <c r="D63" s="10">
        <f>Sintéticos6x6!AN65</f>
        <v>0.3</v>
      </c>
      <c r="E63" s="10">
        <f>Sintéticos6x6!AC65</f>
        <v>0.6</v>
      </c>
      <c r="F63" s="10">
        <f>Sintéticos6x6!AI65</f>
        <v>0</v>
      </c>
      <c r="G63" s="10">
        <f>Sintéticos6x6!AO65</f>
        <v>0.3</v>
      </c>
      <c r="H63" s="10">
        <f>Sintéticos6x6!AD65</f>
        <v>0.6</v>
      </c>
      <c r="I63" s="10">
        <f>Sintéticos6x6!AJ65</f>
        <v>0</v>
      </c>
      <c r="J63" s="10">
        <f>Sintéticos6x6!AP65</f>
        <v>0.3</v>
      </c>
      <c r="K63" s="10">
        <f>Sintéticos6x6!AE65</f>
        <v>0.6</v>
      </c>
      <c r="L63" s="10">
        <f>Sintéticos6x6!AK65</f>
        <v>0</v>
      </c>
      <c r="M63" s="10">
        <f>Sintéticos6x6!AQ65</f>
        <v>0.3</v>
      </c>
      <c r="N63" s="10">
        <f>Sintéticos6x6!AF65</f>
        <v>0.5</v>
      </c>
      <c r="O63" s="10">
        <f>Sintéticos6x6!AL65</f>
        <v>0</v>
      </c>
      <c r="P63" s="10">
        <f>Sintéticos6x6!AR65</f>
        <v>0.2</v>
      </c>
      <c r="Q63" s="10">
        <f>Sintéticos6x6!AG65</f>
        <v>0.5</v>
      </c>
      <c r="R63" s="10">
        <f>Sintéticos6x6!AM65</f>
        <v>0</v>
      </c>
      <c r="S63" s="10">
        <f>Sintéticos6x6!AS65</f>
        <v>0.2</v>
      </c>
      <c r="T63" s="5">
        <f>Sintéticos6x6!AA65</f>
        <v>2.7952747561788112</v>
      </c>
    </row>
    <row r="64" spans="1:20" hidden="1" outlineLevel="1">
      <c r="A64" s="9">
        <v>63</v>
      </c>
      <c r="B64" s="10">
        <f>Sintéticos6x6!AB66</f>
        <v>0.6</v>
      </c>
      <c r="C64" s="10">
        <f>Sintéticos6x6!AH66</f>
        <v>0</v>
      </c>
      <c r="D64" s="10">
        <f>Sintéticos6x6!AN66</f>
        <v>0.3</v>
      </c>
      <c r="E64" s="10">
        <f>Sintéticos6x6!AC66</f>
        <v>0.6</v>
      </c>
      <c r="F64" s="10">
        <f>Sintéticos6x6!AI66</f>
        <v>0</v>
      </c>
      <c r="G64" s="10">
        <f>Sintéticos6x6!AO66</f>
        <v>0.3</v>
      </c>
      <c r="H64" s="10">
        <f>Sintéticos6x6!AD66</f>
        <v>0.6</v>
      </c>
      <c r="I64" s="10">
        <f>Sintéticos6x6!AJ66</f>
        <v>0</v>
      </c>
      <c r="J64" s="10">
        <f>Sintéticos6x6!AP66</f>
        <v>0.3</v>
      </c>
      <c r="K64" s="10">
        <f>Sintéticos6x6!AE66</f>
        <v>0.5</v>
      </c>
      <c r="L64" s="10">
        <f>Sintéticos6x6!AK66</f>
        <v>0.1</v>
      </c>
      <c r="M64" s="10">
        <f>Sintéticos6x6!AQ66</f>
        <v>0.3</v>
      </c>
      <c r="N64" s="10">
        <f>Sintéticos6x6!AF66</f>
        <v>0.5</v>
      </c>
      <c r="O64" s="10">
        <f>Sintéticos6x6!AL66</f>
        <v>0.1</v>
      </c>
      <c r="P64" s="10">
        <f>Sintéticos6x6!AR66</f>
        <v>0.3</v>
      </c>
      <c r="Q64" s="10">
        <f>Sintéticos6x6!AG66</f>
        <v>0.5</v>
      </c>
      <c r="R64" s="10">
        <f>Sintéticos6x6!AM66</f>
        <v>0.1</v>
      </c>
      <c r="S64" s="10">
        <f>Sintéticos6x6!AS66</f>
        <v>0.3</v>
      </c>
      <c r="T64" s="5">
        <f>Sintéticos6x6!AA66</f>
        <v>2.73314223168342</v>
      </c>
    </row>
    <row r="65" spans="1:20" hidden="1" outlineLevel="1">
      <c r="A65" s="9">
        <v>64</v>
      </c>
      <c r="B65" s="10">
        <f>Sintéticos6x6!AB67</f>
        <v>0.6</v>
      </c>
      <c r="C65" s="10">
        <f>Sintéticos6x6!AH67</f>
        <v>0</v>
      </c>
      <c r="D65" s="10">
        <f>Sintéticos6x6!AN67</f>
        <v>0.3</v>
      </c>
      <c r="E65" s="10">
        <f>Sintéticos6x6!AC67</f>
        <v>0.6</v>
      </c>
      <c r="F65" s="10">
        <f>Sintéticos6x6!AI67</f>
        <v>0</v>
      </c>
      <c r="G65" s="10">
        <f>Sintéticos6x6!AO67</f>
        <v>0.3</v>
      </c>
      <c r="H65" s="10">
        <f>Sintéticos6x6!AD67</f>
        <v>0.6</v>
      </c>
      <c r="I65" s="10">
        <f>Sintéticos6x6!AJ67</f>
        <v>0</v>
      </c>
      <c r="J65" s="10">
        <f>Sintéticos6x6!AP67</f>
        <v>0.3</v>
      </c>
      <c r="K65" s="10">
        <f>Sintéticos6x6!AE67</f>
        <v>0.5</v>
      </c>
      <c r="L65" s="10">
        <f>Sintéticos6x6!AK67</f>
        <v>0.1</v>
      </c>
      <c r="M65" s="10">
        <f>Sintéticos6x6!AQ67</f>
        <v>0.3</v>
      </c>
      <c r="N65" s="10">
        <f>Sintéticos6x6!AF67</f>
        <v>0.5</v>
      </c>
      <c r="O65" s="10">
        <f>Sintéticos6x6!AL67</f>
        <v>0.1</v>
      </c>
      <c r="P65" s="10">
        <f>Sintéticos6x6!AR67</f>
        <v>0.3</v>
      </c>
      <c r="Q65" s="10">
        <f>Sintéticos6x6!AG67</f>
        <v>0.5</v>
      </c>
      <c r="R65" s="10">
        <f>Sintéticos6x6!AM67</f>
        <v>0</v>
      </c>
      <c r="S65" s="10">
        <f>Sintéticos6x6!AS67</f>
        <v>0.2</v>
      </c>
      <c r="T65" s="5">
        <f>Sintéticos6x6!AA67</f>
        <v>2.6708628594532904</v>
      </c>
    </row>
    <row r="66" spans="1:20" hidden="1" outlineLevel="1">
      <c r="A66" s="9">
        <v>65</v>
      </c>
      <c r="B66" s="10">
        <f>Sintéticos6x6!AB68</f>
        <v>0.6</v>
      </c>
      <c r="C66" s="10">
        <f>Sintéticos6x6!AH68</f>
        <v>0</v>
      </c>
      <c r="D66" s="10">
        <f>Sintéticos6x6!AN68</f>
        <v>0.3</v>
      </c>
      <c r="E66" s="10">
        <f>Sintéticos6x6!AC68</f>
        <v>0.6</v>
      </c>
      <c r="F66" s="10">
        <f>Sintéticos6x6!AI68</f>
        <v>0</v>
      </c>
      <c r="G66" s="10">
        <f>Sintéticos6x6!AO68</f>
        <v>0.3</v>
      </c>
      <c r="H66" s="10">
        <f>Sintéticos6x6!AD68</f>
        <v>0.6</v>
      </c>
      <c r="I66" s="10">
        <f>Sintéticos6x6!AJ68</f>
        <v>0</v>
      </c>
      <c r="J66" s="10">
        <f>Sintéticos6x6!AP68</f>
        <v>0.3</v>
      </c>
      <c r="K66" s="10">
        <f>Sintéticos6x6!AE68</f>
        <v>0.5</v>
      </c>
      <c r="L66" s="10">
        <f>Sintéticos6x6!AK68</f>
        <v>0.1</v>
      </c>
      <c r="M66" s="10">
        <f>Sintéticos6x6!AQ68</f>
        <v>0.3</v>
      </c>
      <c r="N66" s="10">
        <f>Sintéticos6x6!AF68</f>
        <v>0.5</v>
      </c>
      <c r="O66" s="10">
        <f>Sintéticos6x6!AL68</f>
        <v>0</v>
      </c>
      <c r="P66" s="10">
        <f>Sintéticos6x6!AR68</f>
        <v>0.2</v>
      </c>
      <c r="Q66" s="10">
        <f>Sintéticos6x6!AG68</f>
        <v>0.5</v>
      </c>
      <c r="R66" s="10">
        <f>Sintéticos6x6!AM68</f>
        <v>0</v>
      </c>
      <c r="S66" s="10">
        <f>Sintéticos6x6!AS68</f>
        <v>0.2</v>
      </c>
      <c r="T66" s="5">
        <f>Sintéticos6x6!AA68</f>
        <v>2.6673675738388005</v>
      </c>
    </row>
    <row r="67" spans="1:20" hidden="1" outlineLevel="1">
      <c r="A67" s="9">
        <v>66</v>
      </c>
      <c r="B67" s="10">
        <f>Sintéticos6x6!AB69</f>
        <v>0.6</v>
      </c>
      <c r="C67" s="10">
        <f>Sintéticos6x6!AH69</f>
        <v>0</v>
      </c>
      <c r="D67" s="10">
        <f>Sintéticos6x6!AN69</f>
        <v>0.3</v>
      </c>
      <c r="E67" s="10">
        <f>Sintéticos6x6!AC69</f>
        <v>0.6</v>
      </c>
      <c r="F67" s="10">
        <f>Sintéticos6x6!AI69</f>
        <v>0</v>
      </c>
      <c r="G67" s="10">
        <f>Sintéticos6x6!AO69</f>
        <v>0.3</v>
      </c>
      <c r="H67" s="10">
        <f>Sintéticos6x6!AD69</f>
        <v>0.6</v>
      </c>
      <c r="I67" s="10">
        <f>Sintéticos6x6!AJ69</f>
        <v>0</v>
      </c>
      <c r="J67" s="10">
        <f>Sintéticos6x6!AP69</f>
        <v>0.3</v>
      </c>
      <c r="K67" s="10">
        <f>Sintéticos6x6!AE69</f>
        <v>0.5</v>
      </c>
      <c r="L67" s="10">
        <f>Sintéticos6x6!AK69</f>
        <v>0</v>
      </c>
      <c r="M67" s="10">
        <f>Sintéticos6x6!AQ69</f>
        <v>0.2</v>
      </c>
      <c r="N67" s="10">
        <f>Sintéticos6x6!AF69</f>
        <v>0.5</v>
      </c>
      <c r="O67" s="10">
        <f>Sintéticos6x6!AL69</f>
        <v>0</v>
      </c>
      <c r="P67" s="10">
        <f>Sintéticos6x6!AR69</f>
        <v>0.2</v>
      </c>
      <c r="Q67" s="10">
        <f>Sintéticos6x6!AG69</f>
        <v>0.5</v>
      </c>
      <c r="R67" s="10">
        <f>Sintéticos6x6!AM69</f>
        <v>0</v>
      </c>
      <c r="S67" s="10">
        <f>Sintéticos6x6!AS69</f>
        <v>0.2</v>
      </c>
      <c r="T67" s="5">
        <f>Sintéticos6x6!AA69</f>
        <v>2.8238573404424767</v>
      </c>
    </row>
    <row r="68" spans="1:20" hidden="1" outlineLevel="1">
      <c r="A68" s="9">
        <v>67</v>
      </c>
      <c r="B68" s="10">
        <f>Sintéticos6x6!AB70</f>
        <v>0.6</v>
      </c>
      <c r="C68" s="10">
        <f>Sintéticos6x6!AH70</f>
        <v>0</v>
      </c>
      <c r="D68" s="10">
        <f>Sintéticos6x6!AN70</f>
        <v>0.3</v>
      </c>
      <c r="E68" s="10">
        <f>Sintéticos6x6!AC70</f>
        <v>0.6</v>
      </c>
      <c r="F68" s="10">
        <f>Sintéticos6x6!AI70</f>
        <v>0</v>
      </c>
      <c r="G68" s="10">
        <f>Sintéticos6x6!AO70</f>
        <v>0.3</v>
      </c>
      <c r="H68" s="10">
        <f>Sintéticos6x6!AD70</f>
        <v>0.5</v>
      </c>
      <c r="I68" s="10">
        <f>Sintéticos6x6!AJ70</f>
        <v>0.1</v>
      </c>
      <c r="J68" s="10">
        <f>Sintéticos6x6!AP70</f>
        <v>0.3</v>
      </c>
      <c r="K68" s="10">
        <f>Sintéticos6x6!AE70</f>
        <v>0.5</v>
      </c>
      <c r="L68" s="10">
        <f>Sintéticos6x6!AK70</f>
        <v>0.1</v>
      </c>
      <c r="M68" s="10">
        <f>Sintéticos6x6!AQ70</f>
        <v>0.3</v>
      </c>
      <c r="N68" s="10">
        <f>Sintéticos6x6!AF70</f>
        <v>0.5</v>
      </c>
      <c r="O68" s="10">
        <f>Sintéticos6x6!AL70</f>
        <v>0.1</v>
      </c>
      <c r="P68" s="10">
        <f>Sintéticos6x6!AR70</f>
        <v>0.3</v>
      </c>
      <c r="Q68" s="10">
        <f>Sintéticos6x6!AG70</f>
        <v>0.5</v>
      </c>
      <c r="R68" s="10">
        <f>Sintéticos6x6!AM70</f>
        <v>0.1</v>
      </c>
      <c r="S68" s="10">
        <f>Sintéticos6x6!AS70</f>
        <v>0.3</v>
      </c>
      <c r="T68" s="5">
        <f>Sintéticos6x6!AA70</f>
        <v>2.7343556815168433</v>
      </c>
    </row>
    <row r="69" spans="1:20" hidden="1" outlineLevel="1">
      <c r="A69" s="9">
        <v>68</v>
      </c>
      <c r="B69" s="10">
        <f>Sintéticos6x6!AB71</f>
        <v>0.6</v>
      </c>
      <c r="C69" s="10">
        <f>Sintéticos6x6!AH71</f>
        <v>0</v>
      </c>
      <c r="D69" s="10">
        <f>Sintéticos6x6!AN71</f>
        <v>0.3</v>
      </c>
      <c r="E69" s="10">
        <f>Sintéticos6x6!AC71</f>
        <v>0.6</v>
      </c>
      <c r="F69" s="10">
        <f>Sintéticos6x6!AI71</f>
        <v>0</v>
      </c>
      <c r="G69" s="10">
        <f>Sintéticos6x6!AO71</f>
        <v>0.3</v>
      </c>
      <c r="H69" s="10">
        <f>Sintéticos6x6!AD71</f>
        <v>0.5</v>
      </c>
      <c r="I69" s="10">
        <f>Sintéticos6x6!AJ71</f>
        <v>0.1</v>
      </c>
      <c r="J69" s="10">
        <f>Sintéticos6x6!AP71</f>
        <v>0.3</v>
      </c>
      <c r="K69" s="10">
        <f>Sintéticos6x6!AE71</f>
        <v>0.5</v>
      </c>
      <c r="L69" s="10">
        <f>Sintéticos6x6!AK71</f>
        <v>0.1</v>
      </c>
      <c r="M69" s="10">
        <f>Sintéticos6x6!AQ71</f>
        <v>0.3</v>
      </c>
      <c r="N69" s="10">
        <f>Sintéticos6x6!AF71</f>
        <v>0.5</v>
      </c>
      <c r="O69" s="10">
        <f>Sintéticos6x6!AL71</f>
        <v>0.1</v>
      </c>
      <c r="P69" s="10">
        <f>Sintéticos6x6!AR71</f>
        <v>0.3</v>
      </c>
      <c r="Q69" s="10">
        <f>Sintéticos6x6!AG71</f>
        <v>0.5</v>
      </c>
      <c r="R69" s="10">
        <f>Sintéticos6x6!AM71</f>
        <v>0</v>
      </c>
      <c r="S69" s="10">
        <f>Sintéticos6x6!AS71</f>
        <v>0.2</v>
      </c>
      <c r="T69" s="5">
        <f>Sintéticos6x6!AA71</f>
        <v>2.6139489574789203</v>
      </c>
    </row>
    <row r="70" spans="1:20" hidden="1" outlineLevel="1">
      <c r="A70" s="9">
        <v>69</v>
      </c>
      <c r="B70" s="10">
        <f>Sintéticos6x6!AB72</f>
        <v>0.6</v>
      </c>
      <c r="C70" s="10">
        <f>Sintéticos6x6!AH72</f>
        <v>0</v>
      </c>
      <c r="D70" s="10">
        <f>Sintéticos6x6!AN72</f>
        <v>0.3</v>
      </c>
      <c r="E70" s="10">
        <f>Sintéticos6x6!AC72</f>
        <v>0.6</v>
      </c>
      <c r="F70" s="10">
        <f>Sintéticos6x6!AI72</f>
        <v>0</v>
      </c>
      <c r="G70" s="10">
        <f>Sintéticos6x6!AO72</f>
        <v>0.3</v>
      </c>
      <c r="H70" s="10">
        <f>Sintéticos6x6!AD72</f>
        <v>0.5</v>
      </c>
      <c r="I70" s="10">
        <f>Sintéticos6x6!AJ72</f>
        <v>0.1</v>
      </c>
      <c r="J70" s="10">
        <f>Sintéticos6x6!AP72</f>
        <v>0.3</v>
      </c>
      <c r="K70" s="10">
        <f>Sintéticos6x6!AE72</f>
        <v>0.5</v>
      </c>
      <c r="L70" s="10">
        <f>Sintéticos6x6!AK72</f>
        <v>0.1</v>
      </c>
      <c r="M70" s="10">
        <f>Sintéticos6x6!AQ72</f>
        <v>0.3</v>
      </c>
      <c r="N70" s="10">
        <f>Sintéticos6x6!AF72</f>
        <v>0.5</v>
      </c>
      <c r="O70" s="10">
        <f>Sintéticos6x6!AL72</f>
        <v>0</v>
      </c>
      <c r="P70" s="10">
        <f>Sintéticos6x6!AR72</f>
        <v>0.2</v>
      </c>
      <c r="Q70" s="10">
        <f>Sintéticos6x6!AG72</f>
        <v>0.5</v>
      </c>
      <c r="R70" s="10">
        <f>Sintéticos6x6!AM72</f>
        <v>0</v>
      </c>
      <c r="S70" s="10">
        <f>Sintéticos6x6!AS72</f>
        <v>0.2</v>
      </c>
      <c r="T70" s="5">
        <f>Sintéticos6x6!AA72</f>
        <v>2.6669545966994961</v>
      </c>
    </row>
    <row r="71" spans="1:20" hidden="1" outlineLevel="1">
      <c r="A71" s="9">
        <v>70</v>
      </c>
      <c r="B71" s="10">
        <f>Sintéticos6x6!AB73</f>
        <v>0.6</v>
      </c>
      <c r="C71" s="10">
        <f>Sintéticos6x6!AH73</f>
        <v>0</v>
      </c>
      <c r="D71" s="10">
        <f>Sintéticos6x6!AN73</f>
        <v>0.3</v>
      </c>
      <c r="E71" s="10">
        <f>Sintéticos6x6!AC73</f>
        <v>0.6</v>
      </c>
      <c r="F71" s="10">
        <f>Sintéticos6x6!AI73</f>
        <v>0</v>
      </c>
      <c r="G71" s="10">
        <f>Sintéticos6x6!AO73</f>
        <v>0.3</v>
      </c>
      <c r="H71" s="10">
        <f>Sintéticos6x6!AD73</f>
        <v>0.5</v>
      </c>
      <c r="I71" s="10">
        <f>Sintéticos6x6!AJ73</f>
        <v>0.1</v>
      </c>
      <c r="J71" s="10">
        <f>Sintéticos6x6!AP73</f>
        <v>0.3</v>
      </c>
      <c r="K71" s="10">
        <f>Sintéticos6x6!AE73</f>
        <v>0.5</v>
      </c>
      <c r="L71" s="10">
        <f>Sintéticos6x6!AK73</f>
        <v>0</v>
      </c>
      <c r="M71" s="10">
        <f>Sintéticos6x6!AQ73</f>
        <v>0.2</v>
      </c>
      <c r="N71" s="10">
        <f>Sintéticos6x6!AF73</f>
        <v>0.5</v>
      </c>
      <c r="O71" s="10">
        <f>Sintéticos6x6!AL73</f>
        <v>0</v>
      </c>
      <c r="P71" s="10">
        <f>Sintéticos6x6!AR73</f>
        <v>0.2</v>
      </c>
      <c r="Q71" s="10">
        <f>Sintéticos6x6!AG73</f>
        <v>0.5</v>
      </c>
      <c r="R71" s="10">
        <f>Sintéticos6x6!AM73</f>
        <v>0</v>
      </c>
      <c r="S71" s="10">
        <f>Sintéticos6x6!AS73</f>
        <v>0.2</v>
      </c>
      <c r="T71" s="5">
        <f>Sintéticos6x6!AA73</f>
        <v>2.8360008270440371</v>
      </c>
    </row>
    <row r="72" spans="1:20" hidden="1" outlineLevel="1">
      <c r="A72" s="9">
        <v>71</v>
      </c>
      <c r="B72" s="10">
        <f>Sintéticos6x6!AB74</f>
        <v>0.6</v>
      </c>
      <c r="C72" s="10">
        <f>Sintéticos6x6!AH74</f>
        <v>0</v>
      </c>
      <c r="D72" s="10">
        <f>Sintéticos6x6!AN74</f>
        <v>0.3</v>
      </c>
      <c r="E72" s="10">
        <f>Sintéticos6x6!AC74</f>
        <v>0.6</v>
      </c>
      <c r="F72" s="10">
        <f>Sintéticos6x6!AI74</f>
        <v>0</v>
      </c>
      <c r="G72" s="10">
        <f>Sintéticos6x6!AO74</f>
        <v>0.3</v>
      </c>
      <c r="H72" s="10">
        <f>Sintéticos6x6!AD74</f>
        <v>0.5</v>
      </c>
      <c r="I72" s="10">
        <f>Sintéticos6x6!AJ74</f>
        <v>0</v>
      </c>
      <c r="J72" s="10">
        <f>Sintéticos6x6!AP74</f>
        <v>0.2</v>
      </c>
      <c r="K72" s="10">
        <f>Sintéticos6x6!AE74</f>
        <v>0.5</v>
      </c>
      <c r="L72" s="10">
        <f>Sintéticos6x6!AK74</f>
        <v>0</v>
      </c>
      <c r="M72" s="10">
        <f>Sintéticos6x6!AQ74</f>
        <v>0.2</v>
      </c>
      <c r="N72" s="10">
        <f>Sintéticos6x6!AF74</f>
        <v>0.5</v>
      </c>
      <c r="O72" s="10">
        <f>Sintéticos6x6!AL74</f>
        <v>0</v>
      </c>
      <c r="P72" s="10">
        <f>Sintéticos6x6!AR74</f>
        <v>0.2</v>
      </c>
      <c r="Q72" s="10">
        <f>Sintéticos6x6!AG74</f>
        <v>0.5</v>
      </c>
      <c r="R72" s="10">
        <f>Sintéticos6x6!AM74</f>
        <v>0</v>
      </c>
      <c r="S72" s="10">
        <f>Sintéticos6x6!AS74</f>
        <v>0.2</v>
      </c>
      <c r="T72" s="5">
        <f>Sintéticos6x6!AA74</f>
        <v>3.3855706333449551</v>
      </c>
    </row>
    <row r="73" spans="1:20" hidden="1" outlineLevel="1">
      <c r="A73" s="9">
        <v>72</v>
      </c>
      <c r="B73" s="10">
        <f>Sintéticos6x6!AB75</f>
        <v>0.6</v>
      </c>
      <c r="C73" s="10">
        <f>Sintéticos6x6!AH75</f>
        <v>0</v>
      </c>
      <c r="D73" s="10">
        <f>Sintéticos6x6!AN75</f>
        <v>0.3</v>
      </c>
      <c r="E73" s="10">
        <f>Sintéticos6x6!AC75</f>
        <v>0.5</v>
      </c>
      <c r="F73" s="10">
        <f>Sintéticos6x6!AI75</f>
        <v>0.1</v>
      </c>
      <c r="G73" s="10">
        <f>Sintéticos6x6!AO75</f>
        <v>0.3</v>
      </c>
      <c r="H73" s="10">
        <f>Sintéticos6x6!AD75</f>
        <v>0.5</v>
      </c>
      <c r="I73" s="10">
        <f>Sintéticos6x6!AJ75</f>
        <v>0.1</v>
      </c>
      <c r="J73" s="10">
        <f>Sintéticos6x6!AP75</f>
        <v>0.3</v>
      </c>
      <c r="K73" s="10">
        <f>Sintéticos6x6!AE75</f>
        <v>0.5</v>
      </c>
      <c r="L73" s="10">
        <f>Sintéticos6x6!AK75</f>
        <v>0.1</v>
      </c>
      <c r="M73" s="10">
        <f>Sintéticos6x6!AQ75</f>
        <v>0.3</v>
      </c>
      <c r="N73" s="10">
        <f>Sintéticos6x6!AF75</f>
        <v>0.5</v>
      </c>
      <c r="O73" s="10">
        <f>Sintéticos6x6!AL75</f>
        <v>0.1</v>
      </c>
      <c r="P73" s="10">
        <f>Sintéticos6x6!AR75</f>
        <v>0.3</v>
      </c>
      <c r="Q73" s="10">
        <f>Sintéticos6x6!AG75</f>
        <v>0.5</v>
      </c>
      <c r="R73" s="10">
        <f>Sintéticos6x6!AM75</f>
        <v>0.1</v>
      </c>
      <c r="S73" s="10">
        <f>Sintéticos6x6!AS75</f>
        <v>0.3</v>
      </c>
      <c r="T73" s="5">
        <f>Sintéticos6x6!AA75</f>
        <v>2.8327898413987671</v>
      </c>
    </row>
    <row r="74" spans="1:20" hidden="1" outlineLevel="1">
      <c r="A74" s="9">
        <v>73</v>
      </c>
      <c r="B74" s="10">
        <f>Sintéticos6x6!AB76</f>
        <v>0.6</v>
      </c>
      <c r="C74" s="10">
        <f>Sintéticos6x6!AH76</f>
        <v>0</v>
      </c>
      <c r="D74" s="10">
        <f>Sintéticos6x6!AN76</f>
        <v>0.3</v>
      </c>
      <c r="E74" s="10">
        <f>Sintéticos6x6!AC76</f>
        <v>0.5</v>
      </c>
      <c r="F74" s="10">
        <f>Sintéticos6x6!AI76</f>
        <v>0.1</v>
      </c>
      <c r="G74" s="10">
        <f>Sintéticos6x6!AO76</f>
        <v>0.3</v>
      </c>
      <c r="H74" s="10">
        <f>Sintéticos6x6!AD76</f>
        <v>0.5</v>
      </c>
      <c r="I74" s="10">
        <f>Sintéticos6x6!AJ76</f>
        <v>0.1</v>
      </c>
      <c r="J74" s="10">
        <f>Sintéticos6x6!AP76</f>
        <v>0.3</v>
      </c>
      <c r="K74" s="10">
        <f>Sintéticos6x6!AE76</f>
        <v>0.5</v>
      </c>
      <c r="L74" s="10">
        <f>Sintéticos6x6!AK76</f>
        <v>0.1</v>
      </c>
      <c r="M74" s="10">
        <f>Sintéticos6x6!AQ76</f>
        <v>0.3</v>
      </c>
      <c r="N74" s="10">
        <f>Sintéticos6x6!AF76</f>
        <v>0.5</v>
      </c>
      <c r="O74" s="10">
        <f>Sintéticos6x6!AL76</f>
        <v>0.1</v>
      </c>
      <c r="P74" s="10">
        <f>Sintéticos6x6!AR76</f>
        <v>0.3</v>
      </c>
      <c r="Q74" s="10">
        <f>Sintéticos6x6!AG76</f>
        <v>0.5</v>
      </c>
      <c r="R74" s="10">
        <f>Sintéticos6x6!AM76</f>
        <v>0</v>
      </c>
      <c r="S74" s="10">
        <f>Sintéticos6x6!AS76</f>
        <v>0.2</v>
      </c>
      <c r="T74" s="5">
        <f>Sintéticos6x6!AA76</f>
        <v>2.7514879709205746</v>
      </c>
    </row>
    <row r="75" spans="1:20" hidden="1" outlineLevel="1">
      <c r="A75" s="9">
        <v>74</v>
      </c>
      <c r="B75" s="10">
        <f>Sintéticos6x6!AB77</f>
        <v>0.6</v>
      </c>
      <c r="C75" s="10">
        <f>Sintéticos6x6!AH77</f>
        <v>0</v>
      </c>
      <c r="D75" s="10">
        <f>Sintéticos6x6!AN77</f>
        <v>0.3</v>
      </c>
      <c r="E75" s="10">
        <f>Sintéticos6x6!AC77</f>
        <v>0.5</v>
      </c>
      <c r="F75" s="10">
        <f>Sintéticos6x6!AI77</f>
        <v>0.1</v>
      </c>
      <c r="G75" s="10">
        <f>Sintéticos6x6!AO77</f>
        <v>0.3</v>
      </c>
      <c r="H75" s="10">
        <f>Sintéticos6x6!AD77</f>
        <v>0.5</v>
      </c>
      <c r="I75" s="10">
        <f>Sintéticos6x6!AJ77</f>
        <v>0.1</v>
      </c>
      <c r="J75" s="10">
        <f>Sintéticos6x6!AP77</f>
        <v>0.3</v>
      </c>
      <c r="K75" s="10">
        <f>Sintéticos6x6!AE77</f>
        <v>0.5</v>
      </c>
      <c r="L75" s="10">
        <f>Sintéticos6x6!AK77</f>
        <v>0.1</v>
      </c>
      <c r="M75" s="10">
        <f>Sintéticos6x6!AQ77</f>
        <v>0.3</v>
      </c>
      <c r="N75" s="10">
        <f>Sintéticos6x6!AF77</f>
        <v>0.5</v>
      </c>
      <c r="O75" s="10">
        <f>Sintéticos6x6!AL77</f>
        <v>0</v>
      </c>
      <c r="P75" s="10">
        <f>Sintéticos6x6!AR77</f>
        <v>0.2</v>
      </c>
      <c r="Q75" s="10">
        <f>Sintéticos6x6!AG77</f>
        <v>0.5</v>
      </c>
      <c r="R75" s="10">
        <f>Sintéticos6x6!AM77</f>
        <v>0</v>
      </c>
      <c r="S75" s="10">
        <f>Sintéticos6x6!AS77</f>
        <v>0.2</v>
      </c>
      <c r="T75" s="5">
        <f>Sintéticos6x6!AA77</f>
        <v>2.7998103946235737</v>
      </c>
    </row>
    <row r="76" spans="1:20" hidden="1" outlineLevel="1">
      <c r="A76" s="9">
        <v>75</v>
      </c>
      <c r="B76" s="10">
        <f>Sintéticos6x6!AB78</f>
        <v>0.6</v>
      </c>
      <c r="C76" s="10">
        <f>Sintéticos6x6!AH78</f>
        <v>0</v>
      </c>
      <c r="D76" s="10">
        <f>Sintéticos6x6!AN78</f>
        <v>0.3</v>
      </c>
      <c r="E76" s="10">
        <f>Sintéticos6x6!AC78</f>
        <v>0.5</v>
      </c>
      <c r="F76" s="10">
        <f>Sintéticos6x6!AI78</f>
        <v>0.1</v>
      </c>
      <c r="G76" s="10">
        <f>Sintéticos6x6!AO78</f>
        <v>0.3</v>
      </c>
      <c r="H76" s="10">
        <f>Sintéticos6x6!AD78</f>
        <v>0.5</v>
      </c>
      <c r="I76" s="10">
        <f>Sintéticos6x6!AJ78</f>
        <v>0.1</v>
      </c>
      <c r="J76" s="10">
        <f>Sintéticos6x6!AP78</f>
        <v>0.3</v>
      </c>
      <c r="K76" s="10">
        <f>Sintéticos6x6!AE78</f>
        <v>0.5</v>
      </c>
      <c r="L76" s="10">
        <f>Sintéticos6x6!AK78</f>
        <v>0</v>
      </c>
      <c r="M76" s="10">
        <f>Sintéticos6x6!AQ78</f>
        <v>0.2</v>
      </c>
      <c r="N76" s="10">
        <f>Sintéticos6x6!AF78</f>
        <v>0.5</v>
      </c>
      <c r="O76" s="10">
        <f>Sintéticos6x6!AL78</f>
        <v>0</v>
      </c>
      <c r="P76" s="10">
        <f>Sintéticos6x6!AR78</f>
        <v>0.2</v>
      </c>
      <c r="Q76" s="10">
        <f>Sintéticos6x6!AG78</f>
        <v>0.5</v>
      </c>
      <c r="R76" s="10">
        <f>Sintéticos6x6!AM78</f>
        <v>0</v>
      </c>
      <c r="S76" s="10">
        <f>Sintéticos6x6!AS78</f>
        <v>0.2</v>
      </c>
      <c r="T76" s="5">
        <f>Sintéticos6x6!AA78</f>
        <v>3.1307329681505109</v>
      </c>
    </row>
    <row r="77" spans="1:20" hidden="1" outlineLevel="1">
      <c r="A77" s="9">
        <v>76</v>
      </c>
      <c r="B77" s="10">
        <f>Sintéticos6x6!AB79</f>
        <v>0.6</v>
      </c>
      <c r="C77" s="10">
        <f>Sintéticos6x6!AH79</f>
        <v>0</v>
      </c>
      <c r="D77" s="10">
        <f>Sintéticos6x6!AN79</f>
        <v>0.3</v>
      </c>
      <c r="E77" s="10">
        <f>Sintéticos6x6!AC79</f>
        <v>0.5</v>
      </c>
      <c r="F77" s="10">
        <f>Sintéticos6x6!AI79</f>
        <v>0.1</v>
      </c>
      <c r="G77" s="10">
        <f>Sintéticos6x6!AO79</f>
        <v>0.3</v>
      </c>
      <c r="H77" s="10">
        <f>Sintéticos6x6!AD79</f>
        <v>0.5</v>
      </c>
      <c r="I77" s="10">
        <f>Sintéticos6x6!AJ79</f>
        <v>0</v>
      </c>
      <c r="J77" s="10">
        <f>Sintéticos6x6!AP79</f>
        <v>0.2</v>
      </c>
      <c r="K77" s="10">
        <f>Sintéticos6x6!AE79</f>
        <v>0.5</v>
      </c>
      <c r="L77" s="10">
        <f>Sintéticos6x6!AK79</f>
        <v>0</v>
      </c>
      <c r="M77" s="10">
        <f>Sintéticos6x6!AQ79</f>
        <v>0.2</v>
      </c>
      <c r="N77" s="10">
        <f>Sintéticos6x6!AF79</f>
        <v>0.5</v>
      </c>
      <c r="O77" s="10">
        <f>Sintéticos6x6!AL79</f>
        <v>0</v>
      </c>
      <c r="P77" s="10">
        <f>Sintéticos6x6!AR79</f>
        <v>0.2</v>
      </c>
      <c r="Q77" s="10">
        <f>Sintéticos6x6!AG79</f>
        <v>0.5</v>
      </c>
      <c r="R77" s="10">
        <f>Sintéticos6x6!AM79</f>
        <v>0</v>
      </c>
      <c r="S77" s="10">
        <f>Sintéticos6x6!AS79</f>
        <v>0.2</v>
      </c>
      <c r="T77" s="5">
        <f>Sintéticos6x6!AA79</f>
        <v>3.6226495422413527</v>
      </c>
    </row>
    <row r="78" spans="1:20" hidden="1" outlineLevel="1">
      <c r="A78" s="9">
        <v>77</v>
      </c>
      <c r="B78" s="10">
        <f>Sintéticos6x6!AB80</f>
        <v>0.6</v>
      </c>
      <c r="C78" s="10">
        <f>Sintéticos6x6!AH80</f>
        <v>0</v>
      </c>
      <c r="D78" s="10">
        <f>Sintéticos6x6!AN80</f>
        <v>0.3</v>
      </c>
      <c r="E78" s="10">
        <f>Sintéticos6x6!AC80</f>
        <v>0.5</v>
      </c>
      <c r="F78" s="10">
        <f>Sintéticos6x6!AI80</f>
        <v>0</v>
      </c>
      <c r="G78" s="10">
        <f>Sintéticos6x6!AO80</f>
        <v>0.2</v>
      </c>
      <c r="H78" s="10">
        <f>Sintéticos6x6!AD80</f>
        <v>0.5</v>
      </c>
      <c r="I78" s="10">
        <f>Sintéticos6x6!AJ80</f>
        <v>0</v>
      </c>
      <c r="J78" s="10">
        <f>Sintéticos6x6!AP80</f>
        <v>0.2</v>
      </c>
      <c r="K78" s="10">
        <f>Sintéticos6x6!AE80</f>
        <v>0.5</v>
      </c>
      <c r="L78" s="10">
        <f>Sintéticos6x6!AK80</f>
        <v>0</v>
      </c>
      <c r="M78" s="10">
        <f>Sintéticos6x6!AQ80</f>
        <v>0.2</v>
      </c>
      <c r="N78" s="10">
        <f>Sintéticos6x6!AF80</f>
        <v>0.5</v>
      </c>
      <c r="O78" s="10">
        <f>Sintéticos6x6!AL80</f>
        <v>0</v>
      </c>
      <c r="P78" s="10">
        <f>Sintéticos6x6!AR80</f>
        <v>0.2</v>
      </c>
      <c r="Q78" s="10">
        <f>Sintéticos6x6!AG80</f>
        <v>0.5</v>
      </c>
      <c r="R78" s="10">
        <f>Sintéticos6x6!AM80</f>
        <v>0</v>
      </c>
      <c r="S78" s="10">
        <f>Sintéticos6x6!AS80</f>
        <v>0.2</v>
      </c>
      <c r="T78" s="5">
        <f>Sintéticos6x6!AA80</f>
        <v>3.9843212681868128</v>
      </c>
    </row>
    <row r="79" spans="1:20" hidden="1" outlineLevel="1">
      <c r="A79" s="9">
        <v>78</v>
      </c>
      <c r="B79" s="10">
        <f>Sintéticos6x6!AB81</f>
        <v>0.5</v>
      </c>
      <c r="C79" s="10">
        <f>Sintéticos6x6!AH81</f>
        <v>0.1</v>
      </c>
      <c r="D79" s="10">
        <f>Sintéticos6x6!AN81</f>
        <v>0.3</v>
      </c>
      <c r="E79" s="10">
        <f>Sintéticos6x6!AC81</f>
        <v>0.5</v>
      </c>
      <c r="F79" s="10">
        <f>Sintéticos6x6!AI81</f>
        <v>0.1</v>
      </c>
      <c r="G79" s="10">
        <f>Sintéticos6x6!AO81</f>
        <v>0.3</v>
      </c>
      <c r="H79" s="10">
        <f>Sintéticos6x6!AD81</f>
        <v>0.5</v>
      </c>
      <c r="I79" s="10">
        <f>Sintéticos6x6!AJ81</f>
        <v>0.1</v>
      </c>
      <c r="J79" s="10">
        <f>Sintéticos6x6!AP81</f>
        <v>0.3</v>
      </c>
      <c r="K79" s="10">
        <f>Sintéticos6x6!AE81</f>
        <v>0.5</v>
      </c>
      <c r="L79" s="10">
        <f>Sintéticos6x6!AK81</f>
        <v>0.1</v>
      </c>
      <c r="M79" s="10">
        <f>Sintéticos6x6!AQ81</f>
        <v>0.3</v>
      </c>
      <c r="N79" s="10">
        <f>Sintéticos6x6!AF81</f>
        <v>0.5</v>
      </c>
      <c r="O79" s="10">
        <f>Sintéticos6x6!AL81</f>
        <v>0.1</v>
      </c>
      <c r="P79" s="10">
        <f>Sintéticos6x6!AR81</f>
        <v>0.3</v>
      </c>
      <c r="Q79" s="10">
        <f>Sintéticos6x6!AG81</f>
        <v>0.5</v>
      </c>
      <c r="R79" s="10">
        <f>Sintéticos6x6!AM81</f>
        <v>0.1</v>
      </c>
      <c r="S79" s="10">
        <f>Sintéticos6x6!AS81</f>
        <v>0.3</v>
      </c>
      <c r="T79" s="5">
        <f>Sintéticos6x6!AA81</f>
        <v>3.043743641912513</v>
      </c>
    </row>
    <row r="80" spans="1:20" hidden="1" outlineLevel="1">
      <c r="A80" s="9">
        <v>79</v>
      </c>
      <c r="B80" s="10">
        <f>Sintéticos6x6!AB82</f>
        <v>0.5</v>
      </c>
      <c r="C80" s="10">
        <f>Sintéticos6x6!AH82</f>
        <v>0.1</v>
      </c>
      <c r="D80" s="10">
        <f>Sintéticos6x6!AN82</f>
        <v>0.3</v>
      </c>
      <c r="E80" s="10">
        <f>Sintéticos6x6!AC82</f>
        <v>0.5</v>
      </c>
      <c r="F80" s="10">
        <f>Sintéticos6x6!AI82</f>
        <v>0.1</v>
      </c>
      <c r="G80" s="10">
        <f>Sintéticos6x6!AO82</f>
        <v>0.3</v>
      </c>
      <c r="H80" s="10">
        <f>Sintéticos6x6!AD82</f>
        <v>0.5</v>
      </c>
      <c r="I80" s="10">
        <f>Sintéticos6x6!AJ82</f>
        <v>0.1</v>
      </c>
      <c r="J80" s="10">
        <f>Sintéticos6x6!AP82</f>
        <v>0.3</v>
      </c>
      <c r="K80" s="10">
        <f>Sintéticos6x6!AE82</f>
        <v>0.5</v>
      </c>
      <c r="L80" s="10">
        <f>Sintéticos6x6!AK82</f>
        <v>0.1</v>
      </c>
      <c r="M80" s="10">
        <f>Sintéticos6x6!AQ82</f>
        <v>0.3</v>
      </c>
      <c r="N80" s="10">
        <f>Sintéticos6x6!AF82</f>
        <v>0.5</v>
      </c>
      <c r="O80" s="10">
        <f>Sintéticos6x6!AL82</f>
        <v>0.1</v>
      </c>
      <c r="P80" s="10">
        <f>Sintéticos6x6!AR82</f>
        <v>0.3</v>
      </c>
      <c r="Q80" s="10">
        <f>Sintéticos6x6!AG82</f>
        <v>0.5</v>
      </c>
      <c r="R80" s="10">
        <f>Sintéticos6x6!AM82</f>
        <v>0</v>
      </c>
      <c r="S80" s="10">
        <f>Sintéticos6x6!AS82</f>
        <v>0.2</v>
      </c>
      <c r="T80" s="5">
        <f>Sintéticos6x6!AA82</f>
        <v>2.9636680648268658</v>
      </c>
    </row>
    <row r="81" spans="1:20" hidden="1" outlineLevel="1">
      <c r="A81" s="9">
        <v>80</v>
      </c>
      <c r="B81" s="10">
        <f>Sintéticos6x6!AB83</f>
        <v>0.5</v>
      </c>
      <c r="C81" s="10">
        <f>Sintéticos6x6!AH83</f>
        <v>0.1</v>
      </c>
      <c r="D81" s="10">
        <f>Sintéticos6x6!AN83</f>
        <v>0.3</v>
      </c>
      <c r="E81" s="10">
        <f>Sintéticos6x6!AC83</f>
        <v>0.5</v>
      </c>
      <c r="F81" s="10">
        <f>Sintéticos6x6!AI83</f>
        <v>0.1</v>
      </c>
      <c r="G81" s="10">
        <f>Sintéticos6x6!AO83</f>
        <v>0.3</v>
      </c>
      <c r="H81" s="10">
        <f>Sintéticos6x6!AD83</f>
        <v>0.5</v>
      </c>
      <c r="I81" s="10">
        <f>Sintéticos6x6!AJ83</f>
        <v>0.1</v>
      </c>
      <c r="J81" s="10">
        <f>Sintéticos6x6!AP83</f>
        <v>0.3</v>
      </c>
      <c r="K81" s="10">
        <f>Sintéticos6x6!AE83</f>
        <v>0.5</v>
      </c>
      <c r="L81" s="10">
        <f>Sintéticos6x6!AK83</f>
        <v>0.1</v>
      </c>
      <c r="M81" s="10">
        <f>Sintéticos6x6!AQ83</f>
        <v>0.3</v>
      </c>
      <c r="N81" s="10">
        <f>Sintéticos6x6!AF83</f>
        <v>0.5</v>
      </c>
      <c r="O81" s="10">
        <f>Sintéticos6x6!AL83</f>
        <v>0</v>
      </c>
      <c r="P81" s="10">
        <f>Sintéticos6x6!AR83</f>
        <v>0.2</v>
      </c>
      <c r="Q81" s="10">
        <f>Sintéticos6x6!AG83</f>
        <v>0.5</v>
      </c>
      <c r="R81" s="10">
        <f>Sintéticos6x6!AM83</f>
        <v>0</v>
      </c>
      <c r="S81" s="10">
        <f>Sintéticos6x6!AS83</f>
        <v>0.2</v>
      </c>
      <c r="T81" s="5">
        <f>Sintéticos6x6!AA83</f>
        <v>3.0679811129235581</v>
      </c>
    </row>
    <row r="82" spans="1:20" hidden="1" outlineLevel="1">
      <c r="A82" s="9">
        <v>81</v>
      </c>
      <c r="B82" s="10">
        <f>Sintéticos6x6!AB84</f>
        <v>0.5</v>
      </c>
      <c r="C82" s="10">
        <f>Sintéticos6x6!AH84</f>
        <v>0.1</v>
      </c>
      <c r="D82" s="10">
        <f>Sintéticos6x6!AN84</f>
        <v>0.3</v>
      </c>
      <c r="E82" s="10">
        <f>Sintéticos6x6!AC84</f>
        <v>0.5</v>
      </c>
      <c r="F82" s="10">
        <f>Sintéticos6x6!AI84</f>
        <v>0.1</v>
      </c>
      <c r="G82" s="10">
        <f>Sintéticos6x6!AO84</f>
        <v>0.3</v>
      </c>
      <c r="H82" s="10">
        <f>Sintéticos6x6!AD84</f>
        <v>0.5</v>
      </c>
      <c r="I82" s="10">
        <f>Sintéticos6x6!AJ84</f>
        <v>0.1</v>
      </c>
      <c r="J82" s="10">
        <f>Sintéticos6x6!AP84</f>
        <v>0.3</v>
      </c>
      <c r="K82" s="10">
        <f>Sintéticos6x6!AE84</f>
        <v>0.5</v>
      </c>
      <c r="L82" s="10">
        <f>Sintéticos6x6!AK84</f>
        <v>0</v>
      </c>
      <c r="M82" s="10">
        <f>Sintéticos6x6!AQ84</f>
        <v>0.2</v>
      </c>
      <c r="N82" s="10">
        <f>Sintéticos6x6!AF84</f>
        <v>0.5</v>
      </c>
      <c r="O82" s="10">
        <f>Sintéticos6x6!AL84</f>
        <v>0</v>
      </c>
      <c r="P82" s="10">
        <f>Sintéticos6x6!AR84</f>
        <v>0.2</v>
      </c>
      <c r="Q82" s="10">
        <f>Sintéticos6x6!AG84</f>
        <v>0.5</v>
      </c>
      <c r="R82" s="10">
        <f>Sintéticos6x6!AM84</f>
        <v>0</v>
      </c>
      <c r="S82" s="10">
        <f>Sintéticos6x6!AS84</f>
        <v>0.2</v>
      </c>
      <c r="T82" s="5">
        <f>Sintéticos6x6!AA84</f>
        <v>3.3355055134494083</v>
      </c>
    </row>
    <row r="83" spans="1:20" hidden="1" outlineLevel="1">
      <c r="A83" s="9">
        <v>82</v>
      </c>
      <c r="B83" s="10">
        <f>Sintéticos6x6!AB85</f>
        <v>0.5</v>
      </c>
      <c r="C83" s="10">
        <f>Sintéticos6x6!AH85</f>
        <v>0.1</v>
      </c>
      <c r="D83" s="10">
        <f>Sintéticos6x6!AN85</f>
        <v>0.3</v>
      </c>
      <c r="E83" s="10">
        <f>Sintéticos6x6!AC85</f>
        <v>0.5</v>
      </c>
      <c r="F83" s="10">
        <f>Sintéticos6x6!AI85</f>
        <v>0.1</v>
      </c>
      <c r="G83" s="10">
        <f>Sintéticos6x6!AO85</f>
        <v>0.3</v>
      </c>
      <c r="H83" s="10">
        <f>Sintéticos6x6!AD85</f>
        <v>0.5</v>
      </c>
      <c r="I83" s="10">
        <f>Sintéticos6x6!AJ85</f>
        <v>0</v>
      </c>
      <c r="J83" s="10">
        <f>Sintéticos6x6!AP85</f>
        <v>0.2</v>
      </c>
      <c r="K83" s="10">
        <f>Sintéticos6x6!AE85</f>
        <v>0.5</v>
      </c>
      <c r="L83" s="10">
        <f>Sintéticos6x6!AK85</f>
        <v>0</v>
      </c>
      <c r="M83" s="10">
        <f>Sintéticos6x6!AQ85</f>
        <v>0.2</v>
      </c>
      <c r="N83" s="10">
        <f>Sintéticos6x6!AF85</f>
        <v>0.5</v>
      </c>
      <c r="O83" s="10">
        <f>Sintéticos6x6!AL85</f>
        <v>0</v>
      </c>
      <c r="P83" s="10">
        <f>Sintéticos6x6!AR85</f>
        <v>0.2</v>
      </c>
      <c r="Q83" s="10">
        <f>Sintéticos6x6!AG85</f>
        <v>0.5</v>
      </c>
      <c r="R83" s="10">
        <f>Sintéticos6x6!AM85</f>
        <v>0</v>
      </c>
      <c r="S83" s="10">
        <f>Sintéticos6x6!AS85</f>
        <v>0.2</v>
      </c>
      <c r="T83" s="5">
        <f>Sintéticos6x6!AA85</f>
        <v>3.8598634768468201</v>
      </c>
    </row>
    <row r="84" spans="1:20" hidden="1" outlineLevel="1">
      <c r="A84" s="9">
        <v>83</v>
      </c>
      <c r="B84" s="10">
        <f>Sintéticos6x6!AB86</f>
        <v>0.5</v>
      </c>
      <c r="C84" s="10">
        <f>Sintéticos6x6!AH86</f>
        <v>0.1</v>
      </c>
      <c r="D84" s="10">
        <f>Sintéticos6x6!AN86</f>
        <v>0.3</v>
      </c>
      <c r="E84" s="10">
        <f>Sintéticos6x6!AC86</f>
        <v>0.5</v>
      </c>
      <c r="F84" s="10">
        <f>Sintéticos6x6!AI86</f>
        <v>0</v>
      </c>
      <c r="G84" s="10">
        <f>Sintéticos6x6!AO86</f>
        <v>0.2</v>
      </c>
      <c r="H84" s="10">
        <f>Sintéticos6x6!AD86</f>
        <v>0.5</v>
      </c>
      <c r="I84" s="10">
        <f>Sintéticos6x6!AJ86</f>
        <v>0</v>
      </c>
      <c r="J84" s="10">
        <f>Sintéticos6x6!AP86</f>
        <v>0.2</v>
      </c>
      <c r="K84" s="10">
        <f>Sintéticos6x6!AE86</f>
        <v>0.5</v>
      </c>
      <c r="L84" s="10">
        <f>Sintéticos6x6!AK86</f>
        <v>0</v>
      </c>
      <c r="M84" s="10">
        <f>Sintéticos6x6!AQ86</f>
        <v>0.2</v>
      </c>
      <c r="N84" s="10">
        <f>Sintéticos6x6!AF86</f>
        <v>0.5</v>
      </c>
      <c r="O84" s="10">
        <f>Sintéticos6x6!AL86</f>
        <v>0</v>
      </c>
      <c r="P84" s="10">
        <f>Sintéticos6x6!AR86</f>
        <v>0.2</v>
      </c>
      <c r="Q84" s="10">
        <f>Sintéticos6x6!AG86</f>
        <v>0.5</v>
      </c>
      <c r="R84" s="10">
        <f>Sintéticos6x6!AM86</f>
        <v>0</v>
      </c>
      <c r="S84" s="10">
        <f>Sintéticos6x6!AS86</f>
        <v>0.2</v>
      </c>
      <c r="T84" s="5">
        <f>Sintéticos6x6!AA86</f>
        <v>4.4509956670395905</v>
      </c>
    </row>
    <row r="85" spans="1:20">
      <c r="A85" s="9">
        <v>84</v>
      </c>
      <c r="B85" s="10">
        <f>Sintéticos6x6!AB87</f>
        <v>0.5</v>
      </c>
      <c r="C85" s="10">
        <f>Sintéticos6x6!AH87</f>
        <v>0</v>
      </c>
      <c r="D85" s="10">
        <f>Sintéticos6x6!AN87</f>
        <v>0.2</v>
      </c>
      <c r="E85" s="10">
        <f>Sintéticos6x6!AC87</f>
        <v>0.5</v>
      </c>
      <c r="F85" s="10">
        <f>Sintéticos6x6!AI87</f>
        <v>0</v>
      </c>
      <c r="G85" s="10">
        <f>Sintéticos6x6!AO87</f>
        <v>0.2</v>
      </c>
      <c r="H85" s="10">
        <f>Sintéticos6x6!AD87</f>
        <v>0.5</v>
      </c>
      <c r="I85" s="10">
        <f>Sintéticos6x6!AJ87</f>
        <v>0</v>
      </c>
      <c r="J85" s="10">
        <f>Sintéticos6x6!AP87</f>
        <v>0.2</v>
      </c>
      <c r="K85" s="10">
        <f>Sintéticos6x6!AE87</f>
        <v>0.5</v>
      </c>
      <c r="L85" s="10">
        <f>Sintéticos6x6!AK87</f>
        <v>0</v>
      </c>
      <c r="M85" s="10">
        <f>Sintéticos6x6!AQ87</f>
        <v>0.2</v>
      </c>
      <c r="N85" s="10">
        <f>Sintéticos6x6!AF87</f>
        <v>0.5</v>
      </c>
      <c r="O85" s="10">
        <f>Sintéticos6x6!AL87</f>
        <v>0</v>
      </c>
      <c r="P85" s="10">
        <f>Sintéticos6x6!AR87</f>
        <v>0.2</v>
      </c>
      <c r="Q85" s="10">
        <f>Sintéticos6x6!AG87</f>
        <v>0.5</v>
      </c>
      <c r="R85" s="10">
        <f>Sintéticos6x6!AM87</f>
        <v>0</v>
      </c>
      <c r="S85" s="10">
        <f>Sintéticos6x6!AS87</f>
        <v>0.2</v>
      </c>
      <c r="T85" s="5">
        <f>Sintéticos6x6!AA87</f>
        <v>5.0025718747129604</v>
      </c>
    </row>
    <row r="86" spans="1:20">
      <c r="A86" s="14">
        <v>85</v>
      </c>
      <c r="B86" s="15">
        <f>Reais6x6!AB4</f>
        <v>5.4434250764525995E-2</v>
      </c>
      <c r="C86" s="15">
        <f>Reais6x6!AH4</f>
        <v>4.0540540540540543E-2</v>
      </c>
      <c r="D86" s="15">
        <f>Reais6x6!AN4</f>
        <v>0.18900343642611683</v>
      </c>
      <c r="E86" s="15">
        <f>Reais6x6!AC4</f>
        <v>5.4434250764525995E-2</v>
      </c>
      <c r="F86" s="15">
        <f>Reais6x6!AI4</f>
        <v>4.0540540540540543E-2</v>
      </c>
      <c r="G86" s="15">
        <f>Reais6x6!AO4</f>
        <v>0.18900343642611683</v>
      </c>
      <c r="H86" s="15">
        <f>Reais6x6!AD4</f>
        <v>5.4434250764525995E-2</v>
      </c>
      <c r="I86" s="15">
        <f>Reais6x6!AJ4</f>
        <v>4.0540540540540543E-2</v>
      </c>
      <c r="J86" s="15">
        <f>Reais6x6!AP4</f>
        <v>0.18900343642611683</v>
      </c>
      <c r="K86" s="15">
        <f>Reais6x6!AE4</f>
        <v>5.4434250764525995E-2</v>
      </c>
      <c r="L86" s="15">
        <f>Reais6x6!AK4</f>
        <v>4.0540540540540543E-2</v>
      </c>
      <c r="M86" s="15">
        <f>Reais6x6!AQ4</f>
        <v>0.18900343642611683</v>
      </c>
      <c r="N86" s="15">
        <f>Reais6x6!AF4</f>
        <v>5.4434250764525995E-2</v>
      </c>
      <c r="O86" s="15">
        <f>Reais6x6!AL4</f>
        <v>4.0540540540540543E-2</v>
      </c>
      <c r="P86" s="15">
        <f>Reais6x6!AR4</f>
        <v>0.18900343642611683</v>
      </c>
      <c r="Q86" s="15">
        <f>Reais6x6!AG4</f>
        <v>5.4434250764525995E-2</v>
      </c>
      <c r="R86" s="15">
        <f>Reais6x6!AM4</f>
        <v>4.0540540540540543E-2</v>
      </c>
      <c r="S86" s="15">
        <f>Reais6x6!AS4</f>
        <v>0.18900343642611683</v>
      </c>
      <c r="T86" s="13">
        <f>Reais6x6!AA4</f>
        <v>0.46254610199669344</v>
      </c>
    </row>
    <row r="87" spans="1:20">
      <c r="A87" s="14">
        <v>86</v>
      </c>
      <c r="B87" s="15">
        <f>Reais6x6!AB5</f>
        <v>5.4434250764525995E-2</v>
      </c>
      <c r="C87" s="15">
        <f>Reais6x6!AH5</f>
        <v>4.0540540540540543E-2</v>
      </c>
      <c r="D87" s="15">
        <f>Reais6x6!AN5</f>
        <v>0.18900343642611683</v>
      </c>
      <c r="E87" s="15">
        <f>Reais6x6!AC5</f>
        <v>5.4434250764525995E-2</v>
      </c>
      <c r="F87" s="15">
        <f>Reais6x6!AI5</f>
        <v>4.0540540540540543E-2</v>
      </c>
      <c r="G87" s="15">
        <f>Reais6x6!AO5</f>
        <v>0.18900343642611683</v>
      </c>
      <c r="H87" s="15">
        <f>Reais6x6!AD5</f>
        <v>5.4434250764525995E-2</v>
      </c>
      <c r="I87" s="15">
        <f>Reais6x6!AJ5</f>
        <v>4.0540540540540543E-2</v>
      </c>
      <c r="J87" s="15">
        <f>Reais6x6!AP5</f>
        <v>0.18900343642611683</v>
      </c>
      <c r="K87" s="15">
        <f>Reais6x6!AE5</f>
        <v>5.4434250764525995E-2</v>
      </c>
      <c r="L87" s="15">
        <f>Reais6x6!AK5</f>
        <v>4.0540540540540543E-2</v>
      </c>
      <c r="M87" s="15">
        <f>Reais6x6!AQ5</f>
        <v>0.18900343642611683</v>
      </c>
      <c r="N87" s="15">
        <f>Reais6x6!AF5</f>
        <v>5.4434250764525995E-2</v>
      </c>
      <c r="O87" s="15">
        <f>Reais6x6!AL5</f>
        <v>4.0540540540540543E-2</v>
      </c>
      <c r="P87" s="15">
        <f>Reais6x6!AR5</f>
        <v>0.18900343642611683</v>
      </c>
      <c r="Q87" s="15">
        <f>Reais6x6!AG5</f>
        <v>7.9510703363914366E-3</v>
      </c>
      <c r="R87" s="15">
        <f>Reais6x6!AM5</f>
        <v>1.1261261261261261E-2</v>
      </c>
      <c r="S87" s="15">
        <f>Reais6x6!AS5</f>
        <v>5.4982817869415812E-3</v>
      </c>
      <c r="T87" s="13">
        <f>Reais6x6!AA5</f>
        <v>0.33983939245289879</v>
      </c>
    </row>
    <row r="88" spans="1:20">
      <c r="A88" s="14">
        <v>87</v>
      </c>
      <c r="B88" s="15">
        <f>Reais6x6!AB6</f>
        <v>5.4434250764525995E-2</v>
      </c>
      <c r="C88" s="15">
        <f>Reais6x6!AH6</f>
        <v>4.0540540540540543E-2</v>
      </c>
      <c r="D88" s="15">
        <f>Reais6x6!AN6</f>
        <v>0.18900343642611683</v>
      </c>
      <c r="E88" s="15">
        <f>Reais6x6!AC6</f>
        <v>5.4434250764525995E-2</v>
      </c>
      <c r="F88" s="15">
        <f>Reais6x6!AI6</f>
        <v>4.0540540540540543E-2</v>
      </c>
      <c r="G88" s="15">
        <f>Reais6x6!AO6</f>
        <v>0.18900343642611683</v>
      </c>
      <c r="H88" s="15">
        <f>Reais6x6!AD6</f>
        <v>5.4434250764525995E-2</v>
      </c>
      <c r="I88" s="15">
        <f>Reais6x6!AJ6</f>
        <v>4.0540540540540543E-2</v>
      </c>
      <c r="J88" s="15">
        <f>Reais6x6!AP6</f>
        <v>0.18900343642611683</v>
      </c>
      <c r="K88" s="15">
        <f>Reais6x6!AE6</f>
        <v>5.4434250764525995E-2</v>
      </c>
      <c r="L88" s="15">
        <f>Reais6x6!AK6</f>
        <v>4.0540540540540543E-2</v>
      </c>
      <c r="M88" s="15">
        <f>Reais6x6!AQ6</f>
        <v>0.18900343642611683</v>
      </c>
      <c r="N88" s="15">
        <f>Reais6x6!AF6</f>
        <v>5.4434250764525995E-2</v>
      </c>
      <c r="O88" s="15">
        <f>Reais6x6!AL6</f>
        <v>4.0540540540540543E-2</v>
      </c>
      <c r="P88" s="15">
        <f>Reais6x6!AR6</f>
        <v>0.18900343642611683</v>
      </c>
      <c r="Q88" s="15">
        <f>Reais6x6!AG6</f>
        <v>4.0978593272171251E-2</v>
      </c>
      <c r="R88" s="15">
        <f>Reais6x6!AM6</f>
        <v>8.5585585585585586E-2</v>
      </c>
      <c r="S88" s="15">
        <f>Reais6x6!AS6</f>
        <v>0.30584192439862545</v>
      </c>
      <c r="T88" s="13">
        <f>Reais6x6!AA6</f>
        <v>0.42720880797950622</v>
      </c>
    </row>
    <row r="89" spans="1:20">
      <c r="A89" s="14">
        <v>88</v>
      </c>
      <c r="B89" s="15">
        <f>Reais6x6!AB7</f>
        <v>5.4434250764525995E-2</v>
      </c>
      <c r="C89" s="15">
        <f>Reais6x6!AH7</f>
        <v>4.0540540540540543E-2</v>
      </c>
      <c r="D89" s="15">
        <f>Reais6x6!AN7</f>
        <v>0.18900343642611683</v>
      </c>
      <c r="E89" s="15">
        <f>Reais6x6!AC7</f>
        <v>5.4434250764525995E-2</v>
      </c>
      <c r="F89" s="15">
        <f>Reais6x6!AI7</f>
        <v>4.0540540540540543E-2</v>
      </c>
      <c r="G89" s="15">
        <f>Reais6x6!AO7</f>
        <v>0.18900343642611683</v>
      </c>
      <c r="H89" s="15">
        <f>Reais6x6!AD7</f>
        <v>5.4434250764525995E-2</v>
      </c>
      <c r="I89" s="15">
        <f>Reais6x6!AJ7</f>
        <v>4.0540540540540543E-2</v>
      </c>
      <c r="J89" s="15">
        <f>Reais6x6!AP7</f>
        <v>0.18900343642611683</v>
      </c>
      <c r="K89" s="15">
        <f>Reais6x6!AE7</f>
        <v>5.4434250764525995E-2</v>
      </c>
      <c r="L89" s="15">
        <f>Reais6x6!AK7</f>
        <v>4.0540540540540543E-2</v>
      </c>
      <c r="M89" s="15">
        <f>Reais6x6!AQ7</f>
        <v>0.18900343642611683</v>
      </c>
      <c r="N89" s="15">
        <f>Reais6x6!AF7</f>
        <v>5.4434250764525995E-2</v>
      </c>
      <c r="O89" s="15">
        <f>Reais6x6!AL7</f>
        <v>4.0540540540540543E-2</v>
      </c>
      <c r="P89" s="15">
        <f>Reais6x6!AR7</f>
        <v>0.18900343642611683</v>
      </c>
      <c r="Q89" s="15">
        <f>Reais6x6!AG7</f>
        <v>4.2813455657492354E-3</v>
      </c>
      <c r="R89" s="15">
        <f>Reais6x6!AM7</f>
        <v>9.0090090090090089E-3</v>
      </c>
      <c r="S89" s="15">
        <f>Reais6x6!AS7</f>
        <v>0</v>
      </c>
      <c r="T89" s="13">
        <f>Reais6x6!AA7</f>
        <v>0.31092329328150375</v>
      </c>
    </row>
    <row r="90" spans="1:20" collapsed="1">
      <c r="A90" s="14">
        <v>89</v>
      </c>
      <c r="B90" s="15">
        <f>Reais6x6!AB8</f>
        <v>5.4434250764525995E-2</v>
      </c>
      <c r="C90" s="15">
        <f>Reais6x6!AH8</f>
        <v>4.0540540540540543E-2</v>
      </c>
      <c r="D90" s="15">
        <f>Reais6x6!AN8</f>
        <v>0.18900343642611683</v>
      </c>
      <c r="E90" s="15">
        <f>Reais6x6!AC8</f>
        <v>5.4434250764525995E-2</v>
      </c>
      <c r="F90" s="15">
        <f>Reais6x6!AI8</f>
        <v>4.0540540540540543E-2</v>
      </c>
      <c r="G90" s="15">
        <f>Reais6x6!AO8</f>
        <v>0.18900343642611683</v>
      </c>
      <c r="H90" s="15">
        <f>Reais6x6!AD8</f>
        <v>5.4434250764525995E-2</v>
      </c>
      <c r="I90" s="15">
        <f>Reais6x6!AJ8</f>
        <v>4.0540540540540543E-2</v>
      </c>
      <c r="J90" s="15">
        <f>Reais6x6!AP8</f>
        <v>0.18900343642611683</v>
      </c>
      <c r="K90" s="15">
        <f>Reais6x6!AE8</f>
        <v>5.4434250764525995E-2</v>
      </c>
      <c r="L90" s="15">
        <f>Reais6x6!AK8</f>
        <v>4.0540540540540543E-2</v>
      </c>
      <c r="M90" s="15">
        <f>Reais6x6!AQ8</f>
        <v>0.18900343642611683</v>
      </c>
      <c r="N90" s="15">
        <f>Reais6x6!AF8</f>
        <v>5.4434250764525995E-2</v>
      </c>
      <c r="O90" s="15">
        <f>Reais6x6!AL8</f>
        <v>4.0540540540540543E-2</v>
      </c>
      <c r="P90" s="15">
        <f>Reais6x6!AR8</f>
        <v>0.18900343642611683</v>
      </c>
      <c r="Q90" s="15">
        <f>Reais6x6!AG8</f>
        <v>1.5902140672782873E-2</v>
      </c>
      <c r="R90" s="15">
        <f>Reais6x6!AM8</f>
        <v>2.7027027027027029E-2</v>
      </c>
      <c r="S90" s="15">
        <f>Reais6x6!AS8</f>
        <v>2.7147766323024059E-4</v>
      </c>
      <c r="T90" s="13">
        <f>Reais6x6!AA8</f>
        <v>0.35805746599699423</v>
      </c>
    </row>
    <row r="91" spans="1:20" hidden="1" outlineLevel="1">
      <c r="A91" s="14">
        <v>90</v>
      </c>
      <c r="B91" s="15">
        <f>Reais6x6!AB9</f>
        <v>5.4434250764525995E-2</v>
      </c>
      <c r="C91" s="15">
        <f>Reais6x6!AH9</f>
        <v>4.0540540540540543E-2</v>
      </c>
      <c r="D91" s="15">
        <f>Reais6x6!AN9</f>
        <v>0.18900343642611683</v>
      </c>
      <c r="E91" s="15">
        <f>Reais6x6!AC9</f>
        <v>5.4434250764525995E-2</v>
      </c>
      <c r="F91" s="15">
        <f>Reais6x6!AI9</f>
        <v>4.0540540540540543E-2</v>
      </c>
      <c r="G91" s="15">
        <f>Reais6x6!AO9</f>
        <v>0.18900343642611683</v>
      </c>
      <c r="H91" s="15">
        <f>Reais6x6!AD9</f>
        <v>5.4434250764525995E-2</v>
      </c>
      <c r="I91" s="15">
        <f>Reais6x6!AJ9</f>
        <v>4.0540540540540543E-2</v>
      </c>
      <c r="J91" s="15">
        <f>Reais6x6!AP9</f>
        <v>0.18900343642611683</v>
      </c>
      <c r="K91" s="15">
        <f>Reais6x6!AE9</f>
        <v>5.4434250764525995E-2</v>
      </c>
      <c r="L91" s="15">
        <f>Reais6x6!AK9</f>
        <v>4.0540540540540543E-2</v>
      </c>
      <c r="M91" s="15">
        <f>Reais6x6!AQ9</f>
        <v>0.18900343642611683</v>
      </c>
      <c r="N91" s="15">
        <f>Reais6x6!AF9</f>
        <v>7.9510703363914366E-3</v>
      </c>
      <c r="O91" s="15">
        <f>Reais6x6!AL9</f>
        <v>1.1261261261261261E-2</v>
      </c>
      <c r="P91" s="15">
        <f>Reais6x6!AR9</f>
        <v>5.4982817869415812E-3</v>
      </c>
      <c r="Q91" s="15">
        <f>Reais6x6!AG9</f>
        <v>7.9510703363914366E-3</v>
      </c>
      <c r="R91" s="15">
        <f>Reais6x6!AM9</f>
        <v>1.1261261261261261E-2</v>
      </c>
      <c r="S91" s="15">
        <f>Reais6x6!AS9</f>
        <v>5.4982817869415812E-3</v>
      </c>
      <c r="T91" s="13">
        <f>Reais6x6!AA9</f>
        <v>0.27172047503981883</v>
      </c>
    </row>
    <row r="92" spans="1:20" hidden="1" outlineLevel="1">
      <c r="A92" s="14">
        <v>91</v>
      </c>
      <c r="B92" s="15">
        <f>Reais6x6!AB10</f>
        <v>5.4434250764525995E-2</v>
      </c>
      <c r="C92" s="15">
        <f>Reais6x6!AH10</f>
        <v>4.0540540540540543E-2</v>
      </c>
      <c r="D92" s="15">
        <f>Reais6x6!AN10</f>
        <v>0.18900343642611683</v>
      </c>
      <c r="E92" s="15">
        <f>Reais6x6!AC10</f>
        <v>5.4434250764525995E-2</v>
      </c>
      <c r="F92" s="15">
        <f>Reais6x6!AI10</f>
        <v>4.0540540540540543E-2</v>
      </c>
      <c r="G92" s="15">
        <f>Reais6x6!AO10</f>
        <v>0.18900343642611683</v>
      </c>
      <c r="H92" s="15">
        <f>Reais6x6!AD10</f>
        <v>5.4434250764525995E-2</v>
      </c>
      <c r="I92" s="15">
        <f>Reais6x6!AJ10</f>
        <v>4.0540540540540543E-2</v>
      </c>
      <c r="J92" s="15">
        <f>Reais6x6!AP10</f>
        <v>0.18900343642611683</v>
      </c>
      <c r="K92" s="15">
        <f>Reais6x6!AE10</f>
        <v>5.4434250764525995E-2</v>
      </c>
      <c r="L92" s="15">
        <f>Reais6x6!AK10</f>
        <v>4.0540540540540543E-2</v>
      </c>
      <c r="M92" s="15">
        <f>Reais6x6!AQ10</f>
        <v>0.18900343642611683</v>
      </c>
      <c r="N92" s="15">
        <f>Reais6x6!AF10</f>
        <v>7.9510703363914366E-3</v>
      </c>
      <c r="O92" s="15">
        <f>Reais6x6!AL10</f>
        <v>1.1261261261261261E-2</v>
      </c>
      <c r="P92" s="15">
        <f>Reais6x6!AR10</f>
        <v>5.4982817869415812E-3</v>
      </c>
      <c r="Q92" s="15">
        <f>Reais6x6!AG10</f>
        <v>4.0978593272171251E-2</v>
      </c>
      <c r="R92" s="15">
        <f>Reais6x6!AM10</f>
        <v>8.5585585585585586E-2</v>
      </c>
      <c r="S92" s="15">
        <f>Reais6x6!AS10</f>
        <v>0.30584192439862545</v>
      </c>
      <c r="T92" s="13">
        <f>Reais6x6!AA10</f>
        <v>0.3375152296937875</v>
      </c>
    </row>
    <row r="93" spans="1:20" hidden="1" outlineLevel="1">
      <c r="A93" s="14">
        <v>92</v>
      </c>
      <c r="B93" s="15">
        <f>Reais6x6!AB11</f>
        <v>5.4434250764525995E-2</v>
      </c>
      <c r="C93" s="15">
        <f>Reais6x6!AH11</f>
        <v>4.0540540540540543E-2</v>
      </c>
      <c r="D93" s="15">
        <f>Reais6x6!AN11</f>
        <v>0.18900343642611683</v>
      </c>
      <c r="E93" s="15">
        <f>Reais6x6!AC11</f>
        <v>5.4434250764525995E-2</v>
      </c>
      <c r="F93" s="15">
        <f>Reais6x6!AI11</f>
        <v>4.0540540540540543E-2</v>
      </c>
      <c r="G93" s="15">
        <f>Reais6x6!AO11</f>
        <v>0.18900343642611683</v>
      </c>
      <c r="H93" s="15">
        <f>Reais6x6!AD11</f>
        <v>5.4434250764525995E-2</v>
      </c>
      <c r="I93" s="15">
        <f>Reais6x6!AJ11</f>
        <v>4.0540540540540543E-2</v>
      </c>
      <c r="J93" s="15">
        <f>Reais6x6!AP11</f>
        <v>0.18900343642611683</v>
      </c>
      <c r="K93" s="15">
        <f>Reais6x6!AE11</f>
        <v>5.4434250764525995E-2</v>
      </c>
      <c r="L93" s="15">
        <f>Reais6x6!AK11</f>
        <v>4.0540540540540543E-2</v>
      </c>
      <c r="M93" s="15">
        <f>Reais6x6!AQ11</f>
        <v>0.18900343642611683</v>
      </c>
      <c r="N93" s="15">
        <f>Reais6x6!AF11</f>
        <v>7.9510703363914366E-3</v>
      </c>
      <c r="O93" s="15">
        <f>Reais6x6!AL11</f>
        <v>1.1261261261261261E-2</v>
      </c>
      <c r="P93" s="15">
        <f>Reais6x6!AR11</f>
        <v>5.4982817869415812E-3</v>
      </c>
      <c r="Q93" s="15">
        <f>Reais6x6!AG11</f>
        <v>4.2813455657492354E-3</v>
      </c>
      <c r="R93" s="15">
        <f>Reais6x6!AM11</f>
        <v>9.0090090090090089E-3</v>
      </c>
      <c r="S93" s="15">
        <f>Reais6x6!AS11</f>
        <v>0</v>
      </c>
      <c r="T93" s="13">
        <f>Reais6x6!AA11</f>
        <v>0.24752925289685243</v>
      </c>
    </row>
    <row r="94" spans="1:20" hidden="1" outlineLevel="1">
      <c r="A94" s="14">
        <v>93</v>
      </c>
      <c r="B94" s="15">
        <f>Reais6x6!AB12</f>
        <v>5.4434250764525995E-2</v>
      </c>
      <c r="C94" s="15">
        <f>Reais6x6!AH12</f>
        <v>4.0540540540540543E-2</v>
      </c>
      <c r="D94" s="15">
        <f>Reais6x6!AN12</f>
        <v>0.18900343642611683</v>
      </c>
      <c r="E94" s="15">
        <f>Reais6x6!AC12</f>
        <v>5.4434250764525995E-2</v>
      </c>
      <c r="F94" s="15">
        <f>Reais6x6!AI12</f>
        <v>4.0540540540540543E-2</v>
      </c>
      <c r="G94" s="15">
        <f>Reais6x6!AO12</f>
        <v>0.18900343642611683</v>
      </c>
      <c r="H94" s="15">
        <f>Reais6x6!AD12</f>
        <v>5.4434250764525995E-2</v>
      </c>
      <c r="I94" s="15">
        <f>Reais6x6!AJ12</f>
        <v>4.0540540540540543E-2</v>
      </c>
      <c r="J94" s="15">
        <f>Reais6x6!AP12</f>
        <v>0.18900343642611683</v>
      </c>
      <c r="K94" s="15">
        <f>Reais6x6!AE12</f>
        <v>5.4434250764525995E-2</v>
      </c>
      <c r="L94" s="15">
        <f>Reais6x6!AK12</f>
        <v>4.0540540540540543E-2</v>
      </c>
      <c r="M94" s="15">
        <f>Reais6x6!AQ12</f>
        <v>0.18900343642611683</v>
      </c>
      <c r="N94" s="15">
        <f>Reais6x6!AF12</f>
        <v>7.9510703363914366E-3</v>
      </c>
      <c r="O94" s="15">
        <f>Reais6x6!AL12</f>
        <v>1.1261261261261261E-2</v>
      </c>
      <c r="P94" s="15">
        <f>Reais6x6!AR12</f>
        <v>5.4982817869415812E-3</v>
      </c>
      <c r="Q94" s="15">
        <f>Reais6x6!AG12</f>
        <v>1.5902140672782873E-2</v>
      </c>
      <c r="R94" s="15">
        <f>Reais6x6!AM12</f>
        <v>2.7027027027027029E-2</v>
      </c>
      <c r="S94" s="15">
        <f>Reais6x6!AS12</f>
        <v>2.7147766323024059E-4</v>
      </c>
      <c r="T94" s="13">
        <f>Reais6x6!AA12</f>
        <v>0.28432118419617236</v>
      </c>
    </row>
    <row r="95" spans="1:20" hidden="1" outlineLevel="1">
      <c r="A95" s="14">
        <v>94</v>
      </c>
      <c r="B95" s="15">
        <f>Reais6x6!AB13</f>
        <v>5.4434250764525995E-2</v>
      </c>
      <c r="C95" s="15">
        <f>Reais6x6!AH13</f>
        <v>4.0540540540540543E-2</v>
      </c>
      <c r="D95" s="15">
        <f>Reais6x6!AN13</f>
        <v>0.18900343642611683</v>
      </c>
      <c r="E95" s="15">
        <f>Reais6x6!AC13</f>
        <v>5.4434250764525995E-2</v>
      </c>
      <c r="F95" s="15">
        <f>Reais6x6!AI13</f>
        <v>4.0540540540540543E-2</v>
      </c>
      <c r="G95" s="15">
        <f>Reais6x6!AO13</f>
        <v>0.18900343642611683</v>
      </c>
      <c r="H95" s="15">
        <f>Reais6x6!AD13</f>
        <v>5.4434250764525995E-2</v>
      </c>
      <c r="I95" s="15">
        <f>Reais6x6!AJ13</f>
        <v>4.0540540540540543E-2</v>
      </c>
      <c r="J95" s="15">
        <f>Reais6x6!AP13</f>
        <v>0.18900343642611683</v>
      </c>
      <c r="K95" s="15">
        <f>Reais6x6!AE13</f>
        <v>5.4434250764525995E-2</v>
      </c>
      <c r="L95" s="15">
        <f>Reais6x6!AK13</f>
        <v>4.0540540540540543E-2</v>
      </c>
      <c r="M95" s="15">
        <f>Reais6x6!AQ13</f>
        <v>0.18900343642611683</v>
      </c>
      <c r="N95" s="15">
        <f>Reais6x6!AF13</f>
        <v>4.0978593272171251E-2</v>
      </c>
      <c r="O95" s="15">
        <f>Reais6x6!AL13</f>
        <v>8.5585585585585586E-2</v>
      </c>
      <c r="P95" s="15">
        <f>Reais6x6!AR13</f>
        <v>0.30584192439862545</v>
      </c>
      <c r="Q95" s="15">
        <f>Reais6x6!AG13</f>
        <v>4.0978593272171251E-2</v>
      </c>
      <c r="R95" s="15">
        <f>Reais6x6!AM13</f>
        <v>8.5585585585585586E-2</v>
      </c>
      <c r="S95" s="15">
        <f>Reais6x6!AS13</f>
        <v>0.30584192439862545</v>
      </c>
      <c r="T95" s="13">
        <f>Reais6x6!AA13</f>
        <v>0.43566049661051576</v>
      </c>
    </row>
    <row r="96" spans="1:20" hidden="1" outlineLevel="1">
      <c r="A96" s="14">
        <v>95</v>
      </c>
      <c r="B96" s="15">
        <f>Reais6x6!AB14</f>
        <v>5.4434250764525995E-2</v>
      </c>
      <c r="C96" s="15">
        <f>Reais6x6!AH14</f>
        <v>4.0540540540540543E-2</v>
      </c>
      <c r="D96" s="15">
        <f>Reais6x6!AN14</f>
        <v>0.18900343642611683</v>
      </c>
      <c r="E96" s="15">
        <f>Reais6x6!AC14</f>
        <v>5.4434250764525995E-2</v>
      </c>
      <c r="F96" s="15">
        <f>Reais6x6!AI14</f>
        <v>4.0540540540540543E-2</v>
      </c>
      <c r="G96" s="15">
        <f>Reais6x6!AO14</f>
        <v>0.18900343642611683</v>
      </c>
      <c r="H96" s="15">
        <f>Reais6x6!AD14</f>
        <v>5.4434250764525995E-2</v>
      </c>
      <c r="I96" s="15">
        <f>Reais6x6!AJ14</f>
        <v>4.0540540540540543E-2</v>
      </c>
      <c r="J96" s="15">
        <f>Reais6x6!AP14</f>
        <v>0.18900343642611683</v>
      </c>
      <c r="K96" s="15">
        <f>Reais6x6!AE14</f>
        <v>5.4434250764525995E-2</v>
      </c>
      <c r="L96" s="15">
        <f>Reais6x6!AK14</f>
        <v>4.0540540540540543E-2</v>
      </c>
      <c r="M96" s="15">
        <f>Reais6x6!AQ14</f>
        <v>0.18900343642611683</v>
      </c>
      <c r="N96" s="15">
        <f>Reais6x6!AF14</f>
        <v>4.0978593272171251E-2</v>
      </c>
      <c r="O96" s="15">
        <f>Reais6x6!AL14</f>
        <v>8.5585585585585586E-2</v>
      </c>
      <c r="P96" s="15">
        <f>Reais6x6!AR14</f>
        <v>0.30584192439862545</v>
      </c>
      <c r="Q96" s="15">
        <f>Reais6x6!AG14</f>
        <v>4.2813455657492354E-3</v>
      </c>
      <c r="R96" s="15">
        <f>Reais6x6!AM14</f>
        <v>9.0090090090090089E-3</v>
      </c>
      <c r="S96" s="15">
        <f>Reais6x6!AS14</f>
        <v>0</v>
      </c>
      <c r="T96" s="13">
        <f>Reais6x6!AA14</f>
        <v>0.33259171346194227</v>
      </c>
    </row>
    <row r="97" spans="1:20" hidden="1" outlineLevel="1">
      <c r="A97" s="14">
        <v>96</v>
      </c>
      <c r="B97" s="15">
        <f>Reais6x6!AB15</f>
        <v>5.4434250764525995E-2</v>
      </c>
      <c r="C97" s="15">
        <f>Reais6x6!AH15</f>
        <v>4.0540540540540543E-2</v>
      </c>
      <c r="D97" s="15">
        <f>Reais6x6!AN15</f>
        <v>0.18900343642611683</v>
      </c>
      <c r="E97" s="15">
        <f>Reais6x6!AC15</f>
        <v>5.4434250764525995E-2</v>
      </c>
      <c r="F97" s="15">
        <f>Reais6x6!AI15</f>
        <v>4.0540540540540543E-2</v>
      </c>
      <c r="G97" s="15">
        <f>Reais6x6!AO15</f>
        <v>0.18900343642611683</v>
      </c>
      <c r="H97" s="15">
        <f>Reais6x6!AD15</f>
        <v>5.4434250764525995E-2</v>
      </c>
      <c r="I97" s="15">
        <f>Reais6x6!AJ15</f>
        <v>4.0540540540540543E-2</v>
      </c>
      <c r="J97" s="15">
        <f>Reais6x6!AP15</f>
        <v>0.18900343642611683</v>
      </c>
      <c r="K97" s="15">
        <f>Reais6x6!AE15</f>
        <v>5.4434250764525995E-2</v>
      </c>
      <c r="L97" s="15">
        <f>Reais6x6!AK15</f>
        <v>4.0540540540540543E-2</v>
      </c>
      <c r="M97" s="15">
        <f>Reais6x6!AQ15</f>
        <v>0.18900343642611683</v>
      </c>
      <c r="N97" s="15">
        <f>Reais6x6!AF15</f>
        <v>4.0978593272171251E-2</v>
      </c>
      <c r="O97" s="15">
        <f>Reais6x6!AL15</f>
        <v>8.5585585585585586E-2</v>
      </c>
      <c r="P97" s="15">
        <f>Reais6x6!AR15</f>
        <v>0.30584192439862545</v>
      </c>
      <c r="Q97" s="15">
        <f>Reais6x6!AG15</f>
        <v>1.5902140672782873E-2</v>
      </c>
      <c r="R97" s="15">
        <f>Reais6x6!AM15</f>
        <v>2.7027027027027029E-2</v>
      </c>
      <c r="S97" s="15">
        <f>Reais6x6!AS15</f>
        <v>2.7147766323024059E-4</v>
      </c>
      <c r="T97" s="13">
        <f>Reais6x6!AA15</f>
        <v>0.36731916605445197</v>
      </c>
    </row>
    <row r="98" spans="1:20" hidden="1" outlineLevel="1">
      <c r="A98" s="14">
        <v>97</v>
      </c>
      <c r="B98" s="15">
        <f>Reais6x6!AB16</f>
        <v>5.4434250764525995E-2</v>
      </c>
      <c r="C98" s="15">
        <f>Reais6x6!AH16</f>
        <v>4.0540540540540543E-2</v>
      </c>
      <c r="D98" s="15">
        <f>Reais6x6!AN16</f>
        <v>0.18900343642611683</v>
      </c>
      <c r="E98" s="15">
        <f>Reais6x6!AC16</f>
        <v>5.4434250764525995E-2</v>
      </c>
      <c r="F98" s="15">
        <f>Reais6x6!AI16</f>
        <v>4.0540540540540543E-2</v>
      </c>
      <c r="G98" s="15">
        <f>Reais6x6!AO16</f>
        <v>0.18900343642611683</v>
      </c>
      <c r="H98" s="15">
        <f>Reais6x6!AD16</f>
        <v>5.4434250764525995E-2</v>
      </c>
      <c r="I98" s="15">
        <f>Reais6x6!AJ16</f>
        <v>4.0540540540540543E-2</v>
      </c>
      <c r="J98" s="15">
        <f>Reais6x6!AP16</f>
        <v>0.18900343642611683</v>
      </c>
      <c r="K98" s="15">
        <f>Reais6x6!AE16</f>
        <v>5.4434250764525995E-2</v>
      </c>
      <c r="L98" s="15">
        <f>Reais6x6!AK16</f>
        <v>4.0540540540540543E-2</v>
      </c>
      <c r="M98" s="15">
        <f>Reais6x6!AQ16</f>
        <v>0.18900343642611683</v>
      </c>
      <c r="N98" s="15">
        <f>Reais6x6!AF16</f>
        <v>4.2813455657492354E-3</v>
      </c>
      <c r="O98" s="15">
        <f>Reais6x6!AL16</f>
        <v>9.0090090090090089E-3</v>
      </c>
      <c r="P98" s="15">
        <f>Reais6x6!AR16</f>
        <v>0</v>
      </c>
      <c r="Q98" s="15">
        <f>Reais6x6!AG16</f>
        <v>4.2813455657492354E-3</v>
      </c>
      <c r="R98" s="15">
        <f>Reais6x6!AM16</f>
        <v>9.0090090090090089E-3</v>
      </c>
      <c r="S98" s="15">
        <f>Reais6x6!AS16</f>
        <v>0</v>
      </c>
      <c r="T98" s="13">
        <f>Reais6x6!AA16</f>
        <v>0.23589695915745554</v>
      </c>
    </row>
    <row r="99" spans="1:20" hidden="1" outlineLevel="1">
      <c r="A99" s="14">
        <v>98</v>
      </c>
      <c r="B99" s="15">
        <f>Reais6x6!AB17</f>
        <v>5.4434250764525995E-2</v>
      </c>
      <c r="C99" s="15">
        <f>Reais6x6!AH17</f>
        <v>4.0540540540540543E-2</v>
      </c>
      <c r="D99" s="15">
        <f>Reais6x6!AN17</f>
        <v>0.18900343642611683</v>
      </c>
      <c r="E99" s="15">
        <f>Reais6x6!AC17</f>
        <v>5.4434250764525995E-2</v>
      </c>
      <c r="F99" s="15">
        <f>Reais6x6!AI17</f>
        <v>4.0540540540540543E-2</v>
      </c>
      <c r="G99" s="15">
        <f>Reais6x6!AO17</f>
        <v>0.18900343642611683</v>
      </c>
      <c r="H99" s="15">
        <f>Reais6x6!AD17</f>
        <v>5.4434250764525995E-2</v>
      </c>
      <c r="I99" s="15">
        <f>Reais6x6!AJ17</f>
        <v>4.0540540540540543E-2</v>
      </c>
      <c r="J99" s="15">
        <f>Reais6x6!AP17</f>
        <v>0.18900343642611683</v>
      </c>
      <c r="K99" s="15">
        <f>Reais6x6!AE17</f>
        <v>5.4434250764525995E-2</v>
      </c>
      <c r="L99" s="15">
        <f>Reais6x6!AK17</f>
        <v>4.0540540540540543E-2</v>
      </c>
      <c r="M99" s="15">
        <f>Reais6x6!AQ17</f>
        <v>0.18900343642611683</v>
      </c>
      <c r="N99" s="15">
        <f>Reais6x6!AF17</f>
        <v>4.2813455657492354E-3</v>
      </c>
      <c r="O99" s="15">
        <f>Reais6x6!AL17</f>
        <v>9.0090090090090089E-3</v>
      </c>
      <c r="P99" s="15">
        <f>Reais6x6!AR17</f>
        <v>0</v>
      </c>
      <c r="Q99" s="15">
        <f>Reais6x6!AG17</f>
        <v>1.5902140672782873E-2</v>
      </c>
      <c r="R99" s="15">
        <f>Reais6x6!AM17</f>
        <v>2.7027027027027029E-2</v>
      </c>
      <c r="S99" s="15">
        <f>Reais6x6!AS17</f>
        <v>2.7147766323024059E-4</v>
      </c>
      <c r="T99" s="13">
        <f>Reais6x6!AA17</f>
        <v>0.2654101625972542</v>
      </c>
    </row>
    <row r="100" spans="1:20" hidden="1" outlineLevel="1">
      <c r="A100" s="14">
        <v>99</v>
      </c>
      <c r="B100" s="15">
        <f>Reais6x6!AB18</f>
        <v>5.4434250764525995E-2</v>
      </c>
      <c r="C100" s="15">
        <f>Reais6x6!AH18</f>
        <v>4.0540540540540543E-2</v>
      </c>
      <c r="D100" s="15">
        <f>Reais6x6!AN18</f>
        <v>0.18900343642611683</v>
      </c>
      <c r="E100" s="15">
        <f>Reais6x6!AC18</f>
        <v>5.4434250764525995E-2</v>
      </c>
      <c r="F100" s="15">
        <f>Reais6x6!AI18</f>
        <v>4.0540540540540543E-2</v>
      </c>
      <c r="G100" s="15">
        <f>Reais6x6!AO18</f>
        <v>0.18900343642611683</v>
      </c>
      <c r="H100" s="15">
        <f>Reais6x6!AD18</f>
        <v>5.4434250764525995E-2</v>
      </c>
      <c r="I100" s="15">
        <f>Reais6x6!AJ18</f>
        <v>4.0540540540540543E-2</v>
      </c>
      <c r="J100" s="15">
        <f>Reais6x6!AP18</f>
        <v>0.18900343642611683</v>
      </c>
      <c r="K100" s="15">
        <f>Reais6x6!AE18</f>
        <v>5.4434250764525995E-2</v>
      </c>
      <c r="L100" s="15">
        <f>Reais6x6!AK18</f>
        <v>4.0540540540540543E-2</v>
      </c>
      <c r="M100" s="15">
        <f>Reais6x6!AQ18</f>
        <v>0.18900343642611683</v>
      </c>
      <c r="N100" s="15">
        <f>Reais6x6!AF18</f>
        <v>1.5902140672782873E-2</v>
      </c>
      <c r="O100" s="15">
        <f>Reais6x6!AL18</f>
        <v>2.7027027027027029E-2</v>
      </c>
      <c r="P100" s="15">
        <f>Reais6x6!AR18</f>
        <v>2.7147766323024059E-4</v>
      </c>
      <c r="Q100" s="15">
        <f>Reais6x6!AG18</f>
        <v>1.5902140672782873E-2</v>
      </c>
      <c r="R100" s="15">
        <f>Reais6x6!AM18</f>
        <v>2.7027027027027029E-2</v>
      </c>
      <c r="S100" s="15">
        <f>Reais6x6!AS18</f>
        <v>2.7147766323024059E-4</v>
      </c>
      <c r="T100" s="13">
        <f>Reais6x6!AA18</f>
        <v>0.38008981309824869</v>
      </c>
    </row>
    <row r="101" spans="1:20" hidden="1" outlineLevel="1">
      <c r="A101" s="14">
        <v>100</v>
      </c>
      <c r="B101" s="15">
        <f>Reais6x6!AB19</f>
        <v>5.4434250764525995E-2</v>
      </c>
      <c r="C101" s="15">
        <f>Reais6x6!AH19</f>
        <v>4.0540540540540543E-2</v>
      </c>
      <c r="D101" s="15">
        <f>Reais6x6!AN19</f>
        <v>0.18900343642611683</v>
      </c>
      <c r="E101" s="15">
        <f>Reais6x6!AC19</f>
        <v>5.4434250764525995E-2</v>
      </c>
      <c r="F101" s="15">
        <f>Reais6x6!AI19</f>
        <v>4.0540540540540543E-2</v>
      </c>
      <c r="G101" s="15">
        <f>Reais6x6!AO19</f>
        <v>0.18900343642611683</v>
      </c>
      <c r="H101" s="15">
        <f>Reais6x6!AD19</f>
        <v>5.4434250764525995E-2</v>
      </c>
      <c r="I101" s="15">
        <f>Reais6x6!AJ19</f>
        <v>4.0540540540540543E-2</v>
      </c>
      <c r="J101" s="15">
        <f>Reais6x6!AP19</f>
        <v>0.18900343642611683</v>
      </c>
      <c r="K101" s="15">
        <f>Reais6x6!AE19</f>
        <v>7.9510703363914366E-3</v>
      </c>
      <c r="L101" s="15">
        <f>Reais6x6!AK19</f>
        <v>1.1261261261261261E-2</v>
      </c>
      <c r="M101" s="15">
        <f>Reais6x6!AQ19</f>
        <v>5.4982817869415812E-3</v>
      </c>
      <c r="N101" s="15">
        <f>Reais6x6!AF19</f>
        <v>7.9510703363914366E-3</v>
      </c>
      <c r="O101" s="15">
        <f>Reais6x6!AL19</f>
        <v>1.1261261261261261E-2</v>
      </c>
      <c r="P101" s="15">
        <f>Reais6x6!AR19</f>
        <v>5.4982817869415812E-3</v>
      </c>
      <c r="Q101" s="15">
        <f>Reais6x6!AG19</f>
        <v>7.9510703363914366E-3</v>
      </c>
      <c r="R101" s="15">
        <f>Reais6x6!AM19</f>
        <v>1.1261261261261261E-2</v>
      </c>
      <c r="S101" s="15">
        <f>Reais6x6!AS19</f>
        <v>5.4982817869415812E-3</v>
      </c>
      <c r="T101" s="13">
        <f>Reais6x6!AA19</f>
        <v>0.24174524445413428</v>
      </c>
    </row>
    <row r="102" spans="1:20" hidden="1" outlineLevel="1">
      <c r="A102" s="14">
        <v>101</v>
      </c>
      <c r="B102" s="15">
        <f>Reais6x6!AB20</f>
        <v>5.4434250764525995E-2</v>
      </c>
      <c r="C102" s="15">
        <f>Reais6x6!AH20</f>
        <v>4.0540540540540543E-2</v>
      </c>
      <c r="D102" s="15">
        <f>Reais6x6!AN20</f>
        <v>0.18900343642611683</v>
      </c>
      <c r="E102" s="15">
        <f>Reais6x6!AC20</f>
        <v>5.4434250764525995E-2</v>
      </c>
      <c r="F102" s="15">
        <f>Reais6x6!AI20</f>
        <v>4.0540540540540543E-2</v>
      </c>
      <c r="G102" s="15">
        <f>Reais6x6!AO20</f>
        <v>0.18900343642611683</v>
      </c>
      <c r="H102" s="15">
        <f>Reais6x6!AD20</f>
        <v>5.4434250764525995E-2</v>
      </c>
      <c r="I102" s="15">
        <f>Reais6x6!AJ20</f>
        <v>4.0540540540540543E-2</v>
      </c>
      <c r="J102" s="15">
        <f>Reais6x6!AP20</f>
        <v>0.18900343642611683</v>
      </c>
      <c r="K102" s="15">
        <f>Reais6x6!AE20</f>
        <v>7.9510703363914366E-3</v>
      </c>
      <c r="L102" s="15">
        <f>Reais6x6!AK20</f>
        <v>1.1261261261261261E-2</v>
      </c>
      <c r="M102" s="15">
        <f>Reais6x6!AQ20</f>
        <v>5.4982817869415812E-3</v>
      </c>
      <c r="N102" s="15">
        <f>Reais6x6!AF20</f>
        <v>7.9510703363914366E-3</v>
      </c>
      <c r="O102" s="15">
        <f>Reais6x6!AL20</f>
        <v>1.1261261261261261E-2</v>
      </c>
      <c r="P102" s="15">
        <f>Reais6x6!AR20</f>
        <v>5.4982817869415812E-3</v>
      </c>
      <c r="Q102" s="15">
        <f>Reais6x6!AG20</f>
        <v>4.0978593272171251E-2</v>
      </c>
      <c r="R102" s="15">
        <f>Reais6x6!AM20</f>
        <v>8.5585585585585586E-2</v>
      </c>
      <c r="S102" s="15">
        <f>Reais6x6!AS20</f>
        <v>0.30584192439862545</v>
      </c>
      <c r="T102" s="13">
        <f>Reais6x6!AA20</f>
        <v>0.29550852725213661</v>
      </c>
    </row>
    <row r="103" spans="1:20" hidden="1" outlineLevel="1">
      <c r="A103" s="14">
        <v>102</v>
      </c>
      <c r="B103" s="15">
        <f>Reais6x6!AB21</f>
        <v>5.4434250764525995E-2</v>
      </c>
      <c r="C103" s="15">
        <f>Reais6x6!AH21</f>
        <v>4.0540540540540543E-2</v>
      </c>
      <c r="D103" s="15">
        <f>Reais6x6!AN21</f>
        <v>0.18900343642611683</v>
      </c>
      <c r="E103" s="15">
        <f>Reais6x6!AC21</f>
        <v>5.4434250764525995E-2</v>
      </c>
      <c r="F103" s="15">
        <f>Reais6x6!AI21</f>
        <v>4.0540540540540543E-2</v>
      </c>
      <c r="G103" s="15">
        <f>Reais6x6!AO21</f>
        <v>0.18900343642611683</v>
      </c>
      <c r="H103" s="15">
        <f>Reais6x6!AD21</f>
        <v>5.4434250764525995E-2</v>
      </c>
      <c r="I103" s="15">
        <f>Reais6x6!AJ21</f>
        <v>4.0540540540540543E-2</v>
      </c>
      <c r="J103" s="15">
        <f>Reais6x6!AP21</f>
        <v>0.18900343642611683</v>
      </c>
      <c r="K103" s="15">
        <f>Reais6x6!AE21</f>
        <v>7.9510703363914366E-3</v>
      </c>
      <c r="L103" s="15">
        <f>Reais6x6!AK21</f>
        <v>1.1261261261261261E-2</v>
      </c>
      <c r="M103" s="15">
        <f>Reais6x6!AQ21</f>
        <v>5.4982817869415812E-3</v>
      </c>
      <c r="N103" s="15">
        <f>Reais6x6!AF21</f>
        <v>7.9510703363914366E-3</v>
      </c>
      <c r="O103" s="15">
        <f>Reais6x6!AL21</f>
        <v>1.1261261261261261E-2</v>
      </c>
      <c r="P103" s="15">
        <f>Reais6x6!AR21</f>
        <v>5.4982817869415812E-3</v>
      </c>
      <c r="Q103" s="15">
        <f>Reais6x6!AG21</f>
        <v>4.2813455657492354E-3</v>
      </c>
      <c r="R103" s="15">
        <f>Reais6x6!AM21</f>
        <v>9.0090090090090089E-3</v>
      </c>
      <c r="S103" s="15">
        <f>Reais6x6!AS21</f>
        <v>0</v>
      </c>
      <c r="T103" s="13">
        <f>Reais6x6!AA21</f>
        <v>0.22640601709555649</v>
      </c>
    </row>
    <row r="104" spans="1:20" hidden="1" outlineLevel="1">
      <c r="A104" s="14">
        <v>103</v>
      </c>
      <c r="B104" s="15">
        <f>Reais6x6!AB22</f>
        <v>5.4434250764525995E-2</v>
      </c>
      <c r="C104" s="15">
        <f>Reais6x6!AH22</f>
        <v>4.0540540540540543E-2</v>
      </c>
      <c r="D104" s="15">
        <f>Reais6x6!AN22</f>
        <v>0.18900343642611683</v>
      </c>
      <c r="E104" s="15">
        <f>Reais6x6!AC22</f>
        <v>5.4434250764525995E-2</v>
      </c>
      <c r="F104" s="15">
        <f>Reais6x6!AI22</f>
        <v>4.0540540540540543E-2</v>
      </c>
      <c r="G104" s="15">
        <f>Reais6x6!AO22</f>
        <v>0.18900343642611683</v>
      </c>
      <c r="H104" s="15">
        <f>Reais6x6!AD22</f>
        <v>5.4434250764525995E-2</v>
      </c>
      <c r="I104" s="15">
        <f>Reais6x6!AJ22</f>
        <v>4.0540540540540543E-2</v>
      </c>
      <c r="J104" s="15">
        <f>Reais6x6!AP22</f>
        <v>0.18900343642611683</v>
      </c>
      <c r="K104" s="15">
        <f>Reais6x6!AE22</f>
        <v>7.9510703363914366E-3</v>
      </c>
      <c r="L104" s="15">
        <f>Reais6x6!AK22</f>
        <v>1.1261261261261261E-2</v>
      </c>
      <c r="M104" s="15">
        <f>Reais6x6!AQ22</f>
        <v>5.4982817869415812E-3</v>
      </c>
      <c r="N104" s="15">
        <f>Reais6x6!AF22</f>
        <v>7.9510703363914366E-3</v>
      </c>
      <c r="O104" s="15">
        <f>Reais6x6!AL22</f>
        <v>1.1261261261261261E-2</v>
      </c>
      <c r="P104" s="15">
        <f>Reais6x6!AR22</f>
        <v>5.4982817869415812E-3</v>
      </c>
      <c r="Q104" s="15">
        <f>Reais6x6!AG22</f>
        <v>1.5902140672782873E-2</v>
      </c>
      <c r="R104" s="15">
        <f>Reais6x6!AM22</f>
        <v>2.7027027027027029E-2</v>
      </c>
      <c r="S104" s="15">
        <f>Reais6x6!AS22</f>
        <v>2.7147766323024059E-4</v>
      </c>
      <c r="T104" s="13">
        <f>Reais6x6!AA22</f>
        <v>0.25239164366200656</v>
      </c>
    </row>
    <row r="105" spans="1:20" hidden="1" outlineLevel="1">
      <c r="A105" s="14">
        <v>104</v>
      </c>
      <c r="B105" s="15">
        <f>Reais6x6!AB23</f>
        <v>5.4434250764525995E-2</v>
      </c>
      <c r="C105" s="15">
        <f>Reais6x6!AH23</f>
        <v>4.0540540540540543E-2</v>
      </c>
      <c r="D105" s="15">
        <f>Reais6x6!AN23</f>
        <v>0.18900343642611683</v>
      </c>
      <c r="E105" s="15">
        <f>Reais6x6!AC23</f>
        <v>5.4434250764525995E-2</v>
      </c>
      <c r="F105" s="15">
        <f>Reais6x6!AI23</f>
        <v>4.0540540540540543E-2</v>
      </c>
      <c r="G105" s="15">
        <f>Reais6x6!AO23</f>
        <v>0.18900343642611683</v>
      </c>
      <c r="H105" s="15">
        <f>Reais6x6!AD23</f>
        <v>5.4434250764525995E-2</v>
      </c>
      <c r="I105" s="15">
        <f>Reais6x6!AJ23</f>
        <v>4.0540540540540543E-2</v>
      </c>
      <c r="J105" s="15">
        <f>Reais6x6!AP23</f>
        <v>0.18900343642611683</v>
      </c>
      <c r="K105" s="15">
        <f>Reais6x6!AE23</f>
        <v>7.9510703363914366E-3</v>
      </c>
      <c r="L105" s="15">
        <f>Reais6x6!AK23</f>
        <v>1.1261261261261261E-2</v>
      </c>
      <c r="M105" s="15">
        <f>Reais6x6!AQ23</f>
        <v>5.4982817869415812E-3</v>
      </c>
      <c r="N105" s="15">
        <f>Reais6x6!AF23</f>
        <v>4.0978593272171251E-2</v>
      </c>
      <c r="O105" s="15">
        <f>Reais6x6!AL23</f>
        <v>8.5585585585585586E-2</v>
      </c>
      <c r="P105" s="15">
        <f>Reais6x6!AR23</f>
        <v>0.30584192439862545</v>
      </c>
      <c r="Q105" s="15">
        <f>Reais6x6!AG23</f>
        <v>4.0978593272171251E-2</v>
      </c>
      <c r="R105" s="15">
        <f>Reais6x6!AM23</f>
        <v>8.5585585585585586E-2</v>
      </c>
      <c r="S105" s="15">
        <f>Reais6x6!AS23</f>
        <v>0.30584192439862545</v>
      </c>
      <c r="T105" s="13">
        <f>Reais6x6!AA23</f>
        <v>0.38048730065136022</v>
      </c>
    </row>
    <row r="106" spans="1:20" hidden="1" outlineLevel="1">
      <c r="A106" s="14">
        <v>105</v>
      </c>
      <c r="B106" s="15">
        <f>Reais6x6!AB24</f>
        <v>5.4434250764525995E-2</v>
      </c>
      <c r="C106" s="15">
        <f>Reais6x6!AH24</f>
        <v>4.0540540540540543E-2</v>
      </c>
      <c r="D106" s="15">
        <f>Reais6x6!AN24</f>
        <v>0.18900343642611683</v>
      </c>
      <c r="E106" s="15">
        <f>Reais6x6!AC24</f>
        <v>5.4434250764525995E-2</v>
      </c>
      <c r="F106" s="15">
        <f>Reais6x6!AI24</f>
        <v>4.0540540540540543E-2</v>
      </c>
      <c r="G106" s="15">
        <f>Reais6x6!AO24</f>
        <v>0.18900343642611683</v>
      </c>
      <c r="H106" s="15">
        <f>Reais6x6!AD24</f>
        <v>5.4434250764525995E-2</v>
      </c>
      <c r="I106" s="15">
        <f>Reais6x6!AJ24</f>
        <v>4.0540540540540543E-2</v>
      </c>
      <c r="J106" s="15">
        <f>Reais6x6!AP24</f>
        <v>0.18900343642611683</v>
      </c>
      <c r="K106" s="15">
        <f>Reais6x6!AE24</f>
        <v>7.9510703363914366E-3</v>
      </c>
      <c r="L106" s="15">
        <f>Reais6x6!AK24</f>
        <v>1.1261261261261261E-2</v>
      </c>
      <c r="M106" s="15">
        <f>Reais6x6!AQ24</f>
        <v>5.4982817869415812E-3</v>
      </c>
      <c r="N106" s="15">
        <f>Reais6x6!AF24</f>
        <v>4.0978593272171251E-2</v>
      </c>
      <c r="O106" s="15">
        <f>Reais6x6!AL24</f>
        <v>8.5585585585585586E-2</v>
      </c>
      <c r="P106" s="15">
        <f>Reais6x6!AR24</f>
        <v>0.30584192439862545</v>
      </c>
      <c r="Q106" s="15">
        <f>Reais6x6!AG24</f>
        <v>4.2813455657492354E-3</v>
      </c>
      <c r="R106" s="15">
        <f>Reais6x6!AM24</f>
        <v>9.0090090090090089E-3</v>
      </c>
      <c r="S106" s="15">
        <f>Reais6x6!AS24</f>
        <v>0</v>
      </c>
      <c r="T106" s="13">
        <f>Reais6x6!AA24</f>
        <v>0.26896850656471949</v>
      </c>
    </row>
    <row r="107" spans="1:20" hidden="1" outlineLevel="1">
      <c r="A107" s="14">
        <v>106</v>
      </c>
      <c r="B107" s="15">
        <f>Reais6x6!AB25</f>
        <v>5.4434250764525995E-2</v>
      </c>
      <c r="C107" s="15">
        <f>Reais6x6!AH25</f>
        <v>4.0540540540540543E-2</v>
      </c>
      <c r="D107" s="15">
        <f>Reais6x6!AN25</f>
        <v>0.18900343642611683</v>
      </c>
      <c r="E107" s="15">
        <f>Reais6x6!AC25</f>
        <v>5.4434250764525995E-2</v>
      </c>
      <c r="F107" s="15">
        <f>Reais6x6!AI25</f>
        <v>4.0540540540540543E-2</v>
      </c>
      <c r="G107" s="15">
        <f>Reais6x6!AO25</f>
        <v>0.18900343642611683</v>
      </c>
      <c r="H107" s="15">
        <f>Reais6x6!AD25</f>
        <v>5.4434250764525995E-2</v>
      </c>
      <c r="I107" s="15">
        <f>Reais6x6!AJ25</f>
        <v>4.0540540540540543E-2</v>
      </c>
      <c r="J107" s="15">
        <f>Reais6x6!AP25</f>
        <v>0.18900343642611683</v>
      </c>
      <c r="K107" s="15">
        <f>Reais6x6!AE25</f>
        <v>7.9510703363914366E-3</v>
      </c>
      <c r="L107" s="15">
        <f>Reais6x6!AK25</f>
        <v>1.1261261261261261E-2</v>
      </c>
      <c r="M107" s="15">
        <f>Reais6x6!AQ25</f>
        <v>5.4982817869415812E-3</v>
      </c>
      <c r="N107" s="15">
        <f>Reais6x6!AF25</f>
        <v>4.0978593272171251E-2</v>
      </c>
      <c r="O107" s="15">
        <f>Reais6x6!AL25</f>
        <v>8.5585585585585586E-2</v>
      </c>
      <c r="P107" s="15">
        <f>Reais6x6!AR25</f>
        <v>0.30584192439862545</v>
      </c>
      <c r="Q107" s="15">
        <f>Reais6x6!AG25</f>
        <v>1.5902140672782873E-2</v>
      </c>
      <c r="R107" s="15">
        <f>Reais6x6!AM25</f>
        <v>2.7027027027027029E-2</v>
      </c>
      <c r="S107" s="15">
        <f>Reais6x6!AS25</f>
        <v>2.7147766323024059E-4</v>
      </c>
      <c r="T107" s="13">
        <f>Reais6x6!AA25</f>
        <v>0.31483059873787944</v>
      </c>
    </row>
    <row r="108" spans="1:20" hidden="1" outlineLevel="1">
      <c r="A108" s="14">
        <v>107</v>
      </c>
      <c r="B108" s="15">
        <f>Reais6x6!AB26</f>
        <v>5.4434250764525995E-2</v>
      </c>
      <c r="C108" s="15">
        <f>Reais6x6!AH26</f>
        <v>4.0540540540540543E-2</v>
      </c>
      <c r="D108" s="15">
        <f>Reais6x6!AN26</f>
        <v>0.18900343642611683</v>
      </c>
      <c r="E108" s="15">
        <f>Reais6x6!AC26</f>
        <v>5.4434250764525995E-2</v>
      </c>
      <c r="F108" s="15">
        <f>Reais6x6!AI26</f>
        <v>4.0540540540540543E-2</v>
      </c>
      <c r="G108" s="15">
        <f>Reais6x6!AO26</f>
        <v>0.18900343642611683</v>
      </c>
      <c r="H108" s="15">
        <f>Reais6x6!AD26</f>
        <v>5.4434250764525995E-2</v>
      </c>
      <c r="I108" s="15">
        <f>Reais6x6!AJ26</f>
        <v>4.0540540540540543E-2</v>
      </c>
      <c r="J108" s="15">
        <f>Reais6x6!AP26</f>
        <v>0.18900343642611683</v>
      </c>
      <c r="K108" s="15">
        <f>Reais6x6!AE26</f>
        <v>7.9510703363914366E-3</v>
      </c>
      <c r="L108" s="15">
        <f>Reais6x6!AK26</f>
        <v>1.1261261261261261E-2</v>
      </c>
      <c r="M108" s="15">
        <f>Reais6x6!AQ26</f>
        <v>5.4982817869415812E-3</v>
      </c>
      <c r="N108" s="15">
        <f>Reais6x6!AF26</f>
        <v>4.2813455657492354E-3</v>
      </c>
      <c r="O108" s="15">
        <f>Reais6x6!AL26</f>
        <v>9.0090090090090089E-3</v>
      </c>
      <c r="P108" s="15">
        <f>Reais6x6!AR26</f>
        <v>0</v>
      </c>
      <c r="Q108" s="15">
        <f>Reais6x6!AG26</f>
        <v>4.2813455657492354E-3</v>
      </c>
      <c r="R108" s="15">
        <f>Reais6x6!AM26</f>
        <v>9.0090090090090089E-3</v>
      </c>
      <c r="S108" s="15">
        <f>Reais6x6!AS26</f>
        <v>0</v>
      </c>
      <c r="T108" s="13">
        <f>Reais6x6!AA26</f>
        <v>0.20588470083829472</v>
      </c>
    </row>
    <row r="109" spans="1:20" hidden="1" outlineLevel="1">
      <c r="A109" s="14">
        <v>108</v>
      </c>
      <c r="B109" s="15">
        <f>Reais6x6!AB27</f>
        <v>5.4434250764525995E-2</v>
      </c>
      <c r="C109" s="15">
        <f>Reais6x6!AH27</f>
        <v>4.0540540540540543E-2</v>
      </c>
      <c r="D109" s="15">
        <f>Reais6x6!AN27</f>
        <v>0.18900343642611683</v>
      </c>
      <c r="E109" s="15">
        <f>Reais6x6!AC27</f>
        <v>5.4434250764525995E-2</v>
      </c>
      <c r="F109" s="15">
        <f>Reais6x6!AI27</f>
        <v>4.0540540540540543E-2</v>
      </c>
      <c r="G109" s="15">
        <f>Reais6x6!AO27</f>
        <v>0.18900343642611683</v>
      </c>
      <c r="H109" s="15">
        <f>Reais6x6!AD27</f>
        <v>5.4434250764525995E-2</v>
      </c>
      <c r="I109" s="15">
        <f>Reais6x6!AJ27</f>
        <v>4.0540540540540543E-2</v>
      </c>
      <c r="J109" s="15">
        <f>Reais6x6!AP27</f>
        <v>0.18900343642611683</v>
      </c>
      <c r="K109" s="15">
        <f>Reais6x6!AE27</f>
        <v>7.9510703363914366E-3</v>
      </c>
      <c r="L109" s="15">
        <f>Reais6x6!AK27</f>
        <v>1.1261261261261261E-2</v>
      </c>
      <c r="M109" s="15">
        <f>Reais6x6!AQ27</f>
        <v>5.4982817869415812E-3</v>
      </c>
      <c r="N109" s="15">
        <f>Reais6x6!AF27</f>
        <v>4.2813455657492354E-3</v>
      </c>
      <c r="O109" s="15">
        <f>Reais6x6!AL27</f>
        <v>9.0090090090090089E-3</v>
      </c>
      <c r="P109" s="15">
        <f>Reais6x6!AR27</f>
        <v>0</v>
      </c>
      <c r="Q109" s="15">
        <f>Reais6x6!AG27</f>
        <v>1.5902140672782873E-2</v>
      </c>
      <c r="R109" s="15">
        <f>Reais6x6!AM27</f>
        <v>2.7027027027027029E-2</v>
      </c>
      <c r="S109" s="15">
        <f>Reais6x6!AS27</f>
        <v>2.7147766323024059E-4</v>
      </c>
      <c r="T109" s="13">
        <f>Reais6x6!AA27</f>
        <v>0.22724178041153756</v>
      </c>
    </row>
    <row r="110" spans="1:20" hidden="1" outlineLevel="1">
      <c r="A110" s="14">
        <v>109</v>
      </c>
      <c r="B110" s="15">
        <f>Reais6x6!AB28</f>
        <v>5.4434250764525995E-2</v>
      </c>
      <c r="C110" s="15">
        <f>Reais6x6!AH28</f>
        <v>4.0540540540540543E-2</v>
      </c>
      <c r="D110" s="15">
        <f>Reais6x6!AN28</f>
        <v>0.18900343642611683</v>
      </c>
      <c r="E110" s="15">
        <f>Reais6x6!AC28</f>
        <v>5.4434250764525995E-2</v>
      </c>
      <c r="F110" s="15">
        <f>Reais6x6!AI28</f>
        <v>4.0540540540540543E-2</v>
      </c>
      <c r="G110" s="15">
        <f>Reais6x6!AO28</f>
        <v>0.18900343642611683</v>
      </c>
      <c r="H110" s="15">
        <f>Reais6x6!AD28</f>
        <v>5.4434250764525995E-2</v>
      </c>
      <c r="I110" s="15">
        <f>Reais6x6!AJ28</f>
        <v>4.0540540540540543E-2</v>
      </c>
      <c r="J110" s="15">
        <f>Reais6x6!AP28</f>
        <v>0.18900343642611683</v>
      </c>
      <c r="K110" s="15">
        <f>Reais6x6!AE28</f>
        <v>7.9510703363914366E-3</v>
      </c>
      <c r="L110" s="15">
        <f>Reais6x6!AK28</f>
        <v>1.1261261261261261E-2</v>
      </c>
      <c r="M110" s="15">
        <f>Reais6x6!AQ28</f>
        <v>5.4982817869415812E-3</v>
      </c>
      <c r="N110" s="15">
        <f>Reais6x6!AF28</f>
        <v>1.5902140672782873E-2</v>
      </c>
      <c r="O110" s="15">
        <f>Reais6x6!AL28</f>
        <v>2.7027027027027029E-2</v>
      </c>
      <c r="P110" s="15">
        <f>Reais6x6!AR28</f>
        <v>2.7147766323024059E-4</v>
      </c>
      <c r="Q110" s="15">
        <f>Reais6x6!AG28</f>
        <v>1.5902140672782873E-2</v>
      </c>
      <c r="R110" s="15">
        <f>Reais6x6!AM28</f>
        <v>2.7027027027027029E-2</v>
      </c>
      <c r="S110" s="15">
        <f>Reais6x6!AS28</f>
        <v>2.7147766323024059E-4</v>
      </c>
      <c r="T110" s="13">
        <f>Reais6x6!AA28</f>
        <v>0.26600271986086549</v>
      </c>
    </row>
    <row r="111" spans="1:20" hidden="1" outlineLevel="1">
      <c r="A111" s="14">
        <v>110</v>
      </c>
      <c r="B111" s="15">
        <f>Reais6x6!AB29</f>
        <v>5.4434250764525995E-2</v>
      </c>
      <c r="C111" s="15">
        <f>Reais6x6!AH29</f>
        <v>4.0540540540540543E-2</v>
      </c>
      <c r="D111" s="15">
        <f>Reais6x6!AN29</f>
        <v>0.18900343642611683</v>
      </c>
      <c r="E111" s="15">
        <f>Reais6x6!AC29</f>
        <v>5.4434250764525995E-2</v>
      </c>
      <c r="F111" s="15">
        <f>Reais6x6!AI29</f>
        <v>4.0540540540540543E-2</v>
      </c>
      <c r="G111" s="15">
        <f>Reais6x6!AO29</f>
        <v>0.18900343642611683</v>
      </c>
      <c r="H111" s="15">
        <f>Reais6x6!AD29</f>
        <v>5.4434250764525995E-2</v>
      </c>
      <c r="I111" s="15">
        <f>Reais6x6!AJ29</f>
        <v>4.0540540540540543E-2</v>
      </c>
      <c r="J111" s="15">
        <f>Reais6x6!AP29</f>
        <v>0.18900343642611683</v>
      </c>
      <c r="K111" s="15">
        <f>Reais6x6!AE29</f>
        <v>4.0978593272171251E-2</v>
      </c>
      <c r="L111" s="15">
        <f>Reais6x6!AK29</f>
        <v>8.5585585585585586E-2</v>
      </c>
      <c r="M111" s="15">
        <f>Reais6x6!AQ29</f>
        <v>0.30584192439862545</v>
      </c>
      <c r="N111" s="15">
        <f>Reais6x6!AF29</f>
        <v>4.0978593272171251E-2</v>
      </c>
      <c r="O111" s="15">
        <f>Reais6x6!AL29</f>
        <v>8.5585585585585586E-2</v>
      </c>
      <c r="P111" s="15">
        <f>Reais6x6!AR29</f>
        <v>0.30584192439862545</v>
      </c>
      <c r="Q111" s="15">
        <f>Reais6x6!AG29</f>
        <v>4.0978593272171251E-2</v>
      </c>
      <c r="R111" s="15">
        <f>Reais6x6!AM29</f>
        <v>8.5585585585585586E-2</v>
      </c>
      <c r="S111" s="15">
        <f>Reais6x6!AS29</f>
        <v>0.30584192439862545</v>
      </c>
      <c r="T111" s="13">
        <f>Reais6x6!AA29</f>
        <v>0.48321320249973437</v>
      </c>
    </row>
    <row r="112" spans="1:20" hidden="1" outlineLevel="1">
      <c r="A112" s="14">
        <v>111</v>
      </c>
      <c r="B112" s="15">
        <f>Reais6x6!AB30</f>
        <v>5.4434250764525995E-2</v>
      </c>
      <c r="C112" s="15">
        <f>Reais6x6!AH30</f>
        <v>4.0540540540540543E-2</v>
      </c>
      <c r="D112" s="15">
        <f>Reais6x6!AN30</f>
        <v>0.18900343642611683</v>
      </c>
      <c r="E112" s="15">
        <f>Reais6x6!AC30</f>
        <v>5.4434250764525995E-2</v>
      </c>
      <c r="F112" s="15">
        <f>Reais6x6!AI30</f>
        <v>4.0540540540540543E-2</v>
      </c>
      <c r="G112" s="15">
        <f>Reais6x6!AO30</f>
        <v>0.18900343642611683</v>
      </c>
      <c r="H112" s="15">
        <f>Reais6x6!AD30</f>
        <v>5.4434250764525995E-2</v>
      </c>
      <c r="I112" s="15">
        <f>Reais6x6!AJ30</f>
        <v>4.0540540540540543E-2</v>
      </c>
      <c r="J112" s="15">
        <f>Reais6x6!AP30</f>
        <v>0.18900343642611683</v>
      </c>
      <c r="K112" s="15">
        <f>Reais6x6!AE30</f>
        <v>4.0978593272171251E-2</v>
      </c>
      <c r="L112" s="15">
        <f>Reais6x6!AK30</f>
        <v>8.5585585585585586E-2</v>
      </c>
      <c r="M112" s="15">
        <f>Reais6x6!AQ30</f>
        <v>0.30584192439862545</v>
      </c>
      <c r="N112" s="15">
        <f>Reais6x6!AF30</f>
        <v>4.0978593272171251E-2</v>
      </c>
      <c r="O112" s="15">
        <f>Reais6x6!AL30</f>
        <v>8.5585585585585586E-2</v>
      </c>
      <c r="P112" s="15">
        <f>Reais6x6!AR30</f>
        <v>0.30584192439862545</v>
      </c>
      <c r="Q112" s="15">
        <f>Reais6x6!AG30</f>
        <v>4.2813455657492354E-3</v>
      </c>
      <c r="R112" s="15">
        <f>Reais6x6!AM30</f>
        <v>9.0090090090090089E-3</v>
      </c>
      <c r="S112" s="15">
        <f>Reais6x6!AS30</f>
        <v>0</v>
      </c>
      <c r="T112" s="13">
        <f>Reais6x6!AA30</f>
        <v>0.35569831923592526</v>
      </c>
    </row>
    <row r="113" spans="1:20" hidden="1" outlineLevel="1">
      <c r="A113" s="14">
        <v>112</v>
      </c>
      <c r="B113" s="15">
        <f>Reais6x6!AB31</f>
        <v>5.4434250764525995E-2</v>
      </c>
      <c r="C113" s="15">
        <f>Reais6x6!AH31</f>
        <v>4.0540540540540543E-2</v>
      </c>
      <c r="D113" s="15">
        <f>Reais6x6!AN31</f>
        <v>0.18900343642611683</v>
      </c>
      <c r="E113" s="15">
        <f>Reais6x6!AC31</f>
        <v>5.4434250764525995E-2</v>
      </c>
      <c r="F113" s="15">
        <f>Reais6x6!AI31</f>
        <v>4.0540540540540543E-2</v>
      </c>
      <c r="G113" s="15">
        <f>Reais6x6!AO31</f>
        <v>0.18900343642611683</v>
      </c>
      <c r="H113" s="15">
        <f>Reais6x6!AD31</f>
        <v>5.4434250764525995E-2</v>
      </c>
      <c r="I113" s="15">
        <f>Reais6x6!AJ31</f>
        <v>4.0540540540540543E-2</v>
      </c>
      <c r="J113" s="15">
        <f>Reais6x6!AP31</f>
        <v>0.18900343642611683</v>
      </c>
      <c r="K113" s="15">
        <f>Reais6x6!AE31</f>
        <v>4.0978593272171251E-2</v>
      </c>
      <c r="L113" s="15">
        <f>Reais6x6!AK31</f>
        <v>8.5585585585585586E-2</v>
      </c>
      <c r="M113" s="15">
        <f>Reais6x6!AQ31</f>
        <v>0.30584192439862545</v>
      </c>
      <c r="N113" s="15">
        <f>Reais6x6!AF31</f>
        <v>4.0978593272171251E-2</v>
      </c>
      <c r="O113" s="15">
        <f>Reais6x6!AL31</f>
        <v>8.5585585585585586E-2</v>
      </c>
      <c r="P113" s="15">
        <f>Reais6x6!AR31</f>
        <v>0.30584192439862545</v>
      </c>
      <c r="Q113" s="15">
        <f>Reais6x6!AG31</f>
        <v>1.5902140672782873E-2</v>
      </c>
      <c r="R113" s="15">
        <f>Reais6x6!AM31</f>
        <v>2.7027027027027029E-2</v>
      </c>
      <c r="S113" s="15">
        <f>Reais6x6!AS31</f>
        <v>2.7147766323024059E-4</v>
      </c>
      <c r="T113" s="13">
        <f>Reais6x6!AA31</f>
        <v>0.4146657629671841</v>
      </c>
    </row>
    <row r="114" spans="1:20" hidden="1" outlineLevel="1">
      <c r="A114" s="14">
        <v>113</v>
      </c>
      <c r="B114" s="15">
        <f>Reais6x6!AB32</f>
        <v>5.4434250764525995E-2</v>
      </c>
      <c r="C114" s="15">
        <f>Reais6x6!AH32</f>
        <v>4.0540540540540543E-2</v>
      </c>
      <c r="D114" s="15">
        <f>Reais6x6!AN32</f>
        <v>0.18900343642611683</v>
      </c>
      <c r="E114" s="15">
        <f>Reais6x6!AC32</f>
        <v>5.4434250764525995E-2</v>
      </c>
      <c r="F114" s="15">
        <f>Reais6x6!AI32</f>
        <v>4.0540540540540543E-2</v>
      </c>
      <c r="G114" s="15">
        <f>Reais6x6!AO32</f>
        <v>0.18900343642611683</v>
      </c>
      <c r="H114" s="15">
        <f>Reais6x6!AD32</f>
        <v>5.4434250764525995E-2</v>
      </c>
      <c r="I114" s="15">
        <f>Reais6x6!AJ32</f>
        <v>4.0540540540540543E-2</v>
      </c>
      <c r="J114" s="15">
        <f>Reais6x6!AP32</f>
        <v>0.18900343642611683</v>
      </c>
      <c r="K114" s="15">
        <f>Reais6x6!AE32</f>
        <v>4.0978593272171251E-2</v>
      </c>
      <c r="L114" s="15">
        <f>Reais6x6!AK32</f>
        <v>8.5585585585585586E-2</v>
      </c>
      <c r="M114" s="15">
        <f>Reais6x6!AQ32</f>
        <v>0.30584192439862545</v>
      </c>
      <c r="N114" s="15">
        <f>Reais6x6!AF32</f>
        <v>4.2813455657492354E-3</v>
      </c>
      <c r="O114" s="15">
        <f>Reais6x6!AL32</f>
        <v>9.0090090090090089E-3</v>
      </c>
      <c r="P114" s="15">
        <f>Reais6x6!AR32</f>
        <v>0</v>
      </c>
      <c r="Q114" s="15">
        <f>Reais6x6!AG32</f>
        <v>4.2813455657492354E-3</v>
      </c>
      <c r="R114" s="15">
        <f>Reais6x6!AM32</f>
        <v>9.0090090090090089E-3</v>
      </c>
      <c r="S114" s="15">
        <f>Reais6x6!AS32</f>
        <v>0</v>
      </c>
      <c r="T114" s="13">
        <f>Reais6x6!AA32</f>
        <v>0.25972685495270637</v>
      </c>
    </row>
    <row r="115" spans="1:20" hidden="1" outlineLevel="1">
      <c r="A115" s="14">
        <v>114</v>
      </c>
      <c r="B115" s="15">
        <f>Reais6x6!AB33</f>
        <v>5.4434250764525995E-2</v>
      </c>
      <c r="C115" s="15">
        <f>Reais6x6!AH33</f>
        <v>4.0540540540540543E-2</v>
      </c>
      <c r="D115" s="15">
        <f>Reais6x6!AN33</f>
        <v>0.18900343642611683</v>
      </c>
      <c r="E115" s="15">
        <f>Reais6x6!AC33</f>
        <v>5.4434250764525995E-2</v>
      </c>
      <c r="F115" s="15">
        <f>Reais6x6!AI33</f>
        <v>4.0540540540540543E-2</v>
      </c>
      <c r="G115" s="15">
        <f>Reais6x6!AO33</f>
        <v>0.18900343642611683</v>
      </c>
      <c r="H115" s="15">
        <f>Reais6x6!AD33</f>
        <v>5.4434250764525995E-2</v>
      </c>
      <c r="I115" s="15">
        <f>Reais6x6!AJ33</f>
        <v>4.0540540540540543E-2</v>
      </c>
      <c r="J115" s="15">
        <f>Reais6x6!AP33</f>
        <v>0.18900343642611683</v>
      </c>
      <c r="K115" s="15">
        <f>Reais6x6!AE33</f>
        <v>4.0978593272171251E-2</v>
      </c>
      <c r="L115" s="15">
        <f>Reais6x6!AK33</f>
        <v>8.5585585585585586E-2</v>
      </c>
      <c r="M115" s="15">
        <f>Reais6x6!AQ33</f>
        <v>0.30584192439862545</v>
      </c>
      <c r="N115" s="15">
        <f>Reais6x6!AF33</f>
        <v>4.2813455657492354E-3</v>
      </c>
      <c r="O115" s="15">
        <f>Reais6x6!AL33</f>
        <v>9.0090090090090089E-3</v>
      </c>
      <c r="P115" s="15">
        <f>Reais6x6!AR33</f>
        <v>0</v>
      </c>
      <c r="Q115" s="15">
        <f>Reais6x6!AG33</f>
        <v>1.5902140672782873E-2</v>
      </c>
      <c r="R115" s="15">
        <f>Reais6x6!AM33</f>
        <v>2.7027027027027029E-2</v>
      </c>
      <c r="S115" s="15">
        <f>Reais6x6!AS33</f>
        <v>2.7147766323024059E-4</v>
      </c>
      <c r="T115" s="13">
        <f>Reais6x6!AA33</f>
        <v>0.29693521122919314</v>
      </c>
    </row>
    <row r="116" spans="1:20" hidden="1" outlineLevel="1">
      <c r="A116" s="14">
        <v>115</v>
      </c>
      <c r="B116" s="15">
        <f>Reais6x6!AB34</f>
        <v>5.4434250764525995E-2</v>
      </c>
      <c r="C116" s="15">
        <f>Reais6x6!AH34</f>
        <v>4.0540540540540543E-2</v>
      </c>
      <c r="D116" s="15">
        <f>Reais6x6!AN34</f>
        <v>0.18900343642611683</v>
      </c>
      <c r="E116" s="15">
        <f>Reais6x6!AC34</f>
        <v>5.4434250764525995E-2</v>
      </c>
      <c r="F116" s="15">
        <f>Reais6x6!AI34</f>
        <v>4.0540540540540543E-2</v>
      </c>
      <c r="G116" s="15">
        <f>Reais6x6!AO34</f>
        <v>0.18900343642611683</v>
      </c>
      <c r="H116" s="15">
        <f>Reais6x6!AD34</f>
        <v>5.4434250764525995E-2</v>
      </c>
      <c r="I116" s="15">
        <f>Reais6x6!AJ34</f>
        <v>4.0540540540540543E-2</v>
      </c>
      <c r="J116" s="15">
        <f>Reais6x6!AP34</f>
        <v>0.18900343642611683</v>
      </c>
      <c r="K116" s="15">
        <f>Reais6x6!AE34</f>
        <v>4.0978593272171251E-2</v>
      </c>
      <c r="L116" s="15">
        <f>Reais6x6!AK34</f>
        <v>8.5585585585585586E-2</v>
      </c>
      <c r="M116" s="15">
        <f>Reais6x6!AQ34</f>
        <v>0.30584192439862545</v>
      </c>
      <c r="N116" s="15">
        <f>Reais6x6!AF34</f>
        <v>1.5902140672782873E-2</v>
      </c>
      <c r="O116" s="15">
        <f>Reais6x6!AL34</f>
        <v>2.7027027027027029E-2</v>
      </c>
      <c r="P116" s="15">
        <f>Reais6x6!AR34</f>
        <v>2.7147766323024059E-4</v>
      </c>
      <c r="Q116" s="15">
        <f>Reais6x6!AG34</f>
        <v>1.5902140672782873E-2</v>
      </c>
      <c r="R116" s="15">
        <f>Reais6x6!AM34</f>
        <v>2.7027027027027029E-2</v>
      </c>
      <c r="S116" s="15">
        <f>Reais6x6!AS34</f>
        <v>2.7147766323024059E-4</v>
      </c>
      <c r="T116" s="13">
        <f>Reais6x6!AA34</f>
        <v>0.33140028678278516</v>
      </c>
    </row>
    <row r="117" spans="1:20" hidden="1" outlineLevel="1">
      <c r="A117" s="14">
        <v>116</v>
      </c>
      <c r="B117" s="15">
        <f>Reais6x6!AB35</f>
        <v>5.4434250764525995E-2</v>
      </c>
      <c r="C117" s="15">
        <f>Reais6x6!AH35</f>
        <v>4.0540540540540543E-2</v>
      </c>
      <c r="D117" s="15">
        <f>Reais6x6!AN35</f>
        <v>0.18900343642611683</v>
      </c>
      <c r="E117" s="15">
        <f>Reais6x6!AC35</f>
        <v>5.4434250764525995E-2</v>
      </c>
      <c r="F117" s="15">
        <f>Reais6x6!AI35</f>
        <v>4.0540540540540543E-2</v>
      </c>
      <c r="G117" s="15">
        <f>Reais6x6!AO35</f>
        <v>0.18900343642611683</v>
      </c>
      <c r="H117" s="15">
        <f>Reais6x6!AD35</f>
        <v>5.4434250764525995E-2</v>
      </c>
      <c r="I117" s="15">
        <f>Reais6x6!AJ35</f>
        <v>4.0540540540540543E-2</v>
      </c>
      <c r="J117" s="15">
        <f>Reais6x6!AP35</f>
        <v>0.18900343642611683</v>
      </c>
      <c r="K117" s="15">
        <f>Reais6x6!AE35</f>
        <v>4.2813455657492354E-3</v>
      </c>
      <c r="L117" s="15">
        <f>Reais6x6!AK35</f>
        <v>9.0090090090090089E-3</v>
      </c>
      <c r="M117" s="15">
        <f>Reais6x6!AQ35</f>
        <v>0</v>
      </c>
      <c r="N117" s="15">
        <f>Reais6x6!AF35</f>
        <v>4.2813455657492354E-3</v>
      </c>
      <c r="O117" s="15">
        <f>Reais6x6!AL35</f>
        <v>9.0090090090090089E-3</v>
      </c>
      <c r="P117" s="15">
        <f>Reais6x6!AR35</f>
        <v>0</v>
      </c>
      <c r="Q117" s="15">
        <f>Reais6x6!AG35</f>
        <v>4.2813455657492354E-3</v>
      </c>
      <c r="R117" s="15">
        <f>Reais6x6!AM35</f>
        <v>9.0090090090090089E-3</v>
      </c>
      <c r="S117" s="15">
        <f>Reais6x6!AS35</f>
        <v>0</v>
      </c>
      <c r="T117" s="13">
        <f>Reais6x6!AA35</f>
        <v>0.19478473754347547</v>
      </c>
    </row>
    <row r="118" spans="1:20" hidden="1" outlineLevel="1">
      <c r="A118" s="14">
        <v>117</v>
      </c>
      <c r="B118" s="15">
        <f>Reais6x6!AB36</f>
        <v>5.4434250764525995E-2</v>
      </c>
      <c r="C118" s="15">
        <f>Reais6x6!AH36</f>
        <v>4.0540540540540543E-2</v>
      </c>
      <c r="D118" s="15">
        <f>Reais6x6!AN36</f>
        <v>0.18900343642611683</v>
      </c>
      <c r="E118" s="15">
        <f>Reais6x6!AC36</f>
        <v>5.4434250764525995E-2</v>
      </c>
      <c r="F118" s="15">
        <f>Reais6x6!AI36</f>
        <v>4.0540540540540543E-2</v>
      </c>
      <c r="G118" s="15">
        <f>Reais6x6!AO36</f>
        <v>0.18900343642611683</v>
      </c>
      <c r="H118" s="15">
        <f>Reais6x6!AD36</f>
        <v>5.4434250764525995E-2</v>
      </c>
      <c r="I118" s="15">
        <f>Reais6x6!AJ36</f>
        <v>4.0540540540540543E-2</v>
      </c>
      <c r="J118" s="15">
        <f>Reais6x6!AP36</f>
        <v>0.18900343642611683</v>
      </c>
      <c r="K118" s="15">
        <f>Reais6x6!AE36</f>
        <v>4.2813455657492354E-3</v>
      </c>
      <c r="L118" s="15">
        <f>Reais6x6!AK36</f>
        <v>9.0090090090090089E-3</v>
      </c>
      <c r="M118" s="15">
        <f>Reais6x6!AQ36</f>
        <v>0</v>
      </c>
      <c r="N118" s="15">
        <f>Reais6x6!AF36</f>
        <v>4.2813455657492354E-3</v>
      </c>
      <c r="O118" s="15">
        <f>Reais6x6!AL36</f>
        <v>9.0090090090090089E-3</v>
      </c>
      <c r="P118" s="15">
        <f>Reais6x6!AR36</f>
        <v>0</v>
      </c>
      <c r="Q118" s="15">
        <f>Reais6x6!AG36</f>
        <v>1.5902140672782873E-2</v>
      </c>
      <c r="R118" s="15">
        <f>Reais6x6!AM36</f>
        <v>2.7027027027027029E-2</v>
      </c>
      <c r="S118" s="15">
        <f>Reais6x6!AS36</f>
        <v>2.7147766323024059E-4</v>
      </c>
      <c r="T118" s="13">
        <f>Reais6x6!AA36</f>
        <v>0.21517599279322561</v>
      </c>
    </row>
    <row r="119" spans="1:20" hidden="1" outlineLevel="1">
      <c r="A119" s="14">
        <v>118</v>
      </c>
      <c r="B119" s="15">
        <f>Reais6x6!AB37</f>
        <v>5.4434250764525995E-2</v>
      </c>
      <c r="C119" s="15">
        <f>Reais6x6!AH37</f>
        <v>4.0540540540540543E-2</v>
      </c>
      <c r="D119" s="15">
        <f>Reais6x6!AN37</f>
        <v>0.18900343642611683</v>
      </c>
      <c r="E119" s="15">
        <f>Reais6x6!AC37</f>
        <v>5.4434250764525995E-2</v>
      </c>
      <c r="F119" s="15">
        <f>Reais6x6!AI37</f>
        <v>4.0540540540540543E-2</v>
      </c>
      <c r="G119" s="15">
        <f>Reais6x6!AO37</f>
        <v>0.18900343642611683</v>
      </c>
      <c r="H119" s="15">
        <f>Reais6x6!AD37</f>
        <v>5.4434250764525995E-2</v>
      </c>
      <c r="I119" s="15">
        <f>Reais6x6!AJ37</f>
        <v>4.0540540540540543E-2</v>
      </c>
      <c r="J119" s="15">
        <f>Reais6x6!AP37</f>
        <v>0.18900343642611683</v>
      </c>
      <c r="K119" s="15">
        <f>Reais6x6!AE37</f>
        <v>4.2813455657492354E-3</v>
      </c>
      <c r="L119" s="15">
        <f>Reais6x6!AK37</f>
        <v>9.0090090090090089E-3</v>
      </c>
      <c r="M119" s="15">
        <f>Reais6x6!AQ37</f>
        <v>0</v>
      </c>
      <c r="N119" s="15">
        <f>Reais6x6!AF37</f>
        <v>1.5902140672782873E-2</v>
      </c>
      <c r="O119" s="15">
        <f>Reais6x6!AL37</f>
        <v>2.7027027027027029E-2</v>
      </c>
      <c r="P119" s="15">
        <f>Reais6x6!AR37</f>
        <v>2.7147766323024059E-4</v>
      </c>
      <c r="Q119" s="15">
        <f>Reais6x6!AG37</f>
        <v>1.5902140672782873E-2</v>
      </c>
      <c r="R119" s="15">
        <f>Reais6x6!AM37</f>
        <v>2.7027027027027029E-2</v>
      </c>
      <c r="S119" s="15">
        <f>Reais6x6!AS37</f>
        <v>2.7147766323024059E-4</v>
      </c>
      <c r="T119" s="13">
        <f>Reais6x6!AA37</f>
        <v>0.25197438238823749</v>
      </c>
    </row>
    <row r="120" spans="1:20" hidden="1" outlineLevel="1">
      <c r="A120" s="14">
        <v>119</v>
      </c>
      <c r="B120" s="15">
        <f>Reais6x6!AB38</f>
        <v>5.4434250764525995E-2</v>
      </c>
      <c r="C120" s="15">
        <f>Reais6x6!AH38</f>
        <v>4.0540540540540543E-2</v>
      </c>
      <c r="D120" s="15">
        <f>Reais6x6!AN38</f>
        <v>0.18900343642611683</v>
      </c>
      <c r="E120" s="15">
        <f>Reais6x6!AC38</f>
        <v>5.4434250764525995E-2</v>
      </c>
      <c r="F120" s="15">
        <f>Reais6x6!AI38</f>
        <v>4.0540540540540543E-2</v>
      </c>
      <c r="G120" s="15">
        <f>Reais6x6!AO38</f>
        <v>0.18900343642611683</v>
      </c>
      <c r="H120" s="15">
        <f>Reais6x6!AD38</f>
        <v>5.4434250764525995E-2</v>
      </c>
      <c r="I120" s="15">
        <f>Reais6x6!AJ38</f>
        <v>4.0540540540540543E-2</v>
      </c>
      <c r="J120" s="15">
        <f>Reais6x6!AP38</f>
        <v>0.18900343642611683</v>
      </c>
      <c r="K120" s="15">
        <f>Reais6x6!AE38</f>
        <v>1.5902140672782873E-2</v>
      </c>
      <c r="L120" s="15">
        <f>Reais6x6!AK38</f>
        <v>2.7027027027027029E-2</v>
      </c>
      <c r="M120" s="15">
        <f>Reais6x6!AQ38</f>
        <v>2.7147766323024059E-4</v>
      </c>
      <c r="N120" s="15">
        <f>Reais6x6!AF38</f>
        <v>1.5902140672782873E-2</v>
      </c>
      <c r="O120" s="15">
        <f>Reais6x6!AL38</f>
        <v>2.7027027027027029E-2</v>
      </c>
      <c r="P120" s="15">
        <f>Reais6x6!AR38</f>
        <v>2.7147766323024059E-4</v>
      </c>
      <c r="Q120" s="15">
        <f>Reais6x6!AG38</f>
        <v>1.5902140672782873E-2</v>
      </c>
      <c r="R120" s="15">
        <f>Reais6x6!AM38</f>
        <v>2.7027027027027029E-2</v>
      </c>
      <c r="S120" s="15">
        <f>Reais6x6!AS38</f>
        <v>2.7147766323024059E-4</v>
      </c>
      <c r="T120" s="13">
        <f>Reais6x6!AA38</f>
        <v>0.29936414207740741</v>
      </c>
    </row>
    <row r="121" spans="1:20" hidden="1" outlineLevel="1">
      <c r="A121" s="14">
        <v>120</v>
      </c>
      <c r="B121" s="15">
        <f>Reais6x6!AB39</f>
        <v>5.4434250764525995E-2</v>
      </c>
      <c r="C121" s="15">
        <f>Reais6x6!AH39</f>
        <v>4.0540540540540543E-2</v>
      </c>
      <c r="D121" s="15">
        <f>Reais6x6!AN39</f>
        <v>0.18900343642611683</v>
      </c>
      <c r="E121" s="15">
        <f>Reais6x6!AC39</f>
        <v>5.4434250764525995E-2</v>
      </c>
      <c r="F121" s="15">
        <f>Reais6x6!AI39</f>
        <v>4.0540540540540543E-2</v>
      </c>
      <c r="G121" s="15">
        <f>Reais6x6!AO39</f>
        <v>0.18900343642611683</v>
      </c>
      <c r="H121" s="15">
        <f>Reais6x6!AD39</f>
        <v>7.9510703363914366E-3</v>
      </c>
      <c r="I121" s="15">
        <f>Reais6x6!AJ39</f>
        <v>1.1261261261261261E-2</v>
      </c>
      <c r="J121" s="15">
        <f>Reais6x6!AP39</f>
        <v>5.4982817869415812E-3</v>
      </c>
      <c r="K121" s="15">
        <f>Reais6x6!AE39</f>
        <v>7.9510703363914366E-3</v>
      </c>
      <c r="L121" s="15">
        <f>Reais6x6!AK39</f>
        <v>1.1261261261261261E-2</v>
      </c>
      <c r="M121" s="15">
        <f>Reais6x6!AQ39</f>
        <v>5.4982817869415812E-3</v>
      </c>
      <c r="N121" s="15">
        <f>Reais6x6!AF39</f>
        <v>7.9510703363914366E-3</v>
      </c>
      <c r="O121" s="15">
        <f>Reais6x6!AL39</f>
        <v>1.1261261261261261E-2</v>
      </c>
      <c r="P121" s="15">
        <f>Reais6x6!AR39</f>
        <v>5.4982817869415812E-3</v>
      </c>
      <c r="Q121" s="15">
        <f>Reais6x6!AG39</f>
        <v>7.9510703363914366E-3</v>
      </c>
      <c r="R121" s="15">
        <f>Reais6x6!AM39</f>
        <v>1.1261261261261261E-2</v>
      </c>
      <c r="S121" s="15">
        <f>Reais6x6!AS39</f>
        <v>5.4982817869415812E-3</v>
      </c>
      <c r="T121" s="13">
        <f>Reais6x6!AA39</f>
        <v>0.20275915529635491</v>
      </c>
    </row>
    <row r="122" spans="1:20" hidden="1" outlineLevel="1">
      <c r="A122" s="14">
        <v>121</v>
      </c>
      <c r="B122" s="15">
        <f>Reais6x6!AB40</f>
        <v>5.4434250764525995E-2</v>
      </c>
      <c r="C122" s="15">
        <f>Reais6x6!AH40</f>
        <v>4.0540540540540543E-2</v>
      </c>
      <c r="D122" s="15">
        <f>Reais6x6!AN40</f>
        <v>0.18900343642611683</v>
      </c>
      <c r="E122" s="15">
        <f>Reais6x6!AC40</f>
        <v>5.4434250764525995E-2</v>
      </c>
      <c r="F122" s="15">
        <f>Reais6x6!AI40</f>
        <v>4.0540540540540543E-2</v>
      </c>
      <c r="G122" s="15">
        <f>Reais6x6!AO40</f>
        <v>0.18900343642611683</v>
      </c>
      <c r="H122" s="15">
        <f>Reais6x6!AD40</f>
        <v>7.9510703363914366E-3</v>
      </c>
      <c r="I122" s="15">
        <f>Reais6x6!AJ40</f>
        <v>1.1261261261261261E-2</v>
      </c>
      <c r="J122" s="15">
        <f>Reais6x6!AP40</f>
        <v>5.4982817869415812E-3</v>
      </c>
      <c r="K122" s="15">
        <f>Reais6x6!AE40</f>
        <v>7.9510703363914366E-3</v>
      </c>
      <c r="L122" s="15">
        <f>Reais6x6!AK40</f>
        <v>1.1261261261261261E-2</v>
      </c>
      <c r="M122" s="15">
        <f>Reais6x6!AQ40</f>
        <v>5.4982817869415812E-3</v>
      </c>
      <c r="N122" s="15">
        <f>Reais6x6!AF40</f>
        <v>7.9510703363914366E-3</v>
      </c>
      <c r="O122" s="15">
        <f>Reais6x6!AL40</f>
        <v>1.1261261261261261E-2</v>
      </c>
      <c r="P122" s="15">
        <f>Reais6x6!AR40</f>
        <v>5.4982817869415812E-3</v>
      </c>
      <c r="Q122" s="15">
        <f>Reais6x6!AG40</f>
        <v>4.0978593272171251E-2</v>
      </c>
      <c r="R122" s="15">
        <f>Reais6x6!AM40</f>
        <v>8.5585585585585586E-2</v>
      </c>
      <c r="S122" s="15">
        <f>Reais6x6!AS40</f>
        <v>0.30584192439862545</v>
      </c>
      <c r="T122" s="13">
        <f>Reais6x6!AA40</f>
        <v>0.24645660837953862</v>
      </c>
    </row>
    <row r="123" spans="1:20" hidden="1" outlineLevel="1">
      <c r="A123" s="14">
        <v>122</v>
      </c>
      <c r="B123" s="15">
        <f>Reais6x6!AB41</f>
        <v>5.4434250764525995E-2</v>
      </c>
      <c r="C123" s="15">
        <f>Reais6x6!AH41</f>
        <v>4.0540540540540543E-2</v>
      </c>
      <c r="D123" s="15">
        <f>Reais6x6!AN41</f>
        <v>0.18900343642611683</v>
      </c>
      <c r="E123" s="15">
        <f>Reais6x6!AC41</f>
        <v>5.4434250764525995E-2</v>
      </c>
      <c r="F123" s="15">
        <f>Reais6x6!AI41</f>
        <v>4.0540540540540543E-2</v>
      </c>
      <c r="G123" s="15">
        <f>Reais6x6!AO41</f>
        <v>0.18900343642611683</v>
      </c>
      <c r="H123" s="15">
        <f>Reais6x6!AD41</f>
        <v>7.9510703363914366E-3</v>
      </c>
      <c r="I123" s="15">
        <f>Reais6x6!AJ41</f>
        <v>1.1261261261261261E-2</v>
      </c>
      <c r="J123" s="15">
        <f>Reais6x6!AP41</f>
        <v>5.4982817869415812E-3</v>
      </c>
      <c r="K123" s="15">
        <f>Reais6x6!AE41</f>
        <v>7.9510703363914366E-3</v>
      </c>
      <c r="L123" s="15">
        <f>Reais6x6!AK41</f>
        <v>1.1261261261261261E-2</v>
      </c>
      <c r="M123" s="15">
        <f>Reais6x6!AQ41</f>
        <v>5.4982817869415812E-3</v>
      </c>
      <c r="N123" s="15">
        <f>Reais6x6!AF41</f>
        <v>7.9510703363914366E-3</v>
      </c>
      <c r="O123" s="15">
        <f>Reais6x6!AL41</f>
        <v>1.1261261261261261E-2</v>
      </c>
      <c r="P123" s="15">
        <f>Reais6x6!AR41</f>
        <v>5.4982817869415812E-3</v>
      </c>
      <c r="Q123" s="15">
        <f>Reais6x6!AG41</f>
        <v>4.2813455657492354E-3</v>
      </c>
      <c r="R123" s="15">
        <f>Reais6x6!AM41</f>
        <v>9.0090090090090089E-3</v>
      </c>
      <c r="S123" s="15">
        <f>Reais6x6!AS41</f>
        <v>0</v>
      </c>
      <c r="T123" s="13">
        <f>Reais6x6!AA41</f>
        <v>0.19665507912546884</v>
      </c>
    </row>
    <row r="124" spans="1:20" hidden="1" outlineLevel="1">
      <c r="A124" s="14">
        <v>123</v>
      </c>
      <c r="B124" s="15">
        <f>Reais6x6!AB42</f>
        <v>5.4434250764525995E-2</v>
      </c>
      <c r="C124" s="15">
        <f>Reais6x6!AH42</f>
        <v>4.0540540540540543E-2</v>
      </c>
      <c r="D124" s="15">
        <f>Reais6x6!AN42</f>
        <v>0.18900343642611683</v>
      </c>
      <c r="E124" s="15">
        <f>Reais6x6!AC42</f>
        <v>5.4434250764525995E-2</v>
      </c>
      <c r="F124" s="15">
        <f>Reais6x6!AI42</f>
        <v>4.0540540540540543E-2</v>
      </c>
      <c r="G124" s="15">
        <f>Reais6x6!AO42</f>
        <v>0.18900343642611683</v>
      </c>
      <c r="H124" s="15">
        <f>Reais6x6!AD42</f>
        <v>7.9510703363914366E-3</v>
      </c>
      <c r="I124" s="15">
        <f>Reais6x6!AJ42</f>
        <v>1.1261261261261261E-2</v>
      </c>
      <c r="J124" s="15">
        <f>Reais6x6!AP42</f>
        <v>5.4982817869415812E-3</v>
      </c>
      <c r="K124" s="15">
        <f>Reais6x6!AE42</f>
        <v>7.9510703363914366E-3</v>
      </c>
      <c r="L124" s="15">
        <f>Reais6x6!AK42</f>
        <v>1.1261261261261261E-2</v>
      </c>
      <c r="M124" s="15">
        <f>Reais6x6!AQ42</f>
        <v>5.4982817869415812E-3</v>
      </c>
      <c r="N124" s="15">
        <f>Reais6x6!AF42</f>
        <v>7.9510703363914366E-3</v>
      </c>
      <c r="O124" s="15">
        <f>Reais6x6!AL42</f>
        <v>1.1261261261261261E-2</v>
      </c>
      <c r="P124" s="15">
        <f>Reais6x6!AR42</f>
        <v>5.4982817869415812E-3</v>
      </c>
      <c r="Q124" s="15">
        <f>Reais6x6!AG42</f>
        <v>1.5902140672782873E-2</v>
      </c>
      <c r="R124" s="15">
        <f>Reais6x6!AM42</f>
        <v>2.7027027027027029E-2</v>
      </c>
      <c r="S124" s="15">
        <f>Reais6x6!AS42</f>
        <v>2.7147766323024059E-4</v>
      </c>
      <c r="T124" s="13">
        <f>Reais6x6!AA42</f>
        <v>0.20652329279014484</v>
      </c>
    </row>
    <row r="125" spans="1:20" hidden="1" outlineLevel="1">
      <c r="A125" s="14">
        <v>124</v>
      </c>
      <c r="B125" s="15">
        <f>Reais6x6!AB43</f>
        <v>5.4434250764525995E-2</v>
      </c>
      <c r="C125" s="15">
        <f>Reais6x6!AH43</f>
        <v>4.0540540540540543E-2</v>
      </c>
      <c r="D125" s="15">
        <f>Reais6x6!AN43</f>
        <v>0.18900343642611683</v>
      </c>
      <c r="E125" s="15">
        <f>Reais6x6!AC43</f>
        <v>5.4434250764525995E-2</v>
      </c>
      <c r="F125" s="15">
        <f>Reais6x6!AI43</f>
        <v>4.0540540540540543E-2</v>
      </c>
      <c r="G125" s="15">
        <f>Reais6x6!AO43</f>
        <v>0.18900343642611683</v>
      </c>
      <c r="H125" s="15">
        <f>Reais6x6!AD43</f>
        <v>7.9510703363914366E-3</v>
      </c>
      <c r="I125" s="15">
        <f>Reais6x6!AJ43</f>
        <v>1.1261261261261261E-2</v>
      </c>
      <c r="J125" s="15">
        <f>Reais6x6!AP43</f>
        <v>5.4982817869415812E-3</v>
      </c>
      <c r="K125" s="15">
        <f>Reais6x6!AE43</f>
        <v>7.9510703363914366E-3</v>
      </c>
      <c r="L125" s="15">
        <f>Reais6x6!AK43</f>
        <v>1.1261261261261261E-2</v>
      </c>
      <c r="M125" s="15">
        <f>Reais6x6!AQ43</f>
        <v>5.4982817869415812E-3</v>
      </c>
      <c r="N125" s="15">
        <f>Reais6x6!AF43</f>
        <v>4.0978593272171251E-2</v>
      </c>
      <c r="O125" s="15">
        <f>Reais6x6!AL43</f>
        <v>8.5585585585585586E-2</v>
      </c>
      <c r="P125" s="15">
        <f>Reais6x6!AR43</f>
        <v>0.30584192439862545</v>
      </c>
      <c r="Q125" s="15">
        <f>Reais6x6!AG43</f>
        <v>4.0978593272171251E-2</v>
      </c>
      <c r="R125" s="15">
        <f>Reais6x6!AM43</f>
        <v>8.5585585585585586E-2</v>
      </c>
      <c r="S125" s="15">
        <f>Reais6x6!AS43</f>
        <v>0.30584192439862545</v>
      </c>
      <c r="T125" s="13">
        <f>Reais6x6!AA43</f>
        <v>0.3012748623202649</v>
      </c>
    </row>
    <row r="126" spans="1:20" hidden="1" outlineLevel="1">
      <c r="A126" s="14">
        <v>125</v>
      </c>
      <c r="B126" s="15">
        <f>Reais6x6!AB44</f>
        <v>5.4434250764525995E-2</v>
      </c>
      <c r="C126" s="15">
        <f>Reais6x6!AH44</f>
        <v>4.0540540540540543E-2</v>
      </c>
      <c r="D126" s="15">
        <f>Reais6x6!AN44</f>
        <v>0.18900343642611683</v>
      </c>
      <c r="E126" s="15">
        <f>Reais6x6!AC44</f>
        <v>5.4434250764525995E-2</v>
      </c>
      <c r="F126" s="15">
        <f>Reais6x6!AI44</f>
        <v>4.0540540540540543E-2</v>
      </c>
      <c r="G126" s="15">
        <f>Reais6x6!AO44</f>
        <v>0.18900343642611683</v>
      </c>
      <c r="H126" s="15">
        <f>Reais6x6!AD44</f>
        <v>7.9510703363914366E-3</v>
      </c>
      <c r="I126" s="15">
        <f>Reais6x6!AJ44</f>
        <v>1.1261261261261261E-2</v>
      </c>
      <c r="J126" s="15">
        <f>Reais6x6!AP44</f>
        <v>5.4982817869415812E-3</v>
      </c>
      <c r="K126" s="15">
        <f>Reais6x6!AE44</f>
        <v>7.9510703363914366E-3</v>
      </c>
      <c r="L126" s="15">
        <f>Reais6x6!AK44</f>
        <v>1.1261261261261261E-2</v>
      </c>
      <c r="M126" s="15">
        <f>Reais6x6!AQ44</f>
        <v>5.4982817869415812E-3</v>
      </c>
      <c r="N126" s="15">
        <f>Reais6x6!AF44</f>
        <v>4.0978593272171251E-2</v>
      </c>
      <c r="O126" s="15">
        <f>Reais6x6!AL44</f>
        <v>8.5585585585585586E-2</v>
      </c>
      <c r="P126" s="15">
        <f>Reais6x6!AR44</f>
        <v>0.30584192439862545</v>
      </c>
      <c r="Q126" s="15">
        <f>Reais6x6!AG44</f>
        <v>4.2813455657492354E-3</v>
      </c>
      <c r="R126" s="15">
        <f>Reais6x6!AM44</f>
        <v>9.0090090090090089E-3</v>
      </c>
      <c r="S126" s="15">
        <f>Reais6x6!AS44</f>
        <v>0</v>
      </c>
      <c r="T126" s="13">
        <f>Reais6x6!AA44</f>
        <v>0.22532778505585935</v>
      </c>
    </row>
    <row r="127" spans="1:20" hidden="1" outlineLevel="1">
      <c r="A127" s="14">
        <v>126</v>
      </c>
      <c r="B127" s="15">
        <f>Reais6x6!AB45</f>
        <v>5.4434250764525995E-2</v>
      </c>
      <c r="C127" s="15">
        <f>Reais6x6!AH45</f>
        <v>4.0540540540540543E-2</v>
      </c>
      <c r="D127" s="15">
        <f>Reais6x6!AN45</f>
        <v>0.18900343642611683</v>
      </c>
      <c r="E127" s="15">
        <f>Reais6x6!AC45</f>
        <v>5.4434250764525995E-2</v>
      </c>
      <c r="F127" s="15">
        <f>Reais6x6!AI45</f>
        <v>4.0540540540540543E-2</v>
      </c>
      <c r="G127" s="15">
        <f>Reais6x6!AO45</f>
        <v>0.18900343642611683</v>
      </c>
      <c r="H127" s="15">
        <f>Reais6x6!AD45</f>
        <v>7.9510703363914366E-3</v>
      </c>
      <c r="I127" s="15">
        <f>Reais6x6!AJ45</f>
        <v>1.1261261261261261E-2</v>
      </c>
      <c r="J127" s="15">
        <f>Reais6x6!AP45</f>
        <v>5.4982817869415812E-3</v>
      </c>
      <c r="K127" s="15">
        <f>Reais6x6!AE45</f>
        <v>7.9510703363914366E-3</v>
      </c>
      <c r="L127" s="15">
        <f>Reais6x6!AK45</f>
        <v>1.1261261261261261E-2</v>
      </c>
      <c r="M127" s="15">
        <f>Reais6x6!AQ45</f>
        <v>5.4982817869415812E-3</v>
      </c>
      <c r="N127" s="15">
        <f>Reais6x6!AF45</f>
        <v>4.0978593272171251E-2</v>
      </c>
      <c r="O127" s="15">
        <f>Reais6x6!AL45</f>
        <v>8.5585585585585586E-2</v>
      </c>
      <c r="P127" s="15">
        <f>Reais6x6!AR45</f>
        <v>0.30584192439862545</v>
      </c>
      <c r="Q127" s="15">
        <f>Reais6x6!AG45</f>
        <v>1.5902140672782873E-2</v>
      </c>
      <c r="R127" s="15">
        <f>Reais6x6!AM45</f>
        <v>2.7027027027027029E-2</v>
      </c>
      <c r="S127" s="15">
        <f>Reais6x6!AS45</f>
        <v>2.7147766323024059E-4</v>
      </c>
      <c r="T127" s="13">
        <f>Reais6x6!AA45</f>
        <v>0.25003954946983592</v>
      </c>
    </row>
    <row r="128" spans="1:20" hidden="1" outlineLevel="1">
      <c r="A128" s="14">
        <v>127</v>
      </c>
      <c r="B128" s="15">
        <f>Reais6x6!AB46</f>
        <v>5.4434250764525995E-2</v>
      </c>
      <c r="C128" s="15">
        <f>Reais6x6!AH46</f>
        <v>4.0540540540540543E-2</v>
      </c>
      <c r="D128" s="15">
        <f>Reais6x6!AN46</f>
        <v>0.18900343642611683</v>
      </c>
      <c r="E128" s="15">
        <f>Reais6x6!AC46</f>
        <v>5.4434250764525995E-2</v>
      </c>
      <c r="F128" s="15">
        <f>Reais6x6!AI46</f>
        <v>4.0540540540540543E-2</v>
      </c>
      <c r="G128" s="15">
        <f>Reais6x6!AO46</f>
        <v>0.18900343642611683</v>
      </c>
      <c r="H128" s="15">
        <f>Reais6x6!AD46</f>
        <v>7.9510703363914366E-3</v>
      </c>
      <c r="I128" s="15">
        <f>Reais6x6!AJ46</f>
        <v>1.1261261261261261E-2</v>
      </c>
      <c r="J128" s="15">
        <f>Reais6x6!AP46</f>
        <v>5.4982817869415812E-3</v>
      </c>
      <c r="K128" s="15">
        <f>Reais6x6!AE46</f>
        <v>7.9510703363914366E-3</v>
      </c>
      <c r="L128" s="15">
        <f>Reais6x6!AK46</f>
        <v>1.1261261261261261E-2</v>
      </c>
      <c r="M128" s="15">
        <f>Reais6x6!AQ46</f>
        <v>5.4982817869415812E-3</v>
      </c>
      <c r="N128" s="15">
        <f>Reais6x6!AF46</f>
        <v>4.2813455657492354E-3</v>
      </c>
      <c r="O128" s="15">
        <f>Reais6x6!AL46</f>
        <v>9.0090090090090089E-3</v>
      </c>
      <c r="P128" s="15">
        <f>Reais6x6!AR46</f>
        <v>0</v>
      </c>
      <c r="Q128" s="15">
        <f>Reais6x6!AG46</f>
        <v>4.2813455657492354E-3</v>
      </c>
      <c r="R128" s="15">
        <f>Reais6x6!AM46</f>
        <v>9.0090090090090089E-3</v>
      </c>
      <c r="S128" s="15">
        <f>Reais6x6!AS46</f>
        <v>0</v>
      </c>
      <c r="T128" s="13">
        <f>Reais6x6!AA46</f>
        <v>0.18111996024570884</v>
      </c>
    </row>
    <row r="129" spans="1:20" hidden="1" outlineLevel="1">
      <c r="A129" s="14">
        <v>128</v>
      </c>
      <c r="B129" s="15">
        <f>Reais6x6!AB47</f>
        <v>5.4434250764525995E-2</v>
      </c>
      <c r="C129" s="15">
        <f>Reais6x6!AH47</f>
        <v>4.0540540540540543E-2</v>
      </c>
      <c r="D129" s="15">
        <f>Reais6x6!AN47</f>
        <v>0.18900343642611683</v>
      </c>
      <c r="E129" s="15">
        <f>Reais6x6!AC47</f>
        <v>5.4434250764525995E-2</v>
      </c>
      <c r="F129" s="15">
        <f>Reais6x6!AI47</f>
        <v>4.0540540540540543E-2</v>
      </c>
      <c r="G129" s="15">
        <f>Reais6x6!AO47</f>
        <v>0.18900343642611683</v>
      </c>
      <c r="H129" s="15">
        <f>Reais6x6!AD47</f>
        <v>7.9510703363914366E-3</v>
      </c>
      <c r="I129" s="15">
        <f>Reais6x6!AJ47</f>
        <v>1.1261261261261261E-2</v>
      </c>
      <c r="J129" s="15">
        <f>Reais6x6!AP47</f>
        <v>5.4982817869415812E-3</v>
      </c>
      <c r="K129" s="15">
        <f>Reais6x6!AE47</f>
        <v>7.9510703363914366E-3</v>
      </c>
      <c r="L129" s="15">
        <f>Reais6x6!AK47</f>
        <v>1.1261261261261261E-2</v>
      </c>
      <c r="M129" s="15">
        <f>Reais6x6!AQ47</f>
        <v>5.4982817869415812E-3</v>
      </c>
      <c r="N129" s="15">
        <f>Reais6x6!AF47</f>
        <v>4.2813455657492354E-3</v>
      </c>
      <c r="O129" s="15">
        <f>Reais6x6!AL47</f>
        <v>9.0090090090090089E-3</v>
      </c>
      <c r="P129" s="15">
        <f>Reais6x6!AR47</f>
        <v>0</v>
      </c>
      <c r="Q129" s="15">
        <f>Reais6x6!AG47</f>
        <v>1.5902140672782873E-2</v>
      </c>
      <c r="R129" s="15">
        <f>Reais6x6!AM47</f>
        <v>2.7027027027027029E-2</v>
      </c>
      <c r="S129" s="15">
        <f>Reais6x6!AS47</f>
        <v>2.7147766323024059E-4</v>
      </c>
      <c r="T129" s="13">
        <f>Reais6x6!AA47</f>
        <v>0.19775934600651332</v>
      </c>
    </row>
    <row r="130" spans="1:20" hidden="1" outlineLevel="1">
      <c r="A130" s="14">
        <v>129</v>
      </c>
      <c r="B130" s="15">
        <f>Reais6x6!AB48</f>
        <v>5.4434250764525995E-2</v>
      </c>
      <c r="C130" s="15">
        <f>Reais6x6!AH48</f>
        <v>4.0540540540540543E-2</v>
      </c>
      <c r="D130" s="15">
        <f>Reais6x6!AN48</f>
        <v>0.18900343642611683</v>
      </c>
      <c r="E130" s="15">
        <f>Reais6x6!AC48</f>
        <v>5.4434250764525995E-2</v>
      </c>
      <c r="F130" s="15">
        <f>Reais6x6!AI48</f>
        <v>4.0540540540540543E-2</v>
      </c>
      <c r="G130" s="15">
        <f>Reais6x6!AO48</f>
        <v>0.18900343642611683</v>
      </c>
      <c r="H130" s="15">
        <f>Reais6x6!AD48</f>
        <v>7.9510703363914366E-3</v>
      </c>
      <c r="I130" s="15">
        <f>Reais6x6!AJ48</f>
        <v>1.1261261261261261E-2</v>
      </c>
      <c r="J130" s="15">
        <f>Reais6x6!AP48</f>
        <v>5.4982817869415812E-3</v>
      </c>
      <c r="K130" s="15">
        <f>Reais6x6!AE48</f>
        <v>7.9510703363914366E-3</v>
      </c>
      <c r="L130" s="15">
        <f>Reais6x6!AK48</f>
        <v>1.1261261261261261E-2</v>
      </c>
      <c r="M130" s="15">
        <f>Reais6x6!AQ48</f>
        <v>5.4982817869415812E-3</v>
      </c>
      <c r="N130" s="15">
        <f>Reais6x6!AF48</f>
        <v>1.5902140672782873E-2</v>
      </c>
      <c r="O130" s="15">
        <f>Reais6x6!AL48</f>
        <v>2.7027027027027029E-2</v>
      </c>
      <c r="P130" s="15">
        <f>Reais6x6!AR48</f>
        <v>2.7147766323024059E-4</v>
      </c>
      <c r="Q130" s="15">
        <f>Reais6x6!AG48</f>
        <v>1.5902140672782873E-2</v>
      </c>
      <c r="R130" s="15">
        <f>Reais6x6!AM48</f>
        <v>2.7027027027027029E-2</v>
      </c>
      <c r="S130" s="15">
        <f>Reais6x6!AS48</f>
        <v>2.7147766323024059E-4</v>
      </c>
      <c r="T130" s="13">
        <f>Reais6x6!AA48</f>
        <v>0.22394699062029122</v>
      </c>
    </row>
    <row r="131" spans="1:20" hidden="1" outlineLevel="1">
      <c r="A131" s="14">
        <v>130</v>
      </c>
      <c r="B131" s="15">
        <f>Reais6x6!AB49</f>
        <v>5.4434250764525995E-2</v>
      </c>
      <c r="C131" s="15">
        <f>Reais6x6!AH49</f>
        <v>4.0540540540540543E-2</v>
      </c>
      <c r="D131" s="15">
        <f>Reais6x6!AN49</f>
        <v>0.18900343642611683</v>
      </c>
      <c r="E131" s="15">
        <f>Reais6x6!AC49</f>
        <v>5.4434250764525995E-2</v>
      </c>
      <c r="F131" s="15">
        <f>Reais6x6!AI49</f>
        <v>4.0540540540540543E-2</v>
      </c>
      <c r="G131" s="15">
        <f>Reais6x6!AO49</f>
        <v>0.18900343642611683</v>
      </c>
      <c r="H131" s="15">
        <f>Reais6x6!AD49</f>
        <v>7.9510703363914366E-3</v>
      </c>
      <c r="I131" s="15">
        <f>Reais6x6!AJ49</f>
        <v>1.1261261261261261E-2</v>
      </c>
      <c r="J131" s="15">
        <f>Reais6x6!AP49</f>
        <v>5.4982817869415812E-3</v>
      </c>
      <c r="K131" s="15">
        <f>Reais6x6!AE49</f>
        <v>4.0978593272171251E-2</v>
      </c>
      <c r="L131" s="15">
        <f>Reais6x6!AK49</f>
        <v>8.5585585585585586E-2</v>
      </c>
      <c r="M131" s="15">
        <f>Reais6x6!AQ49</f>
        <v>0.30584192439862545</v>
      </c>
      <c r="N131" s="15">
        <f>Reais6x6!AF49</f>
        <v>4.0978593272171251E-2</v>
      </c>
      <c r="O131" s="15">
        <f>Reais6x6!AL49</f>
        <v>8.5585585585585586E-2</v>
      </c>
      <c r="P131" s="15">
        <f>Reais6x6!AR49</f>
        <v>0.30584192439862545</v>
      </c>
      <c r="Q131" s="15">
        <f>Reais6x6!AG49</f>
        <v>4.0978593272171251E-2</v>
      </c>
      <c r="R131" s="15">
        <f>Reais6x6!AM49</f>
        <v>8.5585585585585586E-2</v>
      </c>
      <c r="S131" s="15">
        <f>Reais6x6!AS49</f>
        <v>0.30584192439862545</v>
      </c>
      <c r="T131" s="13">
        <f>Reais6x6!AA49</f>
        <v>0.37376019419132733</v>
      </c>
    </row>
    <row r="132" spans="1:20" hidden="1" outlineLevel="1">
      <c r="A132" s="14">
        <v>131</v>
      </c>
      <c r="B132" s="15">
        <f>Reais6x6!AB50</f>
        <v>5.4434250764525995E-2</v>
      </c>
      <c r="C132" s="15">
        <f>Reais6x6!AH50</f>
        <v>4.0540540540540543E-2</v>
      </c>
      <c r="D132" s="15">
        <f>Reais6x6!AN50</f>
        <v>0.18900343642611683</v>
      </c>
      <c r="E132" s="15">
        <f>Reais6x6!AC50</f>
        <v>5.4434250764525995E-2</v>
      </c>
      <c r="F132" s="15">
        <f>Reais6x6!AI50</f>
        <v>4.0540540540540543E-2</v>
      </c>
      <c r="G132" s="15">
        <f>Reais6x6!AO50</f>
        <v>0.18900343642611683</v>
      </c>
      <c r="H132" s="15">
        <f>Reais6x6!AD50</f>
        <v>7.9510703363914366E-3</v>
      </c>
      <c r="I132" s="15">
        <f>Reais6x6!AJ50</f>
        <v>1.1261261261261261E-2</v>
      </c>
      <c r="J132" s="15">
        <f>Reais6x6!AP50</f>
        <v>5.4982817869415812E-3</v>
      </c>
      <c r="K132" s="15">
        <f>Reais6x6!AE50</f>
        <v>4.0978593272171251E-2</v>
      </c>
      <c r="L132" s="15">
        <f>Reais6x6!AK50</f>
        <v>8.5585585585585586E-2</v>
      </c>
      <c r="M132" s="15">
        <f>Reais6x6!AQ50</f>
        <v>0.30584192439862545</v>
      </c>
      <c r="N132" s="15">
        <f>Reais6x6!AF50</f>
        <v>4.0978593272171251E-2</v>
      </c>
      <c r="O132" s="15">
        <f>Reais6x6!AL50</f>
        <v>8.5585585585585586E-2</v>
      </c>
      <c r="P132" s="15">
        <f>Reais6x6!AR50</f>
        <v>0.30584192439862545</v>
      </c>
      <c r="Q132" s="15">
        <f>Reais6x6!AG50</f>
        <v>4.2813455657492354E-3</v>
      </c>
      <c r="R132" s="15">
        <f>Reais6x6!AM50</f>
        <v>9.0090090090090089E-3</v>
      </c>
      <c r="S132" s="15">
        <f>Reais6x6!AS50</f>
        <v>0</v>
      </c>
      <c r="T132" s="13">
        <f>Reais6x6!AA50</f>
        <v>0.2779191345538824</v>
      </c>
    </row>
    <row r="133" spans="1:20" hidden="1" outlineLevel="1">
      <c r="A133" s="14">
        <v>132</v>
      </c>
      <c r="B133" s="15">
        <f>Reais6x6!AB51</f>
        <v>5.4434250764525995E-2</v>
      </c>
      <c r="C133" s="15">
        <f>Reais6x6!AH51</f>
        <v>4.0540540540540543E-2</v>
      </c>
      <c r="D133" s="15">
        <f>Reais6x6!AN51</f>
        <v>0.18900343642611683</v>
      </c>
      <c r="E133" s="15">
        <f>Reais6x6!AC51</f>
        <v>5.4434250764525995E-2</v>
      </c>
      <c r="F133" s="15">
        <f>Reais6x6!AI51</f>
        <v>4.0540540540540543E-2</v>
      </c>
      <c r="G133" s="15">
        <f>Reais6x6!AO51</f>
        <v>0.18900343642611683</v>
      </c>
      <c r="H133" s="15">
        <f>Reais6x6!AD51</f>
        <v>7.9510703363914366E-3</v>
      </c>
      <c r="I133" s="15">
        <f>Reais6x6!AJ51</f>
        <v>1.1261261261261261E-2</v>
      </c>
      <c r="J133" s="15">
        <f>Reais6x6!AP51</f>
        <v>5.4982817869415812E-3</v>
      </c>
      <c r="K133" s="15">
        <f>Reais6x6!AE51</f>
        <v>4.0978593272171251E-2</v>
      </c>
      <c r="L133" s="15">
        <f>Reais6x6!AK51</f>
        <v>8.5585585585585586E-2</v>
      </c>
      <c r="M133" s="15">
        <f>Reais6x6!AQ51</f>
        <v>0.30584192439862545</v>
      </c>
      <c r="N133" s="15">
        <f>Reais6x6!AF51</f>
        <v>4.0978593272171251E-2</v>
      </c>
      <c r="O133" s="15">
        <f>Reais6x6!AL51</f>
        <v>8.5585585585585586E-2</v>
      </c>
      <c r="P133" s="15">
        <f>Reais6x6!AR51</f>
        <v>0.30584192439862545</v>
      </c>
      <c r="Q133" s="15">
        <f>Reais6x6!AG51</f>
        <v>1.5902140672782873E-2</v>
      </c>
      <c r="R133" s="15">
        <f>Reais6x6!AM51</f>
        <v>2.7027027027027029E-2</v>
      </c>
      <c r="S133" s="15">
        <f>Reais6x6!AS51</f>
        <v>2.7147766323024059E-4</v>
      </c>
      <c r="T133" s="13">
        <f>Reais6x6!AA51</f>
        <v>0.3293005375169375</v>
      </c>
    </row>
    <row r="134" spans="1:20" hidden="1" outlineLevel="1">
      <c r="A134" s="14">
        <v>133</v>
      </c>
      <c r="B134" s="15">
        <f>Reais6x6!AB52</f>
        <v>5.4434250764525995E-2</v>
      </c>
      <c r="C134" s="15">
        <f>Reais6x6!AH52</f>
        <v>4.0540540540540543E-2</v>
      </c>
      <c r="D134" s="15">
        <f>Reais6x6!AN52</f>
        <v>0.18900343642611683</v>
      </c>
      <c r="E134" s="15">
        <f>Reais6x6!AC52</f>
        <v>5.4434250764525995E-2</v>
      </c>
      <c r="F134" s="15">
        <f>Reais6x6!AI52</f>
        <v>4.0540540540540543E-2</v>
      </c>
      <c r="G134" s="15">
        <f>Reais6x6!AO52</f>
        <v>0.18900343642611683</v>
      </c>
      <c r="H134" s="15">
        <f>Reais6x6!AD52</f>
        <v>7.9510703363914366E-3</v>
      </c>
      <c r="I134" s="15">
        <f>Reais6x6!AJ52</f>
        <v>1.1261261261261261E-2</v>
      </c>
      <c r="J134" s="15">
        <f>Reais6x6!AP52</f>
        <v>5.4982817869415812E-3</v>
      </c>
      <c r="K134" s="15">
        <f>Reais6x6!AE52</f>
        <v>4.0978593272171251E-2</v>
      </c>
      <c r="L134" s="15">
        <f>Reais6x6!AK52</f>
        <v>8.5585585585585586E-2</v>
      </c>
      <c r="M134" s="15">
        <f>Reais6x6!AQ52</f>
        <v>0.30584192439862545</v>
      </c>
      <c r="N134" s="15">
        <f>Reais6x6!AF52</f>
        <v>4.2813455657492354E-3</v>
      </c>
      <c r="O134" s="15">
        <f>Reais6x6!AL52</f>
        <v>9.0090090090090089E-3</v>
      </c>
      <c r="P134" s="15">
        <f>Reais6x6!AR52</f>
        <v>0</v>
      </c>
      <c r="Q134" s="15">
        <f>Reais6x6!AG52</f>
        <v>4.2813455657492354E-3</v>
      </c>
      <c r="R134" s="15">
        <f>Reais6x6!AM52</f>
        <v>9.0090090090090089E-3</v>
      </c>
      <c r="S134" s="15">
        <f>Reais6x6!AS52</f>
        <v>0</v>
      </c>
      <c r="T134" s="13">
        <f>Reais6x6!AA52</f>
        <v>0.21142668524330854</v>
      </c>
    </row>
    <row r="135" spans="1:20" hidden="1" outlineLevel="1">
      <c r="A135" s="14">
        <v>134</v>
      </c>
      <c r="B135" s="15">
        <f>Reais6x6!AB53</f>
        <v>5.4434250764525995E-2</v>
      </c>
      <c r="C135" s="15">
        <f>Reais6x6!AH53</f>
        <v>4.0540540540540543E-2</v>
      </c>
      <c r="D135" s="15">
        <f>Reais6x6!AN53</f>
        <v>0.18900343642611683</v>
      </c>
      <c r="E135" s="15">
        <f>Reais6x6!AC53</f>
        <v>5.4434250764525995E-2</v>
      </c>
      <c r="F135" s="15">
        <f>Reais6x6!AI53</f>
        <v>4.0540540540540543E-2</v>
      </c>
      <c r="G135" s="15">
        <f>Reais6x6!AO53</f>
        <v>0.18900343642611683</v>
      </c>
      <c r="H135" s="15">
        <f>Reais6x6!AD53</f>
        <v>7.9510703363914366E-3</v>
      </c>
      <c r="I135" s="15">
        <f>Reais6x6!AJ53</f>
        <v>1.1261261261261261E-2</v>
      </c>
      <c r="J135" s="15">
        <f>Reais6x6!AP53</f>
        <v>5.4982817869415812E-3</v>
      </c>
      <c r="K135" s="15">
        <f>Reais6x6!AE53</f>
        <v>4.0978593272171251E-2</v>
      </c>
      <c r="L135" s="15">
        <f>Reais6x6!AK53</f>
        <v>8.5585585585585586E-2</v>
      </c>
      <c r="M135" s="15">
        <f>Reais6x6!AQ53</f>
        <v>0.30584192439862545</v>
      </c>
      <c r="N135" s="15">
        <f>Reais6x6!AF53</f>
        <v>4.2813455657492354E-3</v>
      </c>
      <c r="O135" s="15">
        <f>Reais6x6!AL53</f>
        <v>9.0090090090090089E-3</v>
      </c>
      <c r="P135" s="15">
        <f>Reais6x6!AR53</f>
        <v>0</v>
      </c>
      <c r="Q135" s="15">
        <f>Reais6x6!AG53</f>
        <v>1.5902140672782873E-2</v>
      </c>
      <c r="R135" s="15">
        <f>Reais6x6!AM53</f>
        <v>2.7027027027027029E-2</v>
      </c>
      <c r="S135" s="15">
        <f>Reais6x6!AS53</f>
        <v>2.7147766323024059E-4</v>
      </c>
      <c r="T135" s="13">
        <f>Reais6x6!AA53</f>
        <v>0.22928603246068868</v>
      </c>
    </row>
    <row r="136" spans="1:20" hidden="1" outlineLevel="1">
      <c r="A136" s="14">
        <v>135</v>
      </c>
      <c r="B136" s="15">
        <f>Reais6x6!AB54</f>
        <v>5.4434250764525995E-2</v>
      </c>
      <c r="C136" s="15">
        <f>Reais6x6!AH54</f>
        <v>4.0540540540540543E-2</v>
      </c>
      <c r="D136" s="15">
        <f>Reais6x6!AN54</f>
        <v>0.18900343642611683</v>
      </c>
      <c r="E136" s="15">
        <f>Reais6x6!AC54</f>
        <v>5.4434250764525995E-2</v>
      </c>
      <c r="F136" s="15">
        <f>Reais6x6!AI54</f>
        <v>4.0540540540540543E-2</v>
      </c>
      <c r="G136" s="15">
        <f>Reais6x6!AO54</f>
        <v>0.18900343642611683</v>
      </c>
      <c r="H136" s="15">
        <f>Reais6x6!AD54</f>
        <v>7.9510703363914366E-3</v>
      </c>
      <c r="I136" s="15">
        <f>Reais6x6!AJ54</f>
        <v>1.1261261261261261E-2</v>
      </c>
      <c r="J136" s="15">
        <f>Reais6x6!AP54</f>
        <v>5.4982817869415812E-3</v>
      </c>
      <c r="K136" s="15">
        <f>Reais6x6!AE54</f>
        <v>4.0978593272171251E-2</v>
      </c>
      <c r="L136" s="15">
        <f>Reais6x6!AK54</f>
        <v>8.5585585585585586E-2</v>
      </c>
      <c r="M136" s="15">
        <f>Reais6x6!AQ54</f>
        <v>0.30584192439862545</v>
      </c>
      <c r="N136" s="15">
        <f>Reais6x6!AF54</f>
        <v>1.5902140672782873E-2</v>
      </c>
      <c r="O136" s="15">
        <f>Reais6x6!AL54</f>
        <v>2.7027027027027029E-2</v>
      </c>
      <c r="P136" s="15">
        <f>Reais6x6!AR54</f>
        <v>2.7147766323024059E-4</v>
      </c>
      <c r="Q136" s="15">
        <f>Reais6x6!AG54</f>
        <v>1.5902140672782873E-2</v>
      </c>
      <c r="R136" s="15">
        <f>Reais6x6!AM54</f>
        <v>2.7027027027027029E-2</v>
      </c>
      <c r="S136" s="15">
        <f>Reais6x6!AS54</f>
        <v>2.7147766323024059E-4</v>
      </c>
      <c r="T136" s="13">
        <f>Reais6x6!AA54</f>
        <v>0.26550069744566618</v>
      </c>
    </row>
    <row r="137" spans="1:20" hidden="1" outlineLevel="1">
      <c r="A137" s="14">
        <v>136</v>
      </c>
      <c r="B137" s="15">
        <f>Reais6x6!AB55</f>
        <v>5.4434250764525995E-2</v>
      </c>
      <c r="C137" s="15">
        <f>Reais6x6!AH55</f>
        <v>4.0540540540540543E-2</v>
      </c>
      <c r="D137" s="15">
        <f>Reais6x6!AN55</f>
        <v>0.18900343642611683</v>
      </c>
      <c r="E137" s="15">
        <f>Reais6x6!AC55</f>
        <v>5.4434250764525995E-2</v>
      </c>
      <c r="F137" s="15">
        <f>Reais6x6!AI55</f>
        <v>4.0540540540540543E-2</v>
      </c>
      <c r="G137" s="15">
        <f>Reais6x6!AO55</f>
        <v>0.18900343642611683</v>
      </c>
      <c r="H137" s="15">
        <f>Reais6x6!AD55</f>
        <v>7.9510703363914366E-3</v>
      </c>
      <c r="I137" s="15">
        <f>Reais6x6!AJ55</f>
        <v>1.1261261261261261E-2</v>
      </c>
      <c r="J137" s="15">
        <f>Reais6x6!AP55</f>
        <v>5.4982817869415812E-3</v>
      </c>
      <c r="K137" s="15">
        <f>Reais6x6!AE55</f>
        <v>4.2813455657492354E-3</v>
      </c>
      <c r="L137" s="15">
        <f>Reais6x6!AK55</f>
        <v>9.0090090090090089E-3</v>
      </c>
      <c r="M137" s="15">
        <f>Reais6x6!AQ55</f>
        <v>0</v>
      </c>
      <c r="N137" s="15">
        <f>Reais6x6!AF55</f>
        <v>4.2813455657492354E-3</v>
      </c>
      <c r="O137" s="15">
        <f>Reais6x6!AL55</f>
        <v>9.0090090090090089E-3</v>
      </c>
      <c r="P137" s="15">
        <f>Reais6x6!AR55</f>
        <v>0</v>
      </c>
      <c r="Q137" s="15">
        <f>Reais6x6!AG55</f>
        <v>4.2813455657492354E-3</v>
      </c>
      <c r="R137" s="15">
        <f>Reais6x6!AM55</f>
        <v>9.0090090090090089E-3</v>
      </c>
      <c r="S137" s="15">
        <f>Reais6x6!AS55</f>
        <v>0</v>
      </c>
      <c r="T137" s="13">
        <f>Reais6x6!AA55</f>
        <v>0.166229318118325</v>
      </c>
    </row>
    <row r="138" spans="1:20" hidden="1" outlineLevel="1">
      <c r="A138" s="14">
        <v>137</v>
      </c>
      <c r="B138" s="15">
        <f>Reais6x6!AB56</f>
        <v>5.4434250764525995E-2</v>
      </c>
      <c r="C138" s="15">
        <f>Reais6x6!AH56</f>
        <v>4.0540540540540543E-2</v>
      </c>
      <c r="D138" s="15">
        <f>Reais6x6!AN56</f>
        <v>0.18900343642611683</v>
      </c>
      <c r="E138" s="15">
        <f>Reais6x6!AC56</f>
        <v>5.4434250764525995E-2</v>
      </c>
      <c r="F138" s="15">
        <f>Reais6x6!AI56</f>
        <v>4.0540540540540543E-2</v>
      </c>
      <c r="G138" s="15">
        <f>Reais6x6!AO56</f>
        <v>0.18900343642611683</v>
      </c>
      <c r="H138" s="15">
        <f>Reais6x6!AD56</f>
        <v>7.9510703363914366E-3</v>
      </c>
      <c r="I138" s="15">
        <f>Reais6x6!AJ56</f>
        <v>1.1261261261261261E-2</v>
      </c>
      <c r="J138" s="15">
        <f>Reais6x6!AP56</f>
        <v>5.4982817869415812E-3</v>
      </c>
      <c r="K138" s="15">
        <f>Reais6x6!AE56</f>
        <v>4.2813455657492354E-3</v>
      </c>
      <c r="L138" s="15">
        <f>Reais6x6!AK56</f>
        <v>9.0090090090090089E-3</v>
      </c>
      <c r="M138" s="15">
        <f>Reais6x6!AQ56</f>
        <v>0</v>
      </c>
      <c r="N138" s="15">
        <f>Reais6x6!AF56</f>
        <v>4.2813455657492354E-3</v>
      </c>
      <c r="O138" s="15">
        <f>Reais6x6!AL56</f>
        <v>9.0090090090090089E-3</v>
      </c>
      <c r="P138" s="15">
        <f>Reais6x6!AR56</f>
        <v>0</v>
      </c>
      <c r="Q138" s="15">
        <f>Reais6x6!AG56</f>
        <v>1.5902140672782873E-2</v>
      </c>
      <c r="R138" s="15">
        <f>Reais6x6!AM56</f>
        <v>2.7027027027027029E-2</v>
      </c>
      <c r="S138" s="15">
        <f>Reais6x6!AS56</f>
        <v>2.7147766323024059E-4</v>
      </c>
      <c r="T138" s="13">
        <f>Reais6x6!AA56</f>
        <v>0.1805768983174082</v>
      </c>
    </row>
    <row r="139" spans="1:20" hidden="1" outlineLevel="1">
      <c r="A139" s="14">
        <v>138</v>
      </c>
      <c r="B139" s="15">
        <f>Reais6x6!AB57</f>
        <v>5.4434250764525995E-2</v>
      </c>
      <c r="C139" s="15">
        <f>Reais6x6!AH57</f>
        <v>4.0540540540540543E-2</v>
      </c>
      <c r="D139" s="15">
        <f>Reais6x6!AN57</f>
        <v>0.18900343642611683</v>
      </c>
      <c r="E139" s="15">
        <f>Reais6x6!AC57</f>
        <v>5.4434250764525995E-2</v>
      </c>
      <c r="F139" s="15">
        <f>Reais6x6!AI57</f>
        <v>4.0540540540540543E-2</v>
      </c>
      <c r="G139" s="15">
        <f>Reais6x6!AO57</f>
        <v>0.18900343642611683</v>
      </c>
      <c r="H139" s="15">
        <f>Reais6x6!AD57</f>
        <v>7.9510703363914366E-3</v>
      </c>
      <c r="I139" s="15">
        <f>Reais6x6!AJ57</f>
        <v>1.1261261261261261E-2</v>
      </c>
      <c r="J139" s="15">
        <f>Reais6x6!AP57</f>
        <v>5.4982817869415812E-3</v>
      </c>
      <c r="K139" s="15">
        <f>Reais6x6!AE57</f>
        <v>4.2813455657492354E-3</v>
      </c>
      <c r="L139" s="15">
        <f>Reais6x6!AK57</f>
        <v>9.0090090090090089E-3</v>
      </c>
      <c r="M139" s="15">
        <f>Reais6x6!AQ57</f>
        <v>0</v>
      </c>
      <c r="N139" s="15">
        <f>Reais6x6!AF57</f>
        <v>1.5902140672782873E-2</v>
      </c>
      <c r="O139" s="15">
        <f>Reais6x6!AL57</f>
        <v>2.7027027027027029E-2</v>
      </c>
      <c r="P139" s="15">
        <f>Reais6x6!AR57</f>
        <v>2.7147766323024059E-4</v>
      </c>
      <c r="Q139" s="15">
        <f>Reais6x6!AG57</f>
        <v>1.5902140672782873E-2</v>
      </c>
      <c r="R139" s="15">
        <f>Reais6x6!AM57</f>
        <v>2.7027027027027029E-2</v>
      </c>
      <c r="S139" s="15">
        <f>Reais6x6!AS57</f>
        <v>2.7147766323024059E-4</v>
      </c>
      <c r="T139" s="13">
        <f>Reais6x6!AA57</f>
        <v>0.19995811829419896</v>
      </c>
    </row>
    <row r="140" spans="1:20" hidden="1" outlineLevel="1">
      <c r="A140" s="14">
        <v>139</v>
      </c>
      <c r="B140" s="15">
        <f>Reais6x6!AB58</f>
        <v>5.4434250764525995E-2</v>
      </c>
      <c r="C140" s="15">
        <f>Reais6x6!AH58</f>
        <v>4.0540540540540543E-2</v>
      </c>
      <c r="D140" s="15">
        <f>Reais6x6!AN58</f>
        <v>0.18900343642611683</v>
      </c>
      <c r="E140" s="15">
        <f>Reais6x6!AC58</f>
        <v>5.4434250764525995E-2</v>
      </c>
      <c r="F140" s="15">
        <f>Reais6x6!AI58</f>
        <v>4.0540540540540543E-2</v>
      </c>
      <c r="G140" s="15">
        <f>Reais6x6!AO58</f>
        <v>0.18900343642611683</v>
      </c>
      <c r="H140" s="15">
        <f>Reais6x6!AD58</f>
        <v>7.9510703363914366E-3</v>
      </c>
      <c r="I140" s="15">
        <f>Reais6x6!AJ58</f>
        <v>1.1261261261261261E-2</v>
      </c>
      <c r="J140" s="15">
        <f>Reais6x6!AP58</f>
        <v>5.4982817869415812E-3</v>
      </c>
      <c r="K140" s="15">
        <f>Reais6x6!AE58</f>
        <v>1.5902140672782873E-2</v>
      </c>
      <c r="L140" s="15">
        <f>Reais6x6!AK58</f>
        <v>2.7027027027027029E-2</v>
      </c>
      <c r="M140" s="15">
        <f>Reais6x6!AQ58</f>
        <v>2.7147766323024059E-4</v>
      </c>
      <c r="N140" s="15">
        <f>Reais6x6!AF58</f>
        <v>1.5902140672782873E-2</v>
      </c>
      <c r="O140" s="15">
        <f>Reais6x6!AL58</f>
        <v>2.7027027027027029E-2</v>
      </c>
      <c r="P140" s="15">
        <f>Reais6x6!AR58</f>
        <v>2.7147766323024059E-4</v>
      </c>
      <c r="Q140" s="15">
        <f>Reais6x6!AG58</f>
        <v>1.5902140672782873E-2</v>
      </c>
      <c r="R140" s="15">
        <f>Reais6x6!AM58</f>
        <v>2.7027027027027029E-2</v>
      </c>
      <c r="S140" s="15">
        <f>Reais6x6!AS58</f>
        <v>2.7147766323024059E-4</v>
      </c>
      <c r="T140" s="13">
        <f>Reais6x6!AA58</f>
        <v>0.23342376584719995</v>
      </c>
    </row>
    <row r="141" spans="1:20" hidden="1" outlineLevel="1">
      <c r="A141" s="14">
        <v>140</v>
      </c>
      <c r="B141" s="15">
        <f>Reais6x6!AB59</f>
        <v>5.4434250764525995E-2</v>
      </c>
      <c r="C141" s="15">
        <f>Reais6x6!AH59</f>
        <v>4.0540540540540543E-2</v>
      </c>
      <c r="D141" s="15">
        <f>Reais6x6!AN59</f>
        <v>0.18900343642611683</v>
      </c>
      <c r="E141" s="15">
        <f>Reais6x6!AC59</f>
        <v>5.4434250764525995E-2</v>
      </c>
      <c r="F141" s="15">
        <f>Reais6x6!AI59</f>
        <v>4.0540540540540543E-2</v>
      </c>
      <c r="G141" s="15">
        <f>Reais6x6!AO59</f>
        <v>0.18900343642611683</v>
      </c>
      <c r="H141" s="15">
        <f>Reais6x6!AD59</f>
        <v>4.0978593272171251E-2</v>
      </c>
      <c r="I141" s="15">
        <f>Reais6x6!AJ59</f>
        <v>8.5585585585585586E-2</v>
      </c>
      <c r="J141" s="15">
        <f>Reais6x6!AP59</f>
        <v>0.30584192439862545</v>
      </c>
      <c r="K141" s="15">
        <f>Reais6x6!AE59</f>
        <v>4.0978593272171251E-2</v>
      </c>
      <c r="L141" s="15">
        <f>Reais6x6!AK59</f>
        <v>8.5585585585585586E-2</v>
      </c>
      <c r="M141" s="15">
        <f>Reais6x6!AQ59</f>
        <v>0.30584192439862545</v>
      </c>
      <c r="N141" s="15">
        <f>Reais6x6!AF59</f>
        <v>4.0978593272171251E-2</v>
      </c>
      <c r="O141" s="15">
        <f>Reais6x6!AL59</f>
        <v>8.5585585585585586E-2</v>
      </c>
      <c r="P141" s="15">
        <f>Reais6x6!AR59</f>
        <v>0.30584192439862545</v>
      </c>
      <c r="Q141" s="15">
        <f>Reais6x6!AG59</f>
        <v>4.0978593272171251E-2</v>
      </c>
      <c r="R141" s="15">
        <f>Reais6x6!AM59</f>
        <v>8.5585585585585586E-2</v>
      </c>
      <c r="S141" s="15">
        <f>Reais6x6!AS59</f>
        <v>0.30584192439862545</v>
      </c>
      <c r="T141" s="13">
        <f>Reais6x6!AA59</f>
        <v>0.46059370067382277</v>
      </c>
    </row>
    <row r="142" spans="1:20" hidden="1" outlineLevel="1">
      <c r="A142" s="14">
        <v>141</v>
      </c>
      <c r="B142" s="15">
        <f>Reais6x6!AB60</f>
        <v>5.4434250764525995E-2</v>
      </c>
      <c r="C142" s="15">
        <f>Reais6x6!AH60</f>
        <v>4.0540540540540543E-2</v>
      </c>
      <c r="D142" s="15">
        <f>Reais6x6!AN60</f>
        <v>0.18900343642611683</v>
      </c>
      <c r="E142" s="15">
        <f>Reais6x6!AC60</f>
        <v>5.4434250764525995E-2</v>
      </c>
      <c r="F142" s="15">
        <f>Reais6x6!AI60</f>
        <v>4.0540540540540543E-2</v>
      </c>
      <c r="G142" s="15">
        <f>Reais6x6!AO60</f>
        <v>0.18900343642611683</v>
      </c>
      <c r="H142" s="15">
        <f>Reais6x6!AD60</f>
        <v>4.0978593272171251E-2</v>
      </c>
      <c r="I142" s="15">
        <f>Reais6x6!AJ60</f>
        <v>8.5585585585585586E-2</v>
      </c>
      <c r="J142" s="15">
        <f>Reais6x6!AP60</f>
        <v>0.30584192439862545</v>
      </c>
      <c r="K142" s="15">
        <f>Reais6x6!AE60</f>
        <v>4.0978593272171251E-2</v>
      </c>
      <c r="L142" s="15">
        <f>Reais6x6!AK60</f>
        <v>8.5585585585585586E-2</v>
      </c>
      <c r="M142" s="15">
        <f>Reais6x6!AQ60</f>
        <v>0.30584192439862545</v>
      </c>
      <c r="N142" s="15">
        <f>Reais6x6!AF60</f>
        <v>4.0978593272171251E-2</v>
      </c>
      <c r="O142" s="15">
        <f>Reais6x6!AL60</f>
        <v>8.5585585585585586E-2</v>
      </c>
      <c r="P142" s="15">
        <f>Reais6x6!AR60</f>
        <v>0.30584192439862545</v>
      </c>
      <c r="Q142" s="15">
        <f>Reais6x6!AG60</f>
        <v>4.2813455657492354E-3</v>
      </c>
      <c r="R142" s="15">
        <f>Reais6x6!AM60</f>
        <v>9.0090090090090089E-3</v>
      </c>
      <c r="S142" s="15">
        <f>Reais6x6!AS60</f>
        <v>0</v>
      </c>
      <c r="T142" s="13">
        <f>Reais6x6!AA60</f>
        <v>0.34760820380418772</v>
      </c>
    </row>
    <row r="143" spans="1:20" hidden="1" outlineLevel="1">
      <c r="A143" s="14">
        <v>142</v>
      </c>
      <c r="B143" s="15">
        <f>Reais6x6!AB61</f>
        <v>5.4434250764525995E-2</v>
      </c>
      <c r="C143" s="15">
        <f>Reais6x6!AH61</f>
        <v>4.0540540540540543E-2</v>
      </c>
      <c r="D143" s="15">
        <f>Reais6x6!AN61</f>
        <v>0.18900343642611683</v>
      </c>
      <c r="E143" s="15">
        <f>Reais6x6!AC61</f>
        <v>5.4434250764525995E-2</v>
      </c>
      <c r="F143" s="15">
        <f>Reais6x6!AI61</f>
        <v>4.0540540540540543E-2</v>
      </c>
      <c r="G143" s="15">
        <f>Reais6x6!AO61</f>
        <v>0.18900343642611683</v>
      </c>
      <c r="H143" s="15">
        <f>Reais6x6!AD61</f>
        <v>4.0978593272171251E-2</v>
      </c>
      <c r="I143" s="15">
        <f>Reais6x6!AJ61</f>
        <v>8.5585585585585586E-2</v>
      </c>
      <c r="J143" s="15">
        <f>Reais6x6!AP61</f>
        <v>0.30584192439862545</v>
      </c>
      <c r="K143" s="15">
        <f>Reais6x6!AE61</f>
        <v>4.0978593272171251E-2</v>
      </c>
      <c r="L143" s="15">
        <f>Reais6x6!AK61</f>
        <v>8.5585585585585586E-2</v>
      </c>
      <c r="M143" s="15">
        <f>Reais6x6!AQ61</f>
        <v>0.30584192439862545</v>
      </c>
      <c r="N143" s="15">
        <f>Reais6x6!AF61</f>
        <v>4.0978593272171251E-2</v>
      </c>
      <c r="O143" s="15">
        <f>Reais6x6!AL61</f>
        <v>8.5585585585585586E-2</v>
      </c>
      <c r="P143" s="15">
        <f>Reais6x6!AR61</f>
        <v>0.30584192439862545</v>
      </c>
      <c r="Q143" s="15">
        <f>Reais6x6!AG61</f>
        <v>1.5902140672782873E-2</v>
      </c>
      <c r="R143" s="15">
        <f>Reais6x6!AM61</f>
        <v>2.7027027027027029E-2</v>
      </c>
      <c r="S143" s="15">
        <f>Reais6x6!AS61</f>
        <v>2.7147766323024059E-4</v>
      </c>
      <c r="T143" s="13">
        <f>Reais6x6!AA61</f>
        <v>0.39552956901763703</v>
      </c>
    </row>
    <row r="144" spans="1:20" hidden="1" outlineLevel="1">
      <c r="A144" s="14">
        <v>143</v>
      </c>
      <c r="B144" s="15">
        <f>Reais6x6!AB62</f>
        <v>5.4434250764525995E-2</v>
      </c>
      <c r="C144" s="15">
        <f>Reais6x6!AH62</f>
        <v>4.0540540540540543E-2</v>
      </c>
      <c r="D144" s="15">
        <f>Reais6x6!AN62</f>
        <v>0.18900343642611683</v>
      </c>
      <c r="E144" s="15">
        <f>Reais6x6!AC62</f>
        <v>5.4434250764525995E-2</v>
      </c>
      <c r="F144" s="15">
        <f>Reais6x6!AI62</f>
        <v>4.0540540540540543E-2</v>
      </c>
      <c r="G144" s="15">
        <f>Reais6x6!AO62</f>
        <v>0.18900343642611683</v>
      </c>
      <c r="H144" s="15">
        <f>Reais6x6!AD62</f>
        <v>4.0978593272171251E-2</v>
      </c>
      <c r="I144" s="15">
        <f>Reais6x6!AJ62</f>
        <v>8.5585585585585586E-2</v>
      </c>
      <c r="J144" s="15">
        <f>Reais6x6!AP62</f>
        <v>0.30584192439862545</v>
      </c>
      <c r="K144" s="15">
        <f>Reais6x6!AE62</f>
        <v>4.0978593272171251E-2</v>
      </c>
      <c r="L144" s="15">
        <f>Reais6x6!AK62</f>
        <v>8.5585585585585586E-2</v>
      </c>
      <c r="M144" s="15">
        <f>Reais6x6!AQ62</f>
        <v>0.30584192439862545</v>
      </c>
      <c r="N144" s="15">
        <f>Reais6x6!AF62</f>
        <v>4.2813455657492354E-3</v>
      </c>
      <c r="O144" s="15">
        <f>Reais6x6!AL62</f>
        <v>9.0090090090090089E-3</v>
      </c>
      <c r="P144" s="15">
        <f>Reais6x6!AR62</f>
        <v>0</v>
      </c>
      <c r="Q144" s="15">
        <f>Reais6x6!AG62</f>
        <v>4.2813455657492354E-3</v>
      </c>
      <c r="R144" s="15">
        <f>Reais6x6!AM62</f>
        <v>9.0090090090090089E-3</v>
      </c>
      <c r="S144" s="15">
        <f>Reais6x6!AS62</f>
        <v>0</v>
      </c>
      <c r="T144" s="13">
        <f>Reais6x6!AA62</f>
        <v>0.27764655597854843</v>
      </c>
    </row>
    <row r="145" spans="1:20" hidden="1" outlineLevel="1">
      <c r="A145" s="14">
        <v>144</v>
      </c>
      <c r="B145" s="15">
        <f>Reais6x6!AB63</f>
        <v>5.4434250764525995E-2</v>
      </c>
      <c r="C145" s="15">
        <f>Reais6x6!AH63</f>
        <v>4.0540540540540543E-2</v>
      </c>
      <c r="D145" s="15">
        <f>Reais6x6!AN63</f>
        <v>0.18900343642611683</v>
      </c>
      <c r="E145" s="15">
        <f>Reais6x6!AC63</f>
        <v>5.4434250764525995E-2</v>
      </c>
      <c r="F145" s="15">
        <f>Reais6x6!AI63</f>
        <v>4.0540540540540543E-2</v>
      </c>
      <c r="G145" s="15">
        <f>Reais6x6!AO63</f>
        <v>0.18900343642611683</v>
      </c>
      <c r="H145" s="15">
        <f>Reais6x6!AD63</f>
        <v>4.0978593272171251E-2</v>
      </c>
      <c r="I145" s="15">
        <f>Reais6x6!AJ63</f>
        <v>8.5585585585585586E-2</v>
      </c>
      <c r="J145" s="15">
        <f>Reais6x6!AP63</f>
        <v>0.30584192439862545</v>
      </c>
      <c r="K145" s="15">
        <f>Reais6x6!AE63</f>
        <v>4.0978593272171251E-2</v>
      </c>
      <c r="L145" s="15">
        <f>Reais6x6!AK63</f>
        <v>8.5585585585585586E-2</v>
      </c>
      <c r="M145" s="15">
        <f>Reais6x6!AQ63</f>
        <v>0.30584192439862545</v>
      </c>
      <c r="N145" s="15">
        <f>Reais6x6!AF63</f>
        <v>4.2813455657492354E-3</v>
      </c>
      <c r="O145" s="15">
        <f>Reais6x6!AL63</f>
        <v>9.0090090090090089E-3</v>
      </c>
      <c r="P145" s="15">
        <f>Reais6x6!AR63</f>
        <v>0</v>
      </c>
      <c r="Q145" s="15">
        <f>Reais6x6!AG63</f>
        <v>1.5902140672782873E-2</v>
      </c>
      <c r="R145" s="15">
        <f>Reais6x6!AM63</f>
        <v>2.7027027027027029E-2</v>
      </c>
      <c r="S145" s="15">
        <f>Reais6x6!AS63</f>
        <v>2.7147766323024059E-4</v>
      </c>
      <c r="T145" s="13">
        <f>Reais6x6!AA63</f>
        <v>0.30197588890952026</v>
      </c>
    </row>
    <row r="146" spans="1:20" hidden="1" outlineLevel="1">
      <c r="A146" s="14">
        <v>145</v>
      </c>
      <c r="B146" s="15">
        <f>Reais6x6!AB64</f>
        <v>5.4434250764525995E-2</v>
      </c>
      <c r="C146" s="15">
        <f>Reais6x6!AH64</f>
        <v>4.0540540540540543E-2</v>
      </c>
      <c r="D146" s="15">
        <f>Reais6x6!AN64</f>
        <v>0.18900343642611683</v>
      </c>
      <c r="E146" s="15">
        <f>Reais6x6!AC64</f>
        <v>5.4434250764525995E-2</v>
      </c>
      <c r="F146" s="15">
        <f>Reais6x6!AI64</f>
        <v>4.0540540540540543E-2</v>
      </c>
      <c r="G146" s="15">
        <f>Reais6x6!AO64</f>
        <v>0.18900343642611683</v>
      </c>
      <c r="H146" s="15">
        <f>Reais6x6!AD64</f>
        <v>4.0978593272171251E-2</v>
      </c>
      <c r="I146" s="15">
        <f>Reais6x6!AJ64</f>
        <v>8.5585585585585586E-2</v>
      </c>
      <c r="J146" s="15">
        <f>Reais6x6!AP64</f>
        <v>0.30584192439862545</v>
      </c>
      <c r="K146" s="15">
        <f>Reais6x6!AE64</f>
        <v>4.0978593272171251E-2</v>
      </c>
      <c r="L146" s="15">
        <f>Reais6x6!AK64</f>
        <v>8.5585585585585586E-2</v>
      </c>
      <c r="M146" s="15">
        <f>Reais6x6!AQ64</f>
        <v>0.30584192439862545</v>
      </c>
      <c r="N146" s="15">
        <f>Reais6x6!AF64</f>
        <v>1.5902140672782873E-2</v>
      </c>
      <c r="O146" s="15">
        <f>Reais6x6!AL64</f>
        <v>2.7027027027027029E-2</v>
      </c>
      <c r="P146" s="15">
        <f>Reais6x6!AR64</f>
        <v>2.7147766323024059E-4</v>
      </c>
      <c r="Q146" s="15">
        <f>Reais6x6!AG64</f>
        <v>1.5902140672782873E-2</v>
      </c>
      <c r="R146" s="15">
        <f>Reais6x6!AM64</f>
        <v>2.7027027027027029E-2</v>
      </c>
      <c r="S146" s="15">
        <f>Reais6x6!AS64</f>
        <v>2.7147766323024059E-4</v>
      </c>
      <c r="T146" s="13">
        <f>Reais6x6!AA64</f>
        <v>0.35606749996093301</v>
      </c>
    </row>
    <row r="147" spans="1:20" hidden="1" outlineLevel="1">
      <c r="A147" s="14">
        <v>146</v>
      </c>
      <c r="B147" s="15">
        <f>Reais6x6!AB65</f>
        <v>5.4434250764525995E-2</v>
      </c>
      <c r="C147" s="15">
        <f>Reais6x6!AH65</f>
        <v>4.0540540540540543E-2</v>
      </c>
      <c r="D147" s="15">
        <f>Reais6x6!AN65</f>
        <v>0.18900343642611683</v>
      </c>
      <c r="E147" s="15">
        <f>Reais6x6!AC65</f>
        <v>5.4434250764525995E-2</v>
      </c>
      <c r="F147" s="15">
        <f>Reais6x6!AI65</f>
        <v>4.0540540540540543E-2</v>
      </c>
      <c r="G147" s="15">
        <f>Reais6x6!AO65</f>
        <v>0.18900343642611683</v>
      </c>
      <c r="H147" s="15">
        <f>Reais6x6!AD65</f>
        <v>4.0978593272171251E-2</v>
      </c>
      <c r="I147" s="15">
        <f>Reais6x6!AJ65</f>
        <v>8.5585585585585586E-2</v>
      </c>
      <c r="J147" s="15">
        <f>Reais6x6!AP65</f>
        <v>0.30584192439862545</v>
      </c>
      <c r="K147" s="15">
        <f>Reais6x6!AE65</f>
        <v>4.2813455657492354E-3</v>
      </c>
      <c r="L147" s="15">
        <f>Reais6x6!AK65</f>
        <v>9.0090090090090089E-3</v>
      </c>
      <c r="M147" s="15">
        <f>Reais6x6!AQ65</f>
        <v>0</v>
      </c>
      <c r="N147" s="15">
        <f>Reais6x6!AF65</f>
        <v>4.2813455657492354E-3</v>
      </c>
      <c r="O147" s="15">
        <f>Reais6x6!AL65</f>
        <v>9.0090090090090089E-3</v>
      </c>
      <c r="P147" s="15">
        <f>Reais6x6!AR65</f>
        <v>0</v>
      </c>
      <c r="Q147" s="15">
        <f>Reais6x6!AG65</f>
        <v>4.2813455657492354E-3</v>
      </c>
      <c r="R147" s="15">
        <f>Reais6x6!AM65</f>
        <v>9.0090090090090089E-3</v>
      </c>
      <c r="S147" s="15">
        <f>Reais6x6!AS65</f>
        <v>0</v>
      </c>
      <c r="T147" s="13">
        <f>Reais6x6!AA65</f>
        <v>0.22507234934867928</v>
      </c>
    </row>
    <row r="148" spans="1:20" hidden="1" outlineLevel="1">
      <c r="A148" s="14">
        <v>147</v>
      </c>
      <c r="B148" s="15">
        <f>Reais6x6!AB66</f>
        <v>5.4434250764525995E-2</v>
      </c>
      <c r="C148" s="15">
        <f>Reais6x6!AH66</f>
        <v>4.0540540540540543E-2</v>
      </c>
      <c r="D148" s="15">
        <f>Reais6x6!AN66</f>
        <v>0.18900343642611683</v>
      </c>
      <c r="E148" s="15">
        <f>Reais6x6!AC66</f>
        <v>5.4434250764525995E-2</v>
      </c>
      <c r="F148" s="15">
        <f>Reais6x6!AI66</f>
        <v>4.0540540540540543E-2</v>
      </c>
      <c r="G148" s="15">
        <f>Reais6x6!AO66</f>
        <v>0.18900343642611683</v>
      </c>
      <c r="H148" s="15">
        <f>Reais6x6!AD66</f>
        <v>4.0978593272171251E-2</v>
      </c>
      <c r="I148" s="15">
        <f>Reais6x6!AJ66</f>
        <v>8.5585585585585586E-2</v>
      </c>
      <c r="J148" s="15">
        <f>Reais6x6!AP66</f>
        <v>0.30584192439862545</v>
      </c>
      <c r="K148" s="15">
        <f>Reais6x6!AE66</f>
        <v>4.2813455657492354E-3</v>
      </c>
      <c r="L148" s="15">
        <f>Reais6x6!AK66</f>
        <v>9.0090090090090089E-3</v>
      </c>
      <c r="M148" s="15">
        <f>Reais6x6!AQ66</f>
        <v>0</v>
      </c>
      <c r="N148" s="15">
        <f>Reais6x6!AF66</f>
        <v>4.2813455657492354E-3</v>
      </c>
      <c r="O148" s="15">
        <f>Reais6x6!AL66</f>
        <v>9.0090090090090089E-3</v>
      </c>
      <c r="P148" s="15">
        <f>Reais6x6!AR66</f>
        <v>0</v>
      </c>
      <c r="Q148" s="15">
        <f>Reais6x6!AG66</f>
        <v>1.5902140672782873E-2</v>
      </c>
      <c r="R148" s="15">
        <f>Reais6x6!AM66</f>
        <v>2.7027027027027029E-2</v>
      </c>
      <c r="S148" s="15">
        <f>Reais6x6!AS66</f>
        <v>2.7147766323024059E-4</v>
      </c>
      <c r="T148" s="13">
        <f>Reais6x6!AA66</f>
        <v>0.2397238184000671</v>
      </c>
    </row>
    <row r="149" spans="1:20" hidden="1" outlineLevel="1">
      <c r="A149" s="14">
        <v>148</v>
      </c>
      <c r="B149" s="15">
        <f>Reais6x6!AB67</f>
        <v>5.4434250764525995E-2</v>
      </c>
      <c r="C149" s="15">
        <f>Reais6x6!AH67</f>
        <v>4.0540540540540543E-2</v>
      </c>
      <c r="D149" s="15">
        <f>Reais6x6!AN67</f>
        <v>0.18900343642611683</v>
      </c>
      <c r="E149" s="15">
        <f>Reais6x6!AC67</f>
        <v>5.4434250764525995E-2</v>
      </c>
      <c r="F149" s="15">
        <f>Reais6x6!AI67</f>
        <v>4.0540540540540543E-2</v>
      </c>
      <c r="G149" s="15">
        <f>Reais6x6!AO67</f>
        <v>0.18900343642611683</v>
      </c>
      <c r="H149" s="15">
        <f>Reais6x6!AD67</f>
        <v>4.0978593272171251E-2</v>
      </c>
      <c r="I149" s="15">
        <f>Reais6x6!AJ67</f>
        <v>8.5585585585585586E-2</v>
      </c>
      <c r="J149" s="15">
        <f>Reais6x6!AP67</f>
        <v>0.30584192439862545</v>
      </c>
      <c r="K149" s="15">
        <f>Reais6x6!AE67</f>
        <v>4.2813455657492354E-3</v>
      </c>
      <c r="L149" s="15">
        <f>Reais6x6!AK67</f>
        <v>9.0090090090090089E-3</v>
      </c>
      <c r="M149" s="15">
        <f>Reais6x6!AQ67</f>
        <v>0</v>
      </c>
      <c r="N149" s="15">
        <f>Reais6x6!AF67</f>
        <v>1.5902140672782873E-2</v>
      </c>
      <c r="O149" s="15">
        <f>Reais6x6!AL67</f>
        <v>2.7027027027027029E-2</v>
      </c>
      <c r="P149" s="15">
        <f>Reais6x6!AR67</f>
        <v>2.7147766323024059E-4</v>
      </c>
      <c r="Q149" s="15">
        <f>Reais6x6!AG67</f>
        <v>1.5902140672782873E-2</v>
      </c>
      <c r="R149" s="15">
        <f>Reais6x6!AM67</f>
        <v>2.7027027027027029E-2</v>
      </c>
      <c r="S149" s="15">
        <f>Reais6x6!AS67</f>
        <v>2.7147766323024059E-4</v>
      </c>
      <c r="T149" s="13">
        <f>Reais6x6!AA67</f>
        <v>0.27689336533293479</v>
      </c>
    </row>
    <row r="150" spans="1:20" hidden="1" outlineLevel="1">
      <c r="A150" s="14">
        <v>149</v>
      </c>
      <c r="B150" s="15">
        <f>Reais6x6!AB68</f>
        <v>5.4434250764525995E-2</v>
      </c>
      <c r="C150" s="15">
        <f>Reais6x6!AH68</f>
        <v>4.0540540540540543E-2</v>
      </c>
      <c r="D150" s="15">
        <f>Reais6x6!AN68</f>
        <v>0.18900343642611683</v>
      </c>
      <c r="E150" s="15">
        <f>Reais6x6!AC68</f>
        <v>5.4434250764525995E-2</v>
      </c>
      <c r="F150" s="15">
        <f>Reais6x6!AI68</f>
        <v>4.0540540540540543E-2</v>
      </c>
      <c r="G150" s="15">
        <f>Reais6x6!AO68</f>
        <v>0.18900343642611683</v>
      </c>
      <c r="H150" s="15">
        <f>Reais6x6!AD68</f>
        <v>4.0978593272171251E-2</v>
      </c>
      <c r="I150" s="15">
        <f>Reais6x6!AJ68</f>
        <v>8.5585585585585586E-2</v>
      </c>
      <c r="J150" s="15">
        <f>Reais6x6!AP68</f>
        <v>0.30584192439862545</v>
      </c>
      <c r="K150" s="15">
        <f>Reais6x6!AE68</f>
        <v>1.5902140672782873E-2</v>
      </c>
      <c r="L150" s="15">
        <f>Reais6x6!AK68</f>
        <v>2.7027027027027029E-2</v>
      </c>
      <c r="M150" s="15">
        <f>Reais6x6!AQ68</f>
        <v>2.7147766323024059E-4</v>
      </c>
      <c r="N150" s="15">
        <f>Reais6x6!AF68</f>
        <v>1.5902140672782873E-2</v>
      </c>
      <c r="O150" s="15">
        <f>Reais6x6!AL68</f>
        <v>2.7027027027027029E-2</v>
      </c>
      <c r="P150" s="15">
        <f>Reais6x6!AR68</f>
        <v>2.7147766323024059E-4</v>
      </c>
      <c r="Q150" s="15">
        <f>Reais6x6!AG68</f>
        <v>1.5902140672782873E-2</v>
      </c>
      <c r="R150" s="15">
        <f>Reais6x6!AM68</f>
        <v>2.7027027027027029E-2</v>
      </c>
      <c r="S150" s="15">
        <f>Reais6x6!AS68</f>
        <v>2.7147766323024059E-4</v>
      </c>
      <c r="T150" s="13">
        <f>Reais6x6!AA68</f>
        <v>0.34131772526551202</v>
      </c>
    </row>
    <row r="151" spans="1:20" hidden="1" outlineLevel="1">
      <c r="A151" s="14">
        <v>150</v>
      </c>
      <c r="B151" s="15">
        <f>Reais6x6!AB69</f>
        <v>5.4434250764525995E-2</v>
      </c>
      <c r="C151" s="15">
        <f>Reais6x6!AH69</f>
        <v>4.0540540540540543E-2</v>
      </c>
      <c r="D151" s="15">
        <f>Reais6x6!AN69</f>
        <v>0.18900343642611683</v>
      </c>
      <c r="E151" s="15">
        <f>Reais6x6!AC69</f>
        <v>5.4434250764525995E-2</v>
      </c>
      <c r="F151" s="15">
        <f>Reais6x6!AI69</f>
        <v>4.0540540540540543E-2</v>
      </c>
      <c r="G151" s="15">
        <f>Reais6x6!AO69</f>
        <v>0.18900343642611683</v>
      </c>
      <c r="H151" s="15">
        <f>Reais6x6!AD69</f>
        <v>4.2813455657492354E-3</v>
      </c>
      <c r="I151" s="15">
        <f>Reais6x6!AJ69</f>
        <v>9.0090090090090089E-3</v>
      </c>
      <c r="J151" s="15">
        <f>Reais6x6!AP69</f>
        <v>0</v>
      </c>
      <c r="K151" s="15">
        <f>Reais6x6!AE69</f>
        <v>4.2813455657492354E-3</v>
      </c>
      <c r="L151" s="15">
        <f>Reais6x6!AK69</f>
        <v>9.0090090090090089E-3</v>
      </c>
      <c r="M151" s="15">
        <f>Reais6x6!AQ69</f>
        <v>0</v>
      </c>
      <c r="N151" s="15">
        <f>Reais6x6!AF69</f>
        <v>4.2813455657492354E-3</v>
      </c>
      <c r="O151" s="15">
        <f>Reais6x6!AL69</f>
        <v>9.0090090090090089E-3</v>
      </c>
      <c r="P151" s="15">
        <f>Reais6x6!AR69</f>
        <v>0</v>
      </c>
      <c r="Q151" s="15">
        <f>Reais6x6!AG69</f>
        <v>4.2813455657492354E-3</v>
      </c>
      <c r="R151" s="15">
        <f>Reais6x6!AM69</f>
        <v>9.0090090090090089E-3</v>
      </c>
      <c r="S151" s="15">
        <f>Reais6x6!AS69</f>
        <v>0</v>
      </c>
      <c r="T151" s="13">
        <f>Reais6x6!AA69</f>
        <v>0.15818318505124906</v>
      </c>
    </row>
    <row r="152" spans="1:20" hidden="1" outlineLevel="1">
      <c r="A152" s="14">
        <v>151</v>
      </c>
      <c r="B152" s="15">
        <f>Reais6x6!AB70</f>
        <v>5.4434250764525995E-2</v>
      </c>
      <c r="C152" s="15">
        <f>Reais6x6!AH70</f>
        <v>4.0540540540540543E-2</v>
      </c>
      <c r="D152" s="15">
        <f>Reais6x6!AN70</f>
        <v>0.18900343642611683</v>
      </c>
      <c r="E152" s="15">
        <f>Reais6x6!AC70</f>
        <v>5.4434250764525995E-2</v>
      </c>
      <c r="F152" s="15">
        <f>Reais6x6!AI70</f>
        <v>4.0540540540540543E-2</v>
      </c>
      <c r="G152" s="15">
        <f>Reais6x6!AO70</f>
        <v>0.18900343642611683</v>
      </c>
      <c r="H152" s="15">
        <f>Reais6x6!AD70</f>
        <v>4.2813455657492354E-3</v>
      </c>
      <c r="I152" s="15">
        <f>Reais6x6!AJ70</f>
        <v>9.0090090090090089E-3</v>
      </c>
      <c r="J152" s="15">
        <f>Reais6x6!AP70</f>
        <v>0</v>
      </c>
      <c r="K152" s="15">
        <f>Reais6x6!AE70</f>
        <v>4.2813455657492354E-3</v>
      </c>
      <c r="L152" s="15">
        <f>Reais6x6!AK70</f>
        <v>9.0090090090090089E-3</v>
      </c>
      <c r="M152" s="15">
        <f>Reais6x6!AQ70</f>
        <v>0</v>
      </c>
      <c r="N152" s="15">
        <f>Reais6x6!AF70</f>
        <v>4.2813455657492354E-3</v>
      </c>
      <c r="O152" s="15">
        <f>Reais6x6!AL70</f>
        <v>9.0090090090090089E-3</v>
      </c>
      <c r="P152" s="15">
        <f>Reais6x6!AR70</f>
        <v>0</v>
      </c>
      <c r="Q152" s="15">
        <f>Reais6x6!AG70</f>
        <v>1.5902140672782873E-2</v>
      </c>
      <c r="R152" s="15">
        <f>Reais6x6!AM70</f>
        <v>2.7027027027027029E-2</v>
      </c>
      <c r="S152" s="15">
        <f>Reais6x6!AS70</f>
        <v>2.7147766323024059E-4</v>
      </c>
      <c r="T152" s="13">
        <f>Reais6x6!AA70</f>
        <v>0.17484628880339373</v>
      </c>
    </row>
    <row r="153" spans="1:20" hidden="1" outlineLevel="1">
      <c r="A153" s="14">
        <v>152</v>
      </c>
      <c r="B153" s="15">
        <f>Reais6x6!AB71</f>
        <v>5.4434250764525995E-2</v>
      </c>
      <c r="C153" s="15">
        <f>Reais6x6!AH71</f>
        <v>4.0540540540540543E-2</v>
      </c>
      <c r="D153" s="15">
        <f>Reais6x6!AN71</f>
        <v>0.18900343642611683</v>
      </c>
      <c r="E153" s="15">
        <f>Reais6x6!AC71</f>
        <v>5.4434250764525995E-2</v>
      </c>
      <c r="F153" s="15">
        <f>Reais6x6!AI71</f>
        <v>4.0540540540540543E-2</v>
      </c>
      <c r="G153" s="15">
        <f>Reais6x6!AO71</f>
        <v>0.18900343642611683</v>
      </c>
      <c r="H153" s="15">
        <f>Reais6x6!AD71</f>
        <v>4.2813455657492354E-3</v>
      </c>
      <c r="I153" s="15">
        <f>Reais6x6!AJ71</f>
        <v>9.0090090090090089E-3</v>
      </c>
      <c r="J153" s="15">
        <f>Reais6x6!AP71</f>
        <v>0</v>
      </c>
      <c r="K153" s="15">
        <f>Reais6x6!AE71</f>
        <v>4.2813455657492354E-3</v>
      </c>
      <c r="L153" s="15">
        <f>Reais6x6!AK71</f>
        <v>9.0090090090090089E-3</v>
      </c>
      <c r="M153" s="15">
        <f>Reais6x6!AQ71</f>
        <v>0</v>
      </c>
      <c r="N153" s="15">
        <f>Reais6x6!AF71</f>
        <v>1.5902140672782873E-2</v>
      </c>
      <c r="O153" s="15">
        <f>Reais6x6!AL71</f>
        <v>2.7027027027027029E-2</v>
      </c>
      <c r="P153" s="15">
        <f>Reais6x6!AR71</f>
        <v>2.7147766323024059E-4</v>
      </c>
      <c r="Q153" s="15">
        <f>Reais6x6!AG71</f>
        <v>1.5902140672782873E-2</v>
      </c>
      <c r="R153" s="15">
        <f>Reais6x6!AM71</f>
        <v>2.7027027027027029E-2</v>
      </c>
      <c r="S153" s="15">
        <f>Reais6x6!AS71</f>
        <v>2.7147766323024059E-4</v>
      </c>
      <c r="T153" s="13">
        <f>Reais6x6!AA71</f>
        <v>0.19273007893241234</v>
      </c>
    </row>
    <row r="154" spans="1:20" hidden="1" outlineLevel="1">
      <c r="A154" s="14">
        <v>153</v>
      </c>
      <c r="B154" s="15">
        <f>Reais6x6!AB72</f>
        <v>5.4434250764525995E-2</v>
      </c>
      <c r="C154" s="15">
        <f>Reais6x6!AH72</f>
        <v>4.0540540540540543E-2</v>
      </c>
      <c r="D154" s="15">
        <f>Reais6x6!AN72</f>
        <v>0.18900343642611683</v>
      </c>
      <c r="E154" s="15">
        <f>Reais6x6!AC72</f>
        <v>5.4434250764525995E-2</v>
      </c>
      <c r="F154" s="15">
        <f>Reais6x6!AI72</f>
        <v>4.0540540540540543E-2</v>
      </c>
      <c r="G154" s="15">
        <f>Reais6x6!AO72</f>
        <v>0.18900343642611683</v>
      </c>
      <c r="H154" s="15">
        <f>Reais6x6!AD72</f>
        <v>4.2813455657492354E-3</v>
      </c>
      <c r="I154" s="15">
        <f>Reais6x6!AJ72</f>
        <v>9.0090090090090089E-3</v>
      </c>
      <c r="J154" s="15">
        <f>Reais6x6!AP72</f>
        <v>0</v>
      </c>
      <c r="K154" s="15">
        <f>Reais6x6!AE72</f>
        <v>1.5902140672782873E-2</v>
      </c>
      <c r="L154" s="15">
        <f>Reais6x6!AK72</f>
        <v>2.7027027027027029E-2</v>
      </c>
      <c r="M154" s="15">
        <f>Reais6x6!AQ72</f>
        <v>2.7147766323024059E-4</v>
      </c>
      <c r="N154" s="15">
        <f>Reais6x6!AF72</f>
        <v>1.5902140672782873E-2</v>
      </c>
      <c r="O154" s="15">
        <f>Reais6x6!AL72</f>
        <v>2.7027027027027029E-2</v>
      </c>
      <c r="P154" s="15">
        <f>Reais6x6!AR72</f>
        <v>2.7147766323024059E-4</v>
      </c>
      <c r="Q154" s="15">
        <f>Reais6x6!AG72</f>
        <v>1.5902140672782873E-2</v>
      </c>
      <c r="R154" s="15">
        <f>Reais6x6!AM72</f>
        <v>2.7027027027027029E-2</v>
      </c>
      <c r="S154" s="15">
        <f>Reais6x6!AS72</f>
        <v>2.7147766323024059E-4</v>
      </c>
      <c r="T154" s="13">
        <f>Reais6x6!AA72</f>
        <v>0.2120329553016668</v>
      </c>
    </row>
    <row r="155" spans="1:20" hidden="1" outlineLevel="1">
      <c r="A155" s="14">
        <v>154</v>
      </c>
      <c r="B155" s="15">
        <f>Reais6x6!AB73</f>
        <v>5.4434250764525995E-2</v>
      </c>
      <c r="C155" s="15">
        <f>Reais6x6!AH73</f>
        <v>4.0540540540540543E-2</v>
      </c>
      <c r="D155" s="15">
        <f>Reais6x6!AN73</f>
        <v>0.18900343642611683</v>
      </c>
      <c r="E155" s="15">
        <f>Reais6x6!AC73</f>
        <v>5.4434250764525995E-2</v>
      </c>
      <c r="F155" s="15">
        <f>Reais6x6!AI73</f>
        <v>4.0540540540540543E-2</v>
      </c>
      <c r="G155" s="15">
        <f>Reais6x6!AO73</f>
        <v>0.18900343642611683</v>
      </c>
      <c r="H155" s="15">
        <f>Reais6x6!AD73</f>
        <v>1.5902140672782873E-2</v>
      </c>
      <c r="I155" s="15">
        <f>Reais6x6!AJ73</f>
        <v>2.7027027027027029E-2</v>
      </c>
      <c r="J155" s="15">
        <f>Reais6x6!AP73</f>
        <v>2.7147766323024059E-4</v>
      </c>
      <c r="K155" s="15">
        <f>Reais6x6!AE73</f>
        <v>1.5902140672782873E-2</v>
      </c>
      <c r="L155" s="15">
        <f>Reais6x6!AK73</f>
        <v>2.7027027027027029E-2</v>
      </c>
      <c r="M155" s="15">
        <f>Reais6x6!AQ73</f>
        <v>2.7147766323024059E-4</v>
      </c>
      <c r="N155" s="15">
        <f>Reais6x6!AF73</f>
        <v>1.5902140672782873E-2</v>
      </c>
      <c r="O155" s="15">
        <f>Reais6x6!AL73</f>
        <v>2.7027027027027029E-2</v>
      </c>
      <c r="P155" s="15">
        <f>Reais6x6!AR73</f>
        <v>2.7147766323024059E-4</v>
      </c>
      <c r="Q155" s="15">
        <f>Reais6x6!AG73</f>
        <v>1.5902140672782873E-2</v>
      </c>
      <c r="R155" s="15">
        <f>Reais6x6!AM73</f>
        <v>2.7027027027027029E-2</v>
      </c>
      <c r="S155" s="15">
        <f>Reais6x6!AS73</f>
        <v>2.7147766323024059E-4</v>
      </c>
      <c r="T155" s="13">
        <f>Reais6x6!AA73</f>
        <v>0.25507848783526998</v>
      </c>
    </row>
    <row r="156" spans="1:20" hidden="1" outlineLevel="1">
      <c r="A156" s="14">
        <v>155</v>
      </c>
      <c r="B156" s="15">
        <f>Reais6x6!AB74</f>
        <v>5.4434250764525995E-2</v>
      </c>
      <c r="C156" s="15">
        <f>Reais6x6!AH74</f>
        <v>4.0540540540540543E-2</v>
      </c>
      <c r="D156" s="15">
        <f>Reais6x6!AN74</f>
        <v>0.18900343642611683</v>
      </c>
      <c r="E156" s="15">
        <f>Reais6x6!AC74</f>
        <v>7.9510703363914366E-3</v>
      </c>
      <c r="F156" s="15">
        <f>Reais6x6!AI74</f>
        <v>1.1261261261261261E-2</v>
      </c>
      <c r="G156" s="15">
        <f>Reais6x6!AO74</f>
        <v>5.4982817869415812E-3</v>
      </c>
      <c r="H156" s="15">
        <f>Reais6x6!AD74</f>
        <v>7.9510703363914366E-3</v>
      </c>
      <c r="I156" s="15">
        <f>Reais6x6!AJ74</f>
        <v>1.1261261261261261E-2</v>
      </c>
      <c r="J156" s="15">
        <f>Reais6x6!AP74</f>
        <v>5.4982817869415812E-3</v>
      </c>
      <c r="K156" s="15">
        <f>Reais6x6!AE74</f>
        <v>7.9510703363914366E-3</v>
      </c>
      <c r="L156" s="15">
        <f>Reais6x6!AK74</f>
        <v>1.1261261261261261E-2</v>
      </c>
      <c r="M156" s="15">
        <f>Reais6x6!AQ74</f>
        <v>5.4982817869415812E-3</v>
      </c>
      <c r="N156" s="15">
        <f>Reais6x6!AF74</f>
        <v>7.9510703363914366E-3</v>
      </c>
      <c r="O156" s="15">
        <f>Reais6x6!AL74</f>
        <v>1.1261261261261261E-2</v>
      </c>
      <c r="P156" s="15">
        <f>Reais6x6!AR74</f>
        <v>5.4982817869415812E-3</v>
      </c>
      <c r="Q156" s="15">
        <f>Reais6x6!AG74</f>
        <v>7.9510703363914366E-3</v>
      </c>
      <c r="R156" s="15">
        <f>Reais6x6!AM74</f>
        <v>1.1261261261261261E-2</v>
      </c>
      <c r="S156" s="15">
        <f>Reais6x6!AS74</f>
        <v>5.4982817869415812E-3</v>
      </c>
      <c r="T156" s="13">
        <f>Reais6x6!AA74</f>
        <v>0.18814398963197135</v>
      </c>
    </row>
    <row r="157" spans="1:20" hidden="1" outlineLevel="1">
      <c r="A157" s="14">
        <v>156</v>
      </c>
      <c r="B157" s="15">
        <f>Reais6x6!AB75</f>
        <v>5.4434250764525995E-2</v>
      </c>
      <c r="C157" s="15">
        <f>Reais6x6!AH75</f>
        <v>4.0540540540540543E-2</v>
      </c>
      <c r="D157" s="15">
        <f>Reais6x6!AN75</f>
        <v>0.18900343642611683</v>
      </c>
      <c r="E157" s="15">
        <f>Reais6x6!AC75</f>
        <v>7.9510703363914366E-3</v>
      </c>
      <c r="F157" s="15">
        <f>Reais6x6!AI75</f>
        <v>1.1261261261261261E-2</v>
      </c>
      <c r="G157" s="15">
        <f>Reais6x6!AO75</f>
        <v>5.4982817869415812E-3</v>
      </c>
      <c r="H157" s="15">
        <f>Reais6x6!AD75</f>
        <v>7.9510703363914366E-3</v>
      </c>
      <c r="I157" s="15">
        <f>Reais6x6!AJ75</f>
        <v>1.1261261261261261E-2</v>
      </c>
      <c r="J157" s="15">
        <f>Reais6x6!AP75</f>
        <v>5.4982817869415812E-3</v>
      </c>
      <c r="K157" s="15">
        <f>Reais6x6!AE75</f>
        <v>7.9510703363914366E-3</v>
      </c>
      <c r="L157" s="15">
        <f>Reais6x6!AK75</f>
        <v>1.1261261261261261E-2</v>
      </c>
      <c r="M157" s="15">
        <f>Reais6x6!AQ75</f>
        <v>5.4982817869415812E-3</v>
      </c>
      <c r="N157" s="15">
        <f>Reais6x6!AF75</f>
        <v>7.9510703363914366E-3</v>
      </c>
      <c r="O157" s="15">
        <f>Reais6x6!AL75</f>
        <v>1.1261261261261261E-2</v>
      </c>
      <c r="P157" s="15">
        <f>Reais6x6!AR75</f>
        <v>5.4982817869415812E-3</v>
      </c>
      <c r="Q157" s="15">
        <f>Reais6x6!AG75</f>
        <v>4.0978593272171251E-2</v>
      </c>
      <c r="R157" s="15">
        <f>Reais6x6!AM75</f>
        <v>8.5585585585585586E-2</v>
      </c>
      <c r="S157" s="15">
        <f>Reais6x6!AS75</f>
        <v>0.30584192439862545</v>
      </c>
      <c r="T157" s="13">
        <f>Reais6x6!AA75</f>
        <v>0.2238952450322157</v>
      </c>
    </row>
    <row r="158" spans="1:20" hidden="1" outlineLevel="1">
      <c r="A158" s="14">
        <v>157</v>
      </c>
      <c r="B158" s="15">
        <f>Reais6x6!AB76</f>
        <v>5.4434250764525995E-2</v>
      </c>
      <c r="C158" s="15">
        <f>Reais6x6!AH76</f>
        <v>4.0540540540540543E-2</v>
      </c>
      <c r="D158" s="15">
        <f>Reais6x6!AN76</f>
        <v>0.18900343642611683</v>
      </c>
      <c r="E158" s="15">
        <f>Reais6x6!AC76</f>
        <v>7.9510703363914366E-3</v>
      </c>
      <c r="F158" s="15">
        <f>Reais6x6!AI76</f>
        <v>1.1261261261261261E-2</v>
      </c>
      <c r="G158" s="15">
        <f>Reais6x6!AO76</f>
        <v>5.4982817869415812E-3</v>
      </c>
      <c r="H158" s="15">
        <f>Reais6x6!AD76</f>
        <v>7.9510703363914366E-3</v>
      </c>
      <c r="I158" s="15">
        <f>Reais6x6!AJ76</f>
        <v>1.1261261261261261E-2</v>
      </c>
      <c r="J158" s="15">
        <f>Reais6x6!AP76</f>
        <v>5.4982817869415812E-3</v>
      </c>
      <c r="K158" s="15">
        <f>Reais6x6!AE76</f>
        <v>7.9510703363914366E-3</v>
      </c>
      <c r="L158" s="15">
        <f>Reais6x6!AK76</f>
        <v>1.1261261261261261E-2</v>
      </c>
      <c r="M158" s="15">
        <f>Reais6x6!AQ76</f>
        <v>5.4982817869415812E-3</v>
      </c>
      <c r="N158" s="15">
        <f>Reais6x6!AF76</f>
        <v>7.9510703363914366E-3</v>
      </c>
      <c r="O158" s="15">
        <f>Reais6x6!AL76</f>
        <v>1.1261261261261261E-2</v>
      </c>
      <c r="P158" s="15">
        <f>Reais6x6!AR76</f>
        <v>5.4982817869415812E-3</v>
      </c>
      <c r="Q158" s="15">
        <f>Reais6x6!AG76</f>
        <v>4.2813455657492354E-3</v>
      </c>
      <c r="R158" s="15">
        <f>Reais6x6!AM76</f>
        <v>9.0090090090090089E-3</v>
      </c>
      <c r="S158" s="15">
        <f>Reais6x6!AS76</f>
        <v>0</v>
      </c>
      <c r="T158" s="13">
        <f>Reais6x6!AA76</f>
        <v>0.17590530998104448</v>
      </c>
    </row>
    <row r="159" spans="1:20" hidden="1" outlineLevel="1">
      <c r="A159" s="14">
        <v>158</v>
      </c>
      <c r="B159" s="15">
        <f>Reais6x6!AB77</f>
        <v>5.4434250764525995E-2</v>
      </c>
      <c r="C159" s="15">
        <f>Reais6x6!AH77</f>
        <v>4.0540540540540543E-2</v>
      </c>
      <c r="D159" s="15">
        <f>Reais6x6!AN77</f>
        <v>0.18900343642611683</v>
      </c>
      <c r="E159" s="15">
        <f>Reais6x6!AC77</f>
        <v>7.9510703363914366E-3</v>
      </c>
      <c r="F159" s="15">
        <f>Reais6x6!AI77</f>
        <v>1.1261261261261261E-2</v>
      </c>
      <c r="G159" s="15">
        <f>Reais6x6!AO77</f>
        <v>5.4982817869415812E-3</v>
      </c>
      <c r="H159" s="15">
        <f>Reais6x6!AD77</f>
        <v>7.9510703363914366E-3</v>
      </c>
      <c r="I159" s="15">
        <f>Reais6x6!AJ77</f>
        <v>1.1261261261261261E-2</v>
      </c>
      <c r="J159" s="15">
        <f>Reais6x6!AP77</f>
        <v>5.4982817869415812E-3</v>
      </c>
      <c r="K159" s="15">
        <f>Reais6x6!AE77</f>
        <v>7.9510703363914366E-3</v>
      </c>
      <c r="L159" s="15">
        <f>Reais6x6!AK77</f>
        <v>1.1261261261261261E-2</v>
      </c>
      <c r="M159" s="15">
        <f>Reais6x6!AQ77</f>
        <v>5.4982817869415812E-3</v>
      </c>
      <c r="N159" s="15">
        <f>Reais6x6!AF77</f>
        <v>7.9510703363914366E-3</v>
      </c>
      <c r="O159" s="15">
        <f>Reais6x6!AL77</f>
        <v>1.1261261261261261E-2</v>
      </c>
      <c r="P159" s="15">
        <f>Reais6x6!AR77</f>
        <v>5.4982817869415812E-3</v>
      </c>
      <c r="Q159" s="15">
        <f>Reais6x6!AG77</f>
        <v>1.5902140672782873E-2</v>
      </c>
      <c r="R159" s="15">
        <f>Reais6x6!AM77</f>
        <v>2.7027027027027029E-2</v>
      </c>
      <c r="S159" s="15">
        <f>Reais6x6!AS77</f>
        <v>2.7147766323024059E-4</v>
      </c>
      <c r="T159" s="13">
        <f>Reais6x6!AA77</f>
        <v>0.19381928281462077</v>
      </c>
    </row>
    <row r="160" spans="1:20" hidden="1" outlineLevel="1">
      <c r="A160" s="14">
        <v>159</v>
      </c>
      <c r="B160" s="15">
        <f>Reais6x6!AB78</f>
        <v>5.4434250764525995E-2</v>
      </c>
      <c r="C160" s="15">
        <f>Reais6x6!AH78</f>
        <v>4.0540540540540543E-2</v>
      </c>
      <c r="D160" s="15">
        <f>Reais6x6!AN78</f>
        <v>0.18900343642611683</v>
      </c>
      <c r="E160" s="15">
        <f>Reais6x6!AC78</f>
        <v>7.9510703363914366E-3</v>
      </c>
      <c r="F160" s="15">
        <f>Reais6x6!AI78</f>
        <v>1.1261261261261261E-2</v>
      </c>
      <c r="G160" s="15">
        <f>Reais6x6!AO78</f>
        <v>5.4982817869415812E-3</v>
      </c>
      <c r="H160" s="15">
        <f>Reais6x6!AD78</f>
        <v>7.9510703363914366E-3</v>
      </c>
      <c r="I160" s="15">
        <f>Reais6x6!AJ78</f>
        <v>1.1261261261261261E-2</v>
      </c>
      <c r="J160" s="15">
        <f>Reais6x6!AP78</f>
        <v>5.4982817869415812E-3</v>
      </c>
      <c r="K160" s="15">
        <f>Reais6x6!AE78</f>
        <v>7.9510703363914366E-3</v>
      </c>
      <c r="L160" s="15">
        <f>Reais6x6!AK78</f>
        <v>1.1261261261261261E-2</v>
      </c>
      <c r="M160" s="15">
        <f>Reais6x6!AQ78</f>
        <v>5.4982817869415812E-3</v>
      </c>
      <c r="N160" s="15">
        <f>Reais6x6!AF78</f>
        <v>4.0978593272171251E-2</v>
      </c>
      <c r="O160" s="15">
        <f>Reais6x6!AL78</f>
        <v>8.5585585585585586E-2</v>
      </c>
      <c r="P160" s="15">
        <f>Reais6x6!AR78</f>
        <v>0.30584192439862545</v>
      </c>
      <c r="Q160" s="15">
        <f>Reais6x6!AG78</f>
        <v>4.0978593272171251E-2</v>
      </c>
      <c r="R160" s="15">
        <f>Reais6x6!AM78</f>
        <v>8.5585585585585586E-2</v>
      </c>
      <c r="S160" s="15">
        <f>Reais6x6!AS78</f>
        <v>0.30584192439862545</v>
      </c>
      <c r="T160" s="13">
        <f>Reais6x6!AA78</f>
        <v>0.26387607474978708</v>
      </c>
    </row>
    <row r="161" spans="1:20" hidden="1" outlineLevel="1">
      <c r="A161" s="14">
        <v>160</v>
      </c>
      <c r="B161" s="15">
        <f>Reais6x6!AB79</f>
        <v>5.4434250764525995E-2</v>
      </c>
      <c r="C161" s="15">
        <f>Reais6x6!AH79</f>
        <v>4.0540540540540543E-2</v>
      </c>
      <c r="D161" s="15">
        <f>Reais6x6!AN79</f>
        <v>0.18900343642611683</v>
      </c>
      <c r="E161" s="15">
        <f>Reais6x6!AC79</f>
        <v>7.9510703363914366E-3</v>
      </c>
      <c r="F161" s="15">
        <f>Reais6x6!AI79</f>
        <v>1.1261261261261261E-2</v>
      </c>
      <c r="G161" s="15">
        <f>Reais6x6!AO79</f>
        <v>5.4982817869415812E-3</v>
      </c>
      <c r="H161" s="15">
        <f>Reais6x6!AD79</f>
        <v>7.9510703363914366E-3</v>
      </c>
      <c r="I161" s="15">
        <f>Reais6x6!AJ79</f>
        <v>1.1261261261261261E-2</v>
      </c>
      <c r="J161" s="15">
        <f>Reais6x6!AP79</f>
        <v>5.4982817869415812E-3</v>
      </c>
      <c r="K161" s="15">
        <f>Reais6x6!AE79</f>
        <v>7.9510703363914366E-3</v>
      </c>
      <c r="L161" s="15">
        <f>Reais6x6!AK79</f>
        <v>1.1261261261261261E-2</v>
      </c>
      <c r="M161" s="15">
        <f>Reais6x6!AQ79</f>
        <v>5.4982817869415812E-3</v>
      </c>
      <c r="N161" s="15">
        <f>Reais6x6!AF79</f>
        <v>4.0978593272171251E-2</v>
      </c>
      <c r="O161" s="15">
        <f>Reais6x6!AL79</f>
        <v>8.5585585585585586E-2</v>
      </c>
      <c r="P161" s="15">
        <f>Reais6x6!AR79</f>
        <v>0.30584192439862545</v>
      </c>
      <c r="Q161" s="15">
        <f>Reais6x6!AG79</f>
        <v>4.2813455657492354E-3</v>
      </c>
      <c r="R161" s="15">
        <f>Reais6x6!AM79</f>
        <v>9.0090090090090089E-3</v>
      </c>
      <c r="S161" s="15">
        <f>Reais6x6!AS79</f>
        <v>0</v>
      </c>
      <c r="T161" s="13">
        <f>Reais6x6!AA79</f>
        <v>0.2001847039094273</v>
      </c>
    </row>
    <row r="162" spans="1:20" hidden="1" outlineLevel="1">
      <c r="A162" s="14">
        <v>161</v>
      </c>
      <c r="B162" s="15">
        <f>Reais6x6!AB80</f>
        <v>5.4434250764525995E-2</v>
      </c>
      <c r="C162" s="15">
        <f>Reais6x6!AH80</f>
        <v>4.0540540540540543E-2</v>
      </c>
      <c r="D162" s="15">
        <f>Reais6x6!AN80</f>
        <v>0.18900343642611683</v>
      </c>
      <c r="E162" s="15">
        <f>Reais6x6!AC80</f>
        <v>7.9510703363914366E-3</v>
      </c>
      <c r="F162" s="15">
        <f>Reais6x6!AI80</f>
        <v>1.1261261261261261E-2</v>
      </c>
      <c r="G162" s="15">
        <f>Reais6x6!AO80</f>
        <v>5.4982817869415812E-3</v>
      </c>
      <c r="H162" s="15">
        <f>Reais6x6!AD80</f>
        <v>7.9510703363914366E-3</v>
      </c>
      <c r="I162" s="15">
        <f>Reais6x6!AJ80</f>
        <v>1.1261261261261261E-2</v>
      </c>
      <c r="J162" s="15">
        <f>Reais6x6!AP80</f>
        <v>5.4982817869415812E-3</v>
      </c>
      <c r="K162" s="15">
        <f>Reais6x6!AE80</f>
        <v>7.9510703363914366E-3</v>
      </c>
      <c r="L162" s="15">
        <f>Reais6x6!AK80</f>
        <v>1.1261261261261261E-2</v>
      </c>
      <c r="M162" s="15">
        <f>Reais6x6!AQ80</f>
        <v>5.4982817869415812E-3</v>
      </c>
      <c r="N162" s="15">
        <f>Reais6x6!AF80</f>
        <v>4.0978593272171251E-2</v>
      </c>
      <c r="O162" s="15">
        <f>Reais6x6!AL80</f>
        <v>8.5585585585585586E-2</v>
      </c>
      <c r="P162" s="15">
        <f>Reais6x6!AR80</f>
        <v>0.30584192439862545</v>
      </c>
      <c r="Q162" s="15">
        <f>Reais6x6!AG80</f>
        <v>1.5902140672782873E-2</v>
      </c>
      <c r="R162" s="15">
        <f>Reais6x6!AM80</f>
        <v>2.7027027027027029E-2</v>
      </c>
      <c r="S162" s="15">
        <f>Reais6x6!AS80</f>
        <v>2.7147766323024059E-4</v>
      </c>
      <c r="T162" s="13">
        <f>Reais6x6!AA80</f>
        <v>0.22016855705566121</v>
      </c>
    </row>
    <row r="163" spans="1:20" hidden="1" outlineLevel="1">
      <c r="A163" s="14">
        <v>162</v>
      </c>
      <c r="B163" s="15">
        <f>Reais6x6!AB81</f>
        <v>5.4434250764525995E-2</v>
      </c>
      <c r="C163" s="15">
        <f>Reais6x6!AH81</f>
        <v>4.0540540540540543E-2</v>
      </c>
      <c r="D163" s="15">
        <f>Reais6x6!AN81</f>
        <v>0.18900343642611683</v>
      </c>
      <c r="E163" s="15">
        <f>Reais6x6!AC81</f>
        <v>7.9510703363914366E-3</v>
      </c>
      <c r="F163" s="15">
        <f>Reais6x6!AI81</f>
        <v>1.1261261261261261E-2</v>
      </c>
      <c r="G163" s="15">
        <f>Reais6x6!AO81</f>
        <v>5.4982817869415812E-3</v>
      </c>
      <c r="H163" s="15">
        <f>Reais6x6!AD81</f>
        <v>7.9510703363914366E-3</v>
      </c>
      <c r="I163" s="15">
        <f>Reais6x6!AJ81</f>
        <v>1.1261261261261261E-2</v>
      </c>
      <c r="J163" s="15">
        <f>Reais6x6!AP81</f>
        <v>5.4982817869415812E-3</v>
      </c>
      <c r="K163" s="15">
        <f>Reais6x6!AE81</f>
        <v>7.9510703363914366E-3</v>
      </c>
      <c r="L163" s="15">
        <f>Reais6x6!AK81</f>
        <v>1.1261261261261261E-2</v>
      </c>
      <c r="M163" s="15">
        <f>Reais6x6!AQ81</f>
        <v>5.4982817869415812E-3</v>
      </c>
      <c r="N163" s="15">
        <f>Reais6x6!AF81</f>
        <v>4.2813455657492354E-3</v>
      </c>
      <c r="O163" s="15">
        <f>Reais6x6!AL81</f>
        <v>9.0090090090090089E-3</v>
      </c>
      <c r="P163" s="15">
        <f>Reais6x6!AR81</f>
        <v>0</v>
      </c>
      <c r="Q163" s="15">
        <f>Reais6x6!AG81</f>
        <v>4.2813455657492354E-3</v>
      </c>
      <c r="R163" s="15">
        <f>Reais6x6!AM81</f>
        <v>9.0090090090090089E-3</v>
      </c>
      <c r="S163" s="15">
        <f>Reais6x6!AS81</f>
        <v>0</v>
      </c>
      <c r="T163" s="13">
        <f>Reais6x6!AA81</f>
        <v>0.16434813481596991</v>
      </c>
    </row>
    <row r="164" spans="1:20" hidden="1" outlineLevel="1">
      <c r="A164" s="14">
        <v>163</v>
      </c>
      <c r="B164" s="15">
        <f>Reais6x6!AB82</f>
        <v>5.4434250764525995E-2</v>
      </c>
      <c r="C164" s="15">
        <f>Reais6x6!AH82</f>
        <v>4.0540540540540543E-2</v>
      </c>
      <c r="D164" s="15">
        <f>Reais6x6!AN82</f>
        <v>0.18900343642611683</v>
      </c>
      <c r="E164" s="15">
        <f>Reais6x6!AC82</f>
        <v>7.9510703363914366E-3</v>
      </c>
      <c r="F164" s="15">
        <f>Reais6x6!AI82</f>
        <v>1.1261261261261261E-2</v>
      </c>
      <c r="G164" s="15">
        <f>Reais6x6!AO82</f>
        <v>5.4982817869415812E-3</v>
      </c>
      <c r="H164" s="15">
        <f>Reais6x6!AD82</f>
        <v>7.9510703363914366E-3</v>
      </c>
      <c r="I164" s="15">
        <f>Reais6x6!AJ82</f>
        <v>1.1261261261261261E-2</v>
      </c>
      <c r="J164" s="15">
        <f>Reais6x6!AP82</f>
        <v>5.4982817869415812E-3</v>
      </c>
      <c r="K164" s="15">
        <f>Reais6x6!AE82</f>
        <v>7.9510703363914366E-3</v>
      </c>
      <c r="L164" s="15">
        <f>Reais6x6!AK82</f>
        <v>1.1261261261261261E-2</v>
      </c>
      <c r="M164" s="15">
        <f>Reais6x6!AQ82</f>
        <v>5.4982817869415812E-3</v>
      </c>
      <c r="N164" s="15">
        <f>Reais6x6!AF82</f>
        <v>4.2813455657492354E-3</v>
      </c>
      <c r="O164" s="15">
        <f>Reais6x6!AL82</f>
        <v>9.0090090090090089E-3</v>
      </c>
      <c r="P164" s="15">
        <f>Reais6x6!AR82</f>
        <v>0</v>
      </c>
      <c r="Q164" s="15">
        <f>Reais6x6!AG82</f>
        <v>1.5902140672782873E-2</v>
      </c>
      <c r="R164" s="15">
        <f>Reais6x6!AM82</f>
        <v>2.7027027027027029E-2</v>
      </c>
      <c r="S164" s="15">
        <f>Reais6x6!AS82</f>
        <v>2.7147766323024059E-4</v>
      </c>
      <c r="T164" s="13">
        <f>Reais6x6!AA82</f>
        <v>0.17659117433545266</v>
      </c>
    </row>
    <row r="165" spans="1:20" hidden="1" outlineLevel="1">
      <c r="A165" s="14">
        <v>164</v>
      </c>
      <c r="B165" s="15">
        <f>Reais6x6!AB83</f>
        <v>5.4434250764525995E-2</v>
      </c>
      <c r="C165" s="15">
        <f>Reais6x6!AH83</f>
        <v>4.0540540540540543E-2</v>
      </c>
      <c r="D165" s="15">
        <f>Reais6x6!AN83</f>
        <v>0.18900343642611683</v>
      </c>
      <c r="E165" s="15">
        <f>Reais6x6!AC83</f>
        <v>7.9510703363914366E-3</v>
      </c>
      <c r="F165" s="15">
        <f>Reais6x6!AI83</f>
        <v>1.1261261261261261E-2</v>
      </c>
      <c r="G165" s="15">
        <f>Reais6x6!AO83</f>
        <v>5.4982817869415812E-3</v>
      </c>
      <c r="H165" s="15">
        <f>Reais6x6!AD83</f>
        <v>7.9510703363914366E-3</v>
      </c>
      <c r="I165" s="15">
        <f>Reais6x6!AJ83</f>
        <v>1.1261261261261261E-2</v>
      </c>
      <c r="J165" s="15">
        <f>Reais6x6!AP83</f>
        <v>5.4982817869415812E-3</v>
      </c>
      <c r="K165" s="15">
        <f>Reais6x6!AE83</f>
        <v>7.9510703363914366E-3</v>
      </c>
      <c r="L165" s="15">
        <f>Reais6x6!AK83</f>
        <v>1.1261261261261261E-2</v>
      </c>
      <c r="M165" s="15">
        <f>Reais6x6!AQ83</f>
        <v>5.4982817869415812E-3</v>
      </c>
      <c r="N165" s="15">
        <f>Reais6x6!AF83</f>
        <v>1.5902140672782873E-2</v>
      </c>
      <c r="O165" s="15">
        <f>Reais6x6!AL83</f>
        <v>2.7027027027027029E-2</v>
      </c>
      <c r="P165" s="15">
        <f>Reais6x6!AR83</f>
        <v>2.7147766323024059E-4</v>
      </c>
      <c r="Q165" s="15">
        <f>Reais6x6!AG83</f>
        <v>1.5902140672782873E-2</v>
      </c>
      <c r="R165" s="15">
        <f>Reais6x6!AM83</f>
        <v>2.7027027027027029E-2</v>
      </c>
      <c r="S165" s="15">
        <f>Reais6x6!AS83</f>
        <v>2.7147766323024059E-4</v>
      </c>
      <c r="T165" s="13">
        <f>Reais6x6!AA83</f>
        <v>0.19498357691770871</v>
      </c>
    </row>
    <row r="166" spans="1:20" hidden="1" outlineLevel="1">
      <c r="A166" s="14">
        <v>165</v>
      </c>
      <c r="B166" s="15">
        <f>Reais6x6!AB84</f>
        <v>5.4434250764525995E-2</v>
      </c>
      <c r="C166" s="15">
        <f>Reais6x6!AH84</f>
        <v>4.0540540540540543E-2</v>
      </c>
      <c r="D166" s="15">
        <f>Reais6x6!AN84</f>
        <v>0.18900343642611683</v>
      </c>
      <c r="E166" s="15">
        <f>Reais6x6!AC84</f>
        <v>7.9510703363914366E-3</v>
      </c>
      <c r="F166" s="15">
        <f>Reais6x6!AI84</f>
        <v>1.1261261261261261E-2</v>
      </c>
      <c r="G166" s="15">
        <f>Reais6x6!AO84</f>
        <v>5.4982817869415812E-3</v>
      </c>
      <c r="H166" s="15">
        <f>Reais6x6!AD84</f>
        <v>7.9510703363914366E-3</v>
      </c>
      <c r="I166" s="15">
        <f>Reais6x6!AJ84</f>
        <v>1.1261261261261261E-2</v>
      </c>
      <c r="J166" s="15">
        <f>Reais6x6!AP84</f>
        <v>5.4982817869415812E-3</v>
      </c>
      <c r="K166" s="15">
        <f>Reais6x6!AE84</f>
        <v>4.0978593272171251E-2</v>
      </c>
      <c r="L166" s="15">
        <f>Reais6x6!AK84</f>
        <v>8.5585585585585586E-2</v>
      </c>
      <c r="M166" s="15">
        <f>Reais6x6!AQ84</f>
        <v>0.30584192439862545</v>
      </c>
      <c r="N166" s="15">
        <f>Reais6x6!AF84</f>
        <v>4.0978593272171251E-2</v>
      </c>
      <c r="O166" s="15">
        <f>Reais6x6!AL84</f>
        <v>8.5585585585585586E-2</v>
      </c>
      <c r="P166" s="15">
        <f>Reais6x6!AR84</f>
        <v>0.30584192439862545</v>
      </c>
      <c r="Q166" s="15">
        <f>Reais6x6!AG84</f>
        <v>4.0978593272171251E-2</v>
      </c>
      <c r="R166" s="15">
        <f>Reais6x6!AM84</f>
        <v>8.5585585585585586E-2</v>
      </c>
      <c r="S166" s="15">
        <f>Reais6x6!AS84</f>
        <v>0.30584192439862545</v>
      </c>
      <c r="T166" s="13">
        <f>Reais6x6!AA84</f>
        <v>0.30529990591035999</v>
      </c>
    </row>
    <row r="167" spans="1:20" hidden="1" outlineLevel="1">
      <c r="A167" s="14">
        <v>166</v>
      </c>
      <c r="B167" s="15">
        <f>Reais6x6!AB85</f>
        <v>5.4434250764525995E-2</v>
      </c>
      <c r="C167" s="15">
        <f>Reais6x6!AH85</f>
        <v>4.0540540540540543E-2</v>
      </c>
      <c r="D167" s="15">
        <f>Reais6x6!AN85</f>
        <v>0.18900343642611683</v>
      </c>
      <c r="E167" s="15">
        <f>Reais6x6!AC85</f>
        <v>7.9510703363914366E-3</v>
      </c>
      <c r="F167" s="15">
        <f>Reais6x6!AI85</f>
        <v>1.1261261261261261E-2</v>
      </c>
      <c r="G167" s="15">
        <f>Reais6x6!AO85</f>
        <v>5.4982817869415812E-3</v>
      </c>
      <c r="H167" s="15">
        <f>Reais6x6!AD85</f>
        <v>7.9510703363914366E-3</v>
      </c>
      <c r="I167" s="15">
        <f>Reais6x6!AJ85</f>
        <v>1.1261261261261261E-2</v>
      </c>
      <c r="J167" s="15">
        <f>Reais6x6!AP85</f>
        <v>5.4982817869415812E-3</v>
      </c>
      <c r="K167" s="15">
        <f>Reais6x6!AE85</f>
        <v>4.0978593272171251E-2</v>
      </c>
      <c r="L167" s="15">
        <f>Reais6x6!AK85</f>
        <v>8.5585585585585586E-2</v>
      </c>
      <c r="M167" s="15">
        <f>Reais6x6!AQ85</f>
        <v>0.30584192439862545</v>
      </c>
      <c r="N167" s="15">
        <f>Reais6x6!AF85</f>
        <v>4.0978593272171251E-2</v>
      </c>
      <c r="O167" s="15">
        <f>Reais6x6!AL85</f>
        <v>8.5585585585585586E-2</v>
      </c>
      <c r="P167" s="15">
        <f>Reais6x6!AR85</f>
        <v>0.30584192439862545</v>
      </c>
      <c r="Q167" s="15">
        <f>Reais6x6!AG85</f>
        <v>4.2813455657492354E-3</v>
      </c>
      <c r="R167" s="15">
        <f>Reais6x6!AM85</f>
        <v>9.0090090090090089E-3</v>
      </c>
      <c r="S167" s="15">
        <f>Reais6x6!AS85</f>
        <v>0</v>
      </c>
      <c r="T167" s="13">
        <f>Reais6x6!AA85</f>
        <v>0.23283541160202079</v>
      </c>
    </row>
    <row r="168" spans="1:20" hidden="1" outlineLevel="1">
      <c r="A168" s="14">
        <v>167</v>
      </c>
      <c r="B168" s="15">
        <f>Reais6x6!AB86</f>
        <v>5.4434250764525995E-2</v>
      </c>
      <c r="C168" s="15">
        <f>Reais6x6!AH86</f>
        <v>4.0540540540540543E-2</v>
      </c>
      <c r="D168" s="15">
        <f>Reais6x6!AN86</f>
        <v>0.18900343642611683</v>
      </c>
      <c r="E168" s="15">
        <f>Reais6x6!AC86</f>
        <v>7.9510703363914366E-3</v>
      </c>
      <c r="F168" s="15">
        <f>Reais6x6!AI86</f>
        <v>1.1261261261261261E-2</v>
      </c>
      <c r="G168" s="15">
        <f>Reais6x6!AO86</f>
        <v>5.4982817869415812E-3</v>
      </c>
      <c r="H168" s="15">
        <f>Reais6x6!AD86</f>
        <v>7.9510703363914366E-3</v>
      </c>
      <c r="I168" s="15">
        <f>Reais6x6!AJ86</f>
        <v>1.1261261261261261E-2</v>
      </c>
      <c r="J168" s="15">
        <f>Reais6x6!AP86</f>
        <v>5.4982817869415812E-3</v>
      </c>
      <c r="K168" s="15">
        <f>Reais6x6!AE86</f>
        <v>4.0978593272171251E-2</v>
      </c>
      <c r="L168" s="15">
        <f>Reais6x6!AK86</f>
        <v>8.5585585585585586E-2</v>
      </c>
      <c r="M168" s="15">
        <f>Reais6x6!AQ86</f>
        <v>0.30584192439862545</v>
      </c>
      <c r="N168" s="15">
        <f>Reais6x6!AF86</f>
        <v>4.0978593272171251E-2</v>
      </c>
      <c r="O168" s="15">
        <f>Reais6x6!AL86</f>
        <v>8.5585585585585586E-2</v>
      </c>
      <c r="P168" s="15">
        <f>Reais6x6!AR86</f>
        <v>0.30584192439862545</v>
      </c>
      <c r="Q168" s="15">
        <f>Reais6x6!AG86</f>
        <v>1.5902140672782873E-2</v>
      </c>
      <c r="R168" s="15">
        <f>Reais6x6!AM86</f>
        <v>2.7027027027027029E-2</v>
      </c>
      <c r="S168" s="15">
        <f>Reais6x6!AS86</f>
        <v>2.7147766323024059E-4</v>
      </c>
      <c r="T168" s="13">
        <f>Reais6x6!AA86</f>
        <v>0.27186814411466914</v>
      </c>
    </row>
    <row r="169" spans="1:20" hidden="1" outlineLevel="1">
      <c r="A169" s="14">
        <v>168</v>
      </c>
      <c r="B169" s="15">
        <f>Reais6x6!AB87</f>
        <v>5.4434250764525995E-2</v>
      </c>
      <c r="C169" s="15">
        <f>Reais6x6!AH87</f>
        <v>4.0540540540540543E-2</v>
      </c>
      <c r="D169" s="15">
        <f>Reais6x6!AN87</f>
        <v>0.18900343642611683</v>
      </c>
      <c r="E169" s="15">
        <f>Reais6x6!AC87</f>
        <v>7.9510703363914366E-3</v>
      </c>
      <c r="F169" s="15">
        <f>Reais6x6!AI87</f>
        <v>1.1261261261261261E-2</v>
      </c>
      <c r="G169" s="15">
        <f>Reais6x6!AO87</f>
        <v>5.4982817869415812E-3</v>
      </c>
      <c r="H169" s="15">
        <f>Reais6x6!AD87</f>
        <v>7.9510703363914366E-3</v>
      </c>
      <c r="I169" s="15">
        <f>Reais6x6!AJ87</f>
        <v>1.1261261261261261E-2</v>
      </c>
      <c r="J169" s="15">
        <f>Reais6x6!AP87</f>
        <v>5.4982817869415812E-3</v>
      </c>
      <c r="K169" s="15">
        <f>Reais6x6!AE87</f>
        <v>4.0978593272171251E-2</v>
      </c>
      <c r="L169" s="15">
        <f>Reais6x6!AK87</f>
        <v>8.5585585585585586E-2</v>
      </c>
      <c r="M169" s="15">
        <f>Reais6x6!AQ87</f>
        <v>0.30584192439862545</v>
      </c>
      <c r="N169" s="15">
        <f>Reais6x6!AF87</f>
        <v>4.2813455657492354E-3</v>
      </c>
      <c r="O169" s="15">
        <f>Reais6x6!AL87</f>
        <v>9.0090090090090089E-3</v>
      </c>
      <c r="P169" s="15">
        <f>Reais6x6!AR87</f>
        <v>0</v>
      </c>
      <c r="Q169" s="15">
        <f>Reais6x6!AG87</f>
        <v>4.2813455657492354E-3</v>
      </c>
      <c r="R169" s="15">
        <f>Reais6x6!AM87</f>
        <v>9.0090090090090089E-3</v>
      </c>
      <c r="S169" s="15">
        <f>Reais6x6!AS87</f>
        <v>0</v>
      </c>
      <c r="T169" s="13">
        <f>Reais6x6!AA87</f>
        <v>0.18692808084925264</v>
      </c>
    </row>
    <row r="170" spans="1:20" hidden="1" outlineLevel="1">
      <c r="A170" s="14">
        <v>169</v>
      </c>
      <c r="B170" s="15">
        <f>Reais6x6!AB88</f>
        <v>5.4434250764525995E-2</v>
      </c>
      <c r="C170" s="15">
        <f>Reais6x6!AH88</f>
        <v>4.0540540540540543E-2</v>
      </c>
      <c r="D170" s="15">
        <f>Reais6x6!AN88</f>
        <v>0.18900343642611683</v>
      </c>
      <c r="E170" s="15">
        <f>Reais6x6!AC88</f>
        <v>7.9510703363914366E-3</v>
      </c>
      <c r="F170" s="15">
        <f>Reais6x6!AI88</f>
        <v>1.1261261261261261E-2</v>
      </c>
      <c r="G170" s="15">
        <f>Reais6x6!AO88</f>
        <v>5.4982817869415812E-3</v>
      </c>
      <c r="H170" s="15">
        <f>Reais6x6!AD88</f>
        <v>7.9510703363914366E-3</v>
      </c>
      <c r="I170" s="15">
        <f>Reais6x6!AJ88</f>
        <v>1.1261261261261261E-2</v>
      </c>
      <c r="J170" s="15">
        <f>Reais6x6!AP88</f>
        <v>5.4982817869415812E-3</v>
      </c>
      <c r="K170" s="15">
        <f>Reais6x6!AE88</f>
        <v>4.0978593272171251E-2</v>
      </c>
      <c r="L170" s="15">
        <f>Reais6x6!AK88</f>
        <v>8.5585585585585586E-2</v>
      </c>
      <c r="M170" s="15">
        <f>Reais6x6!AQ88</f>
        <v>0.30584192439862545</v>
      </c>
      <c r="N170" s="15">
        <f>Reais6x6!AF88</f>
        <v>4.2813455657492354E-3</v>
      </c>
      <c r="O170" s="15">
        <f>Reais6x6!AL88</f>
        <v>9.0090090090090089E-3</v>
      </c>
      <c r="P170" s="15">
        <f>Reais6x6!AR88</f>
        <v>0</v>
      </c>
      <c r="Q170" s="15">
        <f>Reais6x6!AG88</f>
        <v>1.5902140672782873E-2</v>
      </c>
      <c r="R170" s="15">
        <f>Reais6x6!AM88</f>
        <v>2.7027027027027029E-2</v>
      </c>
      <c r="S170" s="15">
        <f>Reais6x6!AS88</f>
        <v>2.7147766323024059E-4</v>
      </c>
      <c r="T170" s="13">
        <f>Reais6x6!AA88</f>
        <v>0.20673976046564449</v>
      </c>
    </row>
    <row r="171" spans="1:20" hidden="1" outlineLevel="1">
      <c r="A171" s="14">
        <v>170</v>
      </c>
      <c r="B171" s="15">
        <f>Reais6x6!AB89</f>
        <v>5.4434250764525995E-2</v>
      </c>
      <c r="C171" s="15">
        <f>Reais6x6!AH89</f>
        <v>4.0540540540540543E-2</v>
      </c>
      <c r="D171" s="15">
        <f>Reais6x6!AN89</f>
        <v>0.18900343642611683</v>
      </c>
      <c r="E171" s="15">
        <f>Reais6x6!AC89</f>
        <v>7.9510703363914366E-3</v>
      </c>
      <c r="F171" s="15">
        <f>Reais6x6!AI89</f>
        <v>1.1261261261261261E-2</v>
      </c>
      <c r="G171" s="15">
        <f>Reais6x6!AO89</f>
        <v>5.4982817869415812E-3</v>
      </c>
      <c r="H171" s="15">
        <f>Reais6x6!AD89</f>
        <v>7.9510703363914366E-3</v>
      </c>
      <c r="I171" s="15">
        <f>Reais6x6!AJ89</f>
        <v>1.1261261261261261E-2</v>
      </c>
      <c r="J171" s="15">
        <f>Reais6x6!AP89</f>
        <v>5.4982817869415812E-3</v>
      </c>
      <c r="K171" s="15">
        <f>Reais6x6!AE89</f>
        <v>4.0978593272171251E-2</v>
      </c>
      <c r="L171" s="15">
        <f>Reais6x6!AK89</f>
        <v>8.5585585585585586E-2</v>
      </c>
      <c r="M171" s="15">
        <f>Reais6x6!AQ89</f>
        <v>0.30584192439862545</v>
      </c>
      <c r="N171" s="15">
        <f>Reais6x6!AF89</f>
        <v>1.5902140672782873E-2</v>
      </c>
      <c r="O171" s="15">
        <f>Reais6x6!AL89</f>
        <v>2.7027027027027029E-2</v>
      </c>
      <c r="P171" s="15">
        <f>Reais6x6!AR89</f>
        <v>2.7147766323024059E-4</v>
      </c>
      <c r="Q171" s="15">
        <f>Reais6x6!AG89</f>
        <v>1.5902140672782873E-2</v>
      </c>
      <c r="R171" s="15">
        <f>Reais6x6!AM89</f>
        <v>2.7027027027027029E-2</v>
      </c>
      <c r="S171" s="15">
        <f>Reais6x6!AS89</f>
        <v>2.7147766323024059E-4</v>
      </c>
      <c r="T171" s="13">
        <f>Reais6x6!AA89</f>
        <v>0.22869532423165426</v>
      </c>
    </row>
    <row r="172" spans="1:20" hidden="1" outlineLevel="1">
      <c r="A172" s="14">
        <v>171</v>
      </c>
      <c r="B172" s="15">
        <f>Reais6x6!AB90</f>
        <v>5.4434250764525995E-2</v>
      </c>
      <c r="C172" s="15">
        <f>Reais6x6!AH90</f>
        <v>4.0540540540540543E-2</v>
      </c>
      <c r="D172" s="15">
        <f>Reais6x6!AN90</f>
        <v>0.18900343642611683</v>
      </c>
      <c r="E172" s="15">
        <f>Reais6x6!AC90</f>
        <v>7.9510703363914366E-3</v>
      </c>
      <c r="F172" s="15">
        <f>Reais6x6!AI90</f>
        <v>1.1261261261261261E-2</v>
      </c>
      <c r="G172" s="15">
        <f>Reais6x6!AO90</f>
        <v>5.4982817869415812E-3</v>
      </c>
      <c r="H172" s="15">
        <f>Reais6x6!AD90</f>
        <v>7.9510703363914366E-3</v>
      </c>
      <c r="I172" s="15">
        <f>Reais6x6!AJ90</f>
        <v>1.1261261261261261E-2</v>
      </c>
      <c r="J172" s="15">
        <f>Reais6x6!AP90</f>
        <v>5.4982817869415812E-3</v>
      </c>
      <c r="K172" s="15">
        <f>Reais6x6!AE90</f>
        <v>4.2813455657492354E-3</v>
      </c>
      <c r="L172" s="15">
        <f>Reais6x6!AK90</f>
        <v>9.0090090090090089E-3</v>
      </c>
      <c r="M172" s="15">
        <f>Reais6x6!AQ90</f>
        <v>0</v>
      </c>
      <c r="N172" s="15">
        <f>Reais6x6!AF90</f>
        <v>4.2813455657492354E-3</v>
      </c>
      <c r="O172" s="15">
        <f>Reais6x6!AL90</f>
        <v>9.0090090090090089E-3</v>
      </c>
      <c r="P172" s="15">
        <f>Reais6x6!AR90</f>
        <v>0</v>
      </c>
      <c r="Q172" s="15">
        <f>Reais6x6!AG90</f>
        <v>4.2813455657492354E-3</v>
      </c>
      <c r="R172" s="15">
        <f>Reais6x6!AM90</f>
        <v>9.0090090090090089E-3</v>
      </c>
      <c r="S172" s="15">
        <f>Reais6x6!AS90</f>
        <v>0</v>
      </c>
      <c r="T172" s="13">
        <f>Reais6x6!AA90</f>
        <v>0.15720779885034317</v>
      </c>
    </row>
    <row r="173" spans="1:20" hidden="1" outlineLevel="1">
      <c r="A173" s="14">
        <v>172</v>
      </c>
      <c r="B173" s="15">
        <f>Reais6x6!AB91</f>
        <v>5.4434250764525995E-2</v>
      </c>
      <c r="C173" s="15">
        <f>Reais6x6!AH91</f>
        <v>4.0540540540540543E-2</v>
      </c>
      <c r="D173" s="15">
        <f>Reais6x6!AN91</f>
        <v>0.18900343642611683</v>
      </c>
      <c r="E173" s="15">
        <f>Reais6x6!AC91</f>
        <v>7.9510703363914366E-3</v>
      </c>
      <c r="F173" s="15">
        <f>Reais6x6!AI91</f>
        <v>1.1261261261261261E-2</v>
      </c>
      <c r="G173" s="15">
        <f>Reais6x6!AO91</f>
        <v>5.4982817869415812E-3</v>
      </c>
      <c r="H173" s="15">
        <f>Reais6x6!AD91</f>
        <v>7.9510703363914366E-3</v>
      </c>
      <c r="I173" s="15">
        <f>Reais6x6!AJ91</f>
        <v>1.1261261261261261E-2</v>
      </c>
      <c r="J173" s="15">
        <f>Reais6x6!AP91</f>
        <v>5.4982817869415812E-3</v>
      </c>
      <c r="K173" s="15">
        <f>Reais6x6!AE91</f>
        <v>4.2813455657492354E-3</v>
      </c>
      <c r="L173" s="15">
        <f>Reais6x6!AK91</f>
        <v>9.0090090090090089E-3</v>
      </c>
      <c r="M173" s="15">
        <f>Reais6x6!AQ91</f>
        <v>0</v>
      </c>
      <c r="N173" s="15">
        <f>Reais6x6!AF91</f>
        <v>4.2813455657492354E-3</v>
      </c>
      <c r="O173" s="15">
        <f>Reais6x6!AL91</f>
        <v>9.0090090090090089E-3</v>
      </c>
      <c r="P173" s="15">
        <f>Reais6x6!AR91</f>
        <v>0</v>
      </c>
      <c r="Q173" s="15">
        <f>Reais6x6!AG91</f>
        <v>1.5902140672782873E-2</v>
      </c>
      <c r="R173" s="15">
        <f>Reais6x6!AM91</f>
        <v>2.7027027027027029E-2</v>
      </c>
      <c r="S173" s="15">
        <f>Reais6x6!AS91</f>
        <v>2.7147766323024059E-4</v>
      </c>
      <c r="T173" s="13">
        <f>Reais6x6!AA91</f>
        <v>0.16194854281500601</v>
      </c>
    </row>
    <row r="174" spans="1:20" hidden="1" outlineLevel="1">
      <c r="A174" s="14">
        <v>173</v>
      </c>
      <c r="B174" s="15">
        <f>Reais6x6!AB92</f>
        <v>5.4434250764525995E-2</v>
      </c>
      <c r="C174" s="15">
        <f>Reais6x6!AH92</f>
        <v>4.0540540540540543E-2</v>
      </c>
      <c r="D174" s="15">
        <f>Reais6x6!AN92</f>
        <v>0.18900343642611683</v>
      </c>
      <c r="E174" s="15">
        <f>Reais6x6!AC92</f>
        <v>7.9510703363914366E-3</v>
      </c>
      <c r="F174" s="15">
        <f>Reais6x6!AI92</f>
        <v>1.1261261261261261E-2</v>
      </c>
      <c r="G174" s="15">
        <f>Reais6x6!AO92</f>
        <v>5.4982817869415812E-3</v>
      </c>
      <c r="H174" s="15">
        <f>Reais6x6!AD92</f>
        <v>7.9510703363914366E-3</v>
      </c>
      <c r="I174" s="15">
        <f>Reais6x6!AJ92</f>
        <v>1.1261261261261261E-2</v>
      </c>
      <c r="J174" s="15">
        <f>Reais6x6!AP92</f>
        <v>5.4982817869415812E-3</v>
      </c>
      <c r="K174" s="15">
        <f>Reais6x6!AE92</f>
        <v>4.2813455657492354E-3</v>
      </c>
      <c r="L174" s="15">
        <f>Reais6x6!AK92</f>
        <v>9.0090090090090089E-3</v>
      </c>
      <c r="M174" s="15">
        <f>Reais6x6!AQ92</f>
        <v>0</v>
      </c>
      <c r="N174" s="15">
        <f>Reais6x6!AF92</f>
        <v>1.5902140672782873E-2</v>
      </c>
      <c r="O174" s="15">
        <f>Reais6x6!AL92</f>
        <v>2.7027027027027029E-2</v>
      </c>
      <c r="P174" s="15">
        <f>Reais6x6!AR92</f>
        <v>2.7147766323024059E-4</v>
      </c>
      <c r="Q174" s="15">
        <f>Reais6x6!AG92</f>
        <v>1.5902140672782873E-2</v>
      </c>
      <c r="R174" s="15">
        <f>Reais6x6!AM92</f>
        <v>2.7027027027027029E-2</v>
      </c>
      <c r="S174" s="15">
        <f>Reais6x6!AS92</f>
        <v>2.7147766323024059E-4</v>
      </c>
      <c r="T174" s="13">
        <f>Reais6x6!AA92</f>
        <v>0.17577888392179034</v>
      </c>
    </row>
    <row r="175" spans="1:20" hidden="1" outlineLevel="1">
      <c r="A175" s="14">
        <v>174</v>
      </c>
      <c r="B175" s="15">
        <f>Reais6x6!AB93</f>
        <v>5.4434250764525995E-2</v>
      </c>
      <c r="C175" s="15">
        <f>Reais6x6!AH93</f>
        <v>4.0540540540540543E-2</v>
      </c>
      <c r="D175" s="15">
        <f>Reais6x6!AN93</f>
        <v>0.18900343642611683</v>
      </c>
      <c r="E175" s="15">
        <f>Reais6x6!AC93</f>
        <v>7.9510703363914366E-3</v>
      </c>
      <c r="F175" s="15">
        <f>Reais6x6!AI93</f>
        <v>1.1261261261261261E-2</v>
      </c>
      <c r="G175" s="15">
        <f>Reais6x6!AO93</f>
        <v>5.4982817869415812E-3</v>
      </c>
      <c r="H175" s="15">
        <f>Reais6x6!AD93</f>
        <v>7.9510703363914366E-3</v>
      </c>
      <c r="I175" s="15">
        <f>Reais6x6!AJ93</f>
        <v>1.1261261261261261E-2</v>
      </c>
      <c r="J175" s="15">
        <f>Reais6x6!AP93</f>
        <v>5.4982817869415812E-3</v>
      </c>
      <c r="K175" s="15">
        <f>Reais6x6!AE93</f>
        <v>1.5902140672782873E-2</v>
      </c>
      <c r="L175" s="15">
        <f>Reais6x6!AK93</f>
        <v>2.7027027027027029E-2</v>
      </c>
      <c r="M175" s="15">
        <f>Reais6x6!AQ93</f>
        <v>2.7147766323024059E-4</v>
      </c>
      <c r="N175" s="15">
        <f>Reais6x6!AF93</f>
        <v>1.5902140672782873E-2</v>
      </c>
      <c r="O175" s="15">
        <f>Reais6x6!AL93</f>
        <v>2.7027027027027029E-2</v>
      </c>
      <c r="P175" s="15">
        <f>Reais6x6!AR93</f>
        <v>2.7147766323024059E-4</v>
      </c>
      <c r="Q175" s="15">
        <f>Reais6x6!AG93</f>
        <v>1.5902140672782873E-2</v>
      </c>
      <c r="R175" s="15">
        <f>Reais6x6!AM93</f>
        <v>2.7027027027027029E-2</v>
      </c>
      <c r="S175" s="15">
        <f>Reais6x6!AS93</f>
        <v>2.7147766323024059E-4</v>
      </c>
      <c r="T175" s="13">
        <f>Reais6x6!AA93</f>
        <v>0.20509764568100328</v>
      </c>
    </row>
    <row r="176" spans="1:20" hidden="1" outlineLevel="1">
      <c r="A176" s="14">
        <v>175</v>
      </c>
      <c r="B176" s="15">
        <f>Reais6x6!AB94</f>
        <v>5.4434250764525995E-2</v>
      </c>
      <c r="C176" s="15">
        <f>Reais6x6!AH94</f>
        <v>4.0540540540540543E-2</v>
      </c>
      <c r="D176" s="15">
        <f>Reais6x6!AN94</f>
        <v>0.18900343642611683</v>
      </c>
      <c r="E176" s="15">
        <f>Reais6x6!AC94</f>
        <v>7.9510703363914366E-3</v>
      </c>
      <c r="F176" s="15">
        <f>Reais6x6!AI94</f>
        <v>1.1261261261261261E-2</v>
      </c>
      <c r="G176" s="15">
        <f>Reais6x6!AO94</f>
        <v>5.4982817869415812E-3</v>
      </c>
      <c r="H176" s="15">
        <f>Reais6x6!AD94</f>
        <v>4.0978593272171251E-2</v>
      </c>
      <c r="I176" s="15">
        <f>Reais6x6!AJ94</f>
        <v>8.5585585585585586E-2</v>
      </c>
      <c r="J176" s="15">
        <f>Reais6x6!AP94</f>
        <v>0.30584192439862545</v>
      </c>
      <c r="K176" s="15">
        <f>Reais6x6!AE94</f>
        <v>4.0978593272171251E-2</v>
      </c>
      <c r="L176" s="15">
        <f>Reais6x6!AK94</f>
        <v>8.5585585585585586E-2</v>
      </c>
      <c r="M176" s="15">
        <f>Reais6x6!AQ94</f>
        <v>0.30584192439862545</v>
      </c>
      <c r="N176" s="15">
        <f>Reais6x6!AF94</f>
        <v>4.0978593272171251E-2</v>
      </c>
      <c r="O176" s="15">
        <f>Reais6x6!AL94</f>
        <v>8.5585585585585586E-2</v>
      </c>
      <c r="P176" s="15">
        <f>Reais6x6!AR94</f>
        <v>0.30584192439862545</v>
      </c>
      <c r="Q176" s="15">
        <f>Reais6x6!AG94</f>
        <v>4.0978593272171251E-2</v>
      </c>
      <c r="R176" s="15">
        <f>Reais6x6!AM94</f>
        <v>8.5585585585585586E-2</v>
      </c>
      <c r="S176" s="15">
        <f>Reais6x6!AS94</f>
        <v>0.30584192439862545</v>
      </c>
      <c r="T176" s="13">
        <f>Reais6x6!AA94</f>
        <v>0.39992562018506317</v>
      </c>
    </row>
    <row r="177" spans="1:20" hidden="1" outlineLevel="1">
      <c r="A177" s="14">
        <v>176</v>
      </c>
      <c r="B177" s="15">
        <f>Reais6x6!AB95</f>
        <v>5.4434250764525995E-2</v>
      </c>
      <c r="C177" s="15">
        <f>Reais6x6!AH95</f>
        <v>4.0540540540540543E-2</v>
      </c>
      <c r="D177" s="15">
        <f>Reais6x6!AN95</f>
        <v>0.18900343642611683</v>
      </c>
      <c r="E177" s="15">
        <f>Reais6x6!AC95</f>
        <v>7.9510703363914366E-3</v>
      </c>
      <c r="F177" s="15">
        <f>Reais6x6!AI95</f>
        <v>1.1261261261261261E-2</v>
      </c>
      <c r="G177" s="15">
        <f>Reais6x6!AO95</f>
        <v>5.4982817869415812E-3</v>
      </c>
      <c r="H177" s="15">
        <f>Reais6x6!AD95</f>
        <v>4.0978593272171251E-2</v>
      </c>
      <c r="I177" s="15">
        <f>Reais6x6!AJ95</f>
        <v>8.5585585585585586E-2</v>
      </c>
      <c r="J177" s="15">
        <f>Reais6x6!AP95</f>
        <v>0.30584192439862545</v>
      </c>
      <c r="K177" s="15">
        <f>Reais6x6!AE95</f>
        <v>4.0978593272171251E-2</v>
      </c>
      <c r="L177" s="15">
        <f>Reais6x6!AK95</f>
        <v>8.5585585585585586E-2</v>
      </c>
      <c r="M177" s="15">
        <f>Reais6x6!AQ95</f>
        <v>0.30584192439862545</v>
      </c>
      <c r="N177" s="15">
        <f>Reais6x6!AF95</f>
        <v>4.0978593272171251E-2</v>
      </c>
      <c r="O177" s="15">
        <f>Reais6x6!AL95</f>
        <v>8.5585585585585586E-2</v>
      </c>
      <c r="P177" s="15">
        <f>Reais6x6!AR95</f>
        <v>0.30584192439862545</v>
      </c>
      <c r="Q177" s="15">
        <f>Reais6x6!AG95</f>
        <v>4.2813455657492354E-3</v>
      </c>
      <c r="R177" s="15">
        <f>Reais6x6!AM95</f>
        <v>9.0090090090090089E-3</v>
      </c>
      <c r="S177" s="15">
        <f>Reais6x6!AS95</f>
        <v>0</v>
      </c>
      <c r="T177" s="13">
        <f>Reais6x6!AA95</f>
        <v>0.28974120178564217</v>
      </c>
    </row>
    <row r="178" spans="1:20" hidden="1" outlineLevel="1">
      <c r="A178" s="14">
        <v>177</v>
      </c>
      <c r="B178" s="15">
        <f>Reais6x6!AB96</f>
        <v>5.4434250764525995E-2</v>
      </c>
      <c r="C178" s="15">
        <f>Reais6x6!AH96</f>
        <v>4.0540540540540543E-2</v>
      </c>
      <c r="D178" s="15">
        <f>Reais6x6!AN96</f>
        <v>0.18900343642611683</v>
      </c>
      <c r="E178" s="15">
        <f>Reais6x6!AC96</f>
        <v>7.9510703363914366E-3</v>
      </c>
      <c r="F178" s="15">
        <f>Reais6x6!AI96</f>
        <v>1.1261261261261261E-2</v>
      </c>
      <c r="G178" s="15">
        <f>Reais6x6!AO96</f>
        <v>5.4982817869415812E-3</v>
      </c>
      <c r="H178" s="15">
        <f>Reais6x6!AD96</f>
        <v>4.0978593272171251E-2</v>
      </c>
      <c r="I178" s="15">
        <f>Reais6x6!AJ96</f>
        <v>8.5585585585585586E-2</v>
      </c>
      <c r="J178" s="15">
        <f>Reais6x6!AP96</f>
        <v>0.30584192439862545</v>
      </c>
      <c r="K178" s="15">
        <f>Reais6x6!AE96</f>
        <v>4.0978593272171251E-2</v>
      </c>
      <c r="L178" s="15">
        <f>Reais6x6!AK96</f>
        <v>8.5585585585585586E-2</v>
      </c>
      <c r="M178" s="15">
        <f>Reais6x6!AQ96</f>
        <v>0.30584192439862545</v>
      </c>
      <c r="N178" s="15">
        <f>Reais6x6!AF96</f>
        <v>4.0978593272171251E-2</v>
      </c>
      <c r="O178" s="15">
        <f>Reais6x6!AL96</f>
        <v>8.5585585585585586E-2</v>
      </c>
      <c r="P178" s="15">
        <f>Reais6x6!AR96</f>
        <v>0.30584192439862545</v>
      </c>
      <c r="Q178" s="15">
        <f>Reais6x6!AG96</f>
        <v>1.5902140672782873E-2</v>
      </c>
      <c r="R178" s="15">
        <f>Reais6x6!AM96</f>
        <v>2.7027027027027029E-2</v>
      </c>
      <c r="S178" s="15">
        <f>Reais6x6!AS96</f>
        <v>2.7147766323024059E-4</v>
      </c>
      <c r="T178" s="13">
        <f>Reais6x6!AA96</f>
        <v>0.34690501749780855</v>
      </c>
    </row>
    <row r="179" spans="1:20" hidden="1" outlineLevel="1">
      <c r="A179" s="14">
        <v>178</v>
      </c>
      <c r="B179" s="15">
        <f>Reais6x6!AB97</f>
        <v>5.4434250764525995E-2</v>
      </c>
      <c r="C179" s="15">
        <f>Reais6x6!AH97</f>
        <v>4.0540540540540543E-2</v>
      </c>
      <c r="D179" s="15">
        <f>Reais6x6!AN97</f>
        <v>0.18900343642611683</v>
      </c>
      <c r="E179" s="15">
        <f>Reais6x6!AC97</f>
        <v>7.9510703363914366E-3</v>
      </c>
      <c r="F179" s="15">
        <f>Reais6x6!AI97</f>
        <v>1.1261261261261261E-2</v>
      </c>
      <c r="G179" s="15">
        <f>Reais6x6!AO97</f>
        <v>5.4982817869415812E-3</v>
      </c>
      <c r="H179" s="15">
        <f>Reais6x6!AD97</f>
        <v>4.0978593272171251E-2</v>
      </c>
      <c r="I179" s="15">
        <f>Reais6x6!AJ97</f>
        <v>8.5585585585585586E-2</v>
      </c>
      <c r="J179" s="15">
        <f>Reais6x6!AP97</f>
        <v>0.30584192439862545</v>
      </c>
      <c r="K179" s="15">
        <f>Reais6x6!AE97</f>
        <v>4.0978593272171251E-2</v>
      </c>
      <c r="L179" s="15">
        <f>Reais6x6!AK97</f>
        <v>8.5585585585585586E-2</v>
      </c>
      <c r="M179" s="15">
        <f>Reais6x6!AQ97</f>
        <v>0.30584192439862545</v>
      </c>
      <c r="N179" s="15">
        <f>Reais6x6!AF97</f>
        <v>4.2813455657492354E-3</v>
      </c>
      <c r="O179" s="15">
        <f>Reais6x6!AL97</f>
        <v>9.0090090090090089E-3</v>
      </c>
      <c r="P179" s="15">
        <f>Reais6x6!AR97</f>
        <v>0</v>
      </c>
      <c r="Q179" s="15">
        <f>Reais6x6!AG97</f>
        <v>4.2813455657492354E-3</v>
      </c>
      <c r="R179" s="15">
        <f>Reais6x6!AM97</f>
        <v>9.0090090090090089E-3</v>
      </c>
      <c r="S179" s="15">
        <f>Reais6x6!AS97</f>
        <v>0</v>
      </c>
      <c r="T179" s="13">
        <f>Reais6x6!AA97</f>
        <v>0.23713853601384086</v>
      </c>
    </row>
    <row r="180" spans="1:20" hidden="1" outlineLevel="1">
      <c r="A180" s="14">
        <v>179</v>
      </c>
      <c r="B180" s="15">
        <f>Reais6x6!AB98</f>
        <v>5.4434250764525995E-2</v>
      </c>
      <c r="C180" s="15">
        <f>Reais6x6!AH98</f>
        <v>4.0540540540540543E-2</v>
      </c>
      <c r="D180" s="15">
        <f>Reais6x6!AN98</f>
        <v>0.18900343642611683</v>
      </c>
      <c r="E180" s="15">
        <f>Reais6x6!AC98</f>
        <v>7.9510703363914366E-3</v>
      </c>
      <c r="F180" s="15">
        <f>Reais6x6!AI98</f>
        <v>1.1261261261261261E-2</v>
      </c>
      <c r="G180" s="15">
        <f>Reais6x6!AO98</f>
        <v>5.4982817869415812E-3</v>
      </c>
      <c r="H180" s="15">
        <f>Reais6x6!AD98</f>
        <v>4.0978593272171251E-2</v>
      </c>
      <c r="I180" s="15">
        <f>Reais6x6!AJ98</f>
        <v>8.5585585585585586E-2</v>
      </c>
      <c r="J180" s="15">
        <f>Reais6x6!AP98</f>
        <v>0.30584192439862545</v>
      </c>
      <c r="K180" s="15">
        <f>Reais6x6!AE98</f>
        <v>4.0978593272171251E-2</v>
      </c>
      <c r="L180" s="15">
        <f>Reais6x6!AK98</f>
        <v>8.5585585585585586E-2</v>
      </c>
      <c r="M180" s="15">
        <f>Reais6x6!AQ98</f>
        <v>0.30584192439862545</v>
      </c>
      <c r="N180" s="15">
        <f>Reais6x6!AF98</f>
        <v>4.2813455657492354E-3</v>
      </c>
      <c r="O180" s="15">
        <f>Reais6x6!AL98</f>
        <v>9.0090090090090089E-3</v>
      </c>
      <c r="P180" s="15">
        <f>Reais6x6!AR98</f>
        <v>0</v>
      </c>
      <c r="Q180" s="15">
        <f>Reais6x6!AG98</f>
        <v>1.5902140672782873E-2</v>
      </c>
      <c r="R180" s="15">
        <f>Reais6x6!AM98</f>
        <v>2.7027027027027029E-2</v>
      </c>
      <c r="S180" s="15">
        <f>Reais6x6!AS98</f>
        <v>2.7147766323024059E-4</v>
      </c>
      <c r="T180" s="13">
        <f>Reais6x6!AA98</f>
        <v>0.25371447049622392</v>
      </c>
    </row>
    <row r="181" spans="1:20" hidden="1" outlineLevel="1">
      <c r="A181" s="14">
        <v>180</v>
      </c>
      <c r="B181" s="15">
        <f>Reais6x6!AB99</f>
        <v>5.4434250764525995E-2</v>
      </c>
      <c r="C181" s="15">
        <f>Reais6x6!AH99</f>
        <v>4.0540540540540543E-2</v>
      </c>
      <c r="D181" s="15">
        <f>Reais6x6!AN99</f>
        <v>0.18900343642611683</v>
      </c>
      <c r="E181" s="15">
        <f>Reais6x6!AC99</f>
        <v>7.9510703363914366E-3</v>
      </c>
      <c r="F181" s="15">
        <f>Reais6x6!AI99</f>
        <v>1.1261261261261261E-2</v>
      </c>
      <c r="G181" s="15">
        <f>Reais6x6!AO99</f>
        <v>5.4982817869415812E-3</v>
      </c>
      <c r="H181" s="15">
        <f>Reais6x6!AD99</f>
        <v>4.0978593272171251E-2</v>
      </c>
      <c r="I181" s="15">
        <f>Reais6x6!AJ99</f>
        <v>8.5585585585585586E-2</v>
      </c>
      <c r="J181" s="15">
        <f>Reais6x6!AP99</f>
        <v>0.30584192439862545</v>
      </c>
      <c r="K181" s="15">
        <f>Reais6x6!AE99</f>
        <v>4.0978593272171251E-2</v>
      </c>
      <c r="L181" s="15">
        <f>Reais6x6!AK99</f>
        <v>8.5585585585585586E-2</v>
      </c>
      <c r="M181" s="15">
        <f>Reais6x6!AQ99</f>
        <v>0.30584192439862545</v>
      </c>
      <c r="N181" s="15">
        <f>Reais6x6!AF99</f>
        <v>1.5902140672782873E-2</v>
      </c>
      <c r="O181" s="15">
        <f>Reais6x6!AL99</f>
        <v>2.7027027027027029E-2</v>
      </c>
      <c r="P181" s="15">
        <f>Reais6x6!AR99</f>
        <v>2.7147766323024059E-4</v>
      </c>
      <c r="Q181" s="15">
        <f>Reais6x6!AG99</f>
        <v>1.5902140672782873E-2</v>
      </c>
      <c r="R181" s="15">
        <f>Reais6x6!AM99</f>
        <v>2.7027027027027029E-2</v>
      </c>
      <c r="S181" s="15">
        <f>Reais6x6!AS99</f>
        <v>2.7147766323024059E-4</v>
      </c>
      <c r="T181" s="13">
        <f>Reais6x6!AA99</f>
        <v>0.28505330280135527</v>
      </c>
    </row>
    <row r="182" spans="1:20" hidden="1" outlineLevel="1">
      <c r="A182" s="14">
        <v>181</v>
      </c>
      <c r="B182" s="15">
        <f>Reais6x6!AB100</f>
        <v>5.4434250764525995E-2</v>
      </c>
      <c r="C182" s="15">
        <f>Reais6x6!AH100</f>
        <v>4.0540540540540543E-2</v>
      </c>
      <c r="D182" s="15">
        <f>Reais6x6!AN100</f>
        <v>0.18900343642611683</v>
      </c>
      <c r="E182" s="15">
        <f>Reais6x6!AC100</f>
        <v>7.9510703363914366E-3</v>
      </c>
      <c r="F182" s="15">
        <f>Reais6x6!AI100</f>
        <v>1.1261261261261261E-2</v>
      </c>
      <c r="G182" s="15">
        <f>Reais6x6!AO100</f>
        <v>5.4982817869415812E-3</v>
      </c>
      <c r="H182" s="15">
        <f>Reais6x6!AD100</f>
        <v>4.0978593272171251E-2</v>
      </c>
      <c r="I182" s="15">
        <f>Reais6x6!AJ100</f>
        <v>8.5585585585585586E-2</v>
      </c>
      <c r="J182" s="15">
        <f>Reais6x6!AP100</f>
        <v>0.30584192439862545</v>
      </c>
      <c r="K182" s="15">
        <f>Reais6x6!AE100</f>
        <v>4.2813455657492354E-3</v>
      </c>
      <c r="L182" s="15">
        <f>Reais6x6!AK100</f>
        <v>9.0090090090090089E-3</v>
      </c>
      <c r="M182" s="15">
        <f>Reais6x6!AQ100</f>
        <v>0</v>
      </c>
      <c r="N182" s="15">
        <f>Reais6x6!AF100</f>
        <v>4.2813455657492354E-3</v>
      </c>
      <c r="O182" s="15">
        <f>Reais6x6!AL100</f>
        <v>9.0090090090090089E-3</v>
      </c>
      <c r="P182" s="15">
        <f>Reais6x6!AR100</f>
        <v>0</v>
      </c>
      <c r="Q182" s="15">
        <f>Reais6x6!AG100</f>
        <v>4.2813455657492354E-3</v>
      </c>
      <c r="R182" s="15">
        <f>Reais6x6!AM100</f>
        <v>9.0090090090090089E-3</v>
      </c>
      <c r="S182" s="15">
        <f>Reais6x6!AS100</f>
        <v>0</v>
      </c>
      <c r="T182" s="13">
        <f>Reais6x6!AA100</f>
        <v>0.19262261532719208</v>
      </c>
    </row>
    <row r="183" spans="1:20" hidden="1" outlineLevel="1">
      <c r="A183" s="14">
        <v>182</v>
      </c>
      <c r="B183" s="15">
        <f>Reais6x6!AB101</f>
        <v>5.4434250764525995E-2</v>
      </c>
      <c r="C183" s="15">
        <f>Reais6x6!AH101</f>
        <v>4.0540540540540543E-2</v>
      </c>
      <c r="D183" s="15">
        <f>Reais6x6!AN101</f>
        <v>0.18900343642611683</v>
      </c>
      <c r="E183" s="15">
        <f>Reais6x6!AC101</f>
        <v>7.9510703363914366E-3</v>
      </c>
      <c r="F183" s="15">
        <f>Reais6x6!AI101</f>
        <v>1.1261261261261261E-2</v>
      </c>
      <c r="G183" s="15">
        <f>Reais6x6!AO101</f>
        <v>5.4982817869415812E-3</v>
      </c>
      <c r="H183" s="15">
        <f>Reais6x6!AD101</f>
        <v>4.0978593272171251E-2</v>
      </c>
      <c r="I183" s="15">
        <f>Reais6x6!AJ101</f>
        <v>8.5585585585585586E-2</v>
      </c>
      <c r="J183" s="15">
        <f>Reais6x6!AP101</f>
        <v>0.30584192439862545</v>
      </c>
      <c r="K183" s="15">
        <f>Reais6x6!AE101</f>
        <v>4.2813455657492354E-3</v>
      </c>
      <c r="L183" s="15">
        <f>Reais6x6!AK101</f>
        <v>9.0090090090090089E-3</v>
      </c>
      <c r="M183" s="15">
        <f>Reais6x6!AQ101</f>
        <v>0</v>
      </c>
      <c r="N183" s="15">
        <f>Reais6x6!AF101</f>
        <v>4.2813455657492354E-3</v>
      </c>
      <c r="O183" s="15">
        <f>Reais6x6!AL101</f>
        <v>9.0090090090090089E-3</v>
      </c>
      <c r="P183" s="15">
        <f>Reais6x6!AR101</f>
        <v>0</v>
      </c>
      <c r="Q183" s="15">
        <f>Reais6x6!AG101</f>
        <v>1.5902140672782873E-2</v>
      </c>
      <c r="R183" s="15">
        <f>Reais6x6!AM101</f>
        <v>2.7027027027027029E-2</v>
      </c>
      <c r="S183" s="15">
        <f>Reais6x6!AS101</f>
        <v>2.7147766323024059E-4</v>
      </c>
      <c r="T183" s="13">
        <f>Reais6x6!AA101</f>
        <v>0.19815286110882946</v>
      </c>
    </row>
    <row r="184" spans="1:20" hidden="1" outlineLevel="1">
      <c r="A184" s="14">
        <v>183</v>
      </c>
      <c r="B184" s="15">
        <f>Reais6x6!AB102</f>
        <v>5.4434250764525995E-2</v>
      </c>
      <c r="C184" s="15">
        <f>Reais6x6!AH102</f>
        <v>4.0540540540540543E-2</v>
      </c>
      <c r="D184" s="15">
        <f>Reais6x6!AN102</f>
        <v>0.18900343642611683</v>
      </c>
      <c r="E184" s="15">
        <f>Reais6x6!AC102</f>
        <v>7.9510703363914366E-3</v>
      </c>
      <c r="F184" s="15">
        <f>Reais6x6!AI102</f>
        <v>1.1261261261261261E-2</v>
      </c>
      <c r="G184" s="15">
        <f>Reais6x6!AO102</f>
        <v>5.4982817869415812E-3</v>
      </c>
      <c r="H184" s="15">
        <f>Reais6x6!AD102</f>
        <v>4.0978593272171251E-2</v>
      </c>
      <c r="I184" s="15">
        <f>Reais6x6!AJ102</f>
        <v>8.5585585585585586E-2</v>
      </c>
      <c r="J184" s="15">
        <f>Reais6x6!AP102</f>
        <v>0.30584192439862545</v>
      </c>
      <c r="K184" s="15">
        <f>Reais6x6!AE102</f>
        <v>4.2813455657492354E-3</v>
      </c>
      <c r="L184" s="15">
        <f>Reais6x6!AK102</f>
        <v>9.0090090090090089E-3</v>
      </c>
      <c r="M184" s="15">
        <f>Reais6x6!AQ102</f>
        <v>0</v>
      </c>
      <c r="N184" s="15">
        <f>Reais6x6!AF102</f>
        <v>1.5902140672782873E-2</v>
      </c>
      <c r="O184" s="15">
        <f>Reais6x6!AL102</f>
        <v>2.7027027027027029E-2</v>
      </c>
      <c r="P184" s="15">
        <f>Reais6x6!AR102</f>
        <v>2.7147766323024059E-4</v>
      </c>
      <c r="Q184" s="15">
        <f>Reais6x6!AG102</f>
        <v>1.5902140672782873E-2</v>
      </c>
      <c r="R184" s="15">
        <f>Reais6x6!AM102</f>
        <v>2.7027027027027029E-2</v>
      </c>
      <c r="S184" s="15">
        <f>Reais6x6!AS102</f>
        <v>2.7147766323024059E-4</v>
      </c>
      <c r="T184" s="13">
        <f>Reais6x6!AA102</f>
        <v>0.21515853031051532</v>
      </c>
    </row>
    <row r="185" spans="1:20" hidden="1" outlineLevel="1">
      <c r="A185" s="14">
        <v>184</v>
      </c>
      <c r="B185" s="15">
        <f>Reais6x6!AB103</f>
        <v>5.4434250764525995E-2</v>
      </c>
      <c r="C185" s="15">
        <f>Reais6x6!AH103</f>
        <v>4.0540540540540543E-2</v>
      </c>
      <c r="D185" s="15">
        <f>Reais6x6!AN103</f>
        <v>0.18900343642611683</v>
      </c>
      <c r="E185" s="15">
        <f>Reais6x6!AC103</f>
        <v>7.9510703363914366E-3</v>
      </c>
      <c r="F185" s="15">
        <f>Reais6x6!AI103</f>
        <v>1.1261261261261261E-2</v>
      </c>
      <c r="G185" s="15">
        <f>Reais6x6!AO103</f>
        <v>5.4982817869415812E-3</v>
      </c>
      <c r="H185" s="15">
        <f>Reais6x6!AD103</f>
        <v>4.0978593272171251E-2</v>
      </c>
      <c r="I185" s="15">
        <f>Reais6x6!AJ103</f>
        <v>8.5585585585585586E-2</v>
      </c>
      <c r="J185" s="15">
        <f>Reais6x6!AP103</f>
        <v>0.30584192439862545</v>
      </c>
      <c r="K185" s="15">
        <f>Reais6x6!AE103</f>
        <v>1.5902140672782873E-2</v>
      </c>
      <c r="L185" s="15">
        <f>Reais6x6!AK103</f>
        <v>2.7027027027027029E-2</v>
      </c>
      <c r="M185" s="15">
        <f>Reais6x6!AQ103</f>
        <v>2.7147766323024059E-4</v>
      </c>
      <c r="N185" s="15">
        <f>Reais6x6!AF103</f>
        <v>1.5902140672782873E-2</v>
      </c>
      <c r="O185" s="15">
        <f>Reais6x6!AL103</f>
        <v>2.7027027027027029E-2</v>
      </c>
      <c r="P185" s="15">
        <f>Reais6x6!AR103</f>
        <v>2.7147766323024059E-4</v>
      </c>
      <c r="Q185" s="15">
        <f>Reais6x6!AG103</f>
        <v>1.5902140672782873E-2</v>
      </c>
      <c r="R185" s="15">
        <f>Reais6x6!AM103</f>
        <v>2.7027027027027029E-2</v>
      </c>
      <c r="S185" s="15">
        <f>Reais6x6!AS103</f>
        <v>2.7147766323024059E-4</v>
      </c>
      <c r="T185" s="13">
        <f>Reais6x6!AA103</f>
        <v>0.24740730869377214</v>
      </c>
    </row>
    <row r="186" spans="1:20" hidden="1" outlineLevel="1">
      <c r="A186" s="14">
        <v>185</v>
      </c>
      <c r="B186" s="15">
        <f>Reais6x6!AB104</f>
        <v>5.4434250764525995E-2</v>
      </c>
      <c r="C186" s="15">
        <f>Reais6x6!AH104</f>
        <v>4.0540540540540543E-2</v>
      </c>
      <c r="D186" s="15">
        <f>Reais6x6!AN104</f>
        <v>0.18900343642611683</v>
      </c>
      <c r="E186" s="15">
        <f>Reais6x6!AC104</f>
        <v>7.9510703363914366E-3</v>
      </c>
      <c r="F186" s="15">
        <f>Reais6x6!AI104</f>
        <v>1.1261261261261261E-2</v>
      </c>
      <c r="G186" s="15">
        <f>Reais6x6!AO104</f>
        <v>5.4982817869415812E-3</v>
      </c>
      <c r="H186" s="15">
        <f>Reais6x6!AD104</f>
        <v>4.2813455657492354E-3</v>
      </c>
      <c r="I186" s="15">
        <f>Reais6x6!AJ104</f>
        <v>9.0090090090090089E-3</v>
      </c>
      <c r="J186" s="15">
        <f>Reais6x6!AP104</f>
        <v>0</v>
      </c>
      <c r="K186" s="15">
        <f>Reais6x6!AE104</f>
        <v>4.2813455657492354E-3</v>
      </c>
      <c r="L186" s="15">
        <f>Reais6x6!AK104</f>
        <v>9.0090090090090089E-3</v>
      </c>
      <c r="M186" s="15">
        <f>Reais6x6!AQ104</f>
        <v>0</v>
      </c>
      <c r="N186" s="15">
        <f>Reais6x6!AF104</f>
        <v>4.2813455657492354E-3</v>
      </c>
      <c r="O186" s="15">
        <f>Reais6x6!AL104</f>
        <v>9.0090090090090089E-3</v>
      </c>
      <c r="P186" s="15">
        <f>Reais6x6!AR104</f>
        <v>0</v>
      </c>
      <c r="Q186" s="15">
        <f>Reais6x6!AG104</f>
        <v>4.2813455657492354E-3</v>
      </c>
      <c r="R186" s="15">
        <f>Reais6x6!AM104</f>
        <v>9.0090090090090089E-3</v>
      </c>
      <c r="S186" s="15">
        <f>Reais6x6!AS104</f>
        <v>0</v>
      </c>
      <c r="T186" s="13">
        <f>Reais6x6!AA104</f>
        <v>0.1490124917419926</v>
      </c>
    </row>
    <row r="187" spans="1:20" hidden="1" outlineLevel="1">
      <c r="A187" s="14">
        <v>186</v>
      </c>
      <c r="B187" s="15">
        <f>Reais6x6!AB105</f>
        <v>5.4434250764525995E-2</v>
      </c>
      <c r="C187" s="15">
        <f>Reais6x6!AH105</f>
        <v>4.0540540540540543E-2</v>
      </c>
      <c r="D187" s="15">
        <f>Reais6x6!AN105</f>
        <v>0.18900343642611683</v>
      </c>
      <c r="E187" s="15">
        <f>Reais6x6!AC105</f>
        <v>7.9510703363914366E-3</v>
      </c>
      <c r="F187" s="15">
        <f>Reais6x6!AI105</f>
        <v>1.1261261261261261E-2</v>
      </c>
      <c r="G187" s="15">
        <f>Reais6x6!AO105</f>
        <v>5.4982817869415812E-3</v>
      </c>
      <c r="H187" s="15">
        <f>Reais6x6!AD105</f>
        <v>4.2813455657492354E-3</v>
      </c>
      <c r="I187" s="15">
        <f>Reais6x6!AJ105</f>
        <v>9.0090090090090089E-3</v>
      </c>
      <c r="J187" s="15">
        <f>Reais6x6!AP105</f>
        <v>0</v>
      </c>
      <c r="K187" s="15">
        <f>Reais6x6!AE105</f>
        <v>4.2813455657492354E-3</v>
      </c>
      <c r="L187" s="15">
        <f>Reais6x6!AK105</f>
        <v>9.0090090090090089E-3</v>
      </c>
      <c r="M187" s="15">
        <f>Reais6x6!AQ105</f>
        <v>0</v>
      </c>
      <c r="N187" s="15">
        <f>Reais6x6!AF105</f>
        <v>4.2813455657492354E-3</v>
      </c>
      <c r="O187" s="15">
        <f>Reais6x6!AL105</f>
        <v>9.0090090090090089E-3</v>
      </c>
      <c r="P187" s="15">
        <f>Reais6x6!AR105</f>
        <v>0</v>
      </c>
      <c r="Q187" s="15">
        <f>Reais6x6!AG105</f>
        <v>1.5902140672782873E-2</v>
      </c>
      <c r="R187" s="15">
        <f>Reais6x6!AM105</f>
        <v>2.7027027027027029E-2</v>
      </c>
      <c r="S187" s="15">
        <f>Reais6x6!AS105</f>
        <v>2.7147766323024059E-4</v>
      </c>
      <c r="T187" s="13">
        <f>Reais6x6!AA105</f>
        <v>0.15162569553848759</v>
      </c>
    </row>
    <row r="188" spans="1:20" hidden="1" outlineLevel="1">
      <c r="A188" s="14">
        <v>187</v>
      </c>
      <c r="B188" s="15">
        <f>Reais6x6!AB106</f>
        <v>5.4434250764525995E-2</v>
      </c>
      <c r="C188" s="15">
        <f>Reais6x6!AH106</f>
        <v>4.0540540540540543E-2</v>
      </c>
      <c r="D188" s="15">
        <f>Reais6x6!AN106</f>
        <v>0.18900343642611683</v>
      </c>
      <c r="E188" s="15">
        <f>Reais6x6!AC106</f>
        <v>7.9510703363914366E-3</v>
      </c>
      <c r="F188" s="15">
        <f>Reais6x6!AI106</f>
        <v>1.1261261261261261E-2</v>
      </c>
      <c r="G188" s="15">
        <f>Reais6x6!AO106</f>
        <v>5.4982817869415812E-3</v>
      </c>
      <c r="H188" s="15">
        <f>Reais6x6!AD106</f>
        <v>4.2813455657492354E-3</v>
      </c>
      <c r="I188" s="15">
        <f>Reais6x6!AJ106</f>
        <v>9.0090090090090089E-3</v>
      </c>
      <c r="J188" s="15">
        <f>Reais6x6!AP106</f>
        <v>0</v>
      </c>
      <c r="K188" s="15">
        <f>Reais6x6!AE106</f>
        <v>4.2813455657492354E-3</v>
      </c>
      <c r="L188" s="15">
        <f>Reais6x6!AK106</f>
        <v>9.0090090090090089E-3</v>
      </c>
      <c r="M188" s="15">
        <f>Reais6x6!AQ106</f>
        <v>0</v>
      </c>
      <c r="N188" s="15">
        <f>Reais6x6!AF106</f>
        <v>1.5902140672782873E-2</v>
      </c>
      <c r="O188" s="15">
        <f>Reais6x6!AL106</f>
        <v>2.7027027027027029E-2</v>
      </c>
      <c r="P188" s="15">
        <f>Reais6x6!AR106</f>
        <v>2.7147766323024059E-4</v>
      </c>
      <c r="Q188" s="15">
        <f>Reais6x6!AG106</f>
        <v>1.5902140672782873E-2</v>
      </c>
      <c r="R188" s="15">
        <f>Reais6x6!AM106</f>
        <v>2.7027027027027029E-2</v>
      </c>
      <c r="S188" s="15">
        <f>Reais6x6!AS106</f>
        <v>2.7147766323024059E-4</v>
      </c>
      <c r="T188" s="13">
        <f>Reais6x6!AA106</f>
        <v>0.16426664462648044</v>
      </c>
    </row>
    <row r="189" spans="1:20" hidden="1" outlineLevel="1">
      <c r="A189" s="14">
        <v>188</v>
      </c>
      <c r="B189" s="15">
        <f>Reais6x6!AB107</f>
        <v>5.4434250764525995E-2</v>
      </c>
      <c r="C189" s="15">
        <f>Reais6x6!AH107</f>
        <v>4.0540540540540543E-2</v>
      </c>
      <c r="D189" s="15">
        <f>Reais6x6!AN107</f>
        <v>0.18900343642611683</v>
      </c>
      <c r="E189" s="15">
        <f>Reais6x6!AC107</f>
        <v>7.9510703363914366E-3</v>
      </c>
      <c r="F189" s="15">
        <f>Reais6x6!AI107</f>
        <v>1.1261261261261261E-2</v>
      </c>
      <c r="G189" s="15">
        <f>Reais6x6!AO107</f>
        <v>5.4982817869415812E-3</v>
      </c>
      <c r="H189" s="15">
        <f>Reais6x6!AD107</f>
        <v>4.2813455657492354E-3</v>
      </c>
      <c r="I189" s="15">
        <f>Reais6x6!AJ107</f>
        <v>9.0090090090090089E-3</v>
      </c>
      <c r="J189" s="15">
        <f>Reais6x6!AP107</f>
        <v>0</v>
      </c>
      <c r="K189" s="15">
        <f>Reais6x6!AE107</f>
        <v>1.5902140672782873E-2</v>
      </c>
      <c r="L189" s="15">
        <f>Reais6x6!AK107</f>
        <v>2.7027027027027029E-2</v>
      </c>
      <c r="M189" s="15">
        <f>Reais6x6!AQ107</f>
        <v>2.7147766323024059E-4</v>
      </c>
      <c r="N189" s="15">
        <f>Reais6x6!AF107</f>
        <v>1.5902140672782873E-2</v>
      </c>
      <c r="O189" s="15">
        <f>Reais6x6!AL107</f>
        <v>2.7027027027027029E-2</v>
      </c>
      <c r="P189" s="15">
        <f>Reais6x6!AR107</f>
        <v>2.7147766323024059E-4</v>
      </c>
      <c r="Q189" s="15">
        <f>Reais6x6!AG107</f>
        <v>1.5902140672782873E-2</v>
      </c>
      <c r="R189" s="15">
        <f>Reais6x6!AM107</f>
        <v>2.7027027027027029E-2</v>
      </c>
      <c r="S189" s="15">
        <f>Reais6x6!AS107</f>
        <v>2.7147766323024059E-4</v>
      </c>
      <c r="T189" s="13">
        <f>Reais6x6!AA107</f>
        <v>0.18525638406899733</v>
      </c>
    </row>
    <row r="190" spans="1:20" hidden="1" outlineLevel="1">
      <c r="A190" s="14">
        <v>189</v>
      </c>
      <c r="B190" s="15">
        <f>Reais6x6!AB108</f>
        <v>5.4434250764525995E-2</v>
      </c>
      <c r="C190" s="15">
        <f>Reais6x6!AH108</f>
        <v>4.0540540540540543E-2</v>
      </c>
      <c r="D190" s="15">
        <f>Reais6x6!AN108</f>
        <v>0.18900343642611683</v>
      </c>
      <c r="E190" s="15">
        <f>Reais6x6!AC108</f>
        <v>7.9510703363914366E-3</v>
      </c>
      <c r="F190" s="15">
        <f>Reais6x6!AI108</f>
        <v>1.1261261261261261E-2</v>
      </c>
      <c r="G190" s="15">
        <f>Reais6x6!AO108</f>
        <v>5.4982817869415812E-3</v>
      </c>
      <c r="H190" s="15">
        <f>Reais6x6!AD108</f>
        <v>1.5902140672782873E-2</v>
      </c>
      <c r="I190" s="15">
        <f>Reais6x6!AJ108</f>
        <v>2.7027027027027029E-2</v>
      </c>
      <c r="J190" s="15">
        <f>Reais6x6!AP108</f>
        <v>2.7147766323024059E-4</v>
      </c>
      <c r="K190" s="15">
        <f>Reais6x6!AE108</f>
        <v>1.5902140672782873E-2</v>
      </c>
      <c r="L190" s="15">
        <f>Reais6x6!AK108</f>
        <v>2.7027027027027029E-2</v>
      </c>
      <c r="M190" s="15">
        <f>Reais6x6!AQ108</f>
        <v>2.7147766323024059E-4</v>
      </c>
      <c r="N190" s="15">
        <f>Reais6x6!AF108</f>
        <v>1.5902140672782873E-2</v>
      </c>
      <c r="O190" s="15">
        <f>Reais6x6!AL108</f>
        <v>2.7027027027027029E-2</v>
      </c>
      <c r="P190" s="15">
        <f>Reais6x6!AR108</f>
        <v>2.7147766323024059E-4</v>
      </c>
      <c r="Q190" s="15">
        <f>Reais6x6!AG108</f>
        <v>1.5902140672782873E-2</v>
      </c>
      <c r="R190" s="15">
        <f>Reais6x6!AM108</f>
        <v>2.7027027027027029E-2</v>
      </c>
      <c r="S190" s="15">
        <f>Reais6x6!AS108</f>
        <v>2.7147766323024059E-4</v>
      </c>
      <c r="T190" s="13">
        <f>Reais6x6!AA108</f>
        <v>0.20291911484489689</v>
      </c>
    </row>
    <row r="191" spans="1:20" hidden="1" outlineLevel="1">
      <c r="A191" s="14">
        <v>190</v>
      </c>
      <c r="B191" s="15">
        <f>Reais6x6!AB109</f>
        <v>5.4434250764525995E-2</v>
      </c>
      <c r="C191" s="15">
        <f>Reais6x6!AH109</f>
        <v>4.0540540540540543E-2</v>
      </c>
      <c r="D191" s="15">
        <f>Reais6x6!AN109</f>
        <v>0.18900343642611683</v>
      </c>
      <c r="E191" s="15">
        <f>Reais6x6!AC109</f>
        <v>4.0978593272171251E-2</v>
      </c>
      <c r="F191" s="15">
        <f>Reais6x6!AI109</f>
        <v>8.5585585585585586E-2</v>
      </c>
      <c r="G191" s="15">
        <f>Reais6x6!AO109</f>
        <v>0.30584192439862545</v>
      </c>
      <c r="H191" s="15">
        <f>Reais6x6!AD109</f>
        <v>4.0978593272171251E-2</v>
      </c>
      <c r="I191" s="15">
        <f>Reais6x6!AJ109</f>
        <v>8.5585585585585586E-2</v>
      </c>
      <c r="J191" s="15">
        <f>Reais6x6!AP109</f>
        <v>0.30584192439862545</v>
      </c>
      <c r="K191" s="15">
        <f>Reais6x6!AE109</f>
        <v>4.0978593272171251E-2</v>
      </c>
      <c r="L191" s="15">
        <f>Reais6x6!AK109</f>
        <v>8.5585585585585586E-2</v>
      </c>
      <c r="M191" s="15">
        <f>Reais6x6!AQ109</f>
        <v>0.30584192439862545</v>
      </c>
      <c r="N191" s="15">
        <f>Reais6x6!AF109</f>
        <v>4.0978593272171251E-2</v>
      </c>
      <c r="O191" s="15">
        <f>Reais6x6!AL109</f>
        <v>8.5585585585585586E-2</v>
      </c>
      <c r="P191" s="15">
        <f>Reais6x6!AR109</f>
        <v>0.30584192439862545</v>
      </c>
      <c r="Q191" s="15">
        <f>Reais6x6!AG109</f>
        <v>4.0978593272171251E-2</v>
      </c>
      <c r="R191" s="15">
        <f>Reais6x6!AM109</f>
        <v>8.5585585585585586E-2</v>
      </c>
      <c r="S191" s="15">
        <f>Reais6x6!AS109</f>
        <v>0.30584192439862545</v>
      </c>
      <c r="T191" s="13">
        <f>Reais6x6!AA109</f>
        <v>0.50151292177236473</v>
      </c>
    </row>
    <row r="192" spans="1:20" hidden="1" outlineLevel="1">
      <c r="A192" s="14">
        <v>191</v>
      </c>
      <c r="B192" s="15">
        <f>Reais6x6!AB110</f>
        <v>5.4434250764525995E-2</v>
      </c>
      <c r="C192" s="15">
        <f>Reais6x6!AH110</f>
        <v>4.0540540540540543E-2</v>
      </c>
      <c r="D192" s="15">
        <f>Reais6x6!AN110</f>
        <v>0.18900343642611683</v>
      </c>
      <c r="E192" s="15">
        <f>Reais6x6!AC110</f>
        <v>4.0978593272171251E-2</v>
      </c>
      <c r="F192" s="15">
        <f>Reais6x6!AI110</f>
        <v>8.5585585585585586E-2</v>
      </c>
      <c r="G192" s="15">
        <f>Reais6x6!AO110</f>
        <v>0.30584192439862545</v>
      </c>
      <c r="H192" s="15">
        <f>Reais6x6!AD110</f>
        <v>4.0978593272171251E-2</v>
      </c>
      <c r="I192" s="15">
        <f>Reais6x6!AJ110</f>
        <v>8.5585585585585586E-2</v>
      </c>
      <c r="J192" s="15">
        <f>Reais6x6!AP110</f>
        <v>0.30584192439862545</v>
      </c>
      <c r="K192" s="15">
        <f>Reais6x6!AE110</f>
        <v>4.0978593272171251E-2</v>
      </c>
      <c r="L192" s="15">
        <f>Reais6x6!AK110</f>
        <v>8.5585585585585586E-2</v>
      </c>
      <c r="M192" s="15">
        <f>Reais6x6!AQ110</f>
        <v>0.30584192439862545</v>
      </c>
      <c r="N192" s="15">
        <f>Reais6x6!AF110</f>
        <v>4.0978593272171251E-2</v>
      </c>
      <c r="O192" s="15">
        <f>Reais6x6!AL110</f>
        <v>8.5585585585585586E-2</v>
      </c>
      <c r="P192" s="15">
        <f>Reais6x6!AR110</f>
        <v>0.30584192439862545</v>
      </c>
      <c r="Q192" s="15">
        <f>Reais6x6!AG110</f>
        <v>4.2813455657492354E-3</v>
      </c>
      <c r="R192" s="15">
        <f>Reais6x6!AM110</f>
        <v>9.0090090090090089E-3</v>
      </c>
      <c r="S192" s="15">
        <f>Reais6x6!AS110</f>
        <v>0</v>
      </c>
      <c r="T192" s="13">
        <f>Reais6x6!AA110</f>
        <v>0.37842820410148681</v>
      </c>
    </row>
    <row r="193" spans="1:20" hidden="1" outlineLevel="1">
      <c r="A193" s="14">
        <v>192</v>
      </c>
      <c r="B193" s="15">
        <f>Reais6x6!AB111</f>
        <v>5.4434250764525995E-2</v>
      </c>
      <c r="C193" s="15">
        <f>Reais6x6!AH111</f>
        <v>4.0540540540540543E-2</v>
      </c>
      <c r="D193" s="15">
        <f>Reais6x6!AN111</f>
        <v>0.18900343642611683</v>
      </c>
      <c r="E193" s="15">
        <f>Reais6x6!AC111</f>
        <v>4.0978593272171251E-2</v>
      </c>
      <c r="F193" s="15">
        <f>Reais6x6!AI111</f>
        <v>8.5585585585585586E-2</v>
      </c>
      <c r="G193" s="15">
        <f>Reais6x6!AO111</f>
        <v>0.30584192439862545</v>
      </c>
      <c r="H193" s="15">
        <f>Reais6x6!AD111</f>
        <v>4.0978593272171251E-2</v>
      </c>
      <c r="I193" s="15">
        <f>Reais6x6!AJ111</f>
        <v>8.5585585585585586E-2</v>
      </c>
      <c r="J193" s="15">
        <f>Reais6x6!AP111</f>
        <v>0.30584192439862545</v>
      </c>
      <c r="K193" s="15">
        <f>Reais6x6!AE111</f>
        <v>4.0978593272171251E-2</v>
      </c>
      <c r="L193" s="15">
        <f>Reais6x6!AK111</f>
        <v>8.5585585585585586E-2</v>
      </c>
      <c r="M193" s="15">
        <f>Reais6x6!AQ111</f>
        <v>0.30584192439862545</v>
      </c>
      <c r="N193" s="15">
        <f>Reais6x6!AF111</f>
        <v>4.0978593272171251E-2</v>
      </c>
      <c r="O193" s="15">
        <f>Reais6x6!AL111</f>
        <v>8.5585585585585586E-2</v>
      </c>
      <c r="P193" s="15">
        <f>Reais6x6!AR111</f>
        <v>0.30584192439862545</v>
      </c>
      <c r="Q193" s="15">
        <f>Reais6x6!AG111</f>
        <v>1.5902140672782873E-2</v>
      </c>
      <c r="R193" s="15">
        <f>Reais6x6!AM111</f>
        <v>2.7027027027027029E-2</v>
      </c>
      <c r="S193" s="15">
        <f>Reais6x6!AS111</f>
        <v>2.7147766323024059E-4</v>
      </c>
      <c r="T193" s="13">
        <f>Reais6x6!AA111</f>
        <v>0.42221526834298578</v>
      </c>
    </row>
    <row r="194" spans="1:20" hidden="1" outlineLevel="1">
      <c r="A194" s="14">
        <v>193</v>
      </c>
      <c r="B194" s="15">
        <f>Reais6x6!AB112</f>
        <v>5.4434250764525995E-2</v>
      </c>
      <c r="C194" s="15">
        <f>Reais6x6!AH112</f>
        <v>4.0540540540540543E-2</v>
      </c>
      <c r="D194" s="15">
        <f>Reais6x6!AN112</f>
        <v>0.18900343642611683</v>
      </c>
      <c r="E194" s="15">
        <f>Reais6x6!AC112</f>
        <v>4.0978593272171251E-2</v>
      </c>
      <c r="F194" s="15">
        <f>Reais6x6!AI112</f>
        <v>8.5585585585585586E-2</v>
      </c>
      <c r="G194" s="15">
        <f>Reais6x6!AO112</f>
        <v>0.30584192439862545</v>
      </c>
      <c r="H194" s="15">
        <f>Reais6x6!AD112</f>
        <v>4.0978593272171251E-2</v>
      </c>
      <c r="I194" s="15">
        <f>Reais6x6!AJ112</f>
        <v>8.5585585585585586E-2</v>
      </c>
      <c r="J194" s="15">
        <f>Reais6x6!AP112</f>
        <v>0.30584192439862545</v>
      </c>
      <c r="K194" s="15">
        <f>Reais6x6!AE112</f>
        <v>4.0978593272171251E-2</v>
      </c>
      <c r="L194" s="15">
        <f>Reais6x6!AK112</f>
        <v>8.5585585585585586E-2</v>
      </c>
      <c r="M194" s="15">
        <f>Reais6x6!AQ112</f>
        <v>0.30584192439862545</v>
      </c>
      <c r="N194" s="15">
        <f>Reais6x6!AF112</f>
        <v>4.2813455657492354E-3</v>
      </c>
      <c r="O194" s="15">
        <f>Reais6x6!AL112</f>
        <v>9.0090090090090089E-3</v>
      </c>
      <c r="P194" s="15">
        <f>Reais6x6!AR112</f>
        <v>0</v>
      </c>
      <c r="Q194" s="15">
        <f>Reais6x6!AG112</f>
        <v>4.2813455657492354E-3</v>
      </c>
      <c r="R194" s="15">
        <f>Reais6x6!AM112</f>
        <v>9.0090090090090089E-3</v>
      </c>
      <c r="S194" s="15">
        <f>Reais6x6!AS112</f>
        <v>0</v>
      </c>
      <c r="T194" s="13">
        <f>Reais6x6!AA112</f>
        <v>0.28984696376415436</v>
      </c>
    </row>
    <row r="195" spans="1:20" hidden="1" outlineLevel="1">
      <c r="A195" s="14">
        <v>194</v>
      </c>
      <c r="B195" s="15">
        <f>Reais6x6!AB113</f>
        <v>5.4434250764525995E-2</v>
      </c>
      <c r="C195" s="15">
        <f>Reais6x6!AH113</f>
        <v>4.0540540540540543E-2</v>
      </c>
      <c r="D195" s="15">
        <f>Reais6x6!AN113</f>
        <v>0.18900343642611683</v>
      </c>
      <c r="E195" s="15">
        <f>Reais6x6!AC113</f>
        <v>4.0978593272171251E-2</v>
      </c>
      <c r="F195" s="15">
        <f>Reais6x6!AI113</f>
        <v>8.5585585585585586E-2</v>
      </c>
      <c r="G195" s="15">
        <f>Reais6x6!AO113</f>
        <v>0.30584192439862545</v>
      </c>
      <c r="H195" s="15">
        <f>Reais6x6!AD113</f>
        <v>4.0978593272171251E-2</v>
      </c>
      <c r="I195" s="15">
        <f>Reais6x6!AJ113</f>
        <v>8.5585585585585586E-2</v>
      </c>
      <c r="J195" s="15">
        <f>Reais6x6!AP113</f>
        <v>0.30584192439862545</v>
      </c>
      <c r="K195" s="15">
        <f>Reais6x6!AE113</f>
        <v>4.0978593272171251E-2</v>
      </c>
      <c r="L195" s="15">
        <f>Reais6x6!AK113</f>
        <v>8.5585585585585586E-2</v>
      </c>
      <c r="M195" s="15">
        <f>Reais6x6!AQ113</f>
        <v>0.30584192439862545</v>
      </c>
      <c r="N195" s="15">
        <f>Reais6x6!AF113</f>
        <v>4.2813455657492354E-3</v>
      </c>
      <c r="O195" s="15">
        <f>Reais6x6!AL113</f>
        <v>9.0090090090090089E-3</v>
      </c>
      <c r="P195" s="15">
        <f>Reais6x6!AR113</f>
        <v>0</v>
      </c>
      <c r="Q195" s="15">
        <f>Reais6x6!AG113</f>
        <v>1.5902140672782873E-2</v>
      </c>
      <c r="R195" s="15">
        <f>Reais6x6!AM113</f>
        <v>2.7027027027027029E-2</v>
      </c>
      <c r="S195" s="15">
        <f>Reais6x6!AS113</f>
        <v>2.7147766323024059E-4</v>
      </c>
      <c r="T195" s="13">
        <f>Reais6x6!AA113</f>
        <v>0.32366558501590076</v>
      </c>
    </row>
    <row r="196" spans="1:20" hidden="1" outlineLevel="1">
      <c r="A196" s="14">
        <v>195</v>
      </c>
      <c r="B196" s="15">
        <f>Reais6x6!AB114</f>
        <v>5.4434250764525995E-2</v>
      </c>
      <c r="C196" s="15">
        <f>Reais6x6!AH114</f>
        <v>4.0540540540540543E-2</v>
      </c>
      <c r="D196" s="15">
        <f>Reais6x6!AN114</f>
        <v>0.18900343642611683</v>
      </c>
      <c r="E196" s="15">
        <f>Reais6x6!AC114</f>
        <v>4.0978593272171251E-2</v>
      </c>
      <c r="F196" s="15">
        <f>Reais6x6!AI114</f>
        <v>8.5585585585585586E-2</v>
      </c>
      <c r="G196" s="15">
        <f>Reais6x6!AO114</f>
        <v>0.30584192439862545</v>
      </c>
      <c r="H196" s="15">
        <f>Reais6x6!AD114</f>
        <v>4.0978593272171251E-2</v>
      </c>
      <c r="I196" s="15">
        <f>Reais6x6!AJ114</f>
        <v>8.5585585585585586E-2</v>
      </c>
      <c r="J196" s="15">
        <f>Reais6x6!AP114</f>
        <v>0.30584192439862545</v>
      </c>
      <c r="K196" s="15">
        <f>Reais6x6!AE114</f>
        <v>4.0978593272171251E-2</v>
      </c>
      <c r="L196" s="15">
        <f>Reais6x6!AK114</f>
        <v>8.5585585585585586E-2</v>
      </c>
      <c r="M196" s="15">
        <f>Reais6x6!AQ114</f>
        <v>0.30584192439862545</v>
      </c>
      <c r="N196" s="15">
        <f>Reais6x6!AF114</f>
        <v>1.5902140672782873E-2</v>
      </c>
      <c r="O196" s="15">
        <f>Reais6x6!AL114</f>
        <v>2.7027027027027029E-2</v>
      </c>
      <c r="P196" s="15">
        <f>Reais6x6!AR114</f>
        <v>2.7147766323024059E-4</v>
      </c>
      <c r="Q196" s="15">
        <f>Reais6x6!AG114</f>
        <v>1.5902140672782873E-2</v>
      </c>
      <c r="R196" s="15">
        <f>Reais6x6!AM114</f>
        <v>2.7027027027027029E-2</v>
      </c>
      <c r="S196" s="15">
        <f>Reais6x6!AS114</f>
        <v>2.7147766323024059E-4</v>
      </c>
      <c r="T196" s="13">
        <f>Reais6x6!AA114</f>
        <v>0.36596958584160805</v>
      </c>
    </row>
    <row r="197" spans="1:20" hidden="1" outlineLevel="1">
      <c r="A197" s="14">
        <v>196</v>
      </c>
      <c r="B197" s="15">
        <f>Reais6x6!AB115</f>
        <v>5.4434250764525995E-2</v>
      </c>
      <c r="C197" s="15">
        <f>Reais6x6!AH115</f>
        <v>4.0540540540540543E-2</v>
      </c>
      <c r="D197" s="15">
        <f>Reais6x6!AN115</f>
        <v>0.18900343642611683</v>
      </c>
      <c r="E197" s="15">
        <f>Reais6x6!AC115</f>
        <v>4.0978593272171251E-2</v>
      </c>
      <c r="F197" s="15">
        <f>Reais6x6!AI115</f>
        <v>8.5585585585585586E-2</v>
      </c>
      <c r="G197" s="15">
        <f>Reais6x6!AO115</f>
        <v>0.30584192439862545</v>
      </c>
      <c r="H197" s="15">
        <f>Reais6x6!AD115</f>
        <v>4.0978593272171251E-2</v>
      </c>
      <c r="I197" s="15">
        <f>Reais6x6!AJ115</f>
        <v>8.5585585585585586E-2</v>
      </c>
      <c r="J197" s="15">
        <f>Reais6x6!AP115</f>
        <v>0.30584192439862545</v>
      </c>
      <c r="K197" s="15">
        <f>Reais6x6!AE115</f>
        <v>4.2813455657492354E-3</v>
      </c>
      <c r="L197" s="15">
        <f>Reais6x6!AK115</f>
        <v>9.0090090090090089E-3</v>
      </c>
      <c r="M197" s="15">
        <f>Reais6x6!AQ115</f>
        <v>0</v>
      </c>
      <c r="N197" s="15">
        <f>Reais6x6!AF115</f>
        <v>4.2813455657492354E-3</v>
      </c>
      <c r="O197" s="15">
        <f>Reais6x6!AL115</f>
        <v>9.0090090090090089E-3</v>
      </c>
      <c r="P197" s="15">
        <f>Reais6x6!AR115</f>
        <v>0</v>
      </c>
      <c r="Q197" s="15">
        <f>Reais6x6!AG115</f>
        <v>4.2813455657492354E-3</v>
      </c>
      <c r="R197" s="15">
        <f>Reais6x6!AM115</f>
        <v>9.0090090090090089E-3</v>
      </c>
      <c r="S197" s="15">
        <f>Reais6x6!AS115</f>
        <v>0</v>
      </c>
      <c r="T197" s="13">
        <f>Reais6x6!AA115</f>
        <v>0.21215360502970615</v>
      </c>
    </row>
    <row r="198" spans="1:20" hidden="1" outlineLevel="1">
      <c r="A198" s="14">
        <v>197</v>
      </c>
      <c r="B198" s="15">
        <f>Reais6x6!AB116</f>
        <v>5.4434250764525995E-2</v>
      </c>
      <c r="C198" s="15">
        <f>Reais6x6!AH116</f>
        <v>4.0540540540540543E-2</v>
      </c>
      <c r="D198" s="15">
        <f>Reais6x6!AN116</f>
        <v>0.18900343642611683</v>
      </c>
      <c r="E198" s="15">
        <f>Reais6x6!AC116</f>
        <v>4.0978593272171251E-2</v>
      </c>
      <c r="F198" s="15">
        <f>Reais6x6!AI116</f>
        <v>8.5585585585585586E-2</v>
      </c>
      <c r="G198" s="15">
        <f>Reais6x6!AO116</f>
        <v>0.30584192439862545</v>
      </c>
      <c r="H198" s="15">
        <f>Reais6x6!AD116</f>
        <v>4.0978593272171251E-2</v>
      </c>
      <c r="I198" s="15">
        <f>Reais6x6!AJ116</f>
        <v>8.5585585585585586E-2</v>
      </c>
      <c r="J198" s="15">
        <f>Reais6x6!AP116</f>
        <v>0.30584192439862545</v>
      </c>
      <c r="K198" s="15">
        <f>Reais6x6!AE116</f>
        <v>4.2813455657492354E-3</v>
      </c>
      <c r="L198" s="15">
        <f>Reais6x6!AK116</f>
        <v>9.0090090090090089E-3</v>
      </c>
      <c r="M198" s="15">
        <f>Reais6x6!AQ116</f>
        <v>0</v>
      </c>
      <c r="N198" s="15">
        <f>Reais6x6!AF116</f>
        <v>4.2813455657492354E-3</v>
      </c>
      <c r="O198" s="15">
        <f>Reais6x6!AL116</f>
        <v>9.0090090090090089E-3</v>
      </c>
      <c r="P198" s="15">
        <f>Reais6x6!AR116</f>
        <v>0</v>
      </c>
      <c r="Q198" s="15">
        <f>Reais6x6!AG116</f>
        <v>1.5902140672782873E-2</v>
      </c>
      <c r="R198" s="15">
        <f>Reais6x6!AM116</f>
        <v>2.7027027027027029E-2</v>
      </c>
      <c r="S198" s="15">
        <f>Reais6x6!AS116</f>
        <v>2.7147766323024059E-4</v>
      </c>
      <c r="T198" s="13">
        <f>Reais6x6!AA116</f>
        <v>0.2443188289934792</v>
      </c>
    </row>
    <row r="199" spans="1:20" hidden="1" outlineLevel="1">
      <c r="A199" s="14">
        <v>198</v>
      </c>
      <c r="B199" s="15">
        <f>Reais6x6!AB117</f>
        <v>5.4434250764525995E-2</v>
      </c>
      <c r="C199" s="15">
        <f>Reais6x6!AH117</f>
        <v>4.0540540540540543E-2</v>
      </c>
      <c r="D199" s="15">
        <f>Reais6x6!AN117</f>
        <v>0.18900343642611683</v>
      </c>
      <c r="E199" s="15">
        <f>Reais6x6!AC117</f>
        <v>4.0978593272171251E-2</v>
      </c>
      <c r="F199" s="15">
        <f>Reais6x6!AI117</f>
        <v>8.5585585585585586E-2</v>
      </c>
      <c r="G199" s="15">
        <f>Reais6x6!AO117</f>
        <v>0.30584192439862545</v>
      </c>
      <c r="H199" s="15">
        <f>Reais6x6!AD117</f>
        <v>4.0978593272171251E-2</v>
      </c>
      <c r="I199" s="15">
        <f>Reais6x6!AJ117</f>
        <v>8.5585585585585586E-2</v>
      </c>
      <c r="J199" s="15">
        <f>Reais6x6!AP117</f>
        <v>0.30584192439862545</v>
      </c>
      <c r="K199" s="15">
        <f>Reais6x6!AE117</f>
        <v>4.2813455657492354E-3</v>
      </c>
      <c r="L199" s="15">
        <f>Reais6x6!AK117</f>
        <v>9.0090090090090089E-3</v>
      </c>
      <c r="M199" s="15">
        <f>Reais6x6!AQ117</f>
        <v>0</v>
      </c>
      <c r="N199" s="15">
        <f>Reais6x6!AF117</f>
        <v>1.5902140672782873E-2</v>
      </c>
      <c r="O199" s="15">
        <f>Reais6x6!AL117</f>
        <v>2.7027027027027029E-2</v>
      </c>
      <c r="P199" s="15">
        <f>Reais6x6!AR117</f>
        <v>2.7147766323024059E-4</v>
      </c>
      <c r="Q199" s="15">
        <f>Reais6x6!AG117</f>
        <v>1.5902140672782873E-2</v>
      </c>
      <c r="R199" s="15">
        <f>Reais6x6!AM117</f>
        <v>2.7027027027027029E-2</v>
      </c>
      <c r="S199" s="15">
        <f>Reais6x6!AS117</f>
        <v>2.7147766323024059E-4</v>
      </c>
      <c r="T199" s="13">
        <f>Reais6x6!AA117</f>
        <v>0.27027803201498396</v>
      </c>
    </row>
    <row r="200" spans="1:20" hidden="1" outlineLevel="1">
      <c r="A200" s="14">
        <v>199</v>
      </c>
      <c r="B200" s="15">
        <f>Reais6x6!AB118</f>
        <v>5.4434250764525995E-2</v>
      </c>
      <c r="C200" s="15">
        <f>Reais6x6!AH118</f>
        <v>4.0540540540540543E-2</v>
      </c>
      <c r="D200" s="15">
        <f>Reais6x6!AN118</f>
        <v>0.18900343642611683</v>
      </c>
      <c r="E200" s="15">
        <f>Reais6x6!AC118</f>
        <v>4.0978593272171251E-2</v>
      </c>
      <c r="F200" s="15">
        <f>Reais6x6!AI118</f>
        <v>8.5585585585585586E-2</v>
      </c>
      <c r="G200" s="15">
        <f>Reais6x6!AO118</f>
        <v>0.30584192439862545</v>
      </c>
      <c r="H200" s="15">
        <f>Reais6x6!AD118</f>
        <v>4.0978593272171251E-2</v>
      </c>
      <c r="I200" s="15">
        <f>Reais6x6!AJ118</f>
        <v>8.5585585585585586E-2</v>
      </c>
      <c r="J200" s="15">
        <f>Reais6x6!AP118</f>
        <v>0.30584192439862545</v>
      </c>
      <c r="K200" s="15">
        <f>Reais6x6!AE118</f>
        <v>1.5902140672782873E-2</v>
      </c>
      <c r="L200" s="15">
        <f>Reais6x6!AK118</f>
        <v>2.7027027027027029E-2</v>
      </c>
      <c r="M200" s="15">
        <f>Reais6x6!AQ118</f>
        <v>2.7147766323024059E-4</v>
      </c>
      <c r="N200" s="15">
        <f>Reais6x6!AF118</f>
        <v>1.5902140672782873E-2</v>
      </c>
      <c r="O200" s="15">
        <f>Reais6x6!AL118</f>
        <v>2.7027027027027029E-2</v>
      </c>
      <c r="P200" s="15">
        <f>Reais6x6!AR118</f>
        <v>2.7147766323024059E-4</v>
      </c>
      <c r="Q200" s="15">
        <f>Reais6x6!AG118</f>
        <v>1.5902140672782873E-2</v>
      </c>
      <c r="R200" s="15">
        <f>Reais6x6!AM118</f>
        <v>2.7027027027027029E-2</v>
      </c>
      <c r="S200" s="15">
        <f>Reais6x6!AS118</f>
        <v>2.7147766323024059E-4</v>
      </c>
      <c r="T200" s="13">
        <f>Reais6x6!AA118</f>
        <v>0.31875227867865469</v>
      </c>
    </row>
    <row r="201" spans="1:20" hidden="1" outlineLevel="1">
      <c r="A201" s="14">
        <v>200</v>
      </c>
      <c r="B201" s="15">
        <f>Reais6x6!AB119</f>
        <v>5.4434250764525995E-2</v>
      </c>
      <c r="C201" s="15">
        <f>Reais6x6!AH119</f>
        <v>4.0540540540540543E-2</v>
      </c>
      <c r="D201" s="15">
        <f>Reais6x6!AN119</f>
        <v>0.18900343642611683</v>
      </c>
      <c r="E201" s="15">
        <f>Reais6x6!AC119</f>
        <v>4.0978593272171251E-2</v>
      </c>
      <c r="F201" s="15">
        <f>Reais6x6!AI119</f>
        <v>8.5585585585585586E-2</v>
      </c>
      <c r="G201" s="15">
        <f>Reais6x6!AO119</f>
        <v>0.30584192439862545</v>
      </c>
      <c r="H201" s="15">
        <f>Reais6x6!AD119</f>
        <v>4.2813455657492354E-3</v>
      </c>
      <c r="I201" s="15">
        <f>Reais6x6!AJ119</f>
        <v>9.0090090090090089E-3</v>
      </c>
      <c r="J201" s="15">
        <f>Reais6x6!AP119</f>
        <v>0</v>
      </c>
      <c r="K201" s="15">
        <f>Reais6x6!AE119</f>
        <v>4.2813455657492354E-3</v>
      </c>
      <c r="L201" s="15">
        <f>Reais6x6!AK119</f>
        <v>9.0090090090090089E-3</v>
      </c>
      <c r="M201" s="15">
        <f>Reais6x6!AQ119</f>
        <v>0</v>
      </c>
      <c r="N201" s="15">
        <f>Reais6x6!AF119</f>
        <v>4.2813455657492354E-3</v>
      </c>
      <c r="O201" s="15">
        <f>Reais6x6!AL119</f>
        <v>9.0090090090090089E-3</v>
      </c>
      <c r="P201" s="15">
        <f>Reais6x6!AR119</f>
        <v>0</v>
      </c>
      <c r="Q201" s="15">
        <f>Reais6x6!AG119</f>
        <v>4.2813455657492354E-3</v>
      </c>
      <c r="R201" s="15">
        <f>Reais6x6!AM119</f>
        <v>9.0090090090090089E-3</v>
      </c>
      <c r="S201" s="15">
        <f>Reais6x6!AS119</f>
        <v>0</v>
      </c>
      <c r="T201" s="13">
        <f>Reais6x6!AA119</f>
        <v>0.16271204189647204</v>
      </c>
    </row>
    <row r="202" spans="1:20" hidden="1" outlineLevel="1">
      <c r="A202" s="14">
        <v>201</v>
      </c>
      <c r="B202" s="15">
        <f>Reais6x6!AB120</f>
        <v>5.4434250764525995E-2</v>
      </c>
      <c r="C202" s="15">
        <f>Reais6x6!AH120</f>
        <v>4.0540540540540543E-2</v>
      </c>
      <c r="D202" s="15">
        <f>Reais6x6!AN120</f>
        <v>0.18900343642611683</v>
      </c>
      <c r="E202" s="15">
        <f>Reais6x6!AC120</f>
        <v>4.0978593272171251E-2</v>
      </c>
      <c r="F202" s="15">
        <f>Reais6x6!AI120</f>
        <v>8.5585585585585586E-2</v>
      </c>
      <c r="G202" s="15">
        <f>Reais6x6!AO120</f>
        <v>0.30584192439862545</v>
      </c>
      <c r="H202" s="15">
        <f>Reais6x6!AD120</f>
        <v>4.2813455657492354E-3</v>
      </c>
      <c r="I202" s="15">
        <f>Reais6x6!AJ120</f>
        <v>9.0090090090090089E-3</v>
      </c>
      <c r="J202" s="15">
        <f>Reais6x6!AP120</f>
        <v>0</v>
      </c>
      <c r="K202" s="15">
        <f>Reais6x6!AE120</f>
        <v>4.2813455657492354E-3</v>
      </c>
      <c r="L202" s="15">
        <f>Reais6x6!AK120</f>
        <v>9.0090090090090089E-3</v>
      </c>
      <c r="M202" s="15">
        <f>Reais6x6!AQ120</f>
        <v>0</v>
      </c>
      <c r="N202" s="15">
        <f>Reais6x6!AF120</f>
        <v>4.2813455657492354E-3</v>
      </c>
      <c r="O202" s="15">
        <f>Reais6x6!AL120</f>
        <v>9.0090090090090089E-3</v>
      </c>
      <c r="P202" s="15">
        <f>Reais6x6!AR120</f>
        <v>0</v>
      </c>
      <c r="Q202" s="15">
        <f>Reais6x6!AG120</f>
        <v>1.5902140672782873E-2</v>
      </c>
      <c r="R202" s="15">
        <f>Reais6x6!AM120</f>
        <v>2.7027027027027029E-2</v>
      </c>
      <c r="S202" s="15">
        <f>Reais6x6!AS120</f>
        <v>2.7147766323024059E-4</v>
      </c>
      <c r="T202" s="13">
        <f>Reais6x6!AA120</f>
        <v>0.1742300844834089</v>
      </c>
    </row>
    <row r="203" spans="1:20" hidden="1" outlineLevel="1">
      <c r="A203" s="14">
        <v>202</v>
      </c>
      <c r="B203" s="15">
        <f>Reais6x6!AB121</f>
        <v>5.4434250764525995E-2</v>
      </c>
      <c r="C203" s="15">
        <f>Reais6x6!AH121</f>
        <v>4.0540540540540543E-2</v>
      </c>
      <c r="D203" s="15">
        <f>Reais6x6!AN121</f>
        <v>0.18900343642611683</v>
      </c>
      <c r="E203" s="15">
        <f>Reais6x6!AC121</f>
        <v>4.0978593272171251E-2</v>
      </c>
      <c r="F203" s="15">
        <f>Reais6x6!AI121</f>
        <v>8.5585585585585586E-2</v>
      </c>
      <c r="G203" s="15">
        <f>Reais6x6!AO121</f>
        <v>0.30584192439862545</v>
      </c>
      <c r="H203" s="15">
        <f>Reais6x6!AD121</f>
        <v>4.2813455657492354E-3</v>
      </c>
      <c r="I203" s="15">
        <f>Reais6x6!AJ121</f>
        <v>9.0090090090090089E-3</v>
      </c>
      <c r="J203" s="15">
        <f>Reais6x6!AP121</f>
        <v>0</v>
      </c>
      <c r="K203" s="15">
        <f>Reais6x6!AE121</f>
        <v>4.2813455657492354E-3</v>
      </c>
      <c r="L203" s="15">
        <f>Reais6x6!AK121</f>
        <v>9.0090090090090089E-3</v>
      </c>
      <c r="M203" s="15">
        <f>Reais6x6!AQ121</f>
        <v>0</v>
      </c>
      <c r="N203" s="15">
        <f>Reais6x6!AF121</f>
        <v>1.5902140672782873E-2</v>
      </c>
      <c r="O203" s="15">
        <f>Reais6x6!AL121</f>
        <v>2.7027027027027029E-2</v>
      </c>
      <c r="P203" s="15">
        <f>Reais6x6!AR121</f>
        <v>2.7147766323024059E-4</v>
      </c>
      <c r="Q203" s="15">
        <f>Reais6x6!AG121</f>
        <v>1.5902140672782873E-2</v>
      </c>
      <c r="R203" s="15">
        <f>Reais6x6!AM121</f>
        <v>2.7027027027027029E-2</v>
      </c>
      <c r="S203" s="15">
        <f>Reais6x6!AS121</f>
        <v>2.7147766323024059E-4</v>
      </c>
      <c r="T203" s="13">
        <f>Reais6x6!AA121</f>
        <v>0.20236215335991001</v>
      </c>
    </row>
    <row r="204" spans="1:20" hidden="1" outlineLevel="1">
      <c r="A204" s="14">
        <v>203</v>
      </c>
      <c r="B204" s="15">
        <f>Reais6x6!AB122</f>
        <v>5.4434250764525995E-2</v>
      </c>
      <c r="C204" s="15">
        <f>Reais6x6!AH122</f>
        <v>4.0540540540540543E-2</v>
      </c>
      <c r="D204" s="15">
        <f>Reais6x6!AN122</f>
        <v>0.18900343642611683</v>
      </c>
      <c r="E204" s="15">
        <f>Reais6x6!AC122</f>
        <v>4.0978593272171251E-2</v>
      </c>
      <c r="F204" s="15">
        <f>Reais6x6!AI122</f>
        <v>8.5585585585585586E-2</v>
      </c>
      <c r="G204" s="15">
        <f>Reais6x6!AO122</f>
        <v>0.30584192439862545</v>
      </c>
      <c r="H204" s="15">
        <f>Reais6x6!AD122</f>
        <v>4.2813455657492354E-3</v>
      </c>
      <c r="I204" s="15">
        <f>Reais6x6!AJ122</f>
        <v>9.0090090090090089E-3</v>
      </c>
      <c r="J204" s="15">
        <f>Reais6x6!AP122</f>
        <v>0</v>
      </c>
      <c r="K204" s="15">
        <f>Reais6x6!AE122</f>
        <v>1.5902140672782873E-2</v>
      </c>
      <c r="L204" s="15">
        <f>Reais6x6!AK122</f>
        <v>2.7027027027027029E-2</v>
      </c>
      <c r="M204" s="15">
        <f>Reais6x6!AQ122</f>
        <v>2.7147766323024059E-4</v>
      </c>
      <c r="N204" s="15">
        <f>Reais6x6!AF122</f>
        <v>1.5902140672782873E-2</v>
      </c>
      <c r="O204" s="15">
        <f>Reais6x6!AL122</f>
        <v>2.7027027027027029E-2</v>
      </c>
      <c r="P204" s="15">
        <f>Reais6x6!AR122</f>
        <v>2.7147766323024059E-4</v>
      </c>
      <c r="Q204" s="15">
        <f>Reais6x6!AG122</f>
        <v>1.5902140672782873E-2</v>
      </c>
      <c r="R204" s="15">
        <f>Reais6x6!AM122</f>
        <v>2.7027027027027029E-2</v>
      </c>
      <c r="S204" s="15">
        <f>Reais6x6!AS122</f>
        <v>2.7147766323024059E-4</v>
      </c>
      <c r="T204" s="13">
        <f>Reais6x6!AA122</f>
        <v>0.25355464899460939</v>
      </c>
    </row>
    <row r="205" spans="1:20" hidden="1" outlineLevel="1">
      <c r="A205" s="14">
        <v>204</v>
      </c>
      <c r="B205" s="15">
        <f>Reais6x6!AB123</f>
        <v>5.4434250764525995E-2</v>
      </c>
      <c r="C205" s="15">
        <f>Reais6x6!AH123</f>
        <v>4.0540540540540543E-2</v>
      </c>
      <c r="D205" s="15">
        <f>Reais6x6!AN123</f>
        <v>0.18900343642611683</v>
      </c>
      <c r="E205" s="15">
        <f>Reais6x6!AC123</f>
        <v>4.0978593272171251E-2</v>
      </c>
      <c r="F205" s="15">
        <f>Reais6x6!AI123</f>
        <v>8.5585585585585586E-2</v>
      </c>
      <c r="G205" s="15">
        <f>Reais6x6!AO123</f>
        <v>0.30584192439862545</v>
      </c>
      <c r="H205" s="15">
        <f>Reais6x6!AD123</f>
        <v>1.5902140672782873E-2</v>
      </c>
      <c r="I205" s="15">
        <f>Reais6x6!AJ123</f>
        <v>2.7027027027027029E-2</v>
      </c>
      <c r="J205" s="15">
        <f>Reais6x6!AP123</f>
        <v>2.7147766323024059E-4</v>
      </c>
      <c r="K205" s="15">
        <f>Reais6x6!AE123</f>
        <v>1.5902140672782873E-2</v>
      </c>
      <c r="L205" s="15">
        <f>Reais6x6!AK123</f>
        <v>2.7027027027027029E-2</v>
      </c>
      <c r="M205" s="15">
        <f>Reais6x6!AQ123</f>
        <v>2.7147766323024059E-4</v>
      </c>
      <c r="N205" s="15">
        <f>Reais6x6!AF123</f>
        <v>1.5902140672782873E-2</v>
      </c>
      <c r="O205" s="15">
        <f>Reais6x6!AL123</f>
        <v>2.7027027027027029E-2</v>
      </c>
      <c r="P205" s="15">
        <f>Reais6x6!AR123</f>
        <v>2.7147766323024059E-4</v>
      </c>
      <c r="Q205" s="15">
        <f>Reais6x6!AG123</f>
        <v>1.5902140672782873E-2</v>
      </c>
      <c r="R205" s="15">
        <f>Reais6x6!AM123</f>
        <v>2.7027027027027029E-2</v>
      </c>
      <c r="S205" s="15">
        <f>Reais6x6!AS123</f>
        <v>2.7147766323024059E-4</v>
      </c>
      <c r="T205" s="13">
        <f>Reais6x6!AA123</f>
        <v>0.27302864220386119</v>
      </c>
    </row>
    <row r="206" spans="1:20" hidden="1" outlineLevel="1">
      <c r="A206" s="14">
        <v>205</v>
      </c>
      <c r="B206" s="15">
        <f>Reais6x6!AB124</f>
        <v>5.4434250764525995E-2</v>
      </c>
      <c r="C206" s="15">
        <f>Reais6x6!AH124</f>
        <v>4.0540540540540543E-2</v>
      </c>
      <c r="D206" s="15">
        <f>Reais6x6!AN124</f>
        <v>0.18900343642611683</v>
      </c>
      <c r="E206" s="15">
        <f>Reais6x6!AC124</f>
        <v>4.2813455657492354E-3</v>
      </c>
      <c r="F206" s="15">
        <f>Reais6x6!AI124</f>
        <v>9.0090090090090089E-3</v>
      </c>
      <c r="G206" s="15">
        <f>Reais6x6!AO124</f>
        <v>0</v>
      </c>
      <c r="H206" s="15">
        <f>Reais6x6!AD124</f>
        <v>4.2813455657492354E-3</v>
      </c>
      <c r="I206" s="15">
        <f>Reais6x6!AJ124</f>
        <v>9.0090090090090089E-3</v>
      </c>
      <c r="J206" s="15">
        <f>Reais6x6!AP124</f>
        <v>0</v>
      </c>
      <c r="K206" s="15">
        <f>Reais6x6!AE124</f>
        <v>4.2813455657492354E-3</v>
      </c>
      <c r="L206" s="15">
        <f>Reais6x6!AK124</f>
        <v>9.0090090090090089E-3</v>
      </c>
      <c r="M206" s="15">
        <f>Reais6x6!AQ124</f>
        <v>0</v>
      </c>
      <c r="N206" s="15">
        <f>Reais6x6!AF124</f>
        <v>4.2813455657492354E-3</v>
      </c>
      <c r="O206" s="15">
        <f>Reais6x6!AL124</f>
        <v>9.0090090090090089E-3</v>
      </c>
      <c r="P206" s="15">
        <f>Reais6x6!AR124</f>
        <v>0</v>
      </c>
      <c r="Q206" s="15">
        <f>Reais6x6!AG124</f>
        <v>4.2813455657492354E-3</v>
      </c>
      <c r="R206" s="15">
        <f>Reais6x6!AM124</f>
        <v>9.0090090090090089E-3</v>
      </c>
      <c r="S206" s="15">
        <f>Reais6x6!AS124</f>
        <v>0</v>
      </c>
      <c r="T206" s="13">
        <f>Reais6x6!AA124</f>
        <v>0.14127439650389736</v>
      </c>
    </row>
    <row r="207" spans="1:20" hidden="1" outlineLevel="1">
      <c r="A207" s="14">
        <v>206</v>
      </c>
      <c r="B207" s="15">
        <f>Reais6x6!AB125</f>
        <v>5.4434250764525995E-2</v>
      </c>
      <c r="C207" s="15">
        <f>Reais6x6!AH125</f>
        <v>4.0540540540540543E-2</v>
      </c>
      <c r="D207" s="15">
        <f>Reais6x6!AN125</f>
        <v>0.18900343642611683</v>
      </c>
      <c r="E207" s="15">
        <f>Reais6x6!AC125</f>
        <v>4.2813455657492354E-3</v>
      </c>
      <c r="F207" s="15">
        <f>Reais6x6!AI125</f>
        <v>9.0090090090090089E-3</v>
      </c>
      <c r="G207" s="15">
        <f>Reais6x6!AO125</f>
        <v>0</v>
      </c>
      <c r="H207" s="15">
        <f>Reais6x6!AD125</f>
        <v>4.2813455657492354E-3</v>
      </c>
      <c r="I207" s="15">
        <f>Reais6x6!AJ125</f>
        <v>9.0090090090090089E-3</v>
      </c>
      <c r="J207" s="15">
        <f>Reais6x6!AP125</f>
        <v>0</v>
      </c>
      <c r="K207" s="15">
        <f>Reais6x6!AE125</f>
        <v>4.2813455657492354E-3</v>
      </c>
      <c r="L207" s="15">
        <f>Reais6x6!AK125</f>
        <v>9.0090090090090089E-3</v>
      </c>
      <c r="M207" s="15">
        <f>Reais6x6!AQ125</f>
        <v>0</v>
      </c>
      <c r="N207" s="15">
        <f>Reais6x6!AF125</f>
        <v>4.2813455657492354E-3</v>
      </c>
      <c r="O207" s="15">
        <f>Reais6x6!AL125</f>
        <v>9.0090090090090089E-3</v>
      </c>
      <c r="P207" s="15">
        <f>Reais6x6!AR125</f>
        <v>0</v>
      </c>
      <c r="Q207" s="15">
        <f>Reais6x6!AG125</f>
        <v>1.5902140672782873E-2</v>
      </c>
      <c r="R207" s="15">
        <f>Reais6x6!AM125</f>
        <v>2.7027027027027029E-2</v>
      </c>
      <c r="S207" s="15">
        <f>Reais6x6!AS125</f>
        <v>2.7147766323024059E-4</v>
      </c>
      <c r="T207" s="13">
        <f>Reais6x6!AA125</f>
        <v>0.1455870481954924</v>
      </c>
    </row>
    <row r="208" spans="1:20" hidden="1" outlineLevel="1">
      <c r="A208" s="14">
        <v>207</v>
      </c>
      <c r="B208" s="15">
        <f>Reais6x6!AB126</f>
        <v>5.4434250764525995E-2</v>
      </c>
      <c r="C208" s="15">
        <f>Reais6x6!AH126</f>
        <v>4.0540540540540543E-2</v>
      </c>
      <c r="D208" s="15">
        <f>Reais6x6!AN126</f>
        <v>0.18900343642611683</v>
      </c>
      <c r="E208" s="15">
        <f>Reais6x6!AC126</f>
        <v>4.2813455657492354E-3</v>
      </c>
      <c r="F208" s="15">
        <f>Reais6x6!AI126</f>
        <v>9.0090090090090089E-3</v>
      </c>
      <c r="G208" s="15">
        <f>Reais6x6!AO126</f>
        <v>0</v>
      </c>
      <c r="H208" s="15">
        <f>Reais6x6!AD126</f>
        <v>4.2813455657492354E-3</v>
      </c>
      <c r="I208" s="15">
        <f>Reais6x6!AJ126</f>
        <v>9.0090090090090089E-3</v>
      </c>
      <c r="J208" s="15">
        <f>Reais6x6!AP126</f>
        <v>0</v>
      </c>
      <c r="K208" s="15">
        <f>Reais6x6!AE126</f>
        <v>4.2813455657492354E-3</v>
      </c>
      <c r="L208" s="15">
        <f>Reais6x6!AK126</f>
        <v>9.0090090090090089E-3</v>
      </c>
      <c r="M208" s="15">
        <f>Reais6x6!AQ126</f>
        <v>0</v>
      </c>
      <c r="N208" s="15">
        <f>Reais6x6!AF126</f>
        <v>1.5902140672782873E-2</v>
      </c>
      <c r="O208" s="15">
        <f>Reais6x6!AL126</f>
        <v>2.7027027027027029E-2</v>
      </c>
      <c r="P208" s="15">
        <f>Reais6x6!AR126</f>
        <v>2.7147766323024059E-4</v>
      </c>
      <c r="Q208" s="15">
        <f>Reais6x6!AG126</f>
        <v>1.5902140672782873E-2</v>
      </c>
      <c r="R208" s="15">
        <f>Reais6x6!AM126</f>
        <v>2.7027027027027029E-2</v>
      </c>
      <c r="S208" s="15">
        <f>Reais6x6!AS126</f>
        <v>2.7147766323024059E-4</v>
      </c>
      <c r="T208" s="13">
        <f>Reais6x6!AA126</f>
        <v>0.15498545875055003</v>
      </c>
    </row>
    <row r="209" spans="1:20" hidden="1" outlineLevel="1">
      <c r="A209" s="14">
        <v>208</v>
      </c>
      <c r="B209" s="15">
        <f>Reais6x6!AB127</f>
        <v>5.4434250764525995E-2</v>
      </c>
      <c r="C209" s="15">
        <f>Reais6x6!AH127</f>
        <v>4.0540540540540543E-2</v>
      </c>
      <c r="D209" s="15">
        <f>Reais6x6!AN127</f>
        <v>0.18900343642611683</v>
      </c>
      <c r="E209" s="15">
        <f>Reais6x6!AC127</f>
        <v>4.2813455657492354E-3</v>
      </c>
      <c r="F209" s="15">
        <f>Reais6x6!AI127</f>
        <v>9.0090090090090089E-3</v>
      </c>
      <c r="G209" s="15">
        <f>Reais6x6!AO127</f>
        <v>0</v>
      </c>
      <c r="H209" s="15">
        <f>Reais6x6!AD127</f>
        <v>4.2813455657492354E-3</v>
      </c>
      <c r="I209" s="15">
        <f>Reais6x6!AJ127</f>
        <v>9.0090090090090089E-3</v>
      </c>
      <c r="J209" s="15">
        <f>Reais6x6!AP127</f>
        <v>0</v>
      </c>
      <c r="K209" s="15">
        <f>Reais6x6!AE127</f>
        <v>1.5902140672782873E-2</v>
      </c>
      <c r="L209" s="15">
        <f>Reais6x6!AK127</f>
        <v>2.7027027027027029E-2</v>
      </c>
      <c r="M209" s="15">
        <f>Reais6x6!AQ127</f>
        <v>2.7147766323024059E-4</v>
      </c>
      <c r="N209" s="15">
        <f>Reais6x6!AF127</f>
        <v>1.5902140672782873E-2</v>
      </c>
      <c r="O209" s="15">
        <f>Reais6x6!AL127</f>
        <v>2.7027027027027029E-2</v>
      </c>
      <c r="P209" s="15">
        <f>Reais6x6!AR127</f>
        <v>2.7147766323024059E-4</v>
      </c>
      <c r="Q209" s="15">
        <f>Reais6x6!AG127</f>
        <v>1.5902140672782873E-2</v>
      </c>
      <c r="R209" s="15">
        <f>Reais6x6!AM127</f>
        <v>2.7027027027027029E-2</v>
      </c>
      <c r="S209" s="15">
        <f>Reais6x6!AS127</f>
        <v>2.7147766323024059E-4</v>
      </c>
      <c r="T209" s="13">
        <f>Reais6x6!AA127</f>
        <v>0.17272547644414146</v>
      </c>
    </row>
    <row r="210" spans="1:20" hidden="1" outlineLevel="1">
      <c r="A210" s="14">
        <v>209</v>
      </c>
      <c r="B210" s="15">
        <f>Reais6x6!AB128</f>
        <v>5.4434250764525995E-2</v>
      </c>
      <c r="C210" s="15">
        <f>Reais6x6!AH128</f>
        <v>4.0540540540540543E-2</v>
      </c>
      <c r="D210" s="15">
        <f>Reais6x6!AN128</f>
        <v>0.18900343642611683</v>
      </c>
      <c r="E210" s="15">
        <f>Reais6x6!AC128</f>
        <v>4.2813455657492354E-3</v>
      </c>
      <c r="F210" s="15">
        <f>Reais6x6!AI128</f>
        <v>9.0090090090090089E-3</v>
      </c>
      <c r="G210" s="15">
        <f>Reais6x6!AO128</f>
        <v>0</v>
      </c>
      <c r="H210" s="15">
        <f>Reais6x6!AD128</f>
        <v>1.5902140672782873E-2</v>
      </c>
      <c r="I210" s="15">
        <f>Reais6x6!AJ128</f>
        <v>2.7027027027027029E-2</v>
      </c>
      <c r="J210" s="15">
        <f>Reais6x6!AP128</f>
        <v>2.7147766323024059E-4</v>
      </c>
      <c r="K210" s="15">
        <f>Reais6x6!AE128</f>
        <v>1.5902140672782873E-2</v>
      </c>
      <c r="L210" s="15">
        <f>Reais6x6!AK128</f>
        <v>2.7027027027027029E-2</v>
      </c>
      <c r="M210" s="15">
        <f>Reais6x6!AQ128</f>
        <v>2.7147766323024059E-4</v>
      </c>
      <c r="N210" s="15">
        <f>Reais6x6!AF128</f>
        <v>1.5902140672782873E-2</v>
      </c>
      <c r="O210" s="15">
        <f>Reais6x6!AL128</f>
        <v>2.7027027027027029E-2</v>
      </c>
      <c r="P210" s="15">
        <f>Reais6x6!AR128</f>
        <v>2.7147766323024059E-4</v>
      </c>
      <c r="Q210" s="15">
        <f>Reais6x6!AG128</f>
        <v>1.5902140672782873E-2</v>
      </c>
      <c r="R210" s="15">
        <f>Reais6x6!AM128</f>
        <v>2.7027027027027029E-2</v>
      </c>
      <c r="S210" s="15">
        <f>Reais6x6!AS128</f>
        <v>2.7147766323024059E-4</v>
      </c>
      <c r="T210" s="13">
        <f>Reais6x6!AA128</f>
        <v>0.20096554265176481</v>
      </c>
    </row>
    <row r="211" spans="1:20" hidden="1" outlineLevel="1">
      <c r="A211" s="14">
        <v>210</v>
      </c>
      <c r="B211" s="15">
        <f>Reais6x6!AB129</f>
        <v>5.4434250764525995E-2</v>
      </c>
      <c r="C211" s="15">
        <f>Reais6x6!AH129</f>
        <v>4.0540540540540543E-2</v>
      </c>
      <c r="D211" s="15">
        <f>Reais6x6!AN129</f>
        <v>0.18900343642611683</v>
      </c>
      <c r="E211" s="15">
        <f>Reais6x6!AC129</f>
        <v>1.5902140672782873E-2</v>
      </c>
      <c r="F211" s="15">
        <f>Reais6x6!AI129</f>
        <v>2.7027027027027029E-2</v>
      </c>
      <c r="G211" s="15">
        <f>Reais6x6!AO129</f>
        <v>2.7147766323024059E-4</v>
      </c>
      <c r="H211" s="15">
        <f>Reais6x6!AD129</f>
        <v>1.5902140672782873E-2</v>
      </c>
      <c r="I211" s="15">
        <f>Reais6x6!AJ129</f>
        <v>2.7027027027027029E-2</v>
      </c>
      <c r="J211" s="15">
        <f>Reais6x6!AP129</f>
        <v>2.7147766323024059E-4</v>
      </c>
      <c r="K211" s="15">
        <f>Reais6x6!AE129</f>
        <v>1.5902140672782873E-2</v>
      </c>
      <c r="L211" s="15">
        <f>Reais6x6!AK129</f>
        <v>2.7027027027027029E-2</v>
      </c>
      <c r="M211" s="15">
        <f>Reais6x6!AQ129</f>
        <v>2.7147766323024059E-4</v>
      </c>
      <c r="N211" s="15">
        <f>Reais6x6!AF129</f>
        <v>1.5902140672782873E-2</v>
      </c>
      <c r="O211" s="15">
        <f>Reais6x6!AL129</f>
        <v>2.7027027027027029E-2</v>
      </c>
      <c r="P211" s="15">
        <f>Reais6x6!AR129</f>
        <v>2.7147766323024059E-4</v>
      </c>
      <c r="Q211" s="15">
        <f>Reais6x6!AG129</f>
        <v>1.5902140672782873E-2</v>
      </c>
      <c r="R211" s="15">
        <f>Reais6x6!AM129</f>
        <v>2.7027027027027029E-2</v>
      </c>
      <c r="S211" s="15">
        <f>Reais6x6!AS129</f>
        <v>2.7147766323024059E-4</v>
      </c>
      <c r="T211" s="13">
        <f>Reais6x6!AA129</f>
        <v>0.25296875798186325</v>
      </c>
    </row>
    <row r="212" spans="1:20" hidden="1" outlineLevel="1">
      <c r="A212" s="14">
        <v>211</v>
      </c>
      <c r="B212" s="15">
        <f>Reais6x6!AB130</f>
        <v>7.9510703363914366E-3</v>
      </c>
      <c r="C212" s="15">
        <f>Reais6x6!AH130</f>
        <v>1.1261261261261261E-2</v>
      </c>
      <c r="D212" s="15">
        <f>Reais6x6!AN130</f>
        <v>5.4982817869415812E-3</v>
      </c>
      <c r="E212" s="15">
        <f>Reais6x6!AC130</f>
        <v>7.9510703363914366E-3</v>
      </c>
      <c r="F212" s="15">
        <f>Reais6x6!AI130</f>
        <v>1.1261261261261261E-2</v>
      </c>
      <c r="G212" s="15">
        <f>Reais6x6!AO130</f>
        <v>5.4982817869415812E-3</v>
      </c>
      <c r="H212" s="15">
        <f>Reais6x6!AD130</f>
        <v>7.9510703363914366E-3</v>
      </c>
      <c r="I212" s="15">
        <f>Reais6x6!AJ130</f>
        <v>1.1261261261261261E-2</v>
      </c>
      <c r="J212" s="15">
        <f>Reais6x6!AP130</f>
        <v>5.4982817869415812E-3</v>
      </c>
      <c r="K212" s="15">
        <f>Reais6x6!AE130</f>
        <v>7.9510703363914366E-3</v>
      </c>
      <c r="L212" s="15">
        <f>Reais6x6!AK130</f>
        <v>1.1261261261261261E-2</v>
      </c>
      <c r="M212" s="15">
        <f>Reais6x6!AQ130</f>
        <v>5.4982817869415812E-3</v>
      </c>
      <c r="N212" s="15">
        <f>Reais6x6!AF130</f>
        <v>7.9510703363914366E-3</v>
      </c>
      <c r="O212" s="15">
        <f>Reais6x6!AL130</f>
        <v>1.1261261261261261E-2</v>
      </c>
      <c r="P212" s="15">
        <f>Reais6x6!AR130</f>
        <v>5.4982817869415812E-3</v>
      </c>
      <c r="Q212" s="15">
        <f>Reais6x6!AG130</f>
        <v>7.9510703363914366E-3</v>
      </c>
      <c r="R212" s="15">
        <f>Reais6x6!AM130</f>
        <v>1.1261261261261261E-2</v>
      </c>
      <c r="S212" s="15">
        <f>Reais6x6!AS130</f>
        <v>5.4982817869415812E-3</v>
      </c>
      <c r="T212" s="13">
        <f>Reais6x6!AA130</f>
        <v>0.17698412698412702</v>
      </c>
    </row>
    <row r="213" spans="1:20" hidden="1" outlineLevel="1">
      <c r="A213" s="14">
        <v>212</v>
      </c>
      <c r="B213" s="15">
        <f>Reais6x6!AB131</f>
        <v>7.9510703363914366E-3</v>
      </c>
      <c r="C213" s="15">
        <f>Reais6x6!AH131</f>
        <v>1.1261261261261261E-2</v>
      </c>
      <c r="D213" s="15">
        <f>Reais6x6!AN131</f>
        <v>5.4982817869415812E-3</v>
      </c>
      <c r="E213" s="15">
        <f>Reais6x6!AC131</f>
        <v>7.9510703363914366E-3</v>
      </c>
      <c r="F213" s="15">
        <f>Reais6x6!AI131</f>
        <v>1.1261261261261261E-2</v>
      </c>
      <c r="G213" s="15">
        <f>Reais6x6!AO131</f>
        <v>5.4982817869415812E-3</v>
      </c>
      <c r="H213" s="15">
        <f>Reais6x6!AD131</f>
        <v>7.9510703363914366E-3</v>
      </c>
      <c r="I213" s="15">
        <f>Reais6x6!AJ131</f>
        <v>1.1261261261261261E-2</v>
      </c>
      <c r="J213" s="15">
        <f>Reais6x6!AP131</f>
        <v>5.4982817869415812E-3</v>
      </c>
      <c r="K213" s="15">
        <f>Reais6x6!AE131</f>
        <v>7.9510703363914366E-3</v>
      </c>
      <c r="L213" s="15">
        <f>Reais6x6!AK131</f>
        <v>1.1261261261261261E-2</v>
      </c>
      <c r="M213" s="15">
        <f>Reais6x6!AQ131</f>
        <v>5.4982817869415812E-3</v>
      </c>
      <c r="N213" s="15">
        <f>Reais6x6!AF131</f>
        <v>7.9510703363914366E-3</v>
      </c>
      <c r="O213" s="15">
        <f>Reais6x6!AL131</f>
        <v>1.1261261261261261E-2</v>
      </c>
      <c r="P213" s="15">
        <f>Reais6x6!AR131</f>
        <v>5.4982817869415812E-3</v>
      </c>
      <c r="Q213" s="15">
        <f>Reais6x6!AG131</f>
        <v>4.0978593272171251E-2</v>
      </c>
      <c r="R213" s="15">
        <f>Reais6x6!AM131</f>
        <v>8.5585585585585586E-2</v>
      </c>
      <c r="S213" s="15">
        <f>Reais6x6!AS131</f>
        <v>0.30584192439862545</v>
      </c>
      <c r="T213" s="13">
        <f>Reais6x6!AA131</f>
        <v>0.19249639249639258</v>
      </c>
    </row>
    <row r="214" spans="1:20" hidden="1" outlineLevel="1">
      <c r="A214" s="14">
        <v>213</v>
      </c>
      <c r="B214" s="15">
        <f>Reais6x6!AB132</f>
        <v>7.9510703363914366E-3</v>
      </c>
      <c r="C214" s="15">
        <f>Reais6x6!AH132</f>
        <v>1.1261261261261261E-2</v>
      </c>
      <c r="D214" s="15">
        <f>Reais6x6!AN132</f>
        <v>5.4982817869415812E-3</v>
      </c>
      <c r="E214" s="15">
        <f>Reais6x6!AC132</f>
        <v>7.9510703363914366E-3</v>
      </c>
      <c r="F214" s="15">
        <f>Reais6x6!AI132</f>
        <v>1.1261261261261261E-2</v>
      </c>
      <c r="G214" s="15">
        <f>Reais6x6!AO132</f>
        <v>5.4982817869415812E-3</v>
      </c>
      <c r="H214" s="15">
        <f>Reais6x6!AD132</f>
        <v>7.9510703363914366E-3</v>
      </c>
      <c r="I214" s="15">
        <f>Reais6x6!AJ132</f>
        <v>1.1261261261261261E-2</v>
      </c>
      <c r="J214" s="15">
        <f>Reais6x6!AP132</f>
        <v>5.4982817869415812E-3</v>
      </c>
      <c r="K214" s="15">
        <f>Reais6x6!AE132</f>
        <v>7.9510703363914366E-3</v>
      </c>
      <c r="L214" s="15">
        <f>Reais6x6!AK132</f>
        <v>1.1261261261261261E-2</v>
      </c>
      <c r="M214" s="15">
        <f>Reais6x6!AQ132</f>
        <v>5.4982817869415812E-3</v>
      </c>
      <c r="N214" s="15">
        <f>Reais6x6!AF132</f>
        <v>7.9510703363914366E-3</v>
      </c>
      <c r="O214" s="15">
        <f>Reais6x6!AL132</f>
        <v>1.1261261261261261E-2</v>
      </c>
      <c r="P214" s="15">
        <f>Reais6x6!AR132</f>
        <v>5.4982817869415812E-3</v>
      </c>
      <c r="Q214" s="15">
        <f>Reais6x6!AG132</f>
        <v>4.2813455657492354E-3</v>
      </c>
      <c r="R214" s="15">
        <f>Reais6x6!AM132</f>
        <v>9.0090090090090089E-3</v>
      </c>
      <c r="S214" s="15">
        <f>Reais6x6!AS132</f>
        <v>0</v>
      </c>
      <c r="T214" s="13">
        <f>Reais6x6!AA132</f>
        <v>0.15802277432712222</v>
      </c>
    </row>
    <row r="215" spans="1:20" hidden="1" outlineLevel="1">
      <c r="A215" s="14">
        <v>214</v>
      </c>
      <c r="B215" s="15">
        <f>Reais6x6!AB133</f>
        <v>7.9510703363914366E-3</v>
      </c>
      <c r="C215" s="15">
        <f>Reais6x6!AH133</f>
        <v>1.1261261261261261E-2</v>
      </c>
      <c r="D215" s="15">
        <f>Reais6x6!AN133</f>
        <v>5.4982817869415812E-3</v>
      </c>
      <c r="E215" s="15">
        <f>Reais6x6!AC133</f>
        <v>7.9510703363914366E-3</v>
      </c>
      <c r="F215" s="15">
        <f>Reais6x6!AI133</f>
        <v>1.1261261261261261E-2</v>
      </c>
      <c r="G215" s="15">
        <f>Reais6x6!AO133</f>
        <v>5.4982817869415812E-3</v>
      </c>
      <c r="H215" s="15">
        <f>Reais6x6!AD133</f>
        <v>7.9510703363914366E-3</v>
      </c>
      <c r="I215" s="15">
        <f>Reais6x6!AJ133</f>
        <v>1.1261261261261261E-2</v>
      </c>
      <c r="J215" s="15">
        <f>Reais6x6!AP133</f>
        <v>5.4982817869415812E-3</v>
      </c>
      <c r="K215" s="15">
        <f>Reais6x6!AE133</f>
        <v>7.9510703363914366E-3</v>
      </c>
      <c r="L215" s="15">
        <f>Reais6x6!AK133</f>
        <v>1.1261261261261261E-2</v>
      </c>
      <c r="M215" s="15">
        <f>Reais6x6!AQ133</f>
        <v>5.4982817869415812E-3</v>
      </c>
      <c r="N215" s="15">
        <f>Reais6x6!AF133</f>
        <v>7.9510703363914366E-3</v>
      </c>
      <c r="O215" s="15">
        <f>Reais6x6!AL133</f>
        <v>1.1261261261261261E-2</v>
      </c>
      <c r="P215" s="15">
        <f>Reais6x6!AR133</f>
        <v>5.4982817869415812E-3</v>
      </c>
      <c r="Q215" s="15">
        <f>Reais6x6!AG133</f>
        <v>1.5902140672782873E-2</v>
      </c>
      <c r="R215" s="15">
        <f>Reais6x6!AM133</f>
        <v>2.7027027027027029E-2</v>
      </c>
      <c r="S215" s="15">
        <f>Reais6x6!AS133</f>
        <v>2.7147766323024059E-4</v>
      </c>
      <c r="T215" s="13">
        <f>Reais6x6!AA133</f>
        <v>0.17635191823659527</v>
      </c>
    </row>
    <row r="216" spans="1:20" hidden="1" outlineLevel="1">
      <c r="A216" s="14">
        <v>215</v>
      </c>
      <c r="B216" s="15">
        <f>Reais6x6!AB134</f>
        <v>7.9510703363914366E-3</v>
      </c>
      <c r="C216" s="15">
        <f>Reais6x6!AH134</f>
        <v>1.1261261261261261E-2</v>
      </c>
      <c r="D216" s="15">
        <f>Reais6x6!AN134</f>
        <v>5.4982817869415812E-3</v>
      </c>
      <c r="E216" s="15">
        <f>Reais6x6!AC134</f>
        <v>7.9510703363914366E-3</v>
      </c>
      <c r="F216" s="15">
        <f>Reais6x6!AI134</f>
        <v>1.1261261261261261E-2</v>
      </c>
      <c r="G216" s="15">
        <f>Reais6x6!AO134</f>
        <v>5.4982817869415812E-3</v>
      </c>
      <c r="H216" s="15">
        <f>Reais6x6!AD134</f>
        <v>7.9510703363914366E-3</v>
      </c>
      <c r="I216" s="15">
        <f>Reais6x6!AJ134</f>
        <v>1.1261261261261261E-2</v>
      </c>
      <c r="J216" s="15">
        <f>Reais6x6!AP134</f>
        <v>5.4982817869415812E-3</v>
      </c>
      <c r="K216" s="15">
        <f>Reais6x6!AE134</f>
        <v>7.9510703363914366E-3</v>
      </c>
      <c r="L216" s="15">
        <f>Reais6x6!AK134</f>
        <v>1.1261261261261261E-2</v>
      </c>
      <c r="M216" s="15">
        <f>Reais6x6!AQ134</f>
        <v>5.4982817869415812E-3</v>
      </c>
      <c r="N216" s="15">
        <f>Reais6x6!AF134</f>
        <v>4.0978593272171251E-2</v>
      </c>
      <c r="O216" s="15">
        <f>Reais6x6!AL134</f>
        <v>8.5585585585585586E-2</v>
      </c>
      <c r="P216" s="15">
        <f>Reais6x6!AR134</f>
        <v>0.30584192439862545</v>
      </c>
      <c r="Q216" s="15">
        <f>Reais6x6!AG134</f>
        <v>4.0978593272171251E-2</v>
      </c>
      <c r="R216" s="15">
        <f>Reais6x6!AM134</f>
        <v>8.5585585585585586E-2</v>
      </c>
      <c r="S216" s="15">
        <f>Reais6x6!AS134</f>
        <v>0.30584192439862545</v>
      </c>
      <c r="T216" s="13">
        <f>Reais6x6!AA134</f>
        <v>0.22784992784992789</v>
      </c>
    </row>
    <row r="217" spans="1:20" hidden="1" outlineLevel="1">
      <c r="A217" s="14">
        <v>216</v>
      </c>
      <c r="B217" s="15">
        <f>Reais6x6!AB135</f>
        <v>7.9510703363914366E-3</v>
      </c>
      <c r="C217" s="15">
        <f>Reais6x6!AH135</f>
        <v>1.1261261261261261E-2</v>
      </c>
      <c r="D217" s="15">
        <f>Reais6x6!AN135</f>
        <v>5.4982817869415812E-3</v>
      </c>
      <c r="E217" s="15">
        <f>Reais6x6!AC135</f>
        <v>7.9510703363914366E-3</v>
      </c>
      <c r="F217" s="15">
        <f>Reais6x6!AI135</f>
        <v>1.1261261261261261E-2</v>
      </c>
      <c r="G217" s="15">
        <f>Reais6x6!AO135</f>
        <v>5.4982817869415812E-3</v>
      </c>
      <c r="H217" s="15">
        <f>Reais6x6!AD135</f>
        <v>7.9510703363914366E-3</v>
      </c>
      <c r="I217" s="15">
        <f>Reais6x6!AJ135</f>
        <v>1.1261261261261261E-2</v>
      </c>
      <c r="J217" s="15">
        <f>Reais6x6!AP135</f>
        <v>5.4982817869415812E-3</v>
      </c>
      <c r="K217" s="15">
        <f>Reais6x6!AE135</f>
        <v>7.9510703363914366E-3</v>
      </c>
      <c r="L217" s="15">
        <f>Reais6x6!AK135</f>
        <v>1.1261261261261261E-2</v>
      </c>
      <c r="M217" s="15">
        <f>Reais6x6!AQ135</f>
        <v>5.4982817869415812E-3</v>
      </c>
      <c r="N217" s="15">
        <f>Reais6x6!AF135</f>
        <v>4.0978593272171251E-2</v>
      </c>
      <c r="O217" s="15">
        <f>Reais6x6!AL135</f>
        <v>8.5585585585585586E-2</v>
      </c>
      <c r="P217" s="15">
        <f>Reais6x6!AR135</f>
        <v>0.30584192439862545</v>
      </c>
      <c r="Q217" s="15">
        <f>Reais6x6!AG135</f>
        <v>4.2813455657492354E-3</v>
      </c>
      <c r="R217" s="15">
        <f>Reais6x6!AM135</f>
        <v>9.0090090090090089E-3</v>
      </c>
      <c r="S217" s="15">
        <f>Reais6x6!AS135</f>
        <v>0</v>
      </c>
      <c r="T217" s="13">
        <f>Reais6x6!AA135</f>
        <v>0.19136395005960224</v>
      </c>
    </row>
    <row r="218" spans="1:20" hidden="1" outlineLevel="1">
      <c r="A218" s="14">
        <v>217</v>
      </c>
      <c r="B218" s="15">
        <f>Reais6x6!AB136</f>
        <v>7.9510703363914366E-3</v>
      </c>
      <c r="C218" s="15">
        <f>Reais6x6!AH136</f>
        <v>1.1261261261261261E-2</v>
      </c>
      <c r="D218" s="15">
        <f>Reais6x6!AN136</f>
        <v>5.4982817869415812E-3</v>
      </c>
      <c r="E218" s="15">
        <f>Reais6x6!AC136</f>
        <v>7.9510703363914366E-3</v>
      </c>
      <c r="F218" s="15">
        <f>Reais6x6!AI136</f>
        <v>1.1261261261261261E-2</v>
      </c>
      <c r="G218" s="15">
        <f>Reais6x6!AO136</f>
        <v>5.4982817869415812E-3</v>
      </c>
      <c r="H218" s="15">
        <f>Reais6x6!AD136</f>
        <v>7.9510703363914366E-3</v>
      </c>
      <c r="I218" s="15">
        <f>Reais6x6!AJ136</f>
        <v>1.1261261261261261E-2</v>
      </c>
      <c r="J218" s="15">
        <f>Reais6x6!AP136</f>
        <v>5.4982817869415812E-3</v>
      </c>
      <c r="K218" s="15">
        <f>Reais6x6!AE136</f>
        <v>7.9510703363914366E-3</v>
      </c>
      <c r="L218" s="15">
        <f>Reais6x6!AK136</f>
        <v>1.1261261261261261E-2</v>
      </c>
      <c r="M218" s="15">
        <f>Reais6x6!AQ136</f>
        <v>5.4982817869415812E-3</v>
      </c>
      <c r="N218" s="15">
        <f>Reais6x6!AF136</f>
        <v>4.0978593272171251E-2</v>
      </c>
      <c r="O218" s="15">
        <f>Reais6x6!AL136</f>
        <v>8.5585585585585586E-2</v>
      </c>
      <c r="P218" s="15">
        <f>Reais6x6!AR136</f>
        <v>0.30584192439862545</v>
      </c>
      <c r="Q218" s="15">
        <f>Reais6x6!AG136</f>
        <v>1.5902140672782873E-2</v>
      </c>
      <c r="R218" s="15">
        <f>Reais6x6!AM136</f>
        <v>2.7027027027027029E-2</v>
      </c>
      <c r="S218" s="15">
        <f>Reais6x6!AS136</f>
        <v>2.7147766323024059E-4</v>
      </c>
      <c r="T218" s="13">
        <f>Reais6x6!AA136</f>
        <v>0.20673507248520603</v>
      </c>
    </row>
    <row r="219" spans="1:20" hidden="1" outlineLevel="1">
      <c r="A219" s="14">
        <v>218</v>
      </c>
      <c r="B219" s="15">
        <f>Reais6x6!AB137</f>
        <v>7.9510703363914366E-3</v>
      </c>
      <c r="C219" s="15">
        <f>Reais6x6!AH137</f>
        <v>1.1261261261261261E-2</v>
      </c>
      <c r="D219" s="15">
        <f>Reais6x6!AN137</f>
        <v>5.4982817869415812E-3</v>
      </c>
      <c r="E219" s="15">
        <f>Reais6x6!AC137</f>
        <v>7.9510703363914366E-3</v>
      </c>
      <c r="F219" s="15">
        <f>Reais6x6!AI137</f>
        <v>1.1261261261261261E-2</v>
      </c>
      <c r="G219" s="15">
        <f>Reais6x6!AO137</f>
        <v>5.4982817869415812E-3</v>
      </c>
      <c r="H219" s="15">
        <f>Reais6x6!AD137</f>
        <v>7.9510703363914366E-3</v>
      </c>
      <c r="I219" s="15">
        <f>Reais6x6!AJ137</f>
        <v>1.1261261261261261E-2</v>
      </c>
      <c r="J219" s="15">
        <f>Reais6x6!AP137</f>
        <v>5.4982817869415812E-3</v>
      </c>
      <c r="K219" s="15">
        <f>Reais6x6!AE137</f>
        <v>7.9510703363914366E-3</v>
      </c>
      <c r="L219" s="15">
        <f>Reais6x6!AK137</f>
        <v>1.1261261261261261E-2</v>
      </c>
      <c r="M219" s="15">
        <f>Reais6x6!AQ137</f>
        <v>5.4982817869415812E-3</v>
      </c>
      <c r="N219" s="15">
        <f>Reais6x6!AF137</f>
        <v>4.2813455657492354E-3</v>
      </c>
      <c r="O219" s="15">
        <f>Reais6x6!AL137</f>
        <v>9.0090090090090089E-3</v>
      </c>
      <c r="P219" s="15">
        <f>Reais6x6!AR137</f>
        <v>0</v>
      </c>
      <c r="Q219" s="15">
        <f>Reais6x6!AG137</f>
        <v>4.2813455657492354E-3</v>
      </c>
      <c r="R219" s="15">
        <f>Reais6x6!AM137</f>
        <v>9.0090090090090089E-3</v>
      </c>
      <c r="S219" s="15">
        <f>Reais6x6!AS137</f>
        <v>0</v>
      </c>
      <c r="T219" s="13">
        <f>Reais6x6!AA137</f>
        <v>0.16444962042788133</v>
      </c>
    </row>
    <row r="220" spans="1:20" hidden="1" outlineLevel="1">
      <c r="A220" s="14">
        <v>219</v>
      </c>
      <c r="B220" s="15">
        <f>Reais6x6!AB138</f>
        <v>7.9510703363914366E-3</v>
      </c>
      <c r="C220" s="15">
        <f>Reais6x6!AH138</f>
        <v>1.1261261261261261E-2</v>
      </c>
      <c r="D220" s="15">
        <f>Reais6x6!AN138</f>
        <v>5.4982817869415812E-3</v>
      </c>
      <c r="E220" s="15">
        <f>Reais6x6!AC138</f>
        <v>7.9510703363914366E-3</v>
      </c>
      <c r="F220" s="15">
        <f>Reais6x6!AI138</f>
        <v>1.1261261261261261E-2</v>
      </c>
      <c r="G220" s="15">
        <f>Reais6x6!AO138</f>
        <v>5.4982817869415812E-3</v>
      </c>
      <c r="H220" s="15">
        <f>Reais6x6!AD138</f>
        <v>7.9510703363914366E-3</v>
      </c>
      <c r="I220" s="15">
        <f>Reais6x6!AJ138</f>
        <v>1.1261261261261261E-2</v>
      </c>
      <c r="J220" s="15">
        <f>Reais6x6!AP138</f>
        <v>5.4982817869415812E-3</v>
      </c>
      <c r="K220" s="15">
        <f>Reais6x6!AE138</f>
        <v>7.9510703363914366E-3</v>
      </c>
      <c r="L220" s="15">
        <f>Reais6x6!AK138</f>
        <v>1.1261261261261261E-2</v>
      </c>
      <c r="M220" s="15">
        <f>Reais6x6!AQ138</f>
        <v>5.4982817869415812E-3</v>
      </c>
      <c r="N220" s="15">
        <f>Reais6x6!AF138</f>
        <v>4.2813455657492354E-3</v>
      </c>
      <c r="O220" s="15">
        <f>Reais6x6!AL138</f>
        <v>9.0090090090090089E-3</v>
      </c>
      <c r="P220" s="15">
        <f>Reais6x6!AR138</f>
        <v>0</v>
      </c>
      <c r="Q220" s="15">
        <f>Reais6x6!AG138</f>
        <v>1.5902140672782873E-2</v>
      </c>
      <c r="R220" s="15">
        <f>Reais6x6!AM138</f>
        <v>2.7027027027027029E-2</v>
      </c>
      <c r="S220" s="15">
        <f>Reais6x6!AS138</f>
        <v>2.7147766323024059E-4</v>
      </c>
      <c r="T220" s="13">
        <f>Reais6x6!AA138</f>
        <v>0.16490616445902087</v>
      </c>
    </row>
    <row r="221" spans="1:20" hidden="1" outlineLevel="1">
      <c r="A221" s="14">
        <v>220</v>
      </c>
      <c r="B221" s="15">
        <f>Reais6x6!AB139</f>
        <v>7.9510703363914366E-3</v>
      </c>
      <c r="C221" s="15">
        <f>Reais6x6!AH139</f>
        <v>1.1261261261261261E-2</v>
      </c>
      <c r="D221" s="15">
        <f>Reais6x6!AN139</f>
        <v>5.4982817869415812E-3</v>
      </c>
      <c r="E221" s="15">
        <f>Reais6x6!AC139</f>
        <v>7.9510703363914366E-3</v>
      </c>
      <c r="F221" s="15">
        <f>Reais6x6!AI139</f>
        <v>1.1261261261261261E-2</v>
      </c>
      <c r="G221" s="15">
        <f>Reais6x6!AO139</f>
        <v>5.4982817869415812E-3</v>
      </c>
      <c r="H221" s="15">
        <f>Reais6x6!AD139</f>
        <v>7.9510703363914366E-3</v>
      </c>
      <c r="I221" s="15">
        <f>Reais6x6!AJ139</f>
        <v>1.1261261261261261E-2</v>
      </c>
      <c r="J221" s="15">
        <f>Reais6x6!AP139</f>
        <v>5.4982817869415812E-3</v>
      </c>
      <c r="K221" s="15">
        <f>Reais6x6!AE139</f>
        <v>7.9510703363914366E-3</v>
      </c>
      <c r="L221" s="15">
        <f>Reais6x6!AK139</f>
        <v>1.1261261261261261E-2</v>
      </c>
      <c r="M221" s="15">
        <f>Reais6x6!AQ139</f>
        <v>5.4982817869415812E-3</v>
      </c>
      <c r="N221" s="15">
        <f>Reais6x6!AF139</f>
        <v>1.5902140672782873E-2</v>
      </c>
      <c r="O221" s="15">
        <f>Reais6x6!AL139</f>
        <v>2.7027027027027029E-2</v>
      </c>
      <c r="P221" s="15">
        <f>Reais6x6!AR139</f>
        <v>2.7147766323024059E-4</v>
      </c>
      <c r="Q221" s="15">
        <f>Reais6x6!AG139</f>
        <v>1.5902140672782873E-2</v>
      </c>
      <c r="R221" s="15">
        <f>Reais6x6!AM139</f>
        <v>2.7027027027027029E-2</v>
      </c>
      <c r="S221" s="15">
        <f>Reais6x6!AS139</f>
        <v>2.7147766323024059E-4</v>
      </c>
      <c r="T221" s="13">
        <f>Reais6x6!AA139</f>
        <v>0.1773591301621201</v>
      </c>
    </row>
    <row r="222" spans="1:20" hidden="1" outlineLevel="1">
      <c r="A222" s="14">
        <v>221</v>
      </c>
      <c r="B222" s="15">
        <f>Reais6x6!AB140</f>
        <v>7.9510703363914366E-3</v>
      </c>
      <c r="C222" s="15">
        <f>Reais6x6!AH140</f>
        <v>1.1261261261261261E-2</v>
      </c>
      <c r="D222" s="15">
        <f>Reais6x6!AN140</f>
        <v>5.4982817869415812E-3</v>
      </c>
      <c r="E222" s="15">
        <f>Reais6x6!AC140</f>
        <v>7.9510703363914366E-3</v>
      </c>
      <c r="F222" s="15">
        <f>Reais6x6!AI140</f>
        <v>1.1261261261261261E-2</v>
      </c>
      <c r="G222" s="15">
        <f>Reais6x6!AO140</f>
        <v>5.4982817869415812E-3</v>
      </c>
      <c r="H222" s="15">
        <f>Reais6x6!AD140</f>
        <v>7.9510703363914366E-3</v>
      </c>
      <c r="I222" s="15">
        <f>Reais6x6!AJ140</f>
        <v>1.1261261261261261E-2</v>
      </c>
      <c r="J222" s="15">
        <f>Reais6x6!AP140</f>
        <v>5.4982817869415812E-3</v>
      </c>
      <c r="K222" s="15">
        <f>Reais6x6!AE140</f>
        <v>4.0978593272171251E-2</v>
      </c>
      <c r="L222" s="15">
        <f>Reais6x6!AK140</f>
        <v>8.5585585585585586E-2</v>
      </c>
      <c r="M222" s="15">
        <f>Reais6x6!AQ140</f>
        <v>0.30584192439862545</v>
      </c>
      <c r="N222" s="15">
        <f>Reais6x6!AF140</f>
        <v>4.0978593272171251E-2</v>
      </c>
      <c r="O222" s="15">
        <f>Reais6x6!AL140</f>
        <v>8.5585585585585586E-2</v>
      </c>
      <c r="P222" s="15">
        <f>Reais6x6!AR140</f>
        <v>0.30584192439862545</v>
      </c>
      <c r="Q222" s="15">
        <f>Reais6x6!AG140</f>
        <v>4.0978593272171251E-2</v>
      </c>
      <c r="R222" s="15">
        <f>Reais6x6!AM140</f>
        <v>8.5585585585585586E-2</v>
      </c>
      <c r="S222" s="15">
        <f>Reais6x6!AS140</f>
        <v>0.30584192439862545</v>
      </c>
      <c r="T222" s="13">
        <f>Reais6x6!AA140</f>
        <v>0.27373737373737372</v>
      </c>
    </row>
    <row r="223" spans="1:20" hidden="1" outlineLevel="1">
      <c r="A223" s="14">
        <v>222</v>
      </c>
      <c r="B223" s="15">
        <f>Reais6x6!AB141</f>
        <v>7.9510703363914366E-3</v>
      </c>
      <c r="C223" s="15">
        <f>Reais6x6!AH141</f>
        <v>1.1261261261261261E-2</v>
      </c>
      <c r="D223" s="15">
        <f>Reais6x6!AN141</f>
        <v>5.4982817869415812E-3</v>
      </c>
      <c r="E223" s="15">
        <f>Reais6x6!AC141</f>
        <v>7.9510703363914366E-3</v>
      </c>
      <c r="F223" s="15">
        <f>Reais6x6!AI141</f>
        <v>1.1261261261261261E-2</v>
      </c>
      <c r="G223" s="15">
        <f>Reais6x6!AO141</f>
        <v>5.4982817869415812E-3</v>
      </c>
      <c r="H223" s="15">
        <f>Reais6x6!AD141</f>
        <v>7.9510703363914366E-3</v>
      </c>
      <c r="I223" s="15">
        <f>Reais6x6!AJ141</f>
        <v>1.1261261261261261E-2</v>
      </c>
      <c r="J223" s="15">
        <f>Reais6x6!AP141</f>
        <v>5.4982817869415812E-3</v>
      </c>
      <c r="K223" s="15">
        <f>Reais6x6!AE141</f>
        <v>4.0978593272171251E-2</v>
      </c>
      <c r="L223" s="15">
        <f>Reais6x6!AK141</f>
        <v>8.5585585585585586E-2</v>
      </c>
      <c r="M223" s="15">
        <f>Reais6x6!AQ141</f>
        <v>0.30584192439862545</v>
      </c>
      <c r="N223" s="15">
        <f>Reais6x6!AF141</f>
        <v>4.0978593272171251E-2</v>
      </c>
      <c r="O223" s="15">
        <f>Reais6x6!AL141</f>
        <v>8.5585585585585586E-2</v>
      </c>
      <c r="P223" s="15">
        <f>Reais6x6!AR141</f>
        <v>0.30584192439862545</v>
      </c>
      <c r="Q223" s="15">
        <f>Reais6x6!AG141</f>
        <v>4.2813455657492354E-3</v>
      </c>
      <c r="R223" s="15">
        <f>Reais6x6!AM141</f>
        <v>9.0090090090090089E-3</v>
      </c>
      <c r="S223" s="15">
        <f>Reais6x6!AS141</f>
        <v>0</v>
      </c>
      <c r="T223" s="13">
        <f>Reais6x6!AA141</f>
        <v>0.21526993537863104</v>
      </c>
    </row>
    <row r="224" spans="1:20" hidden="1" outlineLevel="1">
      <c r="A224" s="14">
        <v>223</v>
      </c>
      <c r="B224" s="15">
        <f>Reais6x6!AB142</f>
        <v>7.9510703363914366E-3</v>
      </c>
      <c r="C224" s="15">
        <f>Reais6x6!AH142</f>
        <v>1.1261261261261261E-2</v>
      </c>
      <c r="D224" s="15">
        <f>Reais6x6!AN142</f>
        <v>5.4982817869415812E-3</v>
      </c>
      <c r="E224" s="15">
        <f>Reais6x6!AC142</f>
        <v>7.9510703363914366E-3</v>
      </c>
      <c r="F224" s="15">
        <f>Reais6x6!AI142</f>
        <v>1.1261261261261261E-2</v>
      </c>
      <c r="G224" s="15">
        <f>Reais6x6!AO142</f>
        <v>5.4982817869415812E-3</v>
      </c>
      <c r="H224" s="15">
        <f>Reais6x6!AD142</f>
        <v>7.9510703363914366E-3</v>
      </c>
      <c r="I224" s="15">
        <f>Reais6x6!AJ142</f>
        <v>1.1261261261261261E-2</v>
      </c>
      <c r="J224" s="15">
        <f>Reais6x6!AP142</f>
        <v>5.4982817869415812E-3</v>
      </c>
      <c r="K224" s="15">
        <f>Reais6x6!AE142</f>
        <v>4.0978593272171251E-2</v>
      </c>
      <c r="L224" s="15">
        <f>Reais6x6!AK142</f>
        <v>8.5585585585585586E-2</v>
      </c>
      <c r="M224" s="15">
        <f>Reais6x6!AQ142</f>
        <v>0.30584192439862545</v>
      </c>
      <c r="N224" s="15">
        <f>Reais6x6!AF142</f>
        <v>4.0978593272171251E-2</v>
      </c>
      <c r="O224" s="15">
        <f>Reais6x6!AL142</f>
        <v>8.5585585585585586E-2</v>
      </c>
      <c r="P224" s="15">
        <f>Reais6x6!AR142</f>
        <v>0.30584192439862545</v>
      </c>
      <c r="Q224" s="15">
        <f>Reais6x6!AG142</f>
        <v>1.5902140672782873E-2</v>
      </c>
      <c r="R224" s="15">
        <f>Reais6x6!AM142</f>
        <v>2.7027027027027029E-2</v>
      </c>
      <c r="S224" s="15">
        <f>Reais6x6!AS142</f>
        <v>2.7147766323024059E-4</v>
      </c>
      <c r="T224" s="13">
        <f>Reais6x6!AA142</f>
        <v>0.23637669502592093</v>
      </c>
    </row>
    <row r="225" spans="1:20" hidden="1" outlineLevel="1">
      <c r="A225" s="14">
        <v>224</v>
      </c>
      <c r="B225" s="15">
        <f>Reais6x6!AB143</f>
        <v>7.9510703363914366E-3</v>
      </c>
      <c r="C225" s="15">
        <f>Reais6x6!AH143</f>
        <v>1.1261261261261261E-2</v>
      </c>
      <c r="D225" s="15">
        <f>Reais6x6!AN143</f>
        <v>5.4982817869415812E-3</v>
      </c>
      <c r="E225" s="15">
        <f>Reais6x6!AC143</f>
        <v>7.9510703363914366E-3</v>
      </c>
      <c r="F225" s="15">
        <f>Reais6x6!AI143</f>
        <v>1.1261261261261261E-2</v>
      </c>
      <c r="G225" s="15">
        <f>Reais6x6!AO143</f>
        <v>5.4982817869415812E-3</v>
      </c>
      <c r="H225" s="15">
        <f>Reais6x6!AD143</f>
        <v>7.9510703363914366E-3</v>
      </c>
      <c r="I225" s="15">
        <f>Reais6x6!AJ143</f>
        <v>1.1261261261261261E-2</v>
      </c>
      <c r="J225" s="15">
        <f>Reais6x6!AP143</f>
        <v>5.4982817869415812E-3</v>
      </c>
      <c r="K225" s="15">
        <f>Reais6x6!AE143</f>
        <v>4.0978593272171251E-2</v>
      </c>
      <c r="L225" s="15">
        <f>Reais6x6!AK143</f>
        <v>8.5585585585585586E-2</v>
      </c>
      <c r="M225" s="15">
        <f>Reais6x6!AQ143</f>
        <v>0.30584192439862545</v>
      </c>
      <c r="N225" s="15">
        <f>Reais6x6!AF143</f>
        <v>4.2813455657492354E-3</v>
      </c>
      <c r="O225" s="15">
        <f>Reais6x6!AL143</f>
        <v>9.0090090090090089E-3</v>
      </c>
      <c r="P225" s="15">
        <f>Reais6x6!AR143</f>
        <v>0</v>
      </c>
      <c r="Q225" s="15">
        <f>Reais6x6!AG143</f>
        <v>4.2813455657492354E-3</v>
      </c>
      <c r="R225" s="15">
        <f>Reais6x6!AM143</f>
        <v>9.0090090090090089E-3</v>
      </c>
      <c r="S225" s="15">
        <f>Reais6x6!AS143</f>
        <v>0</v>
      </c>
      <c r="T225" s="13">
        <f>Reais6x6!AA143</f>
        <v>0.17753309492439925</v>
      </c>
    </row>
    <row r="226" spans="1:20" hidden="1" outlineLevel="1">
      <c r="A226" s="14">
        <v>225</v>
      </c>
      <c r="B226" s="15">
        <f>Reais6x6!AB144</f>
        <v>7.9510703363914366E-3</v>
      </c>
      <c r="C226" s="15">
        <f>Reais6x6!AH144</f>
        <v>1.1261261261261261E-2</v>
      </c>
      <c r="D226" s="15">
        <f>Reais6x6!AN144</f>
        <v>5.4982817869415812E-3</v>
      </c>
      <c r="E226" s="15">
        <f>Reais6x6!AC144</f>
        <v>7.9510703363914366E-3</v>
      </c>
      <c r="F226" s="15">
        <f>Reais6x6!AI144</f>
        <v>1.1261261261261261E-2</v>
      </c>
      <c r="G226" s="15">
        <f>Reais6x6!AO144</f>
        <v>5.4982817869415812E-3</v>
      </c>
      <c r="H226" s="15">
        <f>Reais6x6!AD144</f>
        <v>7.9510703363914366E-3</v>
      </c>
      <c r="I226" s="15">
        <f>Reais6x6!AJ144</f>
        <v>1.1261261261261261E-2</v>
      </c>
      <c r="J226" s="15">
        <f>Reais6x6!AP144</f>
        <v>5.4982817869415812E-3</v>
      </c>
      <c r="K226" s="15">
        <f>Reais6x6!AE144</f>
        <v>4.0978593272171251E-2</v>
      </c>
      <c r="L226" s="15">
        <f>Reais6x6!AK144</f>
        <v>8.5585585585585586E-2</v>
      </c>
      <c r="M226" s="15">
        <f>Reais6x6!AQ144</f>
        <v>0.30584192439862545</v>
      </c>
      <c r="N226" s="15">
        <f>Reais6x6!AF144</f>
        <v>4.2813455657492354E-3</v>
      </c>
      <c r="O226" s="15">
        <f>Reais6x6!AL144</f>
        <v>9.0090090090090089E-3</v>
      </c>
      <c r="P226" s="15">
        <f>Reais6x6!AR144</f>
        <v>0</v>
      </c>
      <c r="Q226" s="15">
        <f>Reais6x6!AG144</f>
        <v>1.5902140672782873E-2</v>
      </c>
      <c r="R226" s="15">
        <f>Reais6x6!AM144</f>
        <v>2.7027027027027029E-2</v>
      </c>
      <c r="S226" s="15">
        <f>Reais6x6!AS144</f>
        <v>2.7147766323024059E-4</v>
      </c>
      <c r="T226" s="13">
        <f>Reais6x6!AA144</f>
        <v>0.18265521368222223</v>
      </c>
    </row>
    <row r="227" spans="1:20" hidden="1" outlineLevel="1">
      <c r="A227" s="14">
        <v>226</v>
      </c>
      <c r="B227" s="15">
        <f>Reais6x6!AB145</f>
        <v>7.9510703363914366E-3</v>
      </c>
      <c r="C227" s="15">
        <f>Reais6x6!AH145</f>
        <v>1.1261261261261261E-2</v>
      </c>
      <c r="D227" s="15">
        <f>Reais6x6!AN145</f>
        <v>5.4982817869415812E-3</v>
      </c>
      <c r="E227" s="15">
        <f>Reais6x6!AC145</f>
        <v>7.9510703363914366E-3</v>
      </c>
      <c r="F227" s="15">
        <f>Reais6x6!AI145</f>
        <v>1.1261261261261261E-2</v>
      </c>
      <c r="G227" s="15">
        <f>Reais6x6!AO145</f>
        <v>5.4982817869415812E-3</v>
      </c>
      <c r="H227" s="15">
        <f>Reais6x6!AD145</f>
        <v>7.9510703363914366E-3</v>
      </c>
      <c r="I227" s="15">
        <f>Reais6x6!AJ145</f>
        <v>1.1261261261261261E-2</v>
      </c>
      <c r="J227" s="15">
        <f>Reais6x6!AP145</f>
        <v>5.4982817869415812E-3</v>
      </c>
      <c r="K227" s="15">
        <f>Reais6x6!AE145</f>
        <v>4.0978593272171251E-2</v>
      </c>
      <c r="L227" s="15">
        <f>Reais6x6!AK145</f>
        <v>8.5585585585585586E-2</v>
      </c>
      <c r="M227" s="15">
        <f>Reais6x6!AQ145</f>
        <v>0.30584192439862545</v>
      </c>
      <c r="N227" s="15">
        <f>Reais6x6!AF145</f>
        <v>1.5902140672782873E-2</v>
      </c>
      <c r="O227" s="15">
        <f>Reais6x6!AL145</f>
        <v>2.7027027027027029E-2</v>
      </c>
      <c r="P227" s="15">
        <f>Reais6x6!AR145</f>
        <v>2.7147766323024059E-4</v>
      </c>
      <c r="Q227" s="15">
        <f>Reais6x6!AG145</f>
        <v>1.5902140672782873E-2</v>
      </c>
      <c r="R227" s="15">
        <f>Reais6x6!AM145</f>
        <v>2.7027027027027029E-2</v>
      </c>
      <c r="S227" s="15">
        <f>Reais6x6!AS145</f>
        <v>2.7147766323024059E-4</v>
      </c>
      <c r="T227" s="13">
        <f>Reais6x6!AA145</f>
        <v>0.21578283791311026</v>
      </c>
    </row>
    <row r="228" spans="1:20" hidden="1" outlineLevel="1">
      <c r="A228" s="14">
        <v>227</v>
      </c>
      <c r="B228" s="15">
        <f>Reais6x6!AB146</f>
        <v>7.9510703363914366E-3</v>
      </c>
      <c r="C228" s="15">
        <f>Reais6x6!AH146</f>
        <v>1.1261261261261261E-2</v>
      </c>
      <c r="D228" s="15">
        <f>Reais6x6!AN146</f>
        <v>5.4982817869415812E-3</v>
      </c>
      <c r="E228" s="15">
        <f>Reais6x6!AC146</f>
        <v>7.9510703363914366E-3</v>
      </c>
      <c r="F228" s="15">
        <f>Reais6x6!AI146</f>
        <v>1.1261261261261261E-2</v>
      </c>
      <c r="G228" s="15">
        <f>Reais6x6!AO146</f>
        <v>5.4982817869415812E-3</v>
      </c>
      <c r="H228" s="15">
        <f>Reais6x6!AD146</f>
        <v>7.9510703363914366E-3</v>
      </c>
      <c r="I228" s="15">
        <f>Reais6x6!AJ146</f>
        <v>1.1261261261261261E-2</v>
      </c>
      <c r="J228" s="15">
        <f>Reais6x6!AP146</f>
        <v>5.4982817869415812E-3</v>
      </c>
      <c r="K228" s="15">
        <f>Reais6x6!AE146</f>
        <v>4.2813455657492354E-3</v>
      </c>
      <c r="L228" s="15">
        <f>Reais6x6!AK146</f>
        <v>9.0090090090090089E-3</v>
      </c>
      <c r="M228" s="15">
        <f>Reais6x6!AQ146</f>
        <v>0</v>
      </c>
      <c r="N228" s="15">
        <f>Reais6x6!AF146</f>
        <v>4.2813455657492354E-3</v>
      </c>
      <c r="O228" s="15">
        <f>Reais6x6!AL146</f>
        <v>9.0090090090090089E-3</v>
      </c>
      <c r="P228" s="15">
        <f>Reais6x6!AR146</f>
        <v>0</v>
      </c>
      <c r="Q228" s="15">
        <f>Reais6x6!AG146</f>
        <v>4.2813455657492354E-3</v>
      </c>
      <c r="R228" s="15">
        <f>Reais6x6!AM146</f>
        <v>9.0090090090090089E-3</v>
      </c>
      <c r="S228" s="15">
        <f>Reais6x6!AS146</f>
        <v>0</v>
      </c>
      <c r="T228" s="13">
        <f>Reais6x6!AA146</f>
        <v>0.1587474120082816</v>
      </c>
    </row>
    <row r="229" spans="1:20" hidden="1" outlineLevel="1">
      <c r="A229" s="14">
        <v>228</v>
      </c>
      <c r="B229" s="15">
        <f>Reais6x6!AB147</f>
        <v>7.9510703363914366E-3</v>
      </c>
      <c r="C229" s="15">
        <f>Reais6x6!AH147</f>
        <v>1.1261261261261261E-2</v>
      </c>
      <c r="D229" s="15">
        <f>Reais6x6!AN147</f>
        <v>5.4982817869415812E-3</v>
      </c>
      <c r="E229" s="15">
        <f>Reais6x6!AC147</f>
        <v>7.9510703363914366E-3</v>
      </c>
      <c r="F229" s="15">
        <f>Reais6x6!AI147</f>
        <v>1.1261261261261261E-2</v>
      </c>
      <c r="G229" s="15">
        <f>Reais6x6!AO147</f>
        <v>5.4982817869415812E-3</v>
      </c>
      <c r="H229" s="15">
        <f>Reais6x6!AD147</f>
        <v>7.9510703363914366E-3</v>
      </c>
      <c r="I229" s="15">
        <f>Reais6x6!AJ147</f>
        <v>1.1261261261261261E-2</v>
      </c>
      <c r="J229" s="15">
        <f>Reais6x6!AP147</f>
        <v>5.4982817869415812E-3</v>
      </c>
      <c r="K229" s="15">
        <f>Reais6x6!AE147</f>
        <v>4.2813455657492354E-3</v>
      </c>
      <c r="L229" s="15">
        <f>Reais6x6!AK147</f>
        <v>9.0090090090090089E-3</v>
      </c>
      <c r="M229" s="15">
        <f>Reais6x6!AQ147</f>
        <v>0</v>
      </c>
      <c r="N229" s="15">
        <f>Reais6x6!AF147</f>
        <v>4.2813455657492354E-3</v>
      </c>
      <c r="O229" s="15">
        <f>Reais6x6!AL147</f>
        <v>9.0090090090090089E-3</v>
      </c>
      <c r="P229" s="15">
        <f>Reais6x6!AR147</f>
        <v>0</v>
      </c>
      <c r="Q229" s="15">
        <f>Reais6x6!AG147</f>
        <v>1.5902140672782873E-2</v>
      </c>
      <c r="R229" s="15">
        <f>Reais6x6!AM147</f>
        <v>2.7027027027027029E-2</v>
      </c>
      <c r="S229" s="15">
        <f>Reais6x6!AS147</f>
        <v>2.7147766323024059E-4</v>
      </c>
      <c r="T229" s="13">
        <f>Reais6x6!AA147</f>
        <v>0.15920395603942114</v>
      </c>
    </row>
    <row r="230" spans="1:20" hidden="1" outlineLevel="1">
      <c r="A230" s="14">
        <v>229</v>
      </c>
      <c r="B230" s="15">
        <f>Reais6x6!AB148</f>
        <v>7.9510703363914366E-3</v>
      </c>
      <c r="C230" s="15">
        <f>Reais6x6!AH148</f>
        <v>1.1261261261261261E-2</v>
      </c>
      <c r="D230" s="15">
        <f>Reais6x6!AN148</f>
        <v>5.4982817869415812E-3</v>
      </c>
      <c r="E230" s="15">
        <f>Reais6x6!AC148</f>
        <v>7.9510703363914366E-3</v>
      </c>
      <c r="F230" s="15">
        <f>Reais6x6!AI148</f>
        <v>1.1261261261261261E-2</v>
      </c>
      <c r="G230" s="15">
        <f>Reais6x6!AO148</f>
        <v>5.4982817869415812E-3</v>
      </c>
      <c r="H230" s="15">
        <f>Reais6x6!AD148</f>
        <v>7.9510703363914366E-3</v>
      </c>
      <c r="I230" s="15">
        <f>Reais6x6!AJ148</f>
        <v>1.1261261261261261E-2</v>
      </c>
      <c r="J230" s="15">
        <f>Reais6x6!AP148</f>
        <v>5.4982817869415812E-3</v>
      </c>
      <c r="K230" s="15">
        <f>Reais6x6!AE148</f>
        <v>4.2813455657492354E-3</v>
      </c>
      <c r="L230" s="15">
        <f>Reais6x6!AK148</f>
        <v>9.0090090090090089E-3</v>
      </c>
      <c r="M230" s="15">
        <f>Reais6x6!AQ148</f>
        <v>0</v>
      </c>
      <c r="N230" s="15">
        <f>Reais6x6!AF148</f>
        <v>1.5902140672782873E-2</v>
      </c>
      <c r="O230" s="15">
        <f>Reais6x6!AL148</f>
        <v>2.7027027027027029E-2</v>
      </c>
      <c r="P230" s="15">
        <f>Reais6x6!AR148</f>
        <v>2.7147766323024059E-4</v>
      </c>
      <c r="Q230" s="15">
        <f>Reais6x6!AG148</f>
        <v>1.5902140672782873E-2</v>
      </c>
      <c r="R230" s="15">
        <f>Reais6x6!AM148</f>
        <v>2.7027027027027029E-2</v>
      </c>
      <c r="S230" s="15">
        <f>Reais6x6!AS148</f>
        <v>2.7147766323024059E-4</v>
      </c>
      <c r="T230" s="13">
        <f>Reais6x6!AA148</f>
        <v>0.18084824871397223</v>
      </c>
    </row>
    <row r="231" spans="1:20" hidden="1" outlineLevel="1">
      <c r="A231" s="14">
        <v>230</v>
      </c>
      <c r="B231" s="15">
        <f>Reais6x6!AB149</f>
        <v>7.9510703363914366E-3</v>
      </c>
      <c r="C231" s="15">
        <f>Reais6x6!AH149</f>
        <v>1.1261261261261261E-2</v>
      </c>
      <c r="D231" s="15">
        <f>Reais6x6!AN149</f>
        <v>5.4982817869415812E-3</v>
      </c>
      <c r="E231" s="15">
        <f>Reais6x6!AC149</f>
        <v>7.9510703363914366E-3</v>
      </c>
      <c r="F231" s="15">
        <f>Reais6x6!AI149</f>
        <v>1.1261261261261261E-2</v>
      </c>
      <c r="G231" s="15">
        <f>Reais6x6!AO149</f>
        <v>5.4982817869415812E-3</v>
      </c>
      <c r="H231" s="15">
        <f>Reais6x6!AD149</f>
        <v>7.9510703363914366E-3</v>
      </c>
      <c r="I231" s="15">
        <f>Reais6x6!AJ149</f>
        <v>1.1261261261261261E-2</v>
      </c>
      <c r="J231" s="15">
        <f>Reais6x6!AP149</f>
        <v>5.4982817869415812E-3</v>
      </c>
      <c r="K231" s="15">
        <f>Reais6x6!AE149</f>
        <v>1.5902140672782873E-2</v>
      </c>
      <c r="L231" s="15">
        <f>Reais6x6!AK149</f>
        <v>2.7027027027027029E-2</v>
      </c>
      <c r="M231" s="15">
        <f>Reais6x6!AQ149</f>
        <v>2.7147766323024059E-4</v>
      </c>
      <c r="N231" s="15">
        <f>Reais6x6!AF149</f>
        <v>1.5902140672782873E-2</v>
      </c>
      <c r="O231" s="15">
        <f>Reais6x6!AL149</f>
        <v>2.7027027027027029E-2</v>
      </c>
      <c r="P231" s="15">
        <f>Reais6x6!AR149</f>
        <v>2.7147766323024059E-4</v>
      </c>
      <c r="Q231" s="15">
        <f>Reais6x6!AG149</f>
        <v>1.5902140672782873E-2</v>
      </c>
      <c r="R231" s="15">
        <f>Reais6x6!AM149</f>
        <v>2.7027027027027029E-2</v>
      </c>
      <c r="S231" s="15">
        <f>Reais6x6!AS149</f>
        <v>2.7147766323024059E-4</v>
      </c>
      <c r="T231" s="13">
        <f>Reais6x6!AA149</f>
        <v>0.18874778599818642</v>
      </c>
    </row>
    <row r="232" spans="1:20" hidden="1" outlineLevel="1">
      <c r="A232" s="14">
        <v>231</v>
      </c>
      <c r="B232" s="15">
        <f>Reais6x6!AB150</f>
        <v>7.9510703363914366E-3</v>
      </c>
      <c r="C232" s="15">
        <f>Reais6x6!AH150</f>
        <v>1.1261261261261261E-2</v>
      </c>
      <c r="D232" s="15">
        <f>Reais6x6!AN150</f>
        <v>5.4982817869415812E-3</v>
      </c>
      <c r="E232" s="15">
        <f>Reais6x6!AC150</f>
        <v>7.9510703363914366E-3</v>
      </c>
      <c r="F232" s="15">
        <f>Reais6x6!AI150</f>
        <v>1.1261261261261261E-2</v>
      </c>
      <c r="G232" s="15">
        <f>Reais6x6!AO150</f>
        <v>5.4982817869415812E-3</v>
      </c>
      <c r="H232" s="15">
        <f>Reais6x6!AD150</f>
        <v>4.0978593272171251E-2</v>
      </c>
      <c r="I232" s="15">
        <f>Reais6x6!AJ150</f>
        <v>8.5585585585585586E-2</v>
      </c>
      <c r="J232" s="15">
        <f>Reais6x6!AP150</f>
        <v>0.30584192439862545</v>
      </c>
      <c r="K232" s="15">
        <f>Reais6x6!AE150</f>
        <v>4.0978593272171251E-2</v>
      </c>
      <c r="L232" s="15">
        <f>Reais6x6!AK150</f>
        <v>8.5585585585585586E-2</v>
      </c>
      <c r="M232" s="15">
        <f>Reais6x6!AQ150</f>
        <v>0.30584192439862545</v>
      </c>
      <c r="N232" s="15">
        <f>Reais6x6!AF150</f>
        <v>4.0978593272171251E-2</v>
      </c>
      <c r="O232" s="15">
        <f>Reais6x6!AL150</f>
        <v>8.5585585585585586E-2</v>
      </c>
      <c r="P232" s="15">
        <f>Reais6x6!AR150</f>
        <v>0.30584192439862545</v>
      </c>
      <c r="Q232" s="15">
        <f>Reais6x6!AG150</f>
        <v>4.0978593272171251E-2</v>
      </c>
      <c r="R232" s="15">
        <f>Reais6x6!AM150</f>
        <v>8.5585585585585586E-2</v>
      </c>
      <c r="S232" s="15">
        <f>Reais6x6!AS150</f>
        <v>0.30584192439862545</v>
      </c>
      <c r="T232" s="13">
        <f>Reais6x6!AA150</f>
        <v>0.35447330447330444</v>
      </c>
    </row>
    <row r="233" spans="1:20" hidden="1" outlineLevel="1">
      <c r="A233" s="14">
        <v>232</v>
      </c>
      <c r="B233" s="15">
        <f>Reais6x6!AB151</f>
        <v>7.9510703363914366E-3</v>
      </c>
      <c r="C233" s="15">
        <f>Reais6x6!AH151</f>
        <v>1.1261261261261261E-2</v>
      </c>
      <c r="D233" s="15">
        <f>Reais6x6!AN151</f>
        <v>5.4982817869415812E-3</v>
      </c>
      <c r="E233" s="15">
        <f>Reais6x6!AC151</f>
        <v>7.9510703363914366E-3</v>
      </c>
      <c r="F233" s="15">
        <f>Reais6x6!AI151</f>
        <v>1.1261261261261261E-2</v>
      </c>
      <c r="G233" s="15">
        <f>Reais6x6!AO151</f>
        <v>5.4982817869415812E-3</v>
      </c>
      <c r="H233" s="15">
        <f>Reais6x6!AD151</f>
        <v>4.0978593272171251E-2</v>
      </c>
      <c r="I233" s="15">
        <f>Reais6x6!AJ151</f>
        <v>8.5585585585585586E-2</v>
      </c>
      <c r="J233" s="15">
        <f>Reais6x6!AP151</f>
        <v>0.30584192439862545</v>
      </c>
      <c r="K233" s="15">
        <f>Reais6x6!AE151</f>
        <v>4.0978593272171251E-2</v>
      </c>
      <c r="L233" s="15">
        <f>Reais6x6!AK151</f>
        <v>8.5585585585585586E-2</v>
      </c>
      <c r="M233" s="15">
        <f>Reais6x6!AQ151</f>
        <v>0.30584192439862545</v>
      </c>
      <c r="N233" s="15">
        <f>Reais6x6!AF151</f>
        <v>4.0978593272171251E-2</v>
      </c>
      <c r="O233" s="15">
        <f>Reais6x6!AL151</f>
        <v>8.5585585585585586E-2</v>
      </c>
      <c r="P233" s="15">
        <f>Reais6x6!AR151</f>
        <v>0.30584192439862545</v>
      </c>
      <c r="Q233" s="15">
        <f>Reais6x6!AG151</f>
        <v>4.2813455657492354E-3</v>
      </c>
      <c r="R233" s="15">
        <f>Reais6x6!AM151</f>
        <v>9.0090090090090089E-3</v>
      </c>
      <c r="S233" s="15">
        <f>Reais6x6!AS151</f>
        <v>0</v>
      </c>
      <c r="T233" s="13">
        <f>Reais6x6!AA151</f>
        <v>0.26407553798858147</v>
      </c>
    </row>
    <row r="234" spans="1:20" hidden="1" outlineLevel="1">
      <c r="A234" s="14">
        <v>233</v>
      </c>
      <c r="B234" s="15">
        <f>Reais6x6!AB152</f>
        <v>7.9510703363914366E-3</v>
      </c>
      <c r="C234" s="15">
        <f>Reais6x6!AH152</f>
        <v>1.1261261261261261E-2</v>
      </c>
      <c r="D234" s="15">
        <f>Reais6x6!AN152</f>
        <v>5.4982817869415812E-3</v>
      </c>
      <c r="E234" s="15">
        <f>Reais6x6!AC152</f>
        <v>7.9510703363914366E-3</v>
      </c>
      <c r="F234" s="15">
        <f>Reais6x6!AI152</f>
        <v>1.1261261261261261E-2</v>
      </c>
      <c r="G234" s="15">
        <f>Reais6x6!AO152</f>
        <v>5.4982817869415812E-3</v>
      </c>
      <c r="H234" s="15">
        <f>Reais6x6!AD152</f>
        <v>4.0978593272171251E-2</v>
      </c>
      <c r="I234" s="15">
        <f>Reais6x6!AJ152</f>
        <v>8.5585585585585586E-2</v>
      </c>
      <c r="J234" s="15">
        <f>Reais6x6!AP152</f>
        <v>0.30584192439862545</v>
      </c>
      <c r="K234" s="15">
        <f>Reais6x6!AE152</f>
        <v>4.0978593272171251E-2</v>
      </c>
      <c r="L234" s="15">
        <f>Reais6x6!AK152</f>
        <v>8.5585585585585586E-2</v>
      </c>
      <c r="M234" s="15">
        <f>Reais6x6!AQ152</f>
        <v>0.30584192439862545</v>
      </c>
      <c r="N234" s="15">
        <f>Reais6x6!AF152</f>
        <v>4.0978593272171251E-2</v>
      </c>
      <c r="O234" s="15">
        <f>Reais6x6!AL152</f>
        <v>8.5585585585585586E-2</v>
      </c>
      <c r="P234" s="15">
        <f>Reais6x6!AR152</f>
        <v>0.30584192439862545</v>
      </c>
      <c r="Q234" s="15">
        <f>Reais6x6!AG152</f>
        <v>1.5902140672782873E-2</v>
      </c>
      <c r="R234" s="15">
        <f>Reais6x6!AM152</f>
        <v>2.7027027027027029E-2</v>
      </c>
      <c r="S234" s="15">
        <f>Reais6x6!AS152</f>
        <v>2.7147766323024059E-4</v>
      </c>
      <c r="T234" s="13">
        <f>Reais6x6!AA152</f>
        <v>0.29058940407045059</v>
      </c>
    </row>
    <row r="235" spans="1:20" hidden="1" outlineLevel="1">
      <c r="A235" s="14">
        <v>234</v>
      </c>
      <c r="B235" s="15">
        <f>Reais6x6!AB153</f>
        <v>7.9510703363914366E-3</v>
      </c>
      <c r="C235" s="15">
        <f>Reais6x6!AH153</f>
        <v>1.1261261261261261E-2</v>
      </c>
      <c r="D235" s="15">
        <f>Reais6x6!AN153</f>
        <v>5.4982817869415812E-3</v>
      </c>
      <c r="E235" s="15">
        <f>Reais6x6!AC153</f>
        <v>7.9510703363914366E-3</v>
      </c>
      <c r="F235" s="15">
        <f>Reais6x6!AI153</f>
        <v>1.1261261261261261E-2</v>
      </c>
      <c r="G235" s="15">
        <f>Reais6x6!AO153</f>
        <v>5.4982817869415812E-3</v>
      </c>
      <c r="H235" s="15">
        <f>Reais6x6!AD153</f>
        <v>4.0978593272171251E-2</v>
      </c>
      <c r="I235" s="15">
        <f>Reais6x6!AJ153</f>
        <v>8.5585585585585586E-2</v>
      </c>
      <c r="J235" s="15">
        <f>Reais6x6!AP153</f>
        <v>0.30584192439862545</v>
      </c>
      <c r="K235" s="15">
        <f>Reais6x6!AE153</f>
        <v>4.0978593272171251E-2</v>
      </c>
      <c r="L235" s="15">
        <f>Reais6x6!AK153</f>
        <v>8.5585585585585586E-2</v>
      </c>
      <c r="M235" s="15">
        <f>Reais6x6!AQ153</f>
        <v>0.30584192439862545</v>
      </c>
      <c r="N235" s="15">
        <f>Reais6x6!AF153</f>
        <v>4.2813455657492354E-3</v>
      </c>
      <c r="O235" s="15">
        <f>Reais6x6!AL153</f>
        <v>9.0090090090090089E-3</v>
      </c>
      <c r="P235" s="15">
        <f>Reais6x6!AR153</f>
        <v>0</v>
      </c>
      <c r="Q235" s="15">
        <f>Reais6x6!AG153</f>
        <v>4.2813455657492354E-3</v>
      </c>
      <c r="R235" s="15">
        <f>Reais6x6!AM153</f>
        <v>9.0090090090090089E-3</v>
      </c>
      <c r="S235" s="15">
        <f>Reais6x6!AS153</f>
        <v>0</v>
      </c>
      <c r="T235" s="13">
        <f>Reais6x6!AA153</f>
        <v>0.20265778907083254</v>
      </c>
    </row>
    <row r="236" spans="1:20" hidden="1" outlineLevel="1">
      <c r="A236" s="14">
        <v>235</v>
      </c>
      <c r="B236" s="15">
        <f>Reais6x6!AB154</f>
        <v>7.9510703363914366E-3</v>
      </c>
      <c r="C236" s="15">
        <f>Reais6x6!AH154</f>
        <v>1.1261261261261261E-2</v>
      </c>
      <c r="D236" s="15">
        <f>Reais6x6!AN154</f>
        <v>5.4982817869415812E-3</v>
      </c>
      <c r="E236" s="15">
        <f>Reais6x6!AC154</f>
        <v>7.9510703363914366E-3</v>
      </c>
      <c r="F236" s="15">
        <f>Reais6x6!AI154</f>
        <v>1.1261261261261261E-2</v>
      </c>
      <c r="G236" s="15">
        <f>Reais6x6!AO154</f>
        <v>5.4982817869415812E-3</v>
      </c>
      <c r="H236" s="15">
        <f>Reais6x6!AD154</f>
        <v>4.0978593272171251E-2</v>
      </c>
      <c r="I236" s="15">
        <f>Reais6x6!AJ154</f>
        <v>8.5585585585585586E-2</v>
      </c>
      <c r="J236" s="15">
        <f>Reais6x6!AP154</f>
        <v>0.30584192439862545</v>
      </c>
      <c r="K236" s="15">
        <f>Reais6x6!AE154</f>
        <v>4.0978593272171251E-2</v>
      </c>
      <c r="L236" s="15">
        <f>Reais6x6!AK154</f>
        <v>8.5585585585585586E-2</v>
      </c>
      <c r="M236" s="15">
        <f>Reais6x6!AQ154</f>
        <v>0.30584192439862545</v>
      </c>
      <c r="N236" s="15">
        <f>Reais6x6!AF154</f>
        <v>4.2813455657492354E-3</v>
      </c>
      <c r="O236" s="15">
        <f>Reais6x6!AL154</f>
        <v>9.0090090090090089E-3</v>
      </c>
      <c r="P236" s="15">
        <f>Reais6x6!AR154</f>
        <v>0</v>
      </c>
      <c r="Q236" s="15">
        <f>Reais6x6!AG154</f>
        <v>1.5902140672782873E-2</v>
      </c>
      <c r="R236" s="15">
        <f>Reais6x6!AM154</f>
        <v>2.7027027027027029E-2</v>
      </c>
      <c r="S236" s="15">
        <f>Reais6x6!AS154</f>
        <v>2.7147766323024059E-4</v>
      </c>
      <c r="T236" s="13">
        <f>Reais6x6!AA154</f>
        <v>0.22046989109943219</v>
      </c>
    </row>
    <row r="237" spans="1:20" hidden="1" outlineLevel="1">
      <c r="A237" s="14">
        <v>236</v>
      </c>
      <c r="B237" s="15">
        <f>Reais6x6!AB155</f>
        <v>7.9510703363914366E-3</v>
      </c>
      <c r="C237" s="15">
        <f>Reais6x6!AH155</f>
        <v>1.1261261261261261E-2</v>
      </c>
      <c r="D237" s="15">
        <f>Reais6x6!AN155</f>
        <v>5.4982817869415812E-3</v>
      </c>
      <c r="E237" s="15">
        <f>Reais6x6!AC155</f>
        <v>7.9510703363914366E-3</v>
      </c>
      <c r="F237" s="15">
        <f>Reais6x6!AI155</f>
        <v>1.1261261261261261E-2</v>
      </c>
      <c r="G237" s="15">
        <f>Reais6x6!AO155</f>
        <v>5.4982817869415812E-3</v>
      </c>
      <c r="H237" s="15">
        <f>Reais6x6!AD155</f>
        <v>4.0978593272171251E-2</v>
      </c>
      <c r="I237" s="15">
        <f>Reais6x6!AJ155</f>
        <v>8.5585585585585586E-2</v>
      </c>
      <c r="J237" s="15">
        <f>Reais6x6!AP155</f>
        <v>0.30584192439862545</v>
      </c>
      <c r="K237" s="15">
        <f>Reais6x6!AE155</f>
        <v>4.0978593272171251E-2</v>
      </c>
      <c r="L237" s="15">
        <f>Reais6x6!AK155</f>
        <v>8.5585585585585586E-2</v>
      </c>
      <c r="M237" s="15">
        <f>Reais6x6!AQ155</f>
        <v>0.30584192439862545</v>
      </c>
      <c r="N237" s="15">
        <f>Reais6x6!AF155</f>
        <v>1.5902140672782873E-2</v>
      </c>
      <c r="O237" s="15">
        <f>Reais6x6!AL155</f>
        <v>2.7027027027027029E-2</v>
      </c>
      <c r="P237" s="15">
        <f>Reais6x6!AR155</f>
        <v>2.7147766323024059E-4</v>
      </c>
      <c r="Q237" s="15">
        <f>Reais6x6!AG155</f>
        <v>1.5902140672782873E-2</v>
      </c>
      <c r="R237" s="15">
        <f>Reais6x6!AM155</f>
        <v>2.7027027027027029E-2</v>
      </c>
      <c r="S237" s="15">
        <f>Reais6x6!AS155</f>
        <v>2.7147766323024059E-4</v>
      </c>
      <c r="T237" s="13">
        <f>Reais6x6!AA155</f>
        <v>0.27625257224830108</v>
      </c>
    </row>
    <row r="238" spans="1:20" hidden="1" outlineLevel="1">
      <c r="A238" s="14">
        <v>237</v>
      </c>
      <c r="B238" s="15">
        <f>Reais6x6!AB156</f>
        <v>7.9510703363914366E-3</v>
      </c>
      <c r="C238" s="15">
        <f>Reais6x6!AH156</f>
        <v>1.1261261261261261E-2</v>
      </c>
      <c r="D238" s="15">
        <f>Reais6x6!AN156</f>
        <v>5.4982817869415812E-3</v>
      </c>
      <c r="E238" s="15">
        <f>Reais6x6!AC156</f>
        <v>7.9510703363914366E-3</v>
      </c>
      <c r="F238" s="15">
        <f>Reais6x6!AI156</f>
        <v>1.1261261261261261E-2</v>
      </c>
      <c r="G238" s="15">
        <f>Reais6x6!AO156</f>
        <v>5.4982817869415812E-3</v>
      </c>
      <c r="H238" s="15">
        <f>Reais6x6!AD156</f>
        <v>4.0978593272171251E-2</v>
      </c>
      <c r="I238" s="15">
        <f>Reais6x6!AJ156</f>
        <v>8.5585585585585586E-2</v>
      </c>
      <c r="J238" s="15">
        <f>Reais6x6!AP156</f>
        <v>0.30584192439862545</v>
      </c>
      <c r="K238" s="15">
        <f>Reais6x6!AE156</f>
        <v>4.2813455657492354E-3</v>
      </c>
      <c r="L238" s="15">
        <f>Reais6x6!AK156</f>
        <v>9.0090090090090089E-3</v>
      </c>
      <c r="M238" s="15">
        <f>Reais6x6!AQ156</f>
        <v>0</v>
      </c>
      <c r="N238" s="15">
        <f>Reais6x6!AF156</f>
        <v>4.2813455657492354E-3</v>
      </c>
      <c r="O238" s="15">
        <f>Reais6x6!AL156</f>
        <v>9.0090090090090089E-3</v>
      </c>
      <c r="P238" s="15">
        <f>Reais6x6!AR156</f>
        <v>0</v>
      </c>
      <c r="Q238" s="15">
        <f>Reais6x6!AG156</f>
        <v>4.2813455657492354E-3</v>
      </c>
      <c r="R238" s="15">
        <f>Reais6x6!AM156</f>
        <v>9.0090090090090089E-3</v>
      </c>
      <c r="S238" s="15">
        <f>Reais6x6!AS156</f>
        <v>0</v>
      </c>
      <c r="T238" s="13">
        <f>Reais6x6!AA156</f>
        <v>0.19390096618357491</v>
      </c>
    </row>
    <row r="239" spans="1:20" hidden="1" outlineLevel="1">
      <c r="A239" s="14">
        <v>238</v>
      </c>
      <c r="B239" s="15">
        <f>Reais6x6!AB157</f>
        <v>7.9510703363914366E-3</v>
      </c>
      <c r="C239" s="15">
        <f>Reais6x6!AH157</f>
        <v>1.1261261261261261E-2</v>
      </c>
      <c r="D239" s="15">
        <f>Reais6x6!AN157</f>
        <v>5.4982817869415812E-3</v>
      </c>
      <c r="E239" s="15">
        <f>Reais6x6!AC157</f>
        <v>7.9510703363914366E-3</v>
      </c>
      <c r="F239" s="15">
        <f>Reais6x6!AI157</f>
        <v>1.1261261261261261E-2</v>
      </c>
      <c r="G239" s="15">
        <f>Reais6x6!AO157</f>
        <v>5.4982817869415812E-3</v>
      </c>
      <c r="H239" s="15">
        <f>Reais6x6!AD157</f>
        <v>4.0978593272171251E-2</v>
      </c>
      <c r="I239" s="15">
        <f>Reais6x6!AJ157</f>
        <v>8.5585585585585586E-2</v>
      </c>
      <c r="J239" s="15">
        <f>Reais6x6!AP157</f>
        <v>0.30584192439862545</v>
      </c>
      <c r="K239" s="15">
        <f>Reais6x6!AE157</f>
        <v>4.2813455657492354E-3</v>
      </c>
      <c r="L239" s="15">
        <f>Reais6x6!AK157</f>
        <v>9.0090090090090089E-3</v>
      </c>
      <c r="M239" s="15">
        <f>Reais6x6!AQ157</f>
        <v>0</v>
      </c>
      <c r="N239" s="15">
        <f>Reais6x6!AF157</f>
        <v>4.2813455657492354E-3</v>
      </c>
      <c r="O239" s="15">
        <f>Reais6x6!AL157</f>
        <v>9.0090090090090089E-3</v>
      </c>
      <c r="P239" s="15">
        <f>Reais6x6!AR157</f>
        <v>0</v>
      </c>
      <c r="Q239" s="15">
        <f>Reais6x6!AG157</f>
        <v>1.5902140672782873E-2</v>
      </c>
      <c r="R239" s="15">
        <f>Reais6x6!AM157</f>
        <v>2.7027027027027029E-2</v>
      </c>
      <c r="S239" s="15">
        <f>Reais6x6!AS157</f>
        <v>2.7147766323024059E-4</v>
      </c>
      <c r="T239" s="13">
        <f>Reais6x6!AA157</f>
        <v>0.20218563100303624</v>
      </c>
    </row>
    <row r="240" spans="1:20" hidden="1" outlineLevel="1">
      <c r="A240" s="14">
        <v>239</v>
      </c>
      <c r="B240" s="15">
        <f>Reais6x6!AB158</f>
        <v>7.9510703363914366E-3</v>
      </c>
      <c r="C240" s="15">
        <f>Reais6x6!AH158</f>
        <v>1.1261261261261261E-2</v>
      </c>
      <c r="D240" s="15">
        <f>Reais6x6!AN158</f>
        <v>5.4982817869415812E-3</v>
      </c>
      <c r="E240" s="15">
        <f>Reais6x6!AC158</f>
        <v>7.9510703363914366E-3</v>
      </c>
      <c r="F240" s="15">
        <f>Reais6x6!AI158</f>
        <v>1.1261261261261261E-2</v>
      </c>
      <c r="G240" s="15">
        <f>Reais6x6!AO158</f>
        <v>5.4982817869415812E-3</v>
      </c>
      <c r="H240" s="15">
        <f>Reais6x6!AD158</f>
        <v>4.0978593272171251E-2</v>
      </c>
      <c r="I240" s="15">
        <f>Reais6x6!AJ158</f>
        <v>8.5585585585585586E-2</v>
      </c>
      <c r="J240" s="15">
        <f>Reais6x6!AP158</f>
        <v>0.30584192439862545</v>
      </c>
      <c r="K240" s="15">
        <f>Reais6x6!AE158</f>
        <v>4.2813455657492354E-3</v>
      </c>
      <c r="L240" s="15">
        <f>Reais6x6!AK158</f>
        <v>9.0090090090090089E-3</v>
      </c>
      <c r="M240" s="15">
        <f>Reais6x6!AQ158</f>
        <v>0</v>
      </c>
      <c r="N240" s="15">
        <f>Reais6x6!AF158</f>
        <v>1.5902140672782873E-2</v>
      </c>
      <c r="O240" s="15">
        <f>Reais6x6!AL158</f>
        <v>2.7027027027027029E-2</v>
      </c>
      <c r="P240" s="15">
        <f>Reais6x6!AR158</f>
        <v>2.7147766323024059E-4</v>
      </c>
      <c r="Q240" s="15">
        <f>Reais6x6!AG158</f>
        <v>1.5902140672782873E-2</v>
      </c>
      <c r="R240" s="15">
        <f>Reais6x6!AM158</f>
        <v>2.7027027027027029E-2</v>
      </c>
      <c r="S240" s="15">
        <f>Reais6x6!AS158</f>
        <v>2.7147766323024059E-4</v>
      </c>
      <c r="T240" s="13">
        <f>Reais6x6!AA158</f>
        <v>0.21558089383218801</v>
      </c>
    </row>
    <row r="241" spans="1:20" hidden="1" outlineLevel="1">
      <c r="A241" s="14">
        <v>240</v>
      </c>
      <c r="B241" s="15">
        <f>Reais6x6!AB159</f>
        <v>7.9510703363914366E-3</v>
      </c>
      <c r="C241" s="15">
        <f>Reais6x6!AH159</f>
        <v>1.1261261261261261E-2</v>
      </c>
      <c r="D241" s="15">
        <f>Reais6x6!AN159</f>
        <v>5.4982817869415812E-3</v>
      </c>
      <c r="E241" s="15">
        <f>Reais6x6!AC159</f>
        <v>7.9510703363914366E-3</v>
      </c>
      <c r="F241" s="15">
        <f>Reais6x6!AI159</f>
        <v>1.1261261261261261E-2</v>
      </c>
      <c r="G241" s="15">
        <f>Reais6x6!AO159</f>
        <v>5.4982817869415812E-3</v>
      </c>
      <c r="H241" s="15">
        <f>Reais6x6!AD159</f>
        <v>4.0978593272171251E-2</v>
      </c>
      <c r="I241" s="15">
        <f>Reais6x6!AJ159</f>
        <v>8.5585585585585586E-2</v>
      </c>
      <c r="J241" s="15">
        <f>Reais6x6!AP159</f>
        <v>0.30584192439862545</v>
      </c>
      <c r="K241" s="15">
        <f>Reais6x6!AE159</f>
        <v>1.5902140672782873E-2</v>
      </c>
      <c r="L241" s="15">
        <f>Reais6x6!AK159</f>
        <v>2.7027027027027029E-2</v>
      </c>
      <c r="M241" s="15">
        <f>Reais6x6!AQ159</f>
        <v>2.7147766323024059E-4</v>
      </c>
      <c r="N241" s="15">
        <f>Reais6x6!AF159</f>
        <v>1.5902140672782873E-2</v>
      </c>
      <c r="O241" s="15">
        <f>Reais6x6!AL159</f>
        <v>2.7027027027027029E-2</v>
      </c>
      <c r="P241" s="15">
        <f>Reais6x6!AR159</f>
        <v>2.7147766323024059E-4</v>
      </c>
      <c r="Q241" s="15">
        <f>Reais6x6!AG159</f>
        <v>1.5902140672782873E-2</v>
      </c>
      <c r="R241" s="15">
        <f>Reais6x6!AM159</f>
        <v>2.7027027027027029E-2</v>
      </c>
      <c r="S241" s="15">
        <f>Reais6x6!AS159</f>
        <v>2.7147766323024059E-4</v>
      </c>
      <c r="T241" s="13">
        <f>Reais6x6!AA159</f>
        <v>0.24999911401406327</v>
      </c>
    </row>
    <row r="242" spans="1:20" hidden="1" outlineLevel="1">
      <c r="A242" s="14">
        <v>241</v>
      </c>
      <c r="B242" s="15">
        <f>Reais6x6!AB160</f>
        <v>7.9510703363914366E-3</v>
      </c>
      <c r="C242" s="15">
        <f>Reais6x6!AH160</f>
        <v>1.1261261261261261E-2</v>
      </c>
      <c r="D242" s="15">
        <f>Reais6x6!AN160</f>
        <v>5.4982817869415812E-3</v>
      </c>
      <c r="E242" s="15">
        <f>Reais6x6!AC160</f>
        <v>7.9510703363914366E-3</v>
      </c>
      <c r="F242" s="15">
        <f>Reais6x6!AI160</f>
        <v>1.1261261261261261E-2</v>
      </c>
      <c r="G242" s="15">
        <f>Reais6x6!AO160</f>
        <v>5.4982817869415812E-3</v>
      </c>
      <c r="H242" s="15">
        <f>Reais6x6!AD160</f>
        <v>4.2813455657492354E-3</v>
      </c>
      <c r="I242" s="15">
        <f>Reais6x6!AJ160</f>
        <v>9.0090090090090089E-3</v>
      </c>
      <c r="J242" s="15">
        <f>Reais6x6!AP160</f>
        <v>0</v>
      </c>
      <c r="K242" s="15">
        <f>Reais6x6!AE160</f>
        <v>4.2813455657492354E-3</v>
      </c>
      <c r="L242" s="15">
        <f>Reais6x6!AK160</f>
        <v>9.0090090090090089E-3</v>
      </c>
      <c r="M242" s="15">
        <f>Reais6x6!AQ160</f>
        <v>0</v>
      </c>
      <c r="N242" s="15">
        <f>Reais6x6!AF160</f>
        <v>4.2813455657492354E-3</v>
      </c>
      <c r="O242" s="15">
        <f>Reais6x6!AL160</f>
        <v>9.0090090090090089E-3</v>
      </c>
      <c r="P242" s="15">
        <f>Reais6x6!AR160</f>
        <v>0</v>
      </c>
      <c r="Q242" s="15">
        <f>Reais6x6!AG160</f>
        <v>4.2813455657492354E-3</v>
      </c>
      <c r="R242" s="15">
        <f>Reais6x6!AM160</f>
        <v>9.0090090090090089E-3</v>
      </c>
      <c r="S242" s="15">
        <f>Reais6x6!AS160</f>
        <v>0</v>
      </c>
      <c r="T242" s="13">
        <f>Reais6x6!AA160</f>
        <v>0.15123360938578334</v>
      </c>
    </row>
    <row r="243" spans="1:20" hidden="1" outlineLevel="1">
      <c r="A243" s="14">
        <v>242</v>
      </c>
      <c r="B243" s="15">
        <f>Reais6x6!AB161</f>
        <v>7.9510703363914366E-3</v>
      </c>
      <c r="C243" s="15">
        <f>Reais6x6!AH161</f>
        <v>1.1261261261261261E-2</v>
      </c>
      <c r="D243" s="15">
        <f>Reais6x6!AN161</f>
        <v>5.4982817869415812E-3</v>
      </c>
      <c r="E243" s="15">
        <f>Reais6x6!AC161</f>
        <v>7.9510703363914366E-3</v>
      </c>
      <c r="F243" s="15">
        <f>Reais6x6!AI161</f>
        <v>1.1261261261261261E-2</v>
      </c>
      <c r="G243" s="15">
        <f>Reais6x6!AO161</f>
        <v>5.4982817869415812E-3</v>
      </c>
      <c r="H243" s="15">
        <f>Reais6x6!AD161</f>
        <v>4.2813455657492354E-3</v>
      </c>
      <c r="I243" s="15">
        <f>Reais6x6!AJ161</f>
        <v>9.0090090090090089E-3</v>
      </c>
      <c r="J243" s="15">
        <f>Reais6x6!AP161</f>
        <v>0</v>
      </c>
      <c r="K243" s="15">
        <f>Reais6x6!AE161</f>
        <v>4.2813455657492354E-3</v>
      </c>
      <c r="L243" s="15">
        <f>Reais6x6!AK161</f>
        <v>9.0090090090090089E-3</v>
      </c>
      <c r="M243" s="15">
        <f>Reais6x6!AQ161</f>
        <v>0</v>
      </c>
      <c r="N243" s="15">
        <f>Reais6x6!AF161</f>
        <v>4.2813455657492354E-3</v>
      </c>
      <c r="O243" s="15">
        <f>Reais6x6!AL161</f>
        <v>9.0090090090090089E-3</v>
      </c>
      <c r="P243" s="15">
        <f>Reais6x6!AR161</f>
        <v>0</v>
      </c>
      <c r="Q243" s="15">
        <f>Reais6x6!AG161</f>
        <v>1.5902140672782873E-2</v>
      </c>
      <c r="R243" s="15">
        <f>Reais6x6!AM161</f>
        <v>2.7027027027027029E-2</v>
      </c>
      <c r="S243" s="15">
        <f>Reais6x6!AS161</f>
        <v>2.7147766323024059E-4</v>
      </c>
      <c r="T243" s="13">
        <f>Reais6x6!AA161</f>
        <v>0.15066430187138655</v>
      </c>
    </row>
    <row r="244" spans="1:20" hidden="1" outlineLevel="1">
      <c r="A244" s="14">
        <v>243</v>
      </c>
      <c r="B244" s="15">
        <f>Reais6x6!AB162</f>
        <v>7.9510703363914366E-3</v>
      </c>
      <c r="C244" s="15">
        <f>Reais6x6!AH162</f>
        <v>1.1261261261261261E-2</v>
      </c>
      <c r="D244" s="15">
        <f>Reais6x6!AN162</f>
        <v>5.4982817869415812E-3</v>
      </c>
      <c r="E244" s="15">
        <f>Reais6x6!AC162</f>
        <v>7.9510703363914366E-3</v>
      </c>
      <c r="F244" s="15">
        <f>Reais6x6!AI162</f>
        <v>1.1261261261261261E-2</v>
      </c>
      <c r="G244" s="15">
        <f>Reais6x6!AO162</f>
        <v>5.4982817869415812E-3</v>
      </c>
      <c r="H244" s="15">
        <f>Reais6x6!AD162</f>
        <v>4.2813455657492354E-3</v>
      </c>
      <c r="I244" s="15">
        <f>Reais6x6!AJ162</f>
        <v>9.0090090090090089E-3</v>
      </c>
      <c r="J244" s="15">
        <f>Reais6x6!AP162</f>
        <v>0</v>
      </c>
      <c r="K244" s="15">
        <f>Reais6x6!AE162</f>
        <v>4.2813455657492354E-3</v>
      </c>
      <c r="L244" s="15">
        <f>Reais6x6!AK162</f>
        <v>9.0090090090090089E-3</v>
      </c>
      <c r="M244" s="15">
        <f>Reais6x6!AQ162</f>
        <v>0</v>
      </c>
      <c r="N244" s="15">
        <f>Reais6x6!AF162</f>
        <v>1.5902140672782873E-2</v>
      </c>
      <c r="O244" s="15">
        <f>Reais6x6!AL162</f>
        <v>2.7027027027027029E-2</v>
      </c>
      <c r="P244" s="15">
        <f>Reais6x6!AR162</f>
        <v>2.7147766323024059E-4</v>
      </c>
      <c r="Q244" s="15">
        <f>Reais6x6!AG162</f>
        <v>1.5902140672782873E-2</v>
      </c>
      <c r="R244" s="15">
        <f>Reais6x6!AM162</f>
        <v>2.7027027027027029E-2</v>
      </c>
      <c r="S244" s="15">
        <f>Reais6x6!AS162</f>
        <v>2.7147766323024059E-4</v>
      </c>
      <c r="T244" s="13">
        <f>Reais6x6!AA162</f>
        <v>0.16017558365454099</v>
      </c>
    </row>
    <row r="245" spans="1:20" hidden="1" outlineLevel="1">
      <c r="A245" s="14">
        <v>244</v>
      </c>
      <c r="B245" s="15">
        <f>Reais6x6!AB163</f>
        <v>7.9510703363914366E-3</v>
      </c>
      <c r="C245" s="15">
        <f>Reais6x6!AH163</f>
        <v>1.1261261261261261E-2</v>
      </c>
      <c r="D245" s="15">
        <f>Reais6x6!AN163</f>
        <v>5.4982817869415812E-3</v>
      </c>
      <c r="E245" s="15">
        <f>Reais6x6!AC163</f>
        <v>7.9510703363914366E-3</v>
      </c>
      <c r="F245" s="15">
        <f>Reais6x6!AI163</f>
        <v>1.1261261261261261E-2</v>
      </c>
      <c r="G245" s="15">
        <f>Reais6x6!AO163</f>
        <v>5.4982817869415812E-3</v>
      </c>
      <c r="H245" s="15">
        <f>Reais6x6!AD163</f>
        <v>4.2813455657492354E-3</v>
      </c>
      <c r="I245" s="15">
        <f>Reais6x6!AJ163</f>
        <v>9.0090090090090089E-3</v>
      </c>
      <c r="J245" s="15">
        <f>Reais6x6!AP163</f>
        <v>0</v>
      </c>
      <c r="K245" s="15">
        <f>Reais6x6!AE163</f>
        <v>1.5902140672782873E-2</v>
      </c>
      <c r="L245" s="15">
        <f>Reais6x6!AK163</f>
        <v>2.7027027027027029E-2</v>
      </c>
      <c r="M245" s="15">
        <f>Reais6x6!AQ163</f>
        <v>2.7147766323024059E-4</v>
      </c>
      <c r="N245" s="15">
        <f>Reais6x6!AF163</f>
        <v>1.5902140672782873E-2</v>
      </c>
      <c r="O245" s="15">
        <f>Reais6x6!AL163</f>
        <v>2.7027027027027029E-2</v>
      </c>
      <c r="P245" s="15">
        <f>Reais6x6!AR163</f>
        <v>2.7147766323024059E-4</v>
      </c>
      <c r="Q245" s="15">
        <f>Reais6x6!AG163</f>
        <v>1.5902140672782873E-2</v>
      </c>
      <c r="R245" s="15">
        <f>Reais6x6!AM163</f>
        <v>2.7027027027027029E-2</v>
      </c>
      <c r="S245" s="15">
        <f>Reais6x6!AS163</f>
        <v>2.7147766323024059E-4</v>
      </c>
      <c r="T245" s="13">
        <f>Reais6x6!AA163</f>
        <v>0.17850077579876322</v>
      </c>
    </row>
    <row r="246" spans="1:20" hidden="1" outlineLevel="1">
      <c r="A246" s="14">
        <v>245</v>
      </c>
      <c r="B246" s="15">
        <f>Reais6x6!AB164</f>
        <v>7.9510703363914366E-3</v>
      </c>
      <c r="C246" s="15">
        <f>Reais6x6!AH164</f>
        <v>1.1261261261261261E-2</v>
      </c>
      <c r="D246" s="15">
        <f>Reais6x6!AN164</f>
        <v>5.4982817869415812E-3</v>
      </c>
      <c r="E246" s="15">
        <f>Reais6x6!AC164</f>
        <v>7.9510703363914366E-3</v>
      </c>
      <c r="F246" s="15">
        <f>Reais6x6!AI164</f>
        <v>1.1261261261261261E-2</v>
      </c>
      <c r="G246" s="15">
        <f>Reais6x6!AO164</f>
        <v>5.4982817869415812E-3</v>
      </c>
      <c r="H246" s="15">
        <f>Reais6x6!AD164</f>
        <v>1.5902140672782873E-2</v>
      </c>
      <c r="I246" s="15">
        <f>Reais6x6!AJ164</f>
        <v>2.7027027027027029E-2</v>
      </c>
      <c r="J246" s="15">
        <f>Reais6x6!AP164</f>
        <v>2.7147766323024059E-4</v>
      </c>
      <c r="K246" s="15">
        <f>Reais6x6!AE164</f>
        <v>1.5902140672782873E-2</v>
      </c>
      <c r="L246" s="15">
        <f>Reais6x6!AK164</f>
        <v>2.7027027027027029E-2</v>
      </c>
      <c r="M246" s="15">
        <f>Reais6x6!AQ164</f>
        <v>2.7147766323024059E-4</v>
      </c>
      <c r="N246" s="15">
        <f>Reais6x6!AF164</f>
        <v>1.5902140672782873E-2</v>
      </c>
      <c r="O246" s="15">
        <f>Reais6x6!AL164</f>
        <v>2.7027027027027029E-2</v>
      </c>
      <c r="P246" s="15">
        <f>Reais6x6!AR164</f>
        <v>2.7147766323024059E-4</v>
      </c>
      <c r="Q246" s="15">
        <f>Reais6x6!AG164</f>
        <v>1.5902140672782873E-2</v>
      </c>
      <c r="R246" s="15">
        <f>Reais6x6!AM164</f>
        <v>2.7027027027027029E-2</v>
      </c>
      <c r="S246" s="15">
        <f>Reais6x6!AS164</f>
        <v>2.7147766323024059E-4</v>
      </c>
      <c r="T246" s="13">
        <f>Reais6x6!AA164</f>
        <v>0.20039703726302768</v>
      </c>
    </row>
    <row r="247" spans="1:20" hidden="1" outlineLevel="1">
      <c r="A247" s="14">
        <v>246</v>
      </c>
      <c r="B247" s="15">
        <f>Reais6x6!AB165</f>
        <v>7.9510703363914366E-3</v>
      </c>
      <c r="C247" s="15">
        <f>Reais6x6!AH165</f>
        <v>1.1261261261261261E-2</v>
      </c>
      <c r="D247" s="15">
        <f>Reais6x6!AN165</f>
        <v>5.4982817869415812E-3</v>
      </c>
      <c r="E247" s="15">
        <f>Reais6x6!AC165</f>
        <v>4.0978593272171251E-2</v>
      </c>
      <c r="F247" s="15">
        <f>Reais6x6!AI165</f>
        <v>8.5585585585585586E-2</v>
      </c>
      <c r="G247" s="15">
        <f>Reais6x6!AO165</f>
        <v>0.30584192439862545</v>
      </c>
      <c r="H247" s="15">
        <f>Reais6x6!AD165</f>
        <v>4.0978593272171251E-2</v>
      </c>
      <c r="I247" s="15">
        <f>Reais6x6!AJ165</f>
        <v>8.5585585585585586E-2</v>
      </c>
      <c r="J247" s="15">
        <f>Reais6x6!AP165</f>
        <v>0.30584192439862545</v>
      </c>
      <c r="K247" s="15">
        <f>Reais6x6!AE165</f>
        <v>4.0978593272171251E-2</v>
      </c>
      <c r="L247" s="15">
        <f>Reais6x6!AK165</f>
        <v>8.5585585585585586E-2</v>
      </c>
      <c r="M247" s="15">
        <f>Reais6x6!AQ165</f>
        <v>0.30584192439862545</v>
      </c>
      <c r="N247" s="15">
        <f>Reais6x6!AF165</f>
        <v>4.0978593272171251E-2</v>
      </c>
      <c r="O247" s="15">
        <f>Reais6x6!AL165</f>
        <v>8.5585585585585586E-2</v>
      </c>
      <c r="P247" s="15">
        <f>Reais6x6!AR165</f>
        <v>0.30584192439862545</v>
      </c>
      <c r="Q247" s="15">
        <f>Reais6x6!AG165</f>
        <v>4.0978593272171251E-2</v>
      </c>
      <c r="R247" s="15">
        <f>Reais6x6!AM165</f>
        <v>8.5585585585585586E-2</v>
      </c>
      <c r="S247" s="15">
        <f>Reais6x6!AS165</f>
        <v>0.30584192439862545</v>
      </c>
      <c r="T247" s="13">
        <f>Reais6x6!AA165</f>
        <v>0.42979797979797985</v>
      </c>
    </row>
    <row r="248" spans="1:20" hidden="1" outlineLevel="1">
      <c r="A248" s="14">
        <v>247</v>
      </c>
      <c r="B248" s="15">
        <f>Reais6x6!AB166</f>
        <v>7.9510703363914366E-3</v>
      </c>
      <c r="C248" s="15">
        <f>Reais6x6!AH166</f>
        <v>1.1261261261261261E-2</v>
      </c>
      <c r="D248" s="15">
        <f>Reais6x6!AN166</f>
        <v>5.4982817869415812E-3</v>
      </c>
      <c r="E248" s="15">
        <f>Reais6x6!AC166</f>
        <v>4.0978593272171251E-2</v>
      </c>
      <c r="F248" s="15">
        <f>Reais6x6!AI166</f>
        <v>8.5585585585585586E-2</v>
      </c>
      <c r="G248" s="15">
        <f>Reais6x6!AO166</f>
        <v>0.30584192439862545</v>
      </c>
      <c r="H248" s="15">
        <f>Reais6x6!AD166</f>
        <v>4.0978593272171251E-2</v>
      </c>
      <c r="I248" s="15">
        <f>Reais6x6!AJ166</f>
        <v>8.5585585585585586E-2</v>
      </c>
      <c r="J248" s="15">
        <f>Reais6x6!AP166</f>
        <v>0.30584192439862545</v>
      </c>
      <c r="K248" s="15">
        <f>Reais6x6!AE166</f>
        <v>4.0978593272171251E-2</v>
      </c>
      <c r="L248" s="15">
        <f>Reais6x6!AK166</f>
        <v>8.5585585585585586E-2</v>
      </c>
      <c r="M248" s="15">
        <f>Reais6x6!AQ166</f>
        <v>0.30584192439862545</v>
      </c>
      <c r="N248" s="15">
        <f>Reais6x6!AF166</f>
        <v>4.0978593272171251E-2</v>
      </c>
      <c r="O248" s="15">
        <f>Reais6x6!AL166</f>
        <v>8.5585585585585586E-2</v>
      </c>
      <c r="P248" s="15">
        <f>Reais6x6!AR166</f>
        <v>0.30584192439862545</v>
      </c>
      <c r="Q248" s="15">
        <f>Reais6x6!AG166</f>
        <v>4.2813455657492354E-3</v>
      </c>
      <c r="R248" s="15">
        <f>Reais6x6!AM166</f>
        <v>9.0090090090090089E-3</v>
      </c>
      <c r="S248" s="15">
        <f>Reais6x6!AS166</f>
        <v>0</v>
      </c>
      <c r="T248" s="13">
        <f>Reais6x6!AA166</f>
        <v>0.31806810339419039</v>
      </c>
    </row>
    <row r="249" spans="1:20" hidden="1" outlineLevel="1">
      <c r="A249" s="14">
        <v>248</v>
      </c>
      <c r="B249" s="15">
        <f>Reais6x6!AB167</f>
        <v>7.9510703363914366E-3</v>
      </c>
      <c r="C249" s="15">
        <f>Reais6x6!AH167</f>
        <v>1.1261261261261261E-2</v>
      </c>
      <c r="D249" s="15">
        <f>Reais6x6!AN167</f>
        <v>5.4982817869415812E-3</v>
      </c>
      <c r="E249" s="15">
        <f>Reais6x6!AC167</f>
        <v>4.0978593272171251E-2</v>
      </c>
      <c r="F249" s="15">
        <f>Reais6x6!AI167</f>
        <v>8.5585585585585586E-2</v>
      </c>
      <c r="G249" s="15">
        <f>Reais6x6!AO167</f>
        <v>0.30584192439862545</v>
      </c>
      <c r="H249" s="15">
        <f>Reais6x6!AD167</f>
        <v>4.0978593272171251E-2</v>
      </c>
      <c r="I249" s="15">
        <f>Reais6x6!AJ167</f>
        <v>8.5585585585585586E-2</v>
      </c>
      <c r="J249" s="15">
        <f>Reais6x6!AP167</f>
        <v>0.30584192439862545</v>
      </c>
      <c r="K249" s="15">
        <f>Reais6x6!AE167</f>
        <v>4.0978593272171251E-2</v>
      </c>
      <c r="L249" s="15">
        <f>Reais6x6!AK167</f>
        <v>8.5585585585585586E-2</v>
      </c>
      <c r="M249" s="15">
        <f>Reais6x6!AQ167</f>
        <v>0.30584192439862545</v>
      </c>
      <c r="N249" s="15">
        <f>Reais6x6!AF167</f>
        <v>4.0978593272171251E-2</v>
      </c>
      <c r="O249" s="15">
        <f>Reais6x6!AL167</f>
        <v>8.5585585585585586E-2</v>
      </c>
      <c r="P249" s="15">
        <f>Reais6x6!AR167</f>
        <v>0.30584192439862545</v>
      </c>
      <c r="Q249" s="15">
        <f>Reais6x6!AG167</f>
        <v>1.5902140672782873E-2</v>
      </c>
      <c r="R249" s="15">
        <f>Reais6x6!AM167</f>
        <v>2.7027027027027029E-2</v>
      </c>
      <c r="S249" s="15">
        <f>Reais6x6!AS167</f>
        <v>2.7147766323024059E-4</v>
      </c>
      <c r="T249" s="13">
        <f>Reais6x6!AA167</f>
        <v>0.34860195271300443</v>
      </c>
    </row>
    <row r="250" spans="1:20" hidden="1" outlineLevel="1">
      <c r="A250" s="14">
        <v>249</v>
      </c>
      <c r="B250" s="15">
        <f>Reais6x6!AB168</f>
        <v>7.9510703363914366E-3</v>
      </c>
      <c r="C250" s="15">
        <f>Reais6x6!AH168</f>
        <v>1.1261261261261261E-2</v>
      </c>
      <c r="D250" s="15">
        <f>Reais6x6!AN168</f>
        <v>5.4982817869415812E-3</v>
      </c>
      <c r="E250" s="15">
        <f>Reais6x6!AC168</f>
        <v>4.0978593272171251E-2</v>
      </c>
      <c r="F250" s="15">
        <f>Reais6x6!AI168</f>
        <v>8.5585585585585586E-2</v>
      </c>
      <c r="G250" s="15">
        <f>Reais6x6!AO168</f>
        <v>0.30584192439862545</v>
      </c>
      <c r="H250" s="15">
        <f>Reais6x6!AD168</f>
        <v>4.0978593272171251E-2</v>
      </c>
      <c r="I250" s="15">
        <f>Reais6x6!AJ168</f>
        <v>8.5585585585585586E-2</v>
      </c>
      <c r="J250" s="15">
        <f>Reais6x6!AP168</f>
        <v>0.30584192439862545</v>
      </c>
      <c r="K250" s="15">
        <f>Reais6x6!AE168</f>
        <v>4.0978593272171251E-2</v>
      </c>
      <c r="L250" s="15">
        <f>Reais6x6!AK168</f>
        <v>8.5585585585585586E-2</v>
      </c>
      <c r="M250" s="15">
        <f>Reais6x6!AQ168</f>
        <v>0.30584192439862545</v>
      </c>
      <c r="N250" s="15">
        <f>Reais6x6!AF168</f>
        <v>4.2813455657492354E-3</v>
      </c>
      <c r="O250" s="15">
        <f>Reais6x6!AL168</f>
        <v>9.0090090090090089E-3</v>
      </c>
      <c r="P250" s="15">
        <f>Reais6x6!AR168</f>
        <v>0</v>
      </c>
      <c r="Q250" s="15">
        <f>Reais6x6!AG168</f>
        <v>4.2813455657492354E-3</v>
      </c>
      <c r="R250" s="15">
        <f>Reais6x6!AM168</f>
        <v>9.0090090090090089E-3</v>
      </c>
      <c r="S250" s="15">
        <f>Reais6x6!AS168</f>
        <v>0</v>
      </c>
      <c r="T250" s="13">
        <f>Reais6x6!AA168</f>
        <v>0.21967736369910285</v>
      </c>
    </row>
    <row r="251" spans="1:20" hidden="1" outlineLevel="1">
      <c r="A251" s="14">
        <v>250</v>
      </c>
      <c r="B251" s="15">
        <f>Reais6x6!AB169</f>
        <v>7.9510703363914366E-3</v>
      </c>
      <c r="C251" s="15">
        <f>Reais6x6!AH169</f>
        <v>1.1261261261261261E-2</v>
      </c>
      <c r="D251" s="15">
        <f>Reais6x6!AN169</f>
        <v>5.4982817869415812E-3</v>
      </c>
      <c r="E251" s="15">
        <f>Reais6x6!AC169</f>
        <v>4.0978593272171251E-2</v>
      </c>
      <c r="F251" s="15">
        <f>Reais6x6!AI169</f>
        <v>8.5585585585585586E-2</v>
      </c>
      <c r="G251" s="15">
        <f>Reais6x6!AO169</f>
        <v>0.30584192439862545</v>
      </c>
      <c r="H251" s="15">
        <f>Reais6x6!AD169</f>
        <v>4.0978593272171251E-2</v>
      </c>
      <c r="I251" s="15">
        <f>Reais6x6!AJ169</f>
        <v>8.5585585585585586E-2</v>
      </c>
      <c r="J251" s="15">
        <f>Reais6x6!AP169</f>
        <v>0.30584192439862545</v>
      </c>
      <c r="K251" s="15">
        <f>Reais6x6!AE169</f>
        <v>4.0978593272171251E-2</v>
      </c>
      <c r="L251" s="15">
        <f>Reais6x6!AK169</f>
        <v>8.5585585585585586E-2</v>
      </c>
      <c r="M251" s="15">
        <f>Reais6x6!AQ169</f>
        <v>0.30584192439862545</v>
      </c>
      <c r="N251" s="15">
        <f>Reais6x6!AF169</f>
        <v>4.2813455657492354E-3</v>
      </c>
      <c r="O251" s="15">
        <f>Reais6x6!AL169</f>
        <v>9.0090090090090089E-3</v>
      </c>
      <c r="P251" s="15">
        <f>Reais6x6!AR169</f>
        <v>0</v>
      </c>
      <c r="Q251" s="15">
        <f>Reais6x6!AG169</f>
        <v>1.5902140672782873E-2</v>
      </c>
      <c r="R251" s="15">
        <f>Reais6x6!AM169</f>
        <v>2.7027027027027029E-2</v>
      </c>
      <c r="S251" s="15">
        <f>Reais6x6!AS169</f>
        <v>2.7147766323024059E-4</v>
      </c>
      <c r="T251" s="13">
        <f>Reais6x6!AA169</f>
        <v>0.26749981250259808</v>
      </c>
    </row>
    <row r="252" spans="1:20" hidden="1" outlineLevel="1">
      <c r="A252" s="14">
        <v>251</v>
      </c>
      <c r="B252" s="15">
        <f>Reais6x6!AB170</f>
        <v>7.9510703363914366E-3</v>
      </c>
      <c r="C252" s="15">
        <f>Reais6x6!AH170</f>
        <v>1.1261261261261261E-2</v>
      </c>
      <c r="D252" s="15">
        <f>Reais6x6!AN170</f>
        <v>5.4982817869415812E-3</v>
      </c>
      <c r="E252" s="15">
        <f>Reais6x6!AC170</f>
        <v>4.0978593272171251E-2</v>
      </c>
      <c r="F252" s="15">
        <f>Reais6x6!AI170</f>
        <v>8.5585585585585586E-2</v>
      </c>
      <c r="G252" s="15">
        <f>Reais6x6!AO170</f>
        <v>0.30584192439862545</v>
      </c>
      <c r="H252" s="15">
        <f>Reais6x6!AD170</f>
        <v>4.0978593272171251E-2</v>
      </c>
      <c r="I252" s="15">
        <f>Reais6x6!AJ170</f>
        <v>8.5585585585585586E-2</v>
      </c>
      <c r="J252" s="15">
        <f>Reais6x6!AP170</f>
        <v>0.30584192439862545</v>
      </c>
      <c r="K252" s="15">
        <f>Reais6x6!AE170</f>
        <v>4.0978593272171251E-2</v>
      </c>
      <c r="L252" s="15">
        <f>Reais6x6!AK170</f>
        <v>8.5585585585585586E-2</v>
      </c>
      <c r="M252" s="15">
        <f>Reais6x6!AQ170</f>
        <v>0.30584192439862545</v>
      </c>
      <c r="N252" s="15">
        <f>Reais6x6!AF170</f>
        <v>1.5902140672782873E-2</v>
      </c>
      <c r="O252" s="15">
        <f>Reais6x6!AL170</f>
        <v>2.7027027027027029E-2</v>
      </c>
      <c r="P252" s="15">
        <f>Reais6x6!AR170</f>
        <v>2.7147766323024059E-4</v>
      </c>
      <c r="Q252" s="15">
        <f>Reais6x6!AG170</f>
        <v>1.5902140672782873E-2</v>
      </c>
      <c r="R252" s="15">
        <f>Reais6x6!AM170</f>
        <v>2.7027027027027029E-2</v>
      </c>
      <c r="S252" s="15">
        <f>Reais6x6!AS170</f>
        <v>2.7147766323024059E-4</v>
      </c>
      <c r="T252" s="13">
        <f>Reais6x6!AA170</f>
        <v>0.33038904798114627</v>
      </c>
    </row>
    <row r="253" spans="1:20" hidden="1" outlineLevel="1">
      <c r="A253" s="14">
        <v>252</v>
      </c>
      <c r="B253" s="15">
        <f>Reais6x6!AB171</f>
        <v>7.9510703363914366E-3</v>
      </c>
      <c r="C253" s="15">
        <f>Reais6x6!AH171</f>
        <v>1.1261261261261261E-2</v>
      </c>
      <c r="D253" s="15">
        <f>Reais6x6!AN171</f>
        <v>5.4982817869415812E-3</v>
      </c>
      <c r="E253" s="15">
        <f>Reais6x6!AC171</f>
        <v>4.0978593272171251E-2</v>
      </c>
      <c r="F253" s="15">
        <f>Reais6x6!AI171</f>
        <v>8.5585585585585586E-2</v>
      </c>
      <c r="G253" s="15">
        <f>Reais6x6!AO171</f>
        <v>0.30584192439862545</v>
      </c>
      <c r="H253" s="15">
        <f>Reais6x6!AD171</f>
        <v>4.0978593272171251E-2</v>
      </c>
      <c r="I253" s="15">
        <f>Reais6x6!AJ171</f>
        <v>8.5585585585585586E-2</v>
      </c>
      <c r="J253" s="15">
        <f>Reais6x6!AP171</f>
        <v>0.30584192439862545</v>
      </c>
      <c r="K253" s="15">
        <f>Reais6x6!AE171</f>
        <v>4.2813455657492354E-3</v>
      </c>
      <c r="L253" s="15">
        <f>Reais6x6!AK171</f>
        <v>9.0090090090090089E-3</v>
      </c>
      <c r="M253" s="15">
        <f>Reais6x6!AQ171</f>
        <v>0</v>
      </c>
      <c r="N253" s="15">
        <f>Reais6x6!AF171</f>
        <v>4.2813455657492354E-3</v>
      </c>
      <c r="O253" s="15">
        <f>Reais6x6!AL171</f>
        <v>9.0090090090090089E-3</v>
      </c>
      <c r="P253" s="15">
        <f>Reais6x6!AR171</f>
        <v>0</v>
      </c>
      <c r="Q253" s="15">
        <f>Reais6x6!AG171</f>
        <v>4.2813455657492354E-3</v>
      </c>
      <c r="R253" s="15">
        <f>Reais6x6!AM171</f>
        <v>9.0090090090090089E-3</v>
      </c>
      <c r="S253" s="15">
        <f>Reais6x6!AS171</f>
        <v>0</v>
      </c>
      <c r="T253" s="13">
        <f>Reais6x6!AA171</f>
        <v>0.18712748604052953</v>
      </c>
    </row>
    <row r="254" spans="1:20" hidden="1" outlineLevel="1">
      <c r="A254" s="14">
        <v>253</v>
      </c>
      <c r="B254" s="15">
        <f>Reais6x6!AB172</f>
        <v>7.9510703363914366E-3</v>
      </c>
      <c r="C254" s="15">
        <f>Reais6x6!AH172</f>
        <v>1.1261261261261261E-2</v>
      </c>
      <c r="D254" s="15">
        <f>Reais6x6!AN172</f>
        <v>5.4982817869415812E-3</v>
      </c>
      <c r="E254" s="15">
        <f>Reais6x6!AC172</f>
        <v>4.0978593272171251E-2</v>
      </c>
      <c r="F254" s="15">
        <f>Reais6x6!AI172</f>
        <v>8.5585585585585586E-2</v>
      </c>
      <c r="G254" s="15">
        <f>Reais6x6!AO172</f>
        <v>0.30584192439862545</v>
      </c>
      <c r="H254" s="15">
        <f>Reais6x6!AD172</f>
        <v>4.0978593272171251E-2</v>
      </c>
      <c r="I254" s="15">
        <f>Reais6x6!AJ172</f>
        <v>8.5585585585585586E-2</v>
      </c>
      <c r="J254" s="15">
        <f>Reais6x6!AP172</f>
        <v>0.30584192439862545</v>
      </c>
      <c r="K254" s="15">
        <f>Reais6x6!AE172</f>
        <v>4.2813455657492354E-3</v>
      </c>
      <c r="L254" s="15">
        <f>Reais6x6!AK172</f>
        <v>9.0090090090090089E-3</v>
      </c>
      <c r="M254" s="15">
        <f>Reais6x6!AQ172</f>
        <v>0</v>
      </c>
      <c r="N254" s="15">
        <f>Reais6x6!AF172</f>
        <v>4.2813455657492354E-3</v>
      </c>
      <c r="O254" s="15">
        <f>Reais6x6!AL172</f>
        <v>9.0090090090090089E-3</v>
      </c>
      <c r="P254" s="15">
        <f>Reais6x6!AR172</f>
        <v>0</v>
      </c>
      <c r="Q254" s="15">
        <f>Reais6x6!AG172</f>
        <v>1.5902140672782873E-2</v>
      </c>
      <c r="R254" s="15">
        <f>Reais6x6!AM172</f>
        <v>2.7027027027027029E-2</v>
      </c>
      <c r="S254" s="15">
        <f>Reais6x6!AS172</f>
        <v>2.7147766323024059E-4</v>
      </c>
      <c r="T254" s="13">
        <f>Reais6x6!AA172</f>
        <v>0.20709624783448458</v>
      </c>
    </row>
    <row r="255" spans="1:20" hidden="1" outlineLevel="1">
      <c r="A255" s="14">
        <v>254</v>
      </c>
      <c r="B255" s="15">
        <f>Reais6x6!AB173</f>
        <v>7.9510703363914366E-3</v>
      </c>
      <c r="C255" s="15">
        <f>Reais6x6!AH173</f>
        <v>1.1261261261261261E-2</v>
      </c>
      <c r="D255" s="15">
        <f>Reais6x6!AN173</f>
        <v>5.4982817869415812E-3</v>
      </c>
      <c r="E255" s="15">
        <f>Reais6x6!AC173</f>
        <v>4.0978593272171251E-2</v>
      </c>
      <c r="F255" s="15">
        <f>Reais6x6!AI173</f>
        <v>8.5585585585585586E-2</v>
      </c>
      <c r="G255" s="15">
        <f>Reais6x6!AO173</f>
        <v>0.30584192439862545</v>
      </c>
      <c r="H255" s="15">
        <f>Reais6x6!AD173</f>
        <v>4.0978593272171251E-2</v>
      </c>
      <c r="I255" s="15">
        <f>Reais6x6!AJ173</f>
        <v>8.5585585585585586E-2</v>
      </c>
      <c r="J255" s="15">
        <f>Reais6x6!AP173</f>
        <v>0.30584192439862545</v>
      </c>
      <c r="K255" s="15">
        <f>Reais6x6!AE173</f>
        <v>4.2813455657492354E-3</v>
      </c>
      <c r="L255" s="15">
        <f>Reais6x6!AK173</f>
        <v>9.0090090090090089E-3</v>
      </c>
      <c r="M255" s="15">
        <f>Reais6x6!AQ173</f>
        <v>0</v>
      </c>
      <c r="N255" s="15">
        <f>Reais6x6!AF173</f>
        <v>1.5902140672782873E-2</v>
      </c>
      <c r="O255" s="15">
        <f>Reais6x6!AL173</f>
        <v>2.7027027027027029E-2</v>
      </c>
      <c r="P255" s="15">
        <f>Reais6x6!AR173</f>
        <v>2.7147766323024059E-4</v>
      </c>
      <c r="Q255" s="15">
        <f>Reais6x6!AG173</f>
        <v>1.5902140672782873E-2</v>
      </c>
      <c r="R255" s="15">
        <f>Reais6x6!AM173</f>
        <v>2.7027027027027029E-2</v>
      </c>
      <c r="S255" s="15">
        <f>Reais6x6!AS173</f>
        <v>2.7147766323024059E-4</v>
      </c>
      <c r="T255" s="13">
        <f>Reais6x6!AA173</f>
        <v>0.2269566224802535</v>
      </c>
    </row>
    <row r="256" spans="1:20" hidden="1" outlineLevel="1">
      <c r="A256" s="14">
        <v>255</v>
      </c>
      <c r="B256" s="15">
        <f>Reais6x6!AB174</f>
        <v>7.9510703363914366E-3</v>
      </c>
      <c r="C256" s="15">
        <f>Reais6x6!AH174</f>
        <v>1.1261261261261261E-2</v>
      </c>
      <c r="D256" s="15">
        <f>Reais6x6!AN174</f>
        <v>5.4982817869415812E-3</v>
      </c>
      <c r="E256" s="15">
        <f>Reais6x6!AC174</f>
        <v>4.0978593272171251E-2</v>
      </c>
      <c r="F256" s="15">
        <f>Reais6x6!AI174</f>
        <v>8.5585585585585586E-2</v>
      </c>
      <c r="G256" s="15">
        <f>Reais6x6!AO174</f>
        <v>0.30584192439862545</v>
      </c>
      <c r="H256" s="15">
        <f>Reais6x6!AD174</f>
        <v>4.0978593272171251E-2</v>
      </c>
      <c r="I256" s="15">
        <f>Reais6x6!AJ174</f>
        <v>8.5585585585585586E-2</v>
      </c>
      <c r="J256" s="15">
        <f>Reais6x6!AP174</f>
        <v>0.30584192439862545</v>
      </c>
      <c r="K256" s="15">
        <f>Reais6x6!AE174</f>
        <v>1.5902140672782873E-2</v>
      </c>
      <c r="L256" s="15">
        <f>Reais6x6!AK174</f>
        <v>2.7027027027027029E-2</v>
      </c>
      <c r="M256" s="15">
        <f>Reais6x6!AQ174</f>
        <v>2.7147766323024059E-4</v>
      </c>
      <c r="N256" s="15">
        <f>Reais6x6!AF174</f>
        <v>1.5902140672782873E-2</v>
      </c>
      <c r="O256" s="15">
        <f>Reais6x6!AL174</f>
        <v>2.7027027027027029E-2</v>
      </c>
      <c r="P256" s="15">
        <f>Reais6x6!AR174</f>
        <v>2.7147766323024059E-4</v>
      </c>
      <c r="Q256" s="15">
        <f>Reais6x6!AG174</f>
        <v>1.5902140672782873E-2</v>
      </c>
      <c r="R256" s="15">
        <f>Reais6x6!AM174</f>
        <v>2.7027027027027029E-2</v>
      </c>
      <c r="S256" s="15">
        <f>Reais6x6!AS174</f>
        <v>2.7147766323024059E-4</v>
      </c>
      <c r="T256" s="13">
        <f>Reais6x6!AA174</f>
        <v>0.2632906750365373</v>
      </c>
    </row>
    <row r="257" spans="1:20" hidden="1" outlineLevel="1">
      <c r="A257" s="14">
        <v>256</v>
      </c>
      <c r="B257" s="15">
        <f>Reais6x6!AB175</f>
        <v>7.9510703363914366E-3</v>
      </c>
      <c r="C257" s="15">
        <f>Reais6x6!AH175</f>
        <v>1.1261261261261261E-2</v>
      </c>
      <c r="D257" s="15">
        <f>Reais6x6!AN175</f>
        <v>5.4982817869415812E-3</v>
      </c>
      <c r="E257" s="15">
        <f>Reais6x6!AC175</f>
        <v>4.0978593272171251E-2</v>
      </c>
      <c r="F257" s="15">
        <f>Reais6x6!AI175</f>
        <v>8.5585585585585586E-2</v>
      </c>
      <c r="G257" s="15">
        <f>Reais6x6!AO175</f>
        <v>0.30584192439862545</v>
      </c>
      <c r="H257" s="15">
        <f>Reais6x6!AD175</f>
        <v>4.2813455657492354E-3</v>
      </c>
      <c r="I257" s="15">
        <f>Reais6x6!AJ175</f>
        <v>9.0090090090090089E-3</v>
      </c>
      <c r="J257" s="15">
        <f>Reais6x6!AP175</f>
        <v>0</v>
      </c>
      <c r="K257" s="15">
        <f>Reais6x6!AE175</f>
        <v>4.2813455657492354E-3</v>
      </c>
      <c r="L257" s="15">
        <f>Reais6x6!AK175</f>
        <v>9.0090090090090089E-3</v>
      </c>
      <c r="M257" s="15">
        <f>Reais6x6!AQ175</f>
        <v>0</v>
      </c>
      <c r="N257" s="15">
        <f>Reais6x6!AF175</f>
        <v>4.2813455657492354E-3</v>
      </c>
      <c r="O257" s="15">
        <f>Reais6x6!AL175</f>
        <v>9.0090090090090089E-3</v>
      </c>
      <c r="P257" s="15">
        <f>Reais6x6!AR175</f>
        <v>0</v>
      </c>
      <c r="Q257" s="15">
        <f>Reais6x6!AG175</f>
        <v>4.2813455657492354E-3</v>
      </c>
      <c r="R257" s="15">
        <f>Reais6x6!AM175</f>
        <v>9.0090090090090089E-3</v>
      </c>
      <c r="S257" s="15">
        <f>Reais6x6!AS175</f>
        <v>0</v>
      </c>
      <c r="T257" s="13">
        <f>Reais6x6!AA175</f>
        <v>0.15460113557939645</v>
      </c>
    </row>
    <row r="258" spans="1:20" hidden="1" outlineLevel="1">
      <c r="A258" s="14">
        <v>257</v>
      </c>
      <c r="B258" s="15">
        <f>Reais6x6!AB176</f>
        <v>7.9510703363914366E-3</v>
      </c>
      <c r="C258" s="15">
        <f>Reais6x6!AH176</f>
        <v>1.1261261261261261E-2</v>
      </c>
      <c r="D258" s="15">
        <f>Reais6x6!AN176</f>
        <v>5.4982817869415812E-3</v>
      </c>
      <c r="E258" s="15">
        <f>Reais6x6!AC176</f>
        <v>4.0978593272171251E-2</v>
      </c>
      <c r="F258" s="15">
        <f>Reais6x6!AI176</f>
        <v>8.5585585585585586E-2</v>
      </c>
      <c r="G258" s="15">
        <f>Reais6x6!AO176</f>
        <v>0.30584192439862545</v>
      </c>
      <c r="H258" s="15">
        <f>Reais6x6!AD176</f>
        <v>4.2813455657492354E-3</v>
      </c>
      <c r="I258" s="15">
        <f>Reais6x6!AJ176</f>
        <v>9.0090090090090089E-3</v>
      </c>
      <c r="J258" s="15">
        <f>Reais6x6!AP176</f>
        <v>0</v>
      </c>
      <c r="K258" s="15">
        <f>Reais6x6!AE176</f>
        <v>4.2813455657492354E-3</v>
      </c>
      <c r="L258" s="15">
        <f>Reais6x6!AK176</f>
        <v>9.0090090090090089E-3</v>
      </c>
      <c r="M258" s="15">
        <f>Reais6x6!AQ176</f>
        <v>0</v>
      </c>
      <c r="N258" s="15">
        <f>Reais6x6!AF176</f>
        <v>4.2813455657492354E-3</v>
      </c>
      <c r="O258" s="15">
        <f>Reais6x6!AL176</f>
        <v>9.0090090090090089E-3</v>
      </c>
      <c r="P258" s="15">
        <f>Reais6x6!AR176</f>
        <v>0</v>
      </c>
      <c r="Q258" s="15">
        <f>Reais6x6!AG176</f>
        <v>1.5902140672782873E-2</v>
      </c>
      <c r="R258" s="15">
        <f>Reais6x6!AM176</f>
        <v>2.7027027027027029E-2</v>
      </c>
      <c r="S258" s="15">
        <f>Reais6x6!AS176</f>
        <v>2.7147766323024059E-4</v>
      </c>
      <c r="T258" s="13">
        <f>Reais6x6!AA176</f>
        <v>0.16740331582162871</v>
      </c>
    </row>
    <row r="259" spans="1:20" hidden="1" outlineLevel="1">
      <c r="A259" s="14">
        <v>258</v>
      </c>
      <c r="B259" s="15">
        <f>Reais6x6!AB177</f>
        <v>7.9510703363914366E-3</v>
      </c>
      <c r="C259" s="15">
        <f>Reais6x6!AH177</f>
        <v>1.1261261261261261E-2</v>
      </c>
      <c r="D259" s="15">
        <f>Reais6x6!AN177</f>
        <v>5.4982817869415812E-3</v>
      </c>
      <c r="E259" s="15">
        <f>Reais6x6!AC177</f>
        <v>4.0978593272171251E-2</v>
      </c>
      <c r="F259" s="15">
        <f>Reais6x6!AI177</f>
        <v>8.5585585585585586E-2</v>
      </c>
      <c r="G259" s="15">
        <f>Reais6x6!AO177</f>
        <v>0.30584192439862545</v>
      </c>
      <c r="H259" s="15">
        <f>Reais6x6!AD177</f>
        <v>4.2813455657492354E-3</v>
      </c>
      <c r="I259" s="15">
        <f>Reais6x6!AJ177</f>
        <v>9.0090090090090089E-3</v>
      </c>
      <c r="J259" s="15">
        <f>Reais6x6!AP177</f>
        <v>0</v>
      </c>
      <c r="K259" s="15">
        <f>Reais6x6!AE177</f>
        <v>4.2813455657492354E-3</v>
      </c>
      <c r="L259" s="15">
        <f>Reais6x6!AK177</f>
        <v>9.0090090090090089E-3</v>
      </c>
      <c r="M259" s="15">
        <f>Reais6x6!AQ177</f>
        <v>0</v>
      </c>
      <c r="N259" s="15">
        <f>Reais6x6!AF177</f>
        <v>1.5902140672782873E-2</v>
      </c>
      <c r="O259" s="15">
        <f>Reais6x6!AL177</f>
        <v>2.7027027027027029E-2</v>
      </c>
      <c r="P259" s="15">
        <f>Reais6x6!AR177</f>
        <v>2.7147766323024059E-4</v>
      </c>
      <c r="Q259" s="15">
        <f>Reais6x6!AG177</f>
        <v>1.5902140672782873E-2</v>
      </c>
      <c r="R259" s="15">
        <f>Reais6x6!AM177</f>
        <v>2.7027027027027029E-2</v>
      </c>
      <c r="S259" s="15">
        <f>Reais6x6!AS177</f>
        <v>2.7147766323024059E-4</v>
      </c>
      <c r="T259" s="13">
        <f>Reais6x6!AA177</f>
        <v>0.18237797210179343</v>
      </c>
    </row>
    <row r="260" spans="1:20" hidden="1" outlineLevel="1">
      <c r="A260" s="14">
        <v>259</v>
      </c>
      <c r="B260" s="15">
        <f>Reais6x6!AB178</f>
        <v>7.9510703363914366E-3</v>
      </c>
      <c r="C260" s="15">
        <f>Reais6x6!AH178</f>
        <v>1.1261261261261261E-2</v>
      </c>
      <c r="D260" s="15">
        <f>Reais6x6!AN178</f>
        <v>5.4982817869415812E-3</v>
      </c>
      <c r="E260" s="15">
        <f>Reais6x6!AC178</f>
        <v>4.0978593272171251E-2</v>
      </c>
      <c r="F260" s="15">
        <f>Reais6x6!AI178</f>
        <v>8.5585585585585586E-2</v>
      </c>
      <c r="G260" s="15">
        <f>Reais6x6!AO178</f>
        <v>0.30584192439862545</v>
      </c>
      <c r="H260" s="15">
        <f>Reais6x6!AD178</f>
        <v>4.2813455657492354E-3</v>
      </c>
      <c r="I260" s="15">
        <f>Reais6x6!AJ178</f>
        <v>9.0090090090090089E-3</v>
      </c>
      <c r="J260" s="15">
        <f>Reais6x6!AP178</f>
        <v>0</v>
      </c>
      <c r="K260" s="15">
        <f>Reais6x6!AE178</f>
        <v>1.5902140672782873E-2</v>
      </c>
      <c r="L260" s="15">
        <f>Reais6x6!AK178</f>
        <v>2.7027027027027029E-2</v>
      </c>
      <c r="M260" s="15">
        <f>Reais6x6!AQ178</f>
        <v>2.7147766323024059E-4</v>
      </c>
      <c r="N260" s="15">
        <f>Reais6x6!AF178</f>
        <v>1.5902140672782873E-2</v>
      </c>
      <c r="O260" s="15">
        <f>Reais6x6!AL178</f>
        <v>2.7027027027027029E-2</v>
      </c>
      <c r="P260" s="15">
        <f>Reais6x6!AR178</f>
        <v>2.7147766323024059E-4</v>
      </c>
      <c r="Q260" s="15">
        <f>Reais6x6!AG178</f>
        <v>1.5902140672782873E-2</v>
      </c>
      <c r="R260" s="15">
        <f>Reais6x6!AM178</f>
        <v>2.7027027027027029E-2</v>
      </c>
      <c r="S260" s="15">
        <f>Reais6x6!AS178</f>
        <v>2.7147766323024059E-4</v>
      </c>
      <c r="T260" s="13">
        <f>Reais6x6!AA178</f>
        <v>0.20542085805845411</v>
      </c>
    </row>
    <row r="261" spans="1:20" hidden="1" outlineLevel="1">
      <c r="A261" s="14">
        <v>260</v>
      </c>
      <c r="B261" s="15">
        <f>Reais6x6!AB179</f>
        <v>7.9510703363914366E-3</v>
      </c>
      <c r="C261" s="15">
        <f>Reais6x6!AH179</f>
        <v>1.1261261261261261E-2</v>
      </c>
      <c r="D261" s="15">
        <f>Reais6x6!AN179</f>
        <v>5.4982817869415812E-3</v>
      </c>
      <c r="E261" s="15">
        <f>Reais6x6!AC179</f>
        <v>4.0978593272171251E-2</v>
      </c>
      <c r="F261" s="15">
        <f>Reais6x6!AI179</f>
        <v>8.5585585585585586E-2</v>
      </c>
      <c r="G261" s="15">
        <f>Reais6x6!AO179</f>
        <v>0.30584192439862545</v>
      </c>
      <c r="H261" s="15">
        <f>Reais6x6!AD179</f>
        <v>1.5902140672782873E-2</v>
      </c>
      <c r="I261" s="15">
        <f>Reais6x6!AJ179</f>
        <v>2.7027027027027029E-2</v>
      </c>
      <c r="J261" s="15">
        <f>Reais6x6!AP179</f>
        <v>2.7147766323024059E-4</v>
      </c>
      <c r="K261" s="15">
        <f>Reais6x6!AE179</f>
        <v>1.5902140672782873E-2</v>
      </c>
      <c r="L261" s="15">
        <f>Reais6x6!AK179</f>
        <v>2.7027027027027029E-2</v>
      </c>
      <c r="M261" s="15">
        <f>Reais6x6!AQ179</f>
        <v>2.7147766323024059E-4</v>
      </c>
      <c r="N261" s="15">
        <f>Reais6x6!AF179</f>
        <v>1.5902140672782873E-2</v>
      </c>
      <c r="O261" s="15">
        <f>Reais6x6!AL179</f>
        <v>2.7027027027027029E-2</v>
      </c>
      <c r="P261" s="15">
        <f>Reais6x6!AR179</f>
        <v>2.7147766323024059E-4</v>
      </c>
      <c r="Q261" s="15">
        <f>Reais6x6!AG179</f>
        <v>1.5902140672782873E-2</v>
      </c>
      <c r="R261" s="15">
        <f>Reais6x6!AM179</f>
        <v>2.7027027027027029E-2</v>
      </c>
      <c r="S261" s="15">
        <f>Reais6x6!AS179</f>
        <v>2.7147766323024059E-4</v>
      </c>
      <c r="T261" s="13">
        <f>Reais6x6!AA179</f>
        <v>0.2435947068888874</v>
      </c>
    </row>
    <row r="262" spans="1:20" hidden="1" outlineLevel="1">
      <c r="A262" s="14">
        <v>261</v>
      </c>
      <c r="B262" s="15">
        <f>Reais6x6!AB180</f>
        <v>7.9510703363914366E-3</v>
      </c>
      <c r="C262" s="15">
        <f>Reais6x6!AH180</f>
        <v>1.1261261261261261E-2</v>
      </c>
      <c r="D262" s="15">
        <f>Reais6x6!AN180</f>
        <v>5.4982817869415812E-3</v>
      </c>
      <c r="E262" s="15">
        <f>Reais6x6!AC180</f>
        <v>4.2813455657492354E-3</v>
      </c>
      <c r="F262" s="15">
        <f>Reais6x6!AI180</f>
        <v>9.0090090090090089E-3</v>
      </c>
      <c r="G262" s="15">
        <f>Reais6x6!AO180</f>
        <v>0</v>
      </c>
      <c r="H262" s="15">
        <f>Reais6x6!AD180</f>
        <v>4.2813455657492354E-3</v>
      </c>
      <c r="I262" s="15">
        <f>Reais6x6!AJ180</f>
        <v>9.0090090090090089E-3</v>
      </c>
      <c r="J262" s="15">
        <f>Reais6x6!AP180</f>
        <v>0</v>
      </c>
      <c r="K262" s="15">
        <f>Reais6x6!AE180</f>
        <v>4.2813455657492354E-3</v>
      </c>
      <c r="L262" s="15">
        <f>Reais6x6!AK180</f>
        <v>9.0090090090090089E-3</v>
      </c>
      <c r="M262" s="15">
        <f>Reais6x6!AQ180</f>
        <v>0</v>
      </c>
      <c r="N262" s="15">
        <f>Reais6x6!AF180</f>
        <v>4.2813455657492354E-3</v>
      </c>
      <c r="O262" s="15">
        <f>Reais6x6!AL180</f>
        <v>9.0090090090090089E-3</v>
      </c>
      <c r="P262" s="15">
        <f>Reais6x6!AR180</f>
        <v>0</v>
      </c>
      <c r="Q262" s="15">
        <f>Reais6x6!AG180</f>
        <v>4.2813455657492354E-3</v>
      </c>
      <c r="R262" s="15">
        <f>Reais6x6!AM180</f>
        <v>9.0090090090090089E-3</v>
      </c>
      <c r="S262" s="15">
        <f>Reais6x6!AS180</f>
        <v>0</v>
      </c>
      <c r="T262" s="13">
        <f>Reais6x6!AA180</f>
        <v>0.14451345755693581</v>
      </c>
    </row>
    <row r="263" spans="1:20" hidden="1" outlineLevel="1">
      <c r="A263" s="14">
        <v>262</v>
      </c>
      <c r="B263" s="15">
        <f>Reais6x6!AB181</f>
        <v>7.9510703363914366E-3</v>
      </c>
      <c r="C263" s="15">
        <f>Reais6x6!AH181</f>
        <v>1.1261261261261261E-2</v>
      </c>
      <c r="D263" s="15">
        <f>Reais6x6!AN181</f>
        <v>5.4982817869415812E-3</v>
      </c>
      <c r="E263" s="15">
        <f>Reais6x6!AC181</f>
        <v>4.2813455657492354E-3</v>
      </c>
      <c r="F263" s="15">
        <f>Reais6x6!AI181</f>
        <v>9.0090090090090089E-3</v>
      </c>
      <c r="G263" s="15">
        <f>Reais6x6!AO181</f>
        <v>0</v>
      </c>
      <c r="H263" s="15">
        <f>Reais6x6!AD181</f>
        <v>4.2813455657492354E-3</v>
      </c>
      <c r="I263" s="15">
        <f>Reais6x6!AJ181</f>
        <v>9.0090090090090089E-3</v>
      </c>
      <c r="J263" s="15">
        <f>Reais6x6!AP181</f>
        <v>0</v>
      </c>
      <c r="K263" s="15">
        <f>Reais6x6!AE181</f>
        <v>4.2813455657492354E-3</v>
      </c>
      <c r="L263" s="15">
        <f>Reais6x6!AK181</f>
        <v>9.0090090090090089E-3</v>
      </c>
      <c r="M263" s="15">
        <f>Reais6x6!AQ181</f>
        <v>0</v>
      </c>
      <c r="N263" s="15">
        <f>Reais6x6!AF181</f>
        <v>4.2813455657492354E-3</v>
      </c>
      <c r="O263" s="15">
        <f>Reais6x6!AL181</f>
        <v>9.0090090090090089E-3</v>
      </c>
      <c r="P263" s="15">
        <f>Reais6x6!AR181</f>
        <v>0</v>
      </c>
      <c r="Q263" s="15">
        <f>Reais6x6!AG181</f>
        <v>1.5902140672782873E-2</v>
      </c>
      <c r="R263" s="15">
        <f>Reais6x6!AM181</f>
        <v>2.7027027027027029E-2</v>
      </c>
      <c r="S263" s="15">
        <f>Reais6x6!AS181</f>
        <v>2.7147766323024059E-4</v>
      </c>
      <c r="T263" s="13">
        <f>Reais6x6!AA181</f>
        <v>0.14729092674698427</v>
      </c>
    </row>
    <row r="264" spans="1:20" hidden="1" outlineLevel="1">
      <c r="A264" s="14">
        <v>263</v>
      </c>
      <c r="B264" s="15">
        <f>Reais6x6!AB182</f>
        <v>7.9510703363914366E-3</v>
      </c>
      <c r="C264" s="15">
        <f>Reais6x6!AH182</f>
        <v>1.1261261261261261E-2</v>
      </c>
      <c r="D264" s="15">
        <f>Reais6x6!AN182</f>
        <v>5.4982817869415812E-3</v>
      </c>
      <c r="E264" s="15">
        <f>Reais6x6!AC182</f>
        <v>4.2813455657492354E-3</v>
      </c>
      <c r="F264" s="15">
        <f>Reais6x6!AI182</f>
        <v>9.0090090090090089E-3</v>
      </c>
      <c r="G264" s="15">
        <f>Reais6x6!AO182</f>
        <v>0</v>
      </c>
      <c r="H264" s="15">
        <f>Reais6x6!AD182</f>
        <v>4.2813455657492354E-3</v>
      </c>
      <c r="I264" s="15">
        <f>Reais6x6!AJ182</f>
        <v>9.0090090090090089E-3</v>
      </c>
      <c r="J264" s="15">
        <f>Reais6x6!AP182</f>
        <v>0</v>
      </c>
      <c r="K264" s="15">
        <f>Reais6x6!AE182</f>
        <v>4.2813455657492354E-3</v>
      </c>
      <c r="L264" s="15">
        <f>Reais6x6!AK182</f>
        <v>9.0090090090090089E-3</v>
      </c>
      <c r="M264" s="15">
        <f>Reais6x6!AQ182</f>
        <v>0</v>
      </c>
      <c r="N264" s="15">
        <f>Reais6x6!AF182</f>
        <v>1.5902140672782873E-2</v>
      </c>
      <c r="O264" s="15">
        <f>Reais6x6!AL182</f>
        <v>2.7027027027027029E-2</v>
      </c>
      <c r="P264" s="15">
        <f>Reais6x6!AR182</f>
        <v>2.7147766323024059E-4</v>
      </c>
      <c r="Q264" s="15">
        <f>Reais6x6!AG182</f>
        <v>1.5902140672782873E-2</v>
      </c>
      <c r="R264" s="15">
        <f>Reais6x6!AM182</f>
        <v>2.7027027027027029E-2</v>
      </c>
      <c r="S264" s="15">
        <f>Reais6x6!AS182</f>
        <v>2.7147766323024059E-4</v>
      </c>
      <c r="T264" s="13">
        <f>Reais6x6!AA182</f>
        <v>0.14831682895617759</v>
      </c>
    </row>
    <row r="265" spans="1:20" hidden="1" outlineLevel="1">
      <c r="A265" s="14">
        <v>264</v>
      </c>
      <c r="B265" s="15">
        <f>Reais6x6!AB183</f>
        <v>7.9510703363914366E-3</v>
      </c>
      <c r="C265" s="15">
        <f>Reais6x6!AH183</f>
        <v>1.1261261261261261E-2</v>
      </c>
      <c r="D265" s="15">
        <f>Reais6x6!AN183</f>
        <v>5.4982817869415812E-3</v>
      </c>
      <c r="E265" s="15">
        <f>Reais6x6!AC183</f>
        <v>4.2813455657492354E-3</v>
      </c>
      <c r="F265" s="15">
        <f>Reais6x6!AI183</f>
        <v>9.0090090090090089E-3</v>
      </c>
      <c r="G265" s="15">
        <f>Reais6x6!AO183</f>
        <v>0</v>
      </c>
      <c r="H265" s="15">
        <f>Reais6x6!AD183</f>
        <v>4.2813455657492354E-3</v>
      </c>
      <c r="I265" s="15">
        <f>Reais6x6!AJ183</f>
        <v>9.0090090090090089E-3</v>
      </c>
      <c r="J265" s="15">
        <f>Reais6x6!AP183</f>
        <v>0</v>
      </c>
      <c r="K265" s="15">
        <f>Reais6x6!AE183</f>
        <v>1.5902140672782873E-2</v>
      </c>
      <c r="L265" s="15">
        <f>Reais6x6!AK183</f>
        <v>2.7027027027027029E-2</v>
      </c>
      <c r="M265" s="15">
        <f>Reais6x6!AQ183</f>
        <v>2.7147766323024059E-4</v>
      </c>
      <c r="N265" s="15">
        <f>Reais6x6!AF183</f>
        <v>1.5902140672782873E-2</v>
      </c>
      <c r="O265" s="15">
        <f>Reais6x6!AL183</f>
        <v>2.7027027027027029E-2</v>
      </c>
      <c r="P265" s="15">
        <f>Reais6x6!AR183</f>
        <v>2.7147766323024059E-4</v>
      </c>
      <c r="Q265" s="15">
        <f>Reais6x6!AG183</f>
        <v>1.5902140672782873E-2</v>
      </c>
      <c r="R265" s="15">
        <f>Reais6x6!AM183</f>
        <v>2.7027027027027029E-2</v>
      </c>
      <c r="S265" s="15">
        <f>Reais6x6!AS183</f>
        <v>2.7147766323024059E-4</v>
      </c>
      <c r="T265" s="13">
        <f>Reais6x6!AA183</f>
        <v>0.15501834116501356</v>
      </c>
    </row>
    <row r="266" spans="1:20" hidden="1" outlineLevel="1">
      <c r="A266" s="14">
        <v>265</v>
      </c>
      <c r="B266" s="15">
        <f>Reais6x6!AB184</f>
        <v>7.9510703363914366E-3</v>
      </c>
      <c r="C266" s="15">
        <f>Reais6x6!AH184</f>
        <v>1.1261261261261261E-2</v>
      </c>
      <c r="D266" s="15">
        <f>Reais6x6!AN184</f>
        <v>5.4982817869415812E-3</v>
      </c>
      <c r="E266" s="15">
        <f>Reais6x6!AC184</f>
        <v>4.2813455657492354E-3</v>
      </c>
      <c r="F266" s="15">
        <f>Reais6x6!AI184</f>
        <v>9.0090090090090089E-3</v>
      </c>
      <c r="G266" s="15">
        <f>Reais6x6!AO184</f>
        <v>0</v>
      </c>
      <c r="H266" s="15">
        <f>Reais6x6!AD184</f>
        <v>1.5902140672782873E-2</v>
      </c>
      <c r="I266" s="15">
        <f>Reais6x6!AJ184</f>
        <v>2.7027027027027029E-2</v>
      </c>
      <c r="J266" s="15">
        <f>Reais6x6!AP184</f>
        <v>2.7147766323024059E-4</v>
      </c>
      <c r="K266" s="15">
        <f>Reais6x6!AE184</f>
        <v>1.5902140672782873E-2</v>
      </c>
      <c r="L266" s="15">
        <f>Reais6x6!AK184</f>
        <v>2.7027027027027029E-2</v>
      </c>
      <c r="M266" s="15">
        <f>Reais6x6!AQ184</f>
        <v>2.7147766323024059E-4</v>
      </c>
      <c r="N266" s="15">
        <f>Reais6x6!AF184</f>
        <v>1.5902140672782873E-2</v>
      </c>
      <c r="O266" s="15">
        <f>Reais6x6!AL184</f>
        <v>2.7027027027027029E-2</v>
      </c>
      <c r="P266" s="15">
        <f>Reais6x6!AR184</f>
        <v>2.7147766323024059E-4</v>
      </c>
      <c r="Q266" s="15">
        <f>Reais6x6!AG184</f>
        <v>1.5902140672782873E-2</v>
      </c>
      <c r="R266" s="15">
        <f>Reais6x6!AM184</f>
        <v>2.7027027027027029E-2</v>
      </c>
      <c r="S266" s="15">
        <f>Reais6x6!AS184</f>
        <v>2.7147766323024059E-4</v>
      </c>
      <c r="T266" s="13">
        <f>Reais6x6!AA184</f>
        <v>0.17880275882957006</v>
      </c>
    </row>
    <row r="267" spans="1:20" hidden="1" outlineLevel="1">
      <c r="A267" s="14">
        <v>266</v>
      </c>
      <c r="B267" s="15">
        <f>Reais6x6!AB185</f>
        <v>7.9510703363914366E-3</v>
      </c>
      <c r="C267" s="15">
        <f>Reais6x6!AH185</f>
        <v>1.1261261261261261E-2</v>
      </c>
      <c r="D267" s="15">
        <f>Reais6x6!AN185</f>
        <v>5.4982817869415812E-3</v>
      </c>
      <c r="E267" s="15">
        <f>Reais6x6!AC185</f>
        <v>1.5902140672782873E-2</v>
      </c>
      <c r="F267" s="15">
        <f>Reais6x6!AI185</f>
        <v>2.7027027027027029E-2</v>
      </c>
      <c r="G267" s="15">
        <f>Reais6x6!AO185</f>
        <v>2.7147766323024059E-4</v>
      </c>
      <c r="H267" s="15">
        <f>Reais6x6!AD185</f>
        <v>1.5902140672782873E-2</v>
      </c>
      <c r="I267" s="15">
        <f>Reais6x6!AJ185</f>
        <v>2.7027027027027029E-2</v>
      </c>
      <c r="J267" s="15">
        <f>Reais6x6!AP185</f>
        <v>2.7147766323024059E-4</v>
      </c>
      <c r="K267" s="15">
        <f>Reais6x6!AE185</f>
        <v>1.5902140672782873E-2</v>
      </c>
      <c r="L267" s="15">
        <f>Reais6x6!AK185</f>
        <v>2.7027027027027029E-2</v>
      </c>
      <c r="M267" s="15">
        <f>Reais6x6!AQ185</f>
        <v>2.7147766323024059E-4</v>
      </c>
      <c r="N267" s="15">
        <f>Reais6x6!AF185</f>
        <v>1.5902140672782873E-2</v>
      </c>
      <c r="O267" s="15">
        <f>Reais6x6!AL185</f>
        <v>2.7027027027027029E-2</v>
      </c>
      <c r="P267" s="15">
        <f>Reais6x6!AR185</f>
        <v>2.7147766323024059E-4</v>
      </c>
      <c r="Q267" s="15">
        <f>Reais6x6!AG185</f>
        <v>1.5902140672782873E-2</v>
      </c>
      <c r="R267" s="15">
        <f>Reais6x6!AM185</f>
        <v>2.7027027027027029E-2</v>
      </c>
      <c r="S267" s="15">
        <f>Reais6x6!AS185</f>
        <v>2.7147766323024059E-4</v>
      </c>
      <c r="T267" s="13">
        <f>Reais6x6!AA185</f>
        <v>0.20695980474410805</v>
      </c>
    </row>
    <row r="268" spans="1:20" hidden="1" outlineLevel="1">
      <c r="A268" s="14">
        <v>267</v>
      </c>
      <c r="B268" s="15">
        <f>Reais6x6!AB186</f>
        <v>4.0978593272171251E-2</v>
      </c>
      <c r="C268" s="15">
        <f>Reais6x6!AH186</f>
        <v>8.5585585585585586E-2</v>
      </c>
      <c r="D268" s="15">
        <f>Reais6x6!AN186</f>
        <v>0.30584192439862545</v>
      </c>
      <c r="E268" s="15">
        <f>Reais6x6!AC186</f>
        <v>4.0978593272171251E-2</v>
      </c>
      <c r="F268" s="15">
        <f>Reais6x6!AI186</f>
        <v>8.5585585585585586E-2</v>
      </c>
      <c r="G268" s="15">
        <f>Reais6x6!AO186</f>
        <v>0.30584192439862545</v>
      </c>
      <c r="H268" s="15">
        <f>Reais6x6!AD186</f>
        <v>4.0978593272171251E-2</v>
      </c>
      <c r="I268" s="15">
        <f>Reais6x6!AJ186</f>
        <v>8.5585585585585586E-2</v>
      </c>
      <c r="J268" s="15">
        <f>Reais6x6!AP186</f>
        <v>0.30584192439862545</v>
      </c>
      <c r="K268" s="15">
        <f>Reais6x6!AE186</f>
        <v>4.0978593272171251E-2</v>
      </c>
      <c r="L268" s="15">
        <f>Reais6x6!AK186</f>
        <v>8.5585585585585586E-2</v>
      </c>
      <c r="M268" s="15">
        <f>Reais6x6!AQ186</f>
        <v>0.30584192439862545</v>
      </c>
      <c r="N268" s="15">
        <f>Reais6x6!AF186</f>
        <v>4.0978593272171251E-2</v>
      </c>
      <c r="O268" s="15">
        <f>Reais6x6!AL186</f>
        <v>8.5585585585585586E-2</v>
      </c>
      <c r="P268" s="15">
        <f>Reais6x6!AR186</f>
        <v>0.30584192439862545</v>
      </c>
      <c r="Q268" s="15">
        <f>Reais6x6!AG186</f>
        <v>4.0978593272171251E-2</v>
      </c>
      <c r="R268" s="15">
        <f>Reais6x6!AM186</f>
        <v>8.5585585585585586E-2</v>
      </c>
      <c r="S268" s="15">
        <f>Reais6x6!AS186</f>
        <v>0.30584192439862545</v>
      </c>
      <c r="T268" s="13">
        <f>Reais6x6!AA186</f>
        <v>0.59632034632034625</v>
      </c>
    </row>
    <row r="269" spans="1:20" hidden="1" outlineLevel="1">
      <c r="A269" s="14">
        <v>268</v>
      </c>
      <c r="B269" s="15">
        <f>Reais6x6!AB187</f>
        <v>4.0978593272171251E-2</v>
      </c>
      <c r="C269" s="15">
        <f>Reais6x6!AH187</f>
        <v>8.5585585585585586E-2</v>
      </c>
      <c r="D269" s="15">
        <f>Reais6x6!AN187</f>
        <v>0.30584192439862545</v>
      </c>
      <c r="E269" s="15">
        <f>Reais6x6!AC187</f>
        <v>4.0978593272171251E-2</v>
      </c>
      <c r="F269" s="15">
        <f>Reais6x6!AI187</f>
        <v>8.5585585585585586E-2</v>
      </c>
      <c r="G269" s="15">
        <f>Reais6x6!AO187</f>
        <v>0.30584192439862545</v>
      </c>
      <c r="H269" s="15">
        <f>Reais6x6!AD187</f>
        <v>4.0978593272171251E-2</v>
      </c>
      <c r="I269" s="15">
        <f>Reais6x6!AJ187</f>
        <v>8.5585585585585586E-2</v>
      </c>
      <c r="J269" s="15">
        <f>Reais6x6!AP187</f>
        <v>0.30584192439862545</v>
      </c>
      <c r="K269" s="15">
        <f>Reais6x6!AE187</f>
        <v>4.0978593272171251E-2</v>
      </c>
      <c r="L269" s="15">
        <f>Reais6x6!AK187</f>
        <v>8.5585585585585586E-2</v>
      </c>
      <c r="M269" s="15">
        <f>Reais6x6!AQ187</f>
        <v>0.30584192439862545</v>
      </c>
      <c r="N269" s="15">
        <f>Reais6x6!AF187</f>
        <v>4.0978593272171251E-2</v>
      </c>
      <c r="O269" s="15">
        <f>Reais6x6!AL187</f>
        <v>8.5585585585585586E-2</v>
      </c>
      <c r="P269" s="15">
        <f>Reais6x6!AR187</f>
        <v>0.30584192439862545</v>
      </c>
      <c r="Q269" s="15">
        <f>Reais6x6!AG187</f>
        <v>4.2813455657492354E-3</v>
      </c>
      <c r="R269" s="15">
        <f>Reais6x6!AM187</f>
        <v>9.0090090090090089E-3</v>
      </c>
      <c r="S269" s="15">
        <f>Reais6x6!AS187</f>
        <v>0</v>
      </c>
      <c r="T269" s="13">
        <f>Reais6x6!AA187</f>
        <v>0.40050348202522112</v>
      </c>
    </row>
    <row r="270" spans="1:20" hidden="1" outlineLevel="1">
      <c r="A270" s="14">
        <v>269</v>
      </c>
      <c r="B270" s="15">
        <f>Reais6x6!AB188</f>
        <v>4.0978593272171251E-2</v>
      </c>
      <c r="C270" s="15">
        <f>Reais6x6!AH188</f>
        <v>8.5585585585585586E-2</v>
      </c>
      <c r="D270" s="15">
        <f>Reais6x6!AN188</f>
        <v>0.30584192439862545</v>
      </c>
      <c r="E270" s="15">
        <f>Reais6x6!AC188</f>
        <v>4.0978593272171251E-2</v>
      </c>
      <c r="F270" s="15">
        <f>Reais6x6!AI188</f>
        <v>8.5585585585585586E-2</v>
      </c>
      <c r="G270" s="15">
        <f>Reais6x6!AO188</f>
        <v>0.30584192439862545</v>
      </c>
      <c r="H270" s="15">
        <f>Reais6x6!AD188</f>
        <v>4.0978593272171251E-2</v>
      </c>
      <c r="I270" s="15">
        <f>Reais6x6!AJ188</f>
        <v>8.5585585585585586E-2</v>
      </c>
      <c r="J270" s="15">
        <f>Reais6x6!AP188</f>
        <v>0.30584192439862545</v>
      </c>
      <c r="K270" s="15">
        <f>Reais6x6!AE188</f>
        <v>4.0978593272171251E-2</v>
      </c>
      <c r="L270" s="15">
        <f>Reais6x6!AK188</f>
        <v>8.5585585585585586E-2</v>
      </c>
      <c r="M270" s="15">
        <f>Reais6x6!AQ188</f>
        <v>0.30584192439862545</v>
      </c>
      <c r="N270" s="15">
        <f>Reais6x6!AF188</f>
        <v>4.0978593272171251E-2</v>
      </c>
      <c r="O270" s="15">
        <f>Reais6x6!AL188</f>
        <v>8.5585585585585586E-2</v>
      </c>
      <c r="P270" s="15">
        <f>Reais6x6!AR188</f>
        <v>0.30584192439862545</v>
      </c>
      <c r="Q270" s="15">
        <f>Reais6x6!AG188</f>
        <v>1.5902140672782873E-2</v>
      </c>
      <c r="R270" s="15">
        <f>Reais6x6!AM188</f>
        <v>2.7027027027027029E-2</v>
      </c>
      <c r="S270" s="15">
        <f>Reais6x6!AS188</f>
        <v>2.7147766323024059E-4</v>
      </c>
      <c r="T270" s="13">
        <f>Reais6x6!AA188</f>
        <v>0.463641063213941</v>
      </c>
    </row>
    <row r="271" spans="1:20" hidden="1" outlineLevel="1">
      <c r="A271" s="14">
        <v>270</v>
      </c>
      <c r="B271" s="15">
        <f>Reais6x6!AB189</f>
        <v>4.0978593272171251E-2</v>
      </c>
      <c r="C271" s="15">
        <f>Reais6x6!AH189</f>
        <v>8.5585585585585586E-2</v>
      </c>
      <c r="D271" s="15">
        <f>Reais6x6!AN189</f>
        <v>0.30584192439862545</v>
      </c>
      <c r="E271" s="15">
        <f>Reais6x6!AC189</f>
        <v>4.0978593272171251E-2</v>
      </c>
      <c r="F271" s="15">
        <f>Reais6x6!AI189</f>
        <v>8.5585585585585586E-2</v>
      </c>
      <c r="G271" s="15">
        <f>Reais6x6!AO189</f>
        <v>0.30584192439862545</v>
      </c>
      <c r="H271" s="15">
        <f>Reais6x6!AD189</f>
        <v>4.0978593272171251E-2</v>
      </c>
      <c r="I271" s="15">
        <f>Reais6x6!AJ189</f>
        <v>8.5585585585585586E-2</v>
      </c>
      <c r="J271" s="15">
        <f>Reais6x6!AP189</f>
        <v>0.30584192439862545</v>
      </c>
      <c r="K271" s="15">
        <f>Reais6x6!AE189</f>
        <v>4.0978593272171251E-2</v>
      </c>
      <c r="L271" s="15">
        <f>Reais6x6!AK189</f>
        <v>8.5585585585585586E-2</v>
      </c>
      <c r="M271" s="15">
        <f>Reais6x6!AQ189</f>
        <v>0.30584192439862545</v>
      </c>
      <c r="N271" s="15">
        <f>Reais6x6!AF189</f>
        <v>4.2813455657492354E-3</v>
      </c>
      <c r="O271" s="15">
        <f>Reais6x6!AL189</f>
        <v>9.0090090090090089E-3</v>
      </c>
      <c r="P271" s="15">
        <f>Reais6x6!AR189</f>
        <v>0</v>
      </c>
      <c r="Q271" s="15">
        <f>Reais6x6!AG189</f>
        <v>4.2813455657492354E-3</v>
      </c>
      <c r="R271" s="15">
        <f>Reais6x6!AM189</f>
        <v>9.0090090090090089E-3</v>
      </c>
      <c r="S271" s="15">
        <f>Reais6x6!AS189</f>
        <v>0</v>
      </c>
      <c r="T271" s="13">
        <f>Reais6x6!AA189</f>
        <v>0.30208921513269338</v>
      </c>
    </row>
    <row r="272" spans="1:20" hidden="1" outlineLevel="1">
      <c r="A272" s="14">
        <v>271</v>
      </c>
      <c r="B272" s="15">
        <f>Reais6x6!AB190</f>
        <v>4.0978593272171251E-2</v>
      </c>
      <c r="C272" s="15">
        <f>Reais6x6!AH190</f>
        <v>8.5585585585585586E-2</v>
      </c>
      <c r="D272" s="15">
        <f>Reais6x6!AN190</f>
        <v>0.30584192439862545</v>
      </c>
      <c r="E272" s="15">
        <f>Reais6x6!AC190</f>
        <v>4.0978593272171251E-2</v>
      </c>
      <c r="F272" s="15">
        <f>Reais6x6!AI190</f>
        <v>8.5585585585585586E-2</v>
      </c>
      <c r="G272" s="15">
        <f>Reais6x6!AO190</f>
        <v>0.30584192439862545</v>
      </c>
      <c r="H272" s="15">
        <f>Reais6x6!AD190</f>
        <v>4.0978593272171251E-2</v>
      </c>
      <c r="I272" s="15">
        <f>Reais6x6!AJ190</f>
        <v>8.5585585585585586E-2</v>
      </c>
      <c r="J272" s="15">
        <f>Reais6x6!AP190</f>
        <v>0.30584192439862545</v>
      </c>
      <c r="K272" s="15">
        <f>Reais6x6!AE190</f>
        <v>4.0978593272171251E-2</v>
      </c>
      <c r="L272" s="15">
        <f>Reais6x6!AK190</f>
        <v>8.5585585585585586E-2</v>
      </c>
      <c r="M272" s="15">
        <f>Reais6x6!AQ190</f>
        <v>0.30584192439862545</v>
      </c>
      <c r="N272" s="15">
        <f>Reais6x6!AF190</f>
        <v>4.2813455657492354E-3</v>
      </c>
      <c r="O272" s="15">
        <f>Reais6x6!AL190</f>
        <v>9.0090090090090089E-3</v>
      </c>
      <c r="P272" s="15">
        <f>Reais6x6!AR190</f>
        <v>0</v>
      </c>
      <c r="Q272" s="15">
        <f>Reais6x6!AG190</f>
        <v>1.5902140672782873E-2</v>
      </c>
      <c r="R272" s="15">
        <f>Reais6x6!AM190</f>
        <v>2.7027027027027029E-2</v>
      </c>
      <c r="S272" s="15">
        <f>Reais6x6!AS190</f>
        <v>2.7147766323024059E-4</v>
      </c>
      <c r="T272" s="13">
        <f>Reais6x6!AA190</f>
        <v>0.34498490675224119</v>
      </c>
    </row>
    <row r="273" spans="1:20" hidden="1" outlineLevel="1">
      <c r="A273" s="14">
        <v>272</v>
      </c>
      <c r="B273" s="15">
        <f>Reais6x6!AB191</f>
        <v>4.0978593272171251E-2</v>
      </c>
      <c r="C273" s="15">
        <f>Reais6x6!AH191</f>
        <v>8.5585585585585586E-2</v>
      </c>
      <c r="D273" s="15">
        <f>Reais6x6!AN191</f>
        <v>0.30584192439862545</v>
      </c>
      <c r="E273" s="15">
        <f>Reais6x6!AC191</f>
        <v>4.0978593272171251E-2</v>
      </c>
      <c r="F273" s="15">
        <f>Reais6x6!AI191</f>
        <v>8.5585585585585586E-2</v>
      </c>
      <c r="G273" s="15">
        <f>Reais6x6!AO191</f>
        <v>0.30584192439862545</v>
      </c>
      <c r="H273" s="15">
        <f>Reais6x6!AD191</f>
        <v>4.0978593272171251E-2</v>
      </c>
      <c r="I273" s="15">
        <f>Reais6x6!AJ191</f>
        <v>8.5585585585585586E-2</v>
      </c>
      <c r="J273" s="15">
        <f>Reais6x6!AP191</f>
        <v>0.30584192439862545</v>
      </c>
      <c r="K273" s="15">
        <f>Reais6x6!AE191</f>
        <v>4.0978593272171251E-2</v>
      </c>
      <c r="L273" s="15">
        <f>Reais6x6!AK191</f>
        <v>8.5585585585585586E-2</v>
      </c>
      <c r="M273" s="15">
        <f>Reais6x6!AQ191</f>
        <v>0.30584192439862545</v>
      </c>
      <c r="N273" s="15">
        <f>Reais6x6!AF191</f>
        <v>1.5902140672782873E-2</v>
      </c>
      <c r="O273" s="15">
        <f>Reais6x6!AL191</f>
        <v>2.7027027027027029E-2</v>
      </c>
      <c r="P273" s="15">
        <f>Reais6x6!AR191</f>
        <v>2.7147766323024059E-4</v>
      </c>
      <c r="Q273" s="15">
        <f>Reais6x6!AG191</f>
        <v>1.5902140672782873E-2</v>
      </c>
      <c r="R273" s="15">
        <f>Reais6x6!AM191</f>
        <v>2.7027027027027029E-2</v>
      </c>
      <c r="S273" s="15">
        <f>Reais6x6!AS191</f>
        <v>2.7147766323024059E-4</v>
      </c>
      <c r="T273" s="13">
        <f>Reais6x6!AA191</f>
        <v>0.39210925516317935</v>
      </c>
    </row>
    <row r="274" spans="1:20" hidden="1" outlineLevel="1">
      <c r="A274" s="14">
        <v>273</v>
      </c>
      <c r="B274" s="15">
        <f>Reais6x6!AB192</f>
        <v>4.0978593272171251E-2</v>
      </c>
      <c r="C274" s="15">
        <f>Reais6x6!AH192</f>
        <v>8.5585585585585586E-2</v>
      </c>
      <c r="D274" s="15">
        <f>Reais6x6!AN192</f>
        <v>0.30584192439862545</v>
      </c>
      <c r="E274" s="15">
        <f>Reais6x6!AC192</f>
        <v>4.0978593272171251E-2</v>
      </c>
      <c r="F274" s="15">
        <f>Reais6x6!AI192</f>
        <v>8.5585585585585586E-2</v>
      </c>
      <c r="G274" s="15">
        <f>Reais6x6!AO192</f>
        <v>0.30584192439862545</v>
      </c>
      <c r="H274" s="15">
        <f>Reais6x6!AD192</f>
        <v>4.0978593272171251E-2</v>
      </c>
      <c r="I274" s="15">
        <f>Reais6x6!AJ192</f>
        <v>8.5585585585585586E-2</v>
      </c>
      <c r="J274" s="15">
        <f>Reais6x6!AP192</f>
        <v>0.30584192439862545</v>
      </c>
      <c r="K274" s="15">
        <f>Reais6x6!AE192</f>
        <v>4.2813455657492354E-3</v>
      </c>
      <c r="L274" s="15">
        <f>Reais6x6!AK192</f>
        <v>9.0090090090090089E-3</v>
      </c>
      <c r="M274" s="15">
        <f>Reais6x6!AQ192</f>
        <v>0</v>
      </c>
      <c r="N274" s="15">
        <f>Reais6x6!AF192</f>
        <v>4.2813455657492354E-3</v>
      </c>
      <c r="O274" s="15">
        <f>Reais6x6!AL192</f>
        <v>9.0090090090090089E-3</v>
      </c>
      <c r="P274" s="15">
        <f>Reais6x6!AR192</f>
        <v>0</v>
      </c>
      <c r="Q274" s="15">
        <f>Reais6x6!AG192</f>
        <v>4.2813455657492354E-3</v>
      </c>
      <c r="R274" s="15">
        <f>Reais6x6!AM192</f>
        <v>9.0090090090090089E-3</v>
      </c>
      <c r="S274" s="15">
        <f>Reais6x6!AS192</f>
        <v>0</v>
      </c>
      <c r="T274" s="13">
        <f>Reais6x6!AA192</f>
        <v>0.23166054959533219</v>
      </c>
    </row>
    <row r="275" spans="1:20" hidden="1" outlineLevel="1">
      <c r="A275" s="14">
        <v>274</v>
      </c>
      <c r="B275" s="15">
        <f>Reais6x6!AB193</f>
        <v>4.0978593272171251E-2</v>
      </c>
      <c r="C275" s="15">
        <f>Reais6x6!AH193</f>
        <v>8.5585585585585586E-2</v>
      </c>
      <c r="D275" s="15">
        <f>Reais6x6!AN193</f>
        <v>0.30584192439862545</v>
      </c>
      <c r="E275" s="15">
        <f>Reais6x6!AC193</f>
        <v>4.0978593272171251E-2</v>
      </c>
      <c r="F275" s="15">
        <f>Reais6x6!AI193</f>
        <v>8.5585585585585586E-2</v>
      </c>
      <c r="G275" s="15">
        <f>Reais6x6!AO193</f>
        <v>0.30584192439862545</v>
      </c>
      <c r="H275" s="15">
        <f>Reais6x6!AD193</f>
        <v>4.0978593272171251E-2</v>
      </c>
      <c r="I275" s="15">
        <f>Reais6x6!AJ193</f>
        <v>8.5585585585585586E-2</v>
      </c>
      <c r="J275" s="15">
        <f>Reais6x6!AP193</f>
        <v>0.30584192439862545</v>
      </c>
      <c r="K275" s="15">
        <f>Reais6x6!AE193</f>
        <v>4.2813455657492354E-3</v>
      </c>
      <c r="L275" s="15">
        <f>Reais6x6!AK193</f>
        <v>9.0090090090090089E-3</v>
      </c>
      <c r="M275" s="15">
        <f>Reais6x6!AQ193</f>
        <v>0</v>
      </c>
      <c r="N275" s="15">
        <f>Reais6x6!AF193</f>
        <v>4.2813455657492354E-3</v>
      </c>
      <c r="O275" s="15">
        <f>Reais6x6!AL193</f>
        <v>9.0090090090090089E-3</v>
      </c>
      <c r="P275" s="15">
        <f>Reais6x6!AR193</f>
        <v>0</v>
      </c>
      <c r="Q275" s="15">
        <f>Reais6x6!AG193</f>
        <v>1.5902140672782873E-2</v>
      </c>
      <c r="R275" s="15">
        <f>Reais6x6!AM193</f>
        <v>2.7027027027027029E-2</v>
      </c>
      <c r="S275" s="15">
        <f>Reais6x6!AS193</f>
        <v>2.7147766323024059E-4</v>
      </c>
      <c r="T275" s="13">
        <f>Reais6x6!AA193</f>
        <v>0.25055509991760833</v>
      </c>
    </row>
    <row r="276" spans="1:20" hidden="1" outlineLevel="1">
      <c r="A276" s="14">
        <v>275</v>
      </c>
      <c r="B276" s="15">
        <f>Reais6x6!AB194</f>
        <v>4.0978593272171251E-2</v>
      </c>
      <c r="C276" s="15">
        <f>Reais6x6!AH194</f>
        <v>8.5585585585585586E-2</v>
      </c>
      <c r="D276" s="15">
        <f>Reais6x6!AN194</f>
        <v>0.30584192439862545</v>
      </c>
      <c r="E276" s="15">
        <f>Reais6x6!AC194</f>
        <v>4.0978593272171251E-2</v>
      </c>
      <c r="F276" s="15">
        <f>Reais6x6!AI194</f>
        <v>8.5585585585585586E-2</v>
      </c>
      <c r="G276" s="15">
        <f>Reais6x6!AO194</f>
        <v>0.30584192439862545</v>
      </c>
      <c r="H276" s="15">
        <f>Reais6x6!AD194</f>
        <v>4.0978593272171251E-2</v>
      </c>
      <c r="I276" s="15">
        <f>Reais6x6!AJ194</f>
        <v>8.5585585585585586E-2</v>
      </c>
      <c r="J276" s="15">
        <f>Reais6x6!AP194</f>
        <v>0.30584192439862545</v>
      </c>
      <c r="K276" s="15">
        <f>Reais6x6!AE194</f>
        <v>4.2813455657492354E-3</v>
      </c>
      <c r="L276" s="15">
        <f>Reais6x6!AK194</f>
        <v>9.0090090090090089E-3</v>
      </c>
      <c r="M276" s="15">
        <f>Reais6x6!AQ194</f>
        <v>0</v>
      </c>
      <c r="N276" s="15">
        <f>Reais6x6!AF194</f>
        <v>1.5902140672782873E-2</v>
      </c>
      <c r="O276" s="15">
        <f>Reais6x6!AL194</f>
        <v>2.7027027027027029E-2</v>
      </c>
      <c r="P276" s="15">
        <f>Reais6x6!AR194</f>
        <v>2.7147766323024059E-4</v>
      </c>
      <c r="Q276" s="15">
        <f>Reais6x6!AG194</f>
        <v>1.5902140672782873E-2</v>
      </c>
      <c r="R276" s="15">
        <f>Reais6x6!AM194</f>
        <v>2.7027027027027029E-2</v>
      </c>
      <c r="S276" s="15">
        <f>Reais6x6!AS194</f>
        <v>2.7147766323024059E-4</v>
      </c>
      <c r="T276" s="13">
        <f>Reais6x6!AA194</f>
        <v>0.2942485913074831</v>
      </c>
    </row>
    <row r="277" spans="1:20" hidden="1" outlineLevel="1">
      <c r="A277" s="14">
        <v>276</v>
      </c>
      <c r="B277" s="15">
        <f>Reais6x6!AB195</f>
        <v>4.0978593272171251E-2</v>
      </c>
      <c r="C277" s="15">
        <f>Reais6x6!AH195</f>
        <v>8.5585585585585586E-2</v>
      </c>
      <c r="D277" s="15">
        <f>Reais6x6!AN195</f>
        <v>0.30584192439862545</v>
      </c>
      <c r="E277" s="15">
        <f>Reais6x6!AC195</f>
        <v>4.0978593272171251E-2</v>
      </c>
      <c r="F277" s="15">
        <f>Reais6x6!AI195</f>
        <v>8.5585585585585586E-2</v>
      </c>
      <c r="G277" s="15">
        <f>Reais6x6!AO195</f>
        <v>0.30584192439862545</v>
      </c>
      <c r="H277" s="15">
        <f>Reais6x6!AD195</f>
        <v>4.0978593272171251E-2</v>
      </c>
      <c r="I277" s="15">
        <f>Reais6x6!AJ195</f>
        <v>8.5585585585585586E-2</v>
      </c>
      <c r="J277" s="15">
        <f>Reais6x6!AP195</f>
        <v>0.30584192439862545</v>
      </c>
      <c r="K277" s="15">
        <f>Reais6x6!AE195</f>
        <v>1.5902140672782873E-2</v>
      </c>
      <c r="L277" s="15">
        <f>Reais6x6!AK195</f>
        <v>2.7027027027027029E-2</v>
      </c>
      <c r="M277" s="15">
        <f>Reais6x6!AQ195</f>
        <v>2.7147766323024059E-4</v>
      </c>
      <c r="N277" s="15">
        <f>Reais6x6!AF195</f>
        <v>1.5902140672782873E-2</v>
      </c>
      <c r="O277" s="15">
        <f>Reais6x6!AL195</f>
        <v>2.7027027027027029E-2</v>
      </c>
      <c r="P277" s="15">
        <f>Reais6x6!AR195</f>
        <v>2.7147766323024059E-4</v>
      </c>
      <c r="Q277" s="15">
        <f>Reais6x6!AG195</f>
        <v>1.5902140672782873E-2</v>
      </c>
      <c r="R277" s="15">
        <f>Reais6x6!AM195</f>
        <v>2.7027027027027029E-2</v>
      </c>
      <c r="S277" s="15">
        <f>Reais6x6!AS195</f>
        <v>2.7147766323024059E-4</v>
      </c>
      <c r="T277" s="13">
        <f>Reais6x6!AA195</f>
        <v>0.36015983186298195</v>
      </c>
    </row>
    <row r="278" spans="1:20" hidden="1" outlineLevel="1">
      <c r="A278" s="14">
        <v>277</v>
      </c>
      <c r="B278" s="15">
        <f>Reais6x6!AB196</f>
        <v>4.0978593272171251E-2</v>
      </c>
      <c r="C278" s="15">
        <f>Reais6x6!AH196</f>
        <v>8.5585585585585586E-2</v>
      </c>
      <c r="D278" s="15">
        <f>Reais6x6!AN196</f>
        <v>0.30584192439862545</v>
      </c>
      <c r="E278" s="15">
        <f>Reais6x6!AC196</f>
        <v>4.0978593272171251E-2</v>
      </c>
      <c r="F278" s="15">
        <f>Reais6x6!AI196</f>
        <v>8.5585585585585586E-2</v>
      </c>
      <c r="G278" s="15">
        <f>Reais6x6!AO196</f>
        <v>0.30584192439862545</v>
      </c>
      <c r="H278" s="15">
        <f>Reais6x6!AD196</f>
        <v>4.2813455657492354E-3</v>
      </c>
      <c r="I278" s="15">
        <f>Reais6x6!AJ196</f>
        <v>9.0090090090090089E-3</v>
      </c>
      <c r="J278" s="15">
        <f>Reais6x6!AP196</f>
        <v>0</v>
      </c>
      <c r="K278" s="15">
        <f>Reais6x6!AE196</f>
        <v>4.2813455657492354E-3</v>
      </c>
      <c r="L278" s="15">
        <f>Reais6x6!AK196</f>
        <v>9.0090090090090089E-3</v>
      </c>
      <c r="M278" s="15">
        <f>Reais6x6!AQ196</f>
        <v>0</v>
      </c>
      <c r="N278" s="15">
        <f>Reais6x6!AF196</f>
        <v>4.2813455657492354E-3</v>
      </c>
      <c r="O278" s="15">
        <f>Reais6x6!AL196</f>
        <v>9.0090090090090089E-3</v>
      </c>
      <c r="P278" s="15">
        <f>Reais6x6!AR196</f>
        <v>0</v>
      </c>
      <c r="Q278" s="15">
        <f>Reais6x6!AG196</f>
        <v>4.2813455657492354E-3</v>
      </c>
      <c r="R278" s="15">
        <f>Reais6x6!AM196</f>
        <v>9.0090090090090089E-3</v>
      </c>
      <c r="S278" s="15">
        <f>Reais6x6!AS196</f>
        <v>0</v>
      </c>
      <c r="T278" s="13">
        <f>Reais6x6!AA196</f>
        <v>0.19372294372294374</v>
      </c>
    </row>
    <row r="279" spans="1:20" hidden="1" outlineLevel="1">
      <c r="A279" s="14">
        <v>278</v>
      </c>
      <c r="B279" s="15">
        <f>Reais6x6!AB197</f>
        <v>4.0978593272171251E-2</v>
      </c>
      <c r="C279" s="15">
        <f>Reais6x6!AH197</f>
        <v>8.5585585585585586E-2</v>
      </c>
      <c r="D279" s="15">
        <f>Reais6x6!AN197</f>
        <v>0.30584192439862545</v>
      </c>
      <c r="E279" s="15">
        <f>Reais6x6!AC197</f>
        <v>4.0978593272171251E-2</v>
      </c>
      <c r="F279" s="15">
        <f>Reais6x6!AI197</f>
        <v>8.5585585585585586E-2</v>
      </c>
      <c r="G279" s="15">
        <f>Reais6x6!AO197</f>
        <v>0.30584192439862545</v>
      </c>
      <c r="H279" s="15">
        <f>Reais6x6!AD197</f>
        <v>4.2813455657492354E-3</v>
      </c>
      <c r="I279" s="15">
        <f>Reais6x6!AJ197</f>
        <v>9.0090090090090089E-3</v>
      </c>
      <c r="J279" s="15">
        <f>Reais6x6!AP197</f>
        <v>0</v>
      </c>
      <c r="K279" s="15">
        <f>Reais6x6!AE197</f>
        <v>4.2813455657492354E-3</v>
      </c>
      <c r="L279" s="15">
        <f>Reais6x6!AK197</f>
        <v>9.0090090090090089E-3</v>
      </c>
      <c r="M279" s="15">
        <f>Reais6x6!AQ197</f>
        <v>0</v>
      </c>
      <c r="N279" s="15">
        <f>Reais6x6!AF197</f>
        <v>4.2813455657492354E-3</v>
      </c>
      <c r="O279" s="15">
        <f>Reais6x6!AL197</f>
        <v>9.0090090090090089E-3</v>
      </c>
      <c r="P279" s="15">
        <f>Reais6x6!AR197</f>
        <v>0</v>
      </c>
      <c r="Q279" s="15">
        <f>Reais6x6!AG197</f>
        <v>1.5902140672782873E-2</v>
      </c>
      <c r="R279" s="15">
        <f>Reais6x6!AM197</f>
        <v>2.7027027027027029E-2</v>
      </c>
      <c r="S279" s="15">
        <f>Reais6x6!AS197</f>
        <v>2.7147766323024059E-4</v>
      </c>
      <c r="T279" s="13">
        <f>Reais6x6!AA197</f>
        <v>0.20289778658270272</v>
      </c>
    </row>
    <row r="280" spans="1:20" hidden="1" outlineLevel="1">
      <c r="A280" s="14">
        <v>279</v>
      </c>
      <c r="B280" s="15">
        <f>Reais6x6!AB198</f>
        <v>4.0978593272171251E-2</v>
      </c>
      <c r="C280" s="15">
        <f>Reais6x6!AH198</f>
        <v>8.5585585585585586E-2</v>
      </c>
      <c r="D280" s="15">
        <f>Reais6x6!AN198</f>
        <v>0.30584192439862545</v>
      </c>
      <c r="E280" s="15">
        <f>Reais6x6!AC198</f>
        <v>4.0978593272171251E-2</v>
      </c>
      <c r="F280" s="15">
        <f>Reais6x6!AI198</f>
        <v>8.5585585585585586E-2</v>
      </c>
      <c r="G280" s="15">
        <f>Reais6x6!AO198</f>
        <v>0.30584192439862545</v>
      </c>
      <c r="H280" s="15">
        <f>Reais6x6!AD198</f>
        <v>4.2813455657492354E-3</v>
      </c>
      <c r="I280" s="15">
        <f>Reais6x6!AJ198</f>
        <v>9.0090090090090089E-3</v>
      </c>
      <c r="J280" s="15">
        <f>Reais6x6!AP198</f>
        <v>0</v>
      </c>
      <c r="K280" s="15">
        <f>Reais6x6!AE198</f>
        <v>4.2813455657492354E-3</v>
      </c>
      <c r="L280" s="15">
        <f>Reais6x6!AK198</f>
        <v>9.0090090090090089E-3</v>
      </c>
      <c r="M280" s="15">
        <f>Reais6x6!AQ198</f>
        <v>0</v>
      </c>
      <c r="N280" s="15">
        <f>Reais6x6!AF198</f>
        <v>1.5902140672782873E-2</v>
      </c>
      <c r="O280" s="15">
        <f>Reais6x6!AL198</f>
        <v>2.7027027027027029E-2</v>
      </c>
      <c r="P280" s="15">
        <f>Reais6x6!AR198</f>
        <v>2.7147766323024059E-4</v>
      </c>
      <c r="Q280" s="15">
        <f>Reais6x6!AG198</f>
        <v>1.5902140672782873E-2</v>
      </c>
      <c r="R280" s="15">
        <f>Reais6x6!AM198</f>
        <v>2.7027027027027029E-2</v>
      </c>
      <c r="S280" s="15">
        <f>Reais6x6!AS198</f>
        <v>2.7147766323024059E-4</v>
      </c>
      <c r="T280" s="13">
        <f>Reais6x6!AA198</f>
        <v>0.21750741205115728</v>
      </c>
    </row>
    <row r="281" spans="1:20" hidden="1" outlineLevel="1">
      <c r="A281" s="14">
        <v>280</v>
      </c>
      <c r="B281" s="15">
        <f>Reais6x6!AB199</f>
        <v>4.0978593272171251E-2</v>
      </c>
      <c r="C281" s="15">
        <f>Reais6x6!AH199</f>
        <v>8.5585585585585586E-2</v>
      </c>
      <c r="D281" s="15">
        <f>Reais6x6!AN199</f>
        <v>0.30584192439862545</v>
      </c>
      <c r="E281" s="15">
        <f>Reais6x6!AC199</f>
        <v>4.0978593272171251E-2</v>
      </c>
      <c r="F281" s="15">
        <f>Reais6x6!AI199</f>
        <v>8.5585585585585586E-2</v>
      </c>
      <c r="G281" s="15">
        <f>Reais6x6!AO199</f>
        <v>0.30584192439862545</v>
      </c>
      <c r="H281" s="15">
        <f>Reais6x6!AD199</f>
        <v>4.2813455657492354E-3</v>
      </c>
      <c r="I281" s="15">
        <f>Reais6x6!AJ199</f>
        <v>9.0090090090090089E-3</v>
      </c>
      <c r="J281" s="15">
        <f>Reais6x6!AP199</f>
        <v>0</v>
      </c>
      <c r="K281" s="15">
        <f>Reais6x6!AE199</f>
        <v>1.5902140672782873E-2</v>
      </c>
      <c r="L281" s="15">
        <f>Reais6x6!AK199</f>
        <v>2.7027027027027029E-2</v>
      </c>
      <c r="M281" s="15">
        <f>Reais6x6!AQ199</f>
        <v>2.7147766323024059E-4</v>
      </c>
      <c r="N281" s="15">
        <f>Reais6x6!AF199</f>
        <v>1.5902140672782873E-2</v>
      </c>
      <c r="O281" s="15">
        <f>Reais6x6!AL199</f>
        <v>2.7027027027027029E-2</v>
      </c>
      <c r="P281" s="15">
        <f>Reais6x6!AR199</f>
        <v>2.7147766323024059E-4</v>
      </c>
      <c r="Q281" s="15">
        <f>Reais6x6!AG199</f>
        <v>1.5902140672782873E-2</v>
      </c>
      <c r="R281" s="15">
        <f>Reais6x6!AM199</f>
        <v>2.7027027027027029E-2</v>
      </c>
      <c r="S281" s="15">
        <f>Reais6x6!AS199</f>
        <v>2.7147766323024059E-4</v>
      </c>
      <c r="T281" s="13">
        <f>Reais6x6!AA199</f>
        <v>0.24974485824174772</v>
      </c>
    </row>
    <row r="282" spans="1:20" hidden="1" outlineLevel="1">
      <c r="A282" s="14">
        <v>281</v>
      </c>
      <c r="B282" s="15">
        <f>Reais6x6!AB200</f>
        <v>4.0978593272171251E-2</v>
      </c>
      <c r="C282" s="15">
        <f>Reais6x6!AH200</f>
        <v>8.5585585585585586E-2</v>
      </c>
      <c r="D282" s="15">
        <f>Reais6x6!AN200</f>
        <v>0.30584192439862545</v>
      </c>
      <c r="E282" s="15">
        <f>Reais6x6!AC200</f>
        <v>4.0978593272171251E-2</v>
      </c>
      <c r="F282" s="15">
        <f>Reais6x6!AI200</f>
        <v>8.5585585585585586E-2</v>
      </c>
      <c r="G282" s="15">
        <f>Reais6x6!AO200</f>
        <v>0.30584192439862545</v>
      </c>
      <c r="H282" s="15">
        <f>Reais6x6!AD200</f>
        <v>1.5902140672782873E-2</v>
      </c>
      <c r="I282" s="15">
        <f>Reais6x6!AJ200</f>
        <v>2.7027027027027029E-2</v>
      </c>
      <c r="J282" s="15">
        <f>Reais6x6!AP200</f>
        <v>2.7147766323024059E-4</v>
      </c>
      <c r="K282" s="15">
        <f>Reais6x6!AE200</f>
        <v>1.5902140672782873E-2</v>
      </c>
      <c r="L282" s="15">
        <f>Reais6x6!AK200</f>
        <v>2.7027027027027029E-2</v>
      </c>
      <c r="M282" s="15">
        <f>Reais6x6!AQ200</f>
        <v>2.7147766323024059E-4</v>
      </c>
      <c r="N282" s="15">
        <f>Reais6x6!AF200</f>
        <v>1.5902140672782873E-2</v>
      </c>
      <c r="O282" s="15">
        <f>Reais6x6!AL200</f>
        <v>2.7027027027027029E-2</v>
      </c>
      <c r="P282" s="15">
        <f>Reais6x6!AR200</f>
        <v>2.7147766323024059E-4</v>
      </c>
      <c r="Q282" s="15">
        <f>Reais6x6!AG200</f>
        <v>1.5902140672782873E-2</v>
      </c>
      <c r="R282" s="15">
        <f>Reais6x6!AM200</f>
        <v>2.7027027027027029E-2</v>
      </c>
      <c r="S282" s="15">
        <f>Reais6x6!AS200</f>
        <v>2.7147766323024059E-4</v>
      </c>
      <c r="T282" s="13">
        <f>Reais6x6!AA200</f>
        <v>0.30730691862565862</v>
      </c>
    </row>
    <row r="283" spans="1:20" hidden="1" outlineLevel="1">
      <c r="A283" s="14">
        <v>282</v>
      </c>
      <c r="B283" s="15">
        <f>Reais6x6!AB201</f>
        <v>4.0978593272171251E-2</v>
      </c>
      <c r="C283" s="15">
        <f>Reais6x6!AH201</f>
        <v>8.5585585585585586E-2</v>
      </c>
      <c r="D283" s="15">
        <f>Reais6x6!AN201</f>
        <v>0.30584192439862545</v>
      </c>
      <c r="E283" s="15">
        <f>Reais6x6!AC201</f>
        <v>4.2813455657492354E-3</v>
      </c>
      <c r="F283" s="15">
        <f>Reais6x6!AI201</f>
        <v>9.0090090090090089E-3</v>
      </c>
      <c r="G283" s="15">
        <f>Reais6x6!AO201</f>
        <v>0</v>
      </c>
      <c r="H283" s="15">
        <f>Reais6x6!AD201</f>
        <v>4.2813455657492354E-3</v>
      </c>
      <c r="I283" s="15">
        <f>Reais6x6!AJ201</f>
        <v>9.0090090090090089E-3</v>
      </c>
      <c r="J283" s="15">
        <f>Reais6x6!AP201</f>
        <v>0</v>
      </c>
      <c r="K283" s="15">
        <f>Reais6x6!AE201</f>
        <v>4.2813455657492354E-3</v>
      </c>
      <c r="L283" s="15">
        <f>Reais6x6!AK201</f>
        <v>9.0090090090090089E-3</v>
      </c>
      <c r="M283" s="15">
        <f>Reais6x6!AQ201</f>
        <v>0</v>
      </c>
      <c r="N283" s="15">
        <f>Reais6x6!AF201</f>
        <v>4.2813455657492354E-3</v>
      </c>
      <c r="O283" s="15">
        <f>Reais6x6!AL201</f>
        <v>9.0090090090090089E-3</v>
      </c>
      <c r="P283" s="15">
        <f>Reais6x6!AR201</f>
        <v>0</v>
      </c>
      <c r="Q283" s="15">
        <f>Reais6x6!AG201</f>
        <v>4.2813455657492354E-3</v>
      </c>
      <c r="R283" s="15">
        <f>Reais6x6!AM201</f>
        <v>9.0090090090090089E-3</v>
      </c>
      <c r="S283" s="15">
        <f>Reais6x6!AS201</f>
        <v>0</v>
      </c>
      <c r="T283" s="13">
        <f>Reais6x6!AA201</f>
        <v>0.15397374364765662</v>
      </c>
    </row>
    <row r="284" spans="1:20" hidden="1" outlineLevel="1">
      <c r="A284" s="14">
        <v>283</v>
      </c>
      <c r="B284" s="15">
        <f>Reais6x6!AB202</f>
        <v>4.0978593272171251E-2</v>
      </c>
      <c r="C284" s="15">
        <f>Reais6x6!AH202</f>
        <v>8.5585585585585586E-2</v>
      </c>
      <c r="D284" s="15">
        <f>Reais6x6!AN202</f>
        <v>0.30584192439862545</v>
      </c>
      <c r="E284" s="15">
        <f>Reais6x6!AC202</f>
        <v>4.2813455657492354E-3</v>
      </c>
      <c r="F284" s="15">
        <f>Reais6x6!AI202</f>
        <v>9.0090090090090089E-3</v>
      </c>
      <c r="G284" s="15">
        <f>Reais6x6!AO202</f>
        <v>0</v>
      </c>
      <c r="H284" s="15">
        <f>Reais6x6!AD202</f>
        <v>4.2813455657492354E-3</v>
      </c>
      <c r="I284" s="15">
        <f>Reais6x6!AJ202</f>
        <v>9.0090090090090089E-3</v>
      </c>
      <c r="J284" s="15">
        <f>Reais6x6!AP202</f>
        <v>0</v>
      </c>
      <c r="K284" s="15">
        <f>Reais6x6!AE202</f>
        <v>4.2813455657492354E-3</v>
      </c>
      <c r="L284" s="15">
        <f>Reais6x6!AK202</f>
        <v>9.0090090090090089E-3</v>
      </c>
      <c r="M284" s="15">
        <f>Reais6x6!AQ202</f>
        <v>0</v>
      </c>
      <c r="N284" s="15">
        <f>Reais6x6!AF202</f>
        <v>4.2813455657492354E-3</v>
      </c>
      <c r="O284" s="15">
        <f>Reais6x6!AL202</f>
        <v>9.0090090090090089E-3</v>
      </c>
      <c r="P284" s="15">
        <f>Reais6x6!AR202</f>
        <v>0</v>
      </c>
      <c r="Q284" s="15">
        <f>Reais6x6!AG202</f>
        <v>1.5902140672782873E-2</v>
      </c>
      <c r="R284" s="15">
        <f>Reais6x6!AM202</f>
        <v>2.7027027027027029E-2</v>
      </c>
      <c r="S284" s="15">
        <f>Reais6x6!AS202</f>
        <v>2.7147766323024059E-4</v>
      </c>
      <c r="T284" s="13">
        <f>Reais6x6!AA202</f>
        <v>0.15600553215313306</v>
      </c>
    </row>
    <row r="285" spans="1:20" hidden="1" outlineLevel="1">
      <c r="A285" s="14">
        <v>284</v>
      </c>
      <c r="B285" s="15">
        <f>Reais6x6!AB203</f>
        <v>4.0978593272171251E-2</v>
      </c>
      <c r="C285" s="15">
        <f>Reais6x6!AH203</f>
        <v>8.5585585585585586E-2</v>
      </c>
      <c r="D285" s="15">
        <f>Reais6x6!AN203</f>
        <v>0.30584192439862545</v>
      </c>
      <c r="E285" s="15">
        <f>Reais6x6!AC203</f>
        <v>4.2813455657492354E-3</v>
      </c>
      <c r="F285" s="15">
        <f>Reais6x6!AI203</f>
        <v>9.0090090090090089E-3</v>
      </c>
      <c r="G285" s="15">
        <f>Reais6x6!AO203</f>
        <v>0</v>
      </c>
      <c r="H285" s="15">
        <f>Reais6x6!AD203</f>
        <v>4.2813455657492354E-3</v>
      </c>
      <c r="I285" s="15">
        <f>Reais6x6!AJ203</f>
        <v>9.0090090090090089E-3</v>
      </c>
      <c r="J285" s="15">
        <f>Reais6x6!AP203</f>
        <v>0</v>
      </c>
      <c r="K285" s="15">
        <f>Reais6x6!AE203</f>
        <v>4.2813455657492354E-3</v>
      </c>
      <c r="L285" s="15">
        <f>Reais6x6!AK203</f>
        <v>9.0090090090090089E-3</v>
      </c>
      <c r="M285" s="15">
        <f>Reais6x6!AQ203</f>
        <v>0</v>
      </c>
      <c r="N285" s="15">
        <f>Reais6x6!AF203</f>
        <v>1.5902140672782873E-2</v>
      </c>
      <c r="O285" s="15">
        <f>Reais6x6!AL203</f>
        <v>2.7027027027027029E-2</v>
      </c>
      <c r="P285" s="15">
        <f>Reais6x6!AR203</f>
        <v>2.7147766323024059E-4</v>
      </c>
      <c r="Q285" s="15">
        <f>Reais6x6!AG203</f>
        <v>1.5902140672782873E-2</v>
      </c>
      <c r="R285" s="15">
        <f>Reais6x6!AM203</f>
        <v>2.7027027027027029E-2</v>
      </c>
      <c r="S285" s="15">
        <f>Reais6x6!AS203</f>
        <v>2.7147766323024059E-4</v>
      </c>
      <c r="T285" s="13">
        <f>Reais6x6!AA203</f>
        <v>0.17017862950335849</v>
      </c>
    </row>
    <row r="286" spans="1:20" hidden="1" outlineLevel="1">
      <c r="A286" s="14">
        <v>285</v>
      </c>
      <c r="B286" s="15">
        <f>Reais6x6!AB204</f>
        <v>4.0978593272171251E-2</v>
      </c>
      <c r="C286" s="15">
        <f>Reais6x6!AH204</f>
        <v>8.5585585585585586E-2</v>
      </c>
      <c r="D286" s="15">
        <f>Reais6x6!AN204</f>
        <v>0.30584192439862545</v>
      </c>
      <c r="E286" s="15">
        <f>Reais6x6!AC204</f>
        <v>4.2813455657492354E-3</v>
      </c>
      <c r="F286" s="15">
        <f>Reais6x6!AI204</f>
        <v>9.0090090090090089E-3</v>
      </c>
      <c r="G286" s="15">
        <f>Reais6x6!AO204</f>
        <v>0</v>
      </c>
      <c r="H286" s="15">
        <f>Reais6x6!AD204</f>
        <v>4.2813455657492354E-3</v>
      </c>
      <c r="I286" s="15">
        <f>Reais6x6!AJ204</f>
        <v>9.0090090090090089E-3</v>
      </c>
      <c r="J286" s="15">
        <f>Reais6x6!AP204</f>
        <v>0</v>
      </c>
      <c r="K286" s="15">
        <f>Reais6x6!AE204</f>
        <v>1.5902140672782873E-2</v>
      </c>
      <c r="L286" s="15">
        <f>Reais6x6!AK204</f>
        <v>2.7027027027027029E-2</v>
      </c>
      <c r="M286" s="15">
        <f>Reais6x6!AQ204</f>
        <v>2.7147766323024059E-4</v>
      </c>
      <c r="N286" s="15">
        <f>Reais6x6!AF204</f>
        <v>1.5902140672782873E-2</v>
      </c>
      <c r="O286" s="15">
        <f>Reais6x6!AL204</f>
        <v>2.7027027027027029E-2</v>
      </c>
      <c r="P286" s="15">
        <f>Reais6x6!AR204</f>
        <v>2.7147766323024059E-4</v>
      </c>
      <c r="Q286" s="15">
        <f>Reais6x6!AG204</f>
        <v>1.5902140672782873E-2</v>
      </c>
      <c r="R286" s="15">
        <f>Reais6x6!AM204</f>
        <v>2.7027027027027029E-2</v>
      </c>
      <c r="S286" s="15">
        <f>Reais6x6!AS204</f>
        <v>2.7147766323024059E-4</v>
      </c>
      <c r="T286" s="13">
        <f>Reais6x6!AA204</f>
        <v>0.19464870063044351</v>
      </c>
    </row>
    <row r="287" spans="1:20" hidden="1" outlineLevel="1">
      <c r="A287" s="14">
        <v>286</v>
      </c>
      <c r="B287" s="15">
        <f>Reais6x6!AB205</f>
        <v>4.0978593272171251E-2</v>
      </c>
      <c r="C287" s="15">
        <f>Reais6x6!AH205</f>
        <v>8.5585585585585586E-2</v>
      </c>
      <c r="D287" s="15">
        <f>Reais6x6!AN205</f>
        <v>0.30584192439862545</v>
      </c>
      <c r="E287" s="15">
        <f>Reais6x6!AC205</f>
        <v>4.2813455657492354E-3</v>
      </c>
      <c r="F287" s="15">
        <f>Reais6x6!AI205</f>
        <v>9.0090090090090089E-3</v>
      </c>
      <c r="G287" s="15">
        <f>Reais6x6!AO205</f>
        <v>0</v>
      </c>
      <c r="H287" s="15">
        <f>Reais6x6!AD205</f>
        <v>1.5902140672782873E-2</v>
      </c>
      <c r="I287" s="15">
        <f>Reais6x6!AJ205</f>
        <v>2.7027027027027029E-2</v>
      </c>
      <c r="J287" s="15">
        <f>Reais6x6!AP205</f>
        <v>2.7147766323024059E-4</v>
      </c>
      <c r="K287" s="15">
        <f>Reais6x6!AE205</f>
        <v>1.5902140672782873E-2</v>
      </c>
      <c r="L287" s="15">
        <f>Reais6x6!AK205</f>
        <v>2.7027027027027029E-2</v>
      </c>
      <c r="M287" s="15">
        <f>Reais6x6!AQ205</f>
        <v>2.7147766323024059E-4</v>
      </c>
      <c r="N287" s="15">
        <f>Reais6x6!AF205</f>
        <v>1.5902140672782873E-2</v>
      </c>
      <c r="O287" s="15">
        <f>Reais6x6!AL205</f>
        <v>2.7027027027027029E-2</v>
      </c>
      <c r="P287" s="15">
        <f>Reais6x6!AR205</f>
        <v>2.7147766323024059E-4</v>
      </c>
      <c r="Q287" s="15">
        <f>Reais6x6!AG205</f>
        <v>1.5902140672782873E-2</v>
      </c>
      <c r="R287" s="15">
        <f>Reais6x6!AM205</f>
        <v>2.7027027027027029E-2</v>
      </c>
      <c r="S287" s="15">
        <f>Reais6x6!AS205</f>
        <v>2.7147766323024059E-4</v>
      </c>
      <c r="T287" s="13">
        <f>Reais6x6!AA205</f>
        <v>0.22999301184873047</v>
      </c>
    </row>
    <row r="288" spans="1:20" hidden="1" outlineLevel="1">
      <c r="A288" s="14">
        <v>287</v>
      </c>
      <c r="B288" s="15">
        <f>Reais6x6!AB206</f>
        <v>4.0978593272171251E-2</v>
      </c>
      <c r="C288" s="15">
        <f>Reais6x6!AH206</f>
        <v>8.5585585585585586E-2</v>
      </c>
      <c r="D288" s="15">
        <f>Reais6x6!AN206</f>
        <v>0.30584192439862545</v>
      </c>
      <c r="E288" s="15">
        <f>Reais6x6!AC206</f>
        <v>1.5902140672782873E-2</v>
      </c>
      <c r="F288" s="15">
        <f>Reais6x6!AI206</f>
        <v>2.7027027027027029E-2</v>
      </c>
      <c r="G288" s="15">
        <f>Reais6x6!AO206</f>
        <v>2.7147766323024059E-4</v>
      </c>
      <c r="H288" s="15">
        <f>Reais6x6!AD206</f>
        <v>1.5902140672782873E-2</v>
      </c>
      <c r="I288" s="15">
        <f>Reais6x6!AJ206</f>
        <v>2.7027027027027029E-2</v>
      </c>
      <c r="J288" s="15">
        <f>Reais6x6!AP206</f>
        <v>2.7147766323024059E-4</v>
      </c>
      <c r="K288" s="15">
        <f>Reais6x6!AE206</f>
        <v>1.5902140672782873E-2</v>
      </c>
      <c r="L288" s="15">
        <f>Reais6x6!AK206</f>
        <v>2.7027027027027029E-2</v>
      </c>
      <c r="M288" s="15">
        <f>Reais6x6!AQ206</f>
        <v>2.7147766323024059E-4</v>
      </c>
      <c r="N288" s="15">
        <f>Reais6x6!AF206</f>
        <v>1.5902140672782873E-2</v>
      </c>
      <c r="O288" s="15">
        <f>Reais6x6!AL206</f>
        <v>2.7027027027027029E-2</v>
      </c>
      <c r="P288" s="15">
        <f>Reais6x6!AR206</f>
        <v>2.7147766323024059E-4</v>
      </c>
      <c r="Q288" s="15">
        <f>Reais6x6!AG206</f>
        <v>1.5902140672782873E-2</v>
      </c>
      <c r="R288" s="15">
        <f>Reais6x6!AM206</f>
        <v>2.7027027027027029E-2</v>
      </c>
      <c r="S288" s="15">
        <f>Reais6x6!AS206</f>
        <v>2.7147766323024059E-4</v>
      </c>
      <c r="T288" s="13">
        <f>Reais6x6!AA206</f>
        <v>0.26371352145511257</v>
      </c>
    </row>
    <row r="289" spans="1:20" hidden="1" outlineLevel="1">
      <c r="A289" s="14">
        <v>288</v>
      </c>
      <c r="B289" s="15">
        <f>Reais6x6!AB207</f>
        <v>4.2813455657492354E-3</v>
      </c>
      <c r="C289" s="15">
        <f>Reais6x6!AH207</f>
        <v>9.0090090090090089E-3</v>
      </c>
      <c r="D289" s="15">
        <f>Reais6x6!AN207</f>
        <v>0</v>
      </c>
      <c r="E289" s="15">
        <f>Reais6x6!AC207</f>
        <v>4.2813455657492354E-3</v>
      </c>
      <c r="F289" s="15">
        <f>Reais6x6!AI207</f>
        <v>9.0090090090090089E-3</v>
      </c>
      <c r="G289" s="15">
        <f>Reais6x6!AO207</f>
        <v>0</v>
      </c>
      <c r="H289" s="15">
        <f>Reais6x6!AD207</f>
        <v>4.2813455657492354E-3</v>
      </c>
      <c r="I289" s="15">
        <f>Reais6x6!AJ207</f>
        <v>9.0090090090090089E-3</v>
      </c>
      <c r="J289" s="15">
        <f>Reais6x6!AP207</f>
        <v>0</v>
      </c>
      <c r="K289" s="15">
        <f>Reais6x6!AE207</f>
        <v>4.2813455657492354E-3</v>
      </c>
      <c r="L289" s="15">
        <f>Reais6x6!AK207</f>
        <v>9.0090090090090089E-3</v>
      </c>
      <c r="M289" s="15">
        <f>Reais6x6!AQ207</f>
        <v>0</v>
      </c>
      <c r="N289" s="15">
        <f>Reais6x6!AF207</f>
        <v>4.2813455657492354E-3</v>
      </c>
      <c r="O289" s="15">
        <f>Reais6x6!AL207</f>
        <v>9.0090090090090089E-3</v>
      </c>
      <c r="P289" s="15">
        <f>Reais6x6!AR207</f>
        <v>0</v>
      </c>
      <c r="Q289" s="15">
        <f>Reais6x6!AG207</f>
        <v>4.2813455657492354E-3</v>
      </c>
      <c r="R289" s="15">
        <f>Reais6x6!AM207</f>
        <v>9.0090090090090089E-3</v>
      </c>
      <c r="S289" s="15">
        <f>Reais6x6!AS207</f>
        <v>0</v>
      </c>
      <c r="T289" s="13">
        <f>Reais6x6!AA207</f>
        <v>0.14221014492753625</v>
      </c>
    </row>
    <row r="290" spans="1:20" hidden="1" outlineLevel="1">
      <c r="A290" s="14">
        <v>289</v>
      </c>
      <c r="B290" s="15">
        <f>Reais6x6!AB208</f>
        <v>4.2813455657492354E-3</v>
      </c>
      <c r="C290" s="15">
        <f>Reais6x6!AH208</f>
        <v>9.0090090090090089E-3</v>
      </c>
      <c r="D290" s="15">
        <f>Reais6x6!AN208</f>
        <v>0</v>
      </c>
      <c r="E290" s="15">
        <f>Reais6x6!AC208</f>
        <v>4.2813455657492354E-3</v>
      </c>
      <c r="F290" s="15">
        <f>Reais6x6!AI208</f>
        <v>9.0090090090090089E-3</v>
      </c>
      <c r="G290" s="15">
        <f>Reais6x6!AO208</f>
        <v>0</v>
      </c>
      <c r="H290" s="15">
        <f>Reais6x6!AD208</f>
        <v>4.2813455657492354E-3</v>
      </c>
      <c r="I290" s="15">
        <f>Reais6x6!AJ208</f>
        <v>9.0090090090090089E-3</v>
      </c>
      <c r="J290" s="15">
        <f>Reais6x6!AP208</f>
        <v>0</v>
      </c>
      <c r="K290" s="15">
        <f>Reais6x6!AE208</f>
        <v>4.2813455657492354E-3</v>
      </c>
      <c r="L290" s="15">
        <f>Reais6x6!AK208</f>
        <v>9.0090090090090089E-3</v>
      </c>
      <c r="M290" s="15">
        <f>Reais6x6!AQ208</f>
        <v>0</v>
      </c>
      <c r="N290" s="15">
        <f>Reais6x6!AF208</f>
        <v>4.2813455657492354E-3</v>
      </c>
      <c r="O290" s="15">
        <f>Reais6x6!AL208</f>
        <v>9.0090090090090089E-3</v>
      </c>
      <c r="P290" s="15">
        <f>Reais6x6!AR208</f>
        <v>0</v>
      </c>
      <c r="Q290" s="15">
        <f>Reais6x6!AG208</f>
        <v>1.5902140672782873E-2</v>
      </c>
      <c r="R290" s="15">
        <f>Reais6x6!AM208</f>
        <v>2.7027027027027029E-2</v>
      </c>
      <c r="S290" s="15">
        <f>Reais6x6!AS208</f>
        <v>2.7147766323024059E-4</v>
      </c>
      <c r="T290" s="13">
        <f>Reais6x6!AA208</f>
        <v>0.13976921598819739</v>
      </c>
    </row>
    <row r="291" spans="1:20" hidden="1" outlineLevel="1">
      <c r="A291" s="14">
        <v>290</v>
      </c>
      <c r="B291" s="15">
        <f>Reais6x6!AB209</f>
        <v>4.2813455657492354E-3</v>
      </c>
      <c r="C291" s="15">
        <f>Reais6x6!AH209</f>
        <v>9.0090090090090089E-3</v>
      </c>
      <c r="D291" s="15">
        <f>Reais6x6!AN209</f>
        <v>0</v>
      </c>
      <c r="E291" s="15">
        <f>Reais6x6!AC209</f>
        <v>4.2813455657492354E-3</v>
      </c>
      <c r="F291" s="15">
        <f>Reais6x6!AI209</f>
        <v>9.0090090090090089E-3</v>
      </c>
      <c r="G291" s="15">
        <f>Reais6x6!AO209</f>
        <v>0</v>
      </c>
      <c r="H291" s="15">
        <f>Reais6x6!AD209</f>
        <v>4.2813455657492354E-3</v>
      </c>
      <c r="I291" s="15">
        <f>Reais6x6!AJ209</f>
        <v>9.0090090090090089E-3</v>
      </c>
      <c r="J291" s="15">
        <f>Reais6x6!AP209</f>
        <v>0</v>
      </c>
      <c r="K291" s="15">
        <f>Reais6x6!AE209</f>
        <v>4.2813455657492354E-3</v>
      </c>
      <c r="L291" s="15">
        <f>Reais6x6!AK209</f>
        <v>9.0090090090090089E-3</v>
      </c>
      <c r="M291" s="15">
        <f>Reais6x6!AQ209</f>
        <v>0</v>
      </c>
      <c r="N291" s="15">
        <f>Reais6x6!AF209</f>
        <v>1.5902140672782873E-2</v>
      </c>
      <c r="O291" s="15">
        <f>Reais6x6!AL209</f>
        <v>2.7027027027027029E-2</v>
      </c>
      <c r="P291" s="15">
        <f>Reais6x6!AR209</f>
        <v>2.7147766323024059E-4</v>
      </c>
      <c r="Q291" s="15">
        <f>Reais6x6!AG209</f>
        <v>1.5902140672782873E-2</v>
      </c>
      <c r="R291" s="15">
        <f>Reais6x6!AM209</f>
        <v>2.7027027027027029E-2</v>
      </c>
      <c r="S291" s="15">
        <f>Reais6x6!AS209</f>
        <v>2.7147766323024059E-4</v>
      </c>
      <c r="T291" s="13">
        <f>Reais6x6!AA209</f>
        <v>0.14243453887044732</v>
      </c>
    </row>
    <row r="292" spans="1:20" hidden="1" outlineLevel="1">
      <c r="A292" s="14">
        <v>291</v>
      </c>
      <c r="B292" s="15">
        <f>Reais6x6!AB210</f>
        <v>4.2813455657492354E-3</v>
      </c>
      <c r="C292" s="15">
        <f>Reais6x6!AH210</f>
        <v>9.0090090090090089E-3</v>
      </c>
      <c r="D292" s="15">
        <f>Reais6x6!AN210</f>
        <v>0</v>
      </c>
      <c r="E292" s="15">
        <f>Reais6x6!AC210</f>
        <v>4.2813455657492354E-3</v>
      </c>
      <c r="F292" s="15">
        <f>Reais6x6!AI210</f>
        <v>9.0090090090090089E-3</v>
      </c>
      <c r="G292" s="15">
        <f>Reais6x6!AO210</f>
        <v>0</v>
      </c>
      <c r="H292" s="15">
        <f>Reais6x6!AD210</f>
        <v>4.2813455657492354E-3</v>
      </c>
      <c r="I292" s="15">
        <f>Reais6x6!AJ210</f>
        <v>9.0090090090090089E-3</v>
      </c>
      <c r="J292" s="15">
        <f>Reais6x6!AP210</f>
        <v>0</v>
      </c>
      <c r="K292" s="15">
        <f>Reais6x6!AE210</f>
        <v>1.5902140672782873E-2</v>
      </c>
      <c r="L292" s="15">
        <f>Reais6x6!AK210</f>
        <v>2.7027027027027029E-2</v>
      </c>
      <c r="M292" s="15">
        <f>Reais6x6!AQ210</f>
        <v>2.7147766323024059E-4</v>
      </c>
      <c r="N292" s="15">
        <f>Reais6x6!AF210</f>
        <v>1.5902140672782873E-2</v>
      </c>
      <c r="O292" s="15">
        <f>Reais6x6!AL210</f>
        <v>2.7027027027027029E-2</v>
      </c>
      <c r="P292" s="15">
        <f>Reais6x6!AR210</f>
        <v>2.7147766323024059E-4</v>
      </c>
      <c r="Q292" s="15">
        <f>Reais6x6!AG210</f>
        <v>1.5902140672782873E-2</v>
      </c>
      <c r="R292" s="15">
        <f>Reais6x6!AM210</f>
        <v>2.7027027027027029E-2</v>
      </c>
      <c r="S292" s="15">
        <f>Reais6x6!AS210</f>
        <v>2.7147766323024059E-4</v>
      </c>
      <c r="T292" s="13">
        <f>Reais6x6!AA210</f>
        <v>0.16709707746233668</v>
      </c>
    </row>
    <row r="293" spans="1:20" hidden="1" outlineLevel="1">
      <c r="A293" s="14">
        <v>292</v>
      </c>
      <c r="B293" s="15">
        <f>Reais6x6!AB211</f>
        <v>4.2813455657492354E-3</v>
      </c>
      <c r="C293" s="15">
        <f>Reais6x6!AH211</f>
        <v>9.0090090090090089E-3</v>
      </c>
      <c r="D293" s="15">
        <f>Reais6x6!AN211</f>
        <v>0</v>
      </c>
      <c r="E293" s="15">
        <f>Reais6x6!AC211</f>
        <v>4.2813455657492354E-3</v>
      </c>
      <c r="F293" s="15">
        <f>Reais6x6!AI211</f>
        <v>9.0090090090090089E-3</v>
      </c>
      <c r="G293" s="15">
        <f>Reais6x6!AO211</f>
        <v>0</v>
      </c>
      <c r="H293" s="15">
        <f>Reais6x6!AD211</f>
        <v>1.5902140672782873E-2</v>
      </c>
      <c r="I293" s="15">
        <f>Reais6x6!AJ211</f>
        <v>2.7027027027027029E-2</v>
      </c>
      <c r="J293" s="15">
        <f>Reais6x6!AP211</f>
        <v>2.7147766323024059E-4</v>
      </c>
      <c r="K293" s="15">
        <f>Reais6x6!AE211</f>
        <v>1.5902140672782873E-2</v>
      </c>
      <c r="L293" s="15">
        <f>Reais6x6!AK211</f>
        <v>2.7027027027027029E-2</v>
      </c>
      <c r="M293" s="15">
        <f>Reais6x6!AQ211</f>
        <v>2.7147766323024059E-4</v>
      </c>
      <c r="N293" s="15">
        <f>Reais6x6!AF211</f>
        <v>1.5902140672782873E-2</v>
      </c>
      <c r="O293" s="15">
        <f>Reais6x6!AL211</f>
        <v>2.7027027027027029E-2</v>
      </c>
      <c r="P293" s="15">
        <f>Reais6x6!AR211</f>
        <v>2.7147766323024059E-4</v>
      </c>
      <c r="Q293" s="15">
        <f>Reais6x6!AG211</f>
        <v>1.5902140672782873E-2</v>
      </c>
      <c r="R293" s="15">
        <f>Reais6x6!AM211</f>
        <v>2.7027027027027029E-2</v>
      </c>
      <c r="S293" s="15">
        <f>Reais6x6!AS211</f>
        <v>2.7147766323024059E-4</v>
      </c>
      <c r="T293" s="13">
        <f>Reais6x6!AA211</f>
        <v>0.17511738769341081</v>
      </c>
    </row>
    <row r="294" spans="1:20" hidden="1" outlineLevel="1">
      <c r="A294" s="14">
        <v>293</v>
      </c>
      <c r="B294" s="15">
        <f>Reais6x6!AB212</f>
        <v>4.2813455657492354E-3</v>
      </c>
      <c r="C294" s="15">
        <f>Reais6x6!AH212</f>
        <v>9.0090090090090089E-3</v>
      </c>
      <c r="D294" s="15">
        <f>Reais6x6!AN212</f>
        <v>0</v>
      </c>
      <c r="E294" s="15">
        <f>Reais6x6!AC212</f>
        <v>1.5902140672782873E-2</v>
      </c>
      <c r="F294" s="15">
        <f>Reais6x6!AI212</f>
        <v>2.7027027027027029E-2</v>
      </c>
      <c r="G294" s="15">
        <f>Reais6x6!AO212</f>
        <v>2.7147766323024059E-4</v>
      </c>
      <c r="H294" s="15">
        <f>Reais6x6!AD212</f>
        <v>1.5902140672782873E-2</v>
      </c>
      <c r="I294" s="15">
        <f>Reais6x6!AJ212</f>
        <v>2.7027027027027029E-2</v>
      </c>
      <c r="J294" s="15">
        <f>Reais6x6!AP212</f>
        <v>2.7147766323024059E-4</v>
      </c>
      <c r="K294" s="15">
        <f>Reais6x6!AE212</f>
        <v>1.5902140672782873E-2</v>
      </c>
      <c r="L294" s="15">
        <f>Reais6x6!AK212</f>
        <v>2.7027027027027029E-2</v>
      </c>
      <c r="M294" s="15">
        <f>Reais6x6!AQ212</f>
        <v>2.7147766323024059E-4</v>
      </c>
      <c r="N294" s="15">
        <f>Reais6x6!AF212</f>
        <v>1.5902140672782873E-2</v>
      </c>
      <c r="O294" s="15">
        <f>Reais6x6!AL212</f>
        <v>2.7027027027027029E-2</v>
      </c>
      <c r="P294" s="15">
        <f>Reais6x6!AR212</f>
        <v>2.7147766323024059E-4</v>
      </c>
      <c r="Q294" s="15">
        <f>Reais6x6!AG212</f>
        <v>1.5902140672782873E-2</v>
      </c>
      <c r="R294" s="15">
        <f>Reais6x6!AM212</f>
        <v>2.7027027027027029E-2</v>
      </c>
      <c r="S294" s="15">
        <f>Reais6x6!AS212</f>
        <v>2.7147766323024059E-4</v>
      </c>
      <c r="T294" s="13">
        <f>Reais6x6!AA212</f>
        <v>0.19944672062438262</v>
      </c>
    </row>
    <row r="295" spans="1:20">
      <c r="A295" s="21">
        <v>294</v>
      </c>
      <c r="B295" s="15">
        <f>Reais6x6!AB213</f>
        <v>1.5902140672782873E-2</v>
      </c>
      <c r="C295" s="15">
        <f>Reais6x6!AH213</f>
        <v>2.7027027027027029E-2</v>
      </c>
      <c r="D295" s="15">
        <f>Reais6x6!AN213</f>
        <v>2.7147766323024059E-4</v>
      </c>
      <c r="E295" s="15">
        <f>Reais6x6!AC213</f>
        <v>1.5902140672782873E-2</v>
      </c>
      <c r="F295" s="15">
        <f>Reais6x6!AI213</f>
        <v>2.7027027027027029E-2</v>
      </c>
      <c r="G295" s="15">
        <f>Reais6x6!AO213</f>
        <v>2.7147766323024059E-4</v>
      </c>
      <c r="H295" s="15">
        <f>Reais6x6!AD213</f>
        <v>1.5902140672782873E-2</v>
      </c>
      <c r="I295" s="15">
        <f>Reais6x6!AJ213</f>
        <v>2.7027027027027029E-2</v>
      </c>
      <c r="J295" s="15">
        <f>Reais6x6!AP213</f>
        <v>2.7147766323024059E-4</v>
      </c>
      <c r="K295" s="15">
        <f>Reais6x6!AE213</f>
        <v>1.5902140672782873E-2</v>
      </c>
      <c r="L295" s="15">
        <f>Reais6x6!AK213</f>
        <v>2.7027027027027029E-2</v>
      </c>
      <c r="M295" s="15">
        <f>Reais6x6!AQ213</f>
        <v>2.7147766323024059E-4</v>
      </c>
      <c r="N295" s="15">
        <f>Reais6x6!AF213</f>
        <v>1.5902140672782873E-2</v>
      </c>
      <c r="O295" s="15">
        <f>Reais6x6!AL213</f>
        <v>2.7027027027027029E-2</v>
      </c>
      <c r="P295" s="15">
        <f>Reais6x6!AR213</f>
        <v>2.7147766323024059E-4</v>
      </c>
      <c r="Q295" s="15">
        <f>Reais6x6!AG213</f>
        <v>1.5902140672782873E-2</v>
      </c>
      <c r="R295" s="15">
        <f>Reais6x6!AM213</f>
        <v>2.7027027027027029E-2</v>
      </c>
      <c r="S295" s="15">
        <f>Reais6x6!AS213</f>
        <v>2.7147766323024059E-4</v>
      </c>
      <c r="T295" s="13">
        <f>Reais6x6!AA213</f>
        <v>0.22945957169128559</v>
      </c>
    </row>
    <row r="296" spans="1:20">
      <c r="A296" s="17"/>
      <c r="B296" s="43"/>
      <c r="C296" s="43"/>
      <c r="D296" s="43"/>
      <c r="E296" s="43"/>
      <c r="F296" s="43"/>
      <c r="G296" s="43"/>
      <c r="H296" s="43"/>
      <c r="I296" s="43"/>
      <c r="J296" s="43"/>
      <c r="K296" s="43"/>
      <c r="L296" s="43"/>
      <c r="M296" s="43"/>
      <c r="N296" s="43"/>
      <c r="O296" s="43"/>
      <c r="P296" s="43"/>
      <c r="Q296" s="43"/>
      <c r="R296" s="43"/>
      <c r="S296" s="43"/>
      <c r="T296" s="24"/>
    </row>
    <row r="297" spans="1:20">
      <c r="T297" s="27"/>
    </row>
    <row r="298" spans="1:20">
      <c r="T298" s="27"/>
    </row>
    <row r="299" spans="1:20">
      <c r="T299" s="27"/>
    </row>
    <row r="300" spans="1:20">
      <c r="T300" s="27"/>
    </row>
    <row r="301" spans="1:20">
      <c r="T301" s="27"/>
    </row>
    <row r="302" spans="1:20">
      <c r="T302" s="27"/>
    </row>
    <row r="303" spans="1:20">
      <c r="T303" s="27"/>
    </row>
    <row r="304" spans="1:20">
      <c r="T304" s="27"/>
    </row>
    <row r="305" spans="20:20">
      <c r="T305" s="27"/>
    </row>
    <row r="306" spans="20:20">
      <c r="T306" s="27"/>
    </row>
    <row r="307" spans="20:20">
      <c r="T307" s="27"/>
    </row>
    <row r="308" spans="20:20">
      <c r="T308" s="27"/>
    </row>
    <row r="309" spans="20:20">
      <c r="T309" s="27"/>
    </row>
    <row r="310" spans="20:20">
      <c r="T310" s="27"/>
    </row>
    <row r="311" spans="20:20">
      <c r="T311" s="27"/>
    </row>
    <row r="312" spans="20:20">
      <c r="T312" s="27"/>
    </row>
    <row r="313" spans="20:20">
      <c r="T313" s="27"/>
    </row>
    <row r="314" spans="20:20">
      <c r="T314" s="27"/>
    </row>
    <row r="315" spans="20:20">
      <c r="T315" s="27"/>
    </row>
    <row r="316" spans="20:20">
      <c r="T316" s="27"/>
    </row>
    <row r="317" spans="20:20">
      <c r="T317" s="27"/>
    </row>
    <row r="318" spans="20:20">
      <c r="T318" s="27"/>
    </row>
    <row r="319" spans="20:20">
      <c r="T319" s="27"/>
    </row>
    <row r="320" spans="20:20">
      <c r="T320" s="27"/>
    </row>
    <row r="321" spans="20:20">
      <c r="T321" s="27"/>
    </row>
    <row r="322" spans="20:20">
      <c r="T322" s="27"/>
    </row>
    <row r="323" spans="20:20">
      <c r="T323" s="27"/>
    </row>
    <row r="324" spans="20:20">
      <c r="T324" s="27"/>
    </row>
    <row r="325" spans="20:20">
      <c r="T325" s="27"/>
    </row>
    <row r="326" spans="20:20">
      <c r="T326" s="27"/>
    </row>
    <row r="327" spans="20:20">
      <c r="T327" s="27"/>
    </row>
    <row r="328" spans="20:20">
      <c r="T328" s="27"/>
    </row>
    <row r="329" spans="20:20">
      <c r="T329" s="27"/>
    </row>
    <row r="330" spans="20:20">
      <c r="T330" s="27"/>
    </row>
    <row r="331" spans="20:20">
      <c r="T331" s="27"/>
    </row>
    <row r="332" spans="20:20">
      <c r="T332" s="27"/>
    </row>
    <row r="333" spans="20:20">
      <c r="T333" s="27"/>
    </row>
    <row r="334" spans="20:20">
      <c r="T334" s="27"/>
    </row>
    <row r="335" spans="20:20">
      <c r="T335" s="27"/>
    </row>
    <row r="336" spans="20:20">
      <c r="T336" s="27"/>
    </row>
    <row r="337" spans="20:20">
      <c r="T337" s="27"/>
    </row>
    <row r="338" spans="20:20">
      <c r="T338" s="27"/>
    </row>
    <row r="339" spans="20:20">
      <c r="T339" s="27"/>
    </row>
    <row r="340" spans="20:20">
      <c r="T340" s="27"/>
    </row>
    <row r="341" spans="20:20">
      <c r="T341" s="27"/>
    </row>
    <row r="342" spans="20:20">
      <c r="T342" s="27"/>
    </row>
    <row r="343" spans="20:20">
      <c r="T343" s="27"/>
    </row>
    <row r="344" spans="20:20">
      <c r="T344" s="27"/>
    </row>
    <row r="345" spans="20:20">
      <c r="T345" s="27"/>
    </row>
    <row r="346" spans="20:20">
      <c r="T346" s="27"/>
    </row>
    <row r="347" spans="20:20">
      <c r="T347" s="27"/>
    </row>
    <row r="348" spans="20:20">
      <c r="T348" s="27"/>
    </row>
    <row r="349" spans="20:20">
      <c r="T349" s="27"/>
    </row>
    <row r="350" spans="20:20">
      <c r="T350" s="27"/>
    </row>
    <row r="351" spans="20:20">
      <c r="T351" s="27"/>
    </row>
    <row r="352" spans="20:20">
      <c r="T352" s="27"/>
    </row>
    <row r="353" spans="20:20">
      <c r="T353" s="27"/>
    </row>
    <row r="354" spans="20:20">
      <c r="T354" s="27"/>
    </row>
    <row r="355" spans="20:20">
      <c r="T355" s="27"/>
    </row>
    <row r="356" spans="20:20">
      <c r="T356" s="27"/>
    </row>
    <row r="357" spans="20:20">
      <c r="T357" s="27"/>
    </row>
    <row r="358" spans="20:20">
      <c r="T358" s="27"/>
    </row>
    <row r="359" spans="20:20">
      <c r="T359" s="27"/>
    </row>
    <row r="360" spans="20:20">
      <c r="T360" s="27"/>
    </row>
    <row r="361" spans="20:20">
      <c r="T361" s="27"/>
    </row>
    <row r="362" spans="20:20">
      <c r="T362" s="27"/>
    </row>
    <row r="363" spans="20:20">
      <c r="T363" s="27"/>
    </row>
    <row r="364" spans="20:20">
      <c r="T364" s="27"/>
    </row>
    <row r="365" spans="20:20">
      <c r="T365" s="27"/>
    </row>
    <row r="366" spans="20:20">
      <c r="T366" s="27"/>
    </row>
    <row r="367" spans="20:20">
      <c r="T367" s="27"/>
    </row>
    <row r="368" spans="20:20">
      <c r="T368" s="27"/>
    </row>
    <row r="369" spans="20:20">
      <c r="T369" s="27"/>
    </row>
    <row r="370" spans="20:20">
      <c r="T370" s="27"/>
    </row>
    <row r="371" spans="20:20">
      <c r="T371" s="27"/>
    </row>
    <row r="372" spans="20:20">
      <c r="T372" s="27"/>
    </row>
    <row r="373" spans="20:20">
      <c r="T373" s="27"/>
    </row>
    <row r="374" spans="20:20">
      <c r="T374" s="27"/>
    </row>
    <row r="375" spans="20:20">
      <c r="T375" s="27"/>
    </row>
    <row r="376" spans="20:20">
      <c r="T376" s="27"/>
    </row>
    <row r="377" spans="20:20">
      <c r="T377" s="27"/>
    </row>
    <row r="378" spans="20:20">
      <c r="T378" s="27"/>
    </row>
    <row r="379" spans="20:20">
      <c r="T379" s="27"/>
    </row>
    <row r="380" spans="20:20">
      <c r="T380" s="27"/>
    </row>
    <row r="381" spans="20:20">
      <c r="T381" s="27"/>
    </row>
    <row r="382" spans="20:20">
      <c r="T382" s="27"/>
    </row>
    <row r="383" spans="20:20">
      <c r="T383" s="27"/>
    </row>
    <row r="384" spans="20:20">
      <c r="T384" s="27"/>
    </row>
    <row r="385" spans="20:20">
      <c r="T385" s="27"/>
    </row>
    <row r="386" spans="20:20">
      <c r="T386" s="27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2:AN389"/>
  <sheetViews>
    <sheetView workbookViewId="0"/>
  </sheetViews>
  <sheetFormatPr defaultColWidth="14.42578125" defaultRowHeight="15" customHeight="1" outlineLevelRow="1"/>
  <cols>
    <col min="2" max="2" width="4.28515625" customWidth="1"/>
    <col min="3" max="3" width="4.85546875" customWidth="1"/>
    <col min="4" max="4" width="6.42578125" customWidth="1"/>
    <col min="5" max="5" width="4.7109375" customWidth="1"/>
    <col min="6" max="6" width="4.85546875" customWidth="1"/>
    <col min="7" max="7" width="6.42578125" customWidth="1"/>
    <col min="8" max="8" width="4.7109375" customWidth="1"/>
    <col min="9" max="9" width="4.85546875" customWidth="1"/>
    <col min="10" max="10" width="6.42578125" customWidth="1"/>
    <col min="11" max="11" width="4.42578125" customWidth="1"/>
    <col min="12" max="12" width="4.85546875" customWidth="1"/>
    <col min="13" max="13" width="6.42578125" customWidth="1"/>
    <col min="14" max="14" width="4.42578125" customWidth="1"/>
    <col min="15" max="15" width="4.85546875" customWidth="1"/>
    <col min="16" max="16" width="6.42578125" customWidth="1"/>
    <col min="17" max="17" width="4.42578125" customWidth="1"/>
    <col min="18" max="18" width="4.85546875" customWidth="1"/>
    <col min="19" max="19" width="6.42578125" customWidth="1"/>
    <col min="20" max="20" width="4.42578125" customWidth="1"/>
    <col min="21" max="21" width="4.85546875" customWidth="1"/>
    <col min="22" max="22" width="6.42578125" customWidth="1"/>
    <col min="23" max="23" width="4.42578125" customWidth="1"/>
    <col min="24" max="24" width="4.85546875" customWidth="1"/>
    <col min="25" max="25" width="6.42578125" customWidth="1"/>
    <col min="26" max="26" width="4.42578125" customWidth="1"/>
    <col min="27" max="27" width="4.85546875" customWidth="1"/>
    <col min="28" max="28" width="6.42578125" customWidth="1"/>
    <col min="29" max="29" width="4.42578125" customWidth="1"/>
    <col min="30" max="30" width="4.85546875" customWidth="1"/>
    <col min="31" max="31" width="6.42578125" customWidth="1"/>
    <col min="32" max="32" width="4.42578125" customWidth="1"/>
    <col min="33" max="33" width="4.85546875" customWidth="1"/>
    <col min="34" max="34" width="6.42578125" customWidth="1"/>
    <col min="35" max="35" width="4.42578125" customWidth="1"/>
    <col min="36" max="36" width="4.85546875" customWidth="1"/>
    <col min="37" max="37" width="6.42578125" customWidth="1"/>
    <col min="38" max="38" width="4.42578125" customWidth="1"/>
    <col min="39" max="39" width="10" customWidth="1"/>
  </cols>
  <sheetData>
    <row r="2" spans="1:40">
      <c r="AN2" s="1"/>
    </row>
    <row r="3" spans="1:40">
      <c r="B3" s="99" t="s">
        <v>0</v>
      </c>
      <c r="C3" s="96" t="s">
        <v>1</v>
      </c>
      <c r="D3" s="97"/>
      <c r="E3" s="98"/>
      <c r="F3" s="96" t="s">
        <v>2</v>
      </c>
      <c r="G3" s="97"/>
      <c r="H3" s="98"/>
      <c r="I3" s="96" t="s">
        <v>7</v>
      </c>
      <c r="J3" s="97"/>
      <c r="K3" s="98"/>
      <c r="L3" s="96" t="s">
        <v>8</v>
      </c>
      <c r="M3" s="97"/>
      <c r="N3" s="98"/>
      <c r="O3" s="96" t="s">
        <v>9</v>
      </c>
      <c r="P3" s="97"/>
      <c r="Q3" s="98"/>
      <c r="R3" s="96" t="s">
        <v>10</v>
      </c>
      <c r="S3" s="97"/>
      <c r="T3" s="98"/>
      <c r="U3" s="96" t="s">
        <v>11</v>
      </c>
      <c r="V3" s="97"/>
      <c r="W3" s="98"/>
      <c r="X3" s="96" t="s">
        <v>12</v>
      </c>
      <c r="Y3" s="97"/>
      <c r="Z3" s="98"/>
      <c r="AA3" s="96" t="s">
        <v>13</v>
      </c>
      <c r="AB3" s="97"/>
      <c r="AC3" s="98"/>
      <c r="AD3" s="96" t="s">
        <v>14</v>
      </c>
      <c r="AE3" s="97"/>
      <c r="AF3" s="98"/>
      <c r="AG3" s="96" t="s">
        <v>15</v>
      </c>
      <c r="AH3" s="97"/>
      <c r="AI3" s="98"/>
      <c r="AJ3" s="96" t="s">
        <v>16</v>
      </c>
      <c r="AK3" s="97"/>
      <c r="AL3" s="98"/>
      <c r="AM3" s="94" t="s">
        <v>3</v>
      </c>
    </row>
    <row r="4" spans="1:40">
      <c r="B4" s="95"/>
      <c r="C4" s="7" t="s">
        <v>4</v>
      </c>
      <c r="D4" s="7" t="s">
        <v>5</v>
      </c>
      <c r="E4" s="7" t="s">
        <v>6</v>
      </c>
      <c r="F4" s="7" t="s">
        <v>4</v>
      </c>
      <c r="G4" s="7" t="s">
        <v>5</v>
      </c>
      <c r="H4" s="7" t="s">
        <v>6</v>
      </c>
      <c r="I4" s="7" t="s">
        <v>4</v>
      </c>
      <c r="J4" s="7" t="s">
        <v>5</v>
      </c>
      <c r="K4" s="7" t="s">
        <v>6</v>
      </c>
      <c r="L4" s="7" t="s">
        <v>4</v>
      </c>
      <c r="M4" s="7" t="s">
        <v>5</v>
      </c>
      <c r="N4" s="7" t="s">
        <v>6</v>
      </c>
      <c r="O4" s="7" t="s">
        <v>4</v>
      </c>
      <c r="P4" s="7" t="s">
        <v>5</v>
      </c>
      <c r="Q4" s="7" t="s">
        <v>6</v>
      </c>
      <c r="R4" s="7" t="s">
        <v>4</v>
      </c>
      <c r="S4" s="7" t="s">
        <v>5</v>
      </c>
      <c r="T4" s="7" t="s">
        <v>6</v>
      </c>
      <c r="U4" s="2" t="s">
        <v>4</v>
      </c>
      <c r="V4" s="2" t="s">
        <v>5</v>
      </c>
      <c r="W4" s="2" t="s">
        <v>6</v>
      </c>
      <c r="X4" s="2" t="s">
        <v>4</v>
      </c>
      <c r="Y4" s="2" t="s">
        <v>5</v>
      </c>
      <c r="Z4" s="2" t="s">
        <v>6</v>
      </c>
      <c r="AA4" s="2" t="s">
        <v>4</v>
      </c>
      <c r="AB4" s="2" t="s">
        <v>5</v>
      </c>
      <c r="AC4" s="2" t="s">
        <v>6</v>
      </c>
      <c r="AD4" s="2" t="s">
        <v>4</v>
      </c>
      <c r="AE4" s="2" t="s">
        <v>5</v>
      </c>
      <c r="AF4" s="2" t="s">
        <v>6</v>
      </c>
      <c r="AG4" s="2" t="s">
        <v>4</v>
      </c>
      <c r="AH4" s="2" t="s">
        <v>5</v>
      </c>
      <c r="AI4" s="2" t="s">
        <v>6</v>
      </c>
      <c r="AJ4" s="2" t="s">
        <v>4</v>
      </c>
      <c r="AK4" s="2" t="s">
        <v>5</v>
      </c>
      <c r="AL4" s="2" t="s">
        <v>6</v>
      </c>
      <c r="AM4" s="95"/>
    </row>
    <row r="5" spans="1:40">
      <c r="A5" s="6"/>
      <c r="B5" s="20">
        <v>1</v>
      </c>
      <c r="C5" s="10">
        <f>Sintéticos12x12!AZ4</f>
        <v>0.3</v>
      </c>
      <c r="D5" s="10">
        <f>Sintéticos12x12!BL4</f>
        <v>0</v>
      </c>
      <c r="E5" s="10">
        <f>Sintéticos12x12!BX4</f>
        <v>0</v>
      </c>
      <c r="F5" s="10">
        <f>Sintéticos12x12!BA4</f>
        <v>0.3</v>
      </c>
      <c r="G5" s="10">
        <f>Sintéticos12x12!BM4</f>
        <v>0</v>
      </c>
      <c r="H5" s="10">
        <f>Sintéticos12x12!BY4</f>
        <v>0</v>
      </c>
      <c r="I5" s="10">
        <f>Sintéticos12x12!BB4</f>
        <v>0.3</v>
      </c>
      <c r="J5" s="10">
        <f>Sintéticos12x12!BN4</f>
        <v>0</v>
      </c>
      <c r="K5" s="10">
        <f>Sintéticos12x12!BZ4</f>
        <v>0</v>
      </c>
      <c r="L5" s="10">
        <f>Sintéticos12x12!BC4</f>
        <v>0.3</v>
      </c>
      <c r="M5" s="10">
        <f>Sintéticos12x12!BO4</f>
        <v>0</v>
      </c>
      <c r="N5" s="10">
        <f>Sintéticos12x12!CA4</f>
        <v>0</v>
      </c>
      <c r="O5" s="10">
        <f>Sintéticos12x12!BD4</f>
        <v>0.3</v>
      </c>
      <c r="P5" s="10">
        <f>Sintéticos12x12!BP4</f>
        <v>0</v>
      </c>
      <c r="Q5" s="10">
        <f>Sintéticos12x12!CB4</f>
        <v>0</v>
      </c>
      <c r="R5" s="10">
        <f>Sintéticos12x12!BE4</f>
        <v>0.3</v>
      </c>
      <c r="S5" s="10">
        <f>Sintéticos12x12!BQ4</f>
        <v>0</v>
      </c>
      <c r="T5" s="10">
        <f>Sintéticos12x12!CC4</f>
        <v>0</v>
      </c>
      <c r="U5" s="10">
        <f>Sintéticos12x12!BF4</f>
        <v>0.3</v>
      </c>
      <c r="V5" s="10">
        <f>Sintéticos12x12!BR4</f>
        <v>0</v>
      </c>
      <c r="W5" s="10">
        <f>Sintéticos12x12!CD4</f>
        <v>0</v>
      </c>
      <c r="X5" s="10">
        <f>Sintéticos12x12!BG4</f>
        <v>0.3</v>
      </c>
      <c r="Y5" s="10">
        <f>Sintéticos12x12!BS4</f>
        <v>0</v>
      </c>
      <c r="Z5" s="10">
        <f>Sintéticos12x12!CE4</f>
        <v>0</v>
      </c>
      <c r="AA5" s="10">
        <f>Sintéticos12x12!BH4</f>
        <v>0.3</v>
      </c>
      <c r="AB5" s="10">
        <f>Sintéticos12x12!BT4</f>
        <v>0</v>
      </c>
      <c r="AC5" s="10">
        <f>Sintéticos12x12!CF4</f>
        <v>0</v>
      </c>
      <c r="AD5" s="10">
        <f>Sintéticos12x12!BI4</f>
        <v>0.3</v>
      </c>
      <c r="AE5" s="10">
        <f>Sintéticos12x12!BU4</f>
        <v>0</v>
      </c>
      <c r="AF5" s="10">
        <f>Sintéticos12x12!CG4</f>
        <v>0</v>
      </c>
      <c r="AG5" s="10">
        <f>Sintéticos12x12!BJ4</f>
        <v>0.3</v>
      </c>
      <c r="AH5" s="10">
        <f>Sintéticos12x12!BV4</f>
        <v>0</v>
      </c>
      <c r="AI5" s="10">
        <f>Sintéticos12x12!CH4</f>
        <v>0</v>
      </c>
      <c r="AJ5" s="10">
        <f>Sintéticos12x12!BK4</f>
        <v>0.3</v>
      </c>
      <c r="AK5" s="10">
        <f>Sintéticos12x12!BW4</f>
        <v>0</v>
      </c>
      <c r="AL5" s="10">
        <f>Sintéticos12x12!CI4</f>
        <v>0</v>
      </c>
      <c r="AM5" s="5">
        <f>Sintéticos12x12!AY4</f>
        <v>6.2803030303030303</v>
      </c>
    </row>
    <row r="6" spans="1:40">
      <c r="A6" s="6"/>
      <c r="B6" s="20">
        <v>2</v>
      </c>
      <c r="C6" s="10">
        <f>Sintéticos12x12!AZ5</f>
        <v>0.3</v>
      </c>
      <c r="D6" s="10">
        <f>Sintéticos12x12!BL5</f>
        <v>0</v>
      </c>
      <c r="E6" s="10">
        <f>Sintéticos12x12!BX5</f>
        <v>0</v>
      </c>
      <c r="F6" s="10">
        <f>Sintéticos12x12!BA5</f>
        <v>0.3</v>
      </c>
      <c r="G6" s="10">
        <f>Sintéticos12x12!BM5</f>
        <v>0</v>
      </c>
      <c r="H6" s="10">
        <f>Sintéticos12x12!BY5</f>
        <v>0</v>
      </c>
      <c r="I6" s="10">
        <f>Sintéticos12x12!BB5</f>
        <v>0.3</v>
      </c>
      <c r="J6" s="10">
        <f>Sintéticos12x12!BN5</f>
        <v>0</v>
      </c>
      <c r="K6" s="10">
        <f>Sintéticos12x12!BZ5</f>
        <v>0</v>
      </c>
      <c r="L6" s="10">
        <f>Sintéticos12x12!BC5</f>
        <v>0.3</v>
      </c>
      <c r="M6" s="10">
        <f>Sintéticos12x12!BO5</f>
        <v>0</v>
      </c>
      <c r="N6" s="10">
        <f>Sintéticos12x12!CA5</f>
        <v>0</v>
      </c>
      <c r="O6" s="10">
        <f>Sintéticos12x12!BD5</f>
        <v>0.3</v>
      </c>
      <c r="P6" s="10">
        <f>Sintéticos12x12!BP5</f>
        <v>0</v>
      </c>
      <c r="Q6" s="10">
        <f>Sintéticos12x12!CB5</f>
        <v>0</v>
      </c>
      <c r="R6" s="10">
        <f>Sintéticos12x12!BE5</f>
        <v>0.3</v>
      </c>
      <c r="S6" s="10">
        <f>Sintéticos12x12!BQ5</f>
        <v>0</v>
      </c>
      <c r="T6" s="10">
        <f>Sintéticos12x12!CC5</f>
        <v>0</v>
      </c>
      <c r="U6" s="10">
        <f>Sintéticos12x12!BF5</f>
        <v>0.3</v>
      </c>
      <c r="V6" s="10">
        <f>Sintéticos12x12!BR5</f>
        <v>0</v>
      </c>
      <c r="W6" s="10">
        <f>Sintéticos12x12!CD5</f>
        <v>0</v>
      </c>
      <c r="X6" s="10">
        <f>Sintéticos12x12!BG5</f>
        <v>0.3</v>
      </c>
      <c r="Y6" s="10">
        <f>Sintéticos12x12!BS5</f>
        <v>0</v>
      </c>
      <c r="Z6" s="10">
        <f>Sintéticos12x12!CE5</f>
        <v>0</v>
      </c>
      <c r="AA6" s="10">
        <f>Sintéticos12x12!BH5</f>
        <v>0.3</v>
      </c>
      <c r="AB6" s="10">
        <f>Sintéticos12x12!BT5</f>
        <v>0</v>
      </c>
      <c r="AC6" s="10">
        <f>Sintéticos12x12!CF5</f>
        <v>0</v>
      </c>
      <c r="AD6" s="10">
        <f>Sintéticos12x12!BI5</f>
        <v>0.3</v>
      </c>
      <c r="AE6" s="10">
        <f>Sintéticos12x12!BU5</f>
        <v>0</v>
      </c>
      <c r="AF6" s="10">
        <f>Sintéticos12x12!CG5</f>
        <v>0</v>
      </c>
      <c r="AG6" s="10">
        <f>Sintéticos12x12!BJ5</f>
        <v>0.3</v>
      </c>
      <c r="AH6" s="10">
        <f>Sintéticos12x12!BV5</f>
        <v>0</v>
      </c>
      <c r="AI6" s="10">
        <f>Sintéticos12x12!CH5</f>
        <v>0</v>
      </c>
      <c r="AJ6" s="10">
        <f>Sintéticos12x12!BK5</f>
        <v>0</v>
      </c>
      <c r="AK6" s="10">
        <f>Sintéticos12x12!BW5</f>
        <v>0</v>
      </c>
      <c r="AL6" s="10">
        <f>Sintéticos12x12!CI5</f>
        <v>0</v>
      </c>
      <c r="AM6" s="5">
        <f>Sintéticos12x12!AY5</f>
        <v>5.0211733746629852</v>
      </c>
    </row>
    <row r="7" spans="1:40">
      <c r="A7" s="6"/>
      <c r="B7" s="20">
        <v>3</v>
      </c>
      <c r="C7" s="10">
        <f>Sintéticos12x12!AZ6</f>
        <v>0.3</v>
      </c>
      <c r="D7" s="10">
        <f>Sintéticos12x12!BL6</f>
        <v>0</v>
      </c>
      <c r="E7" s="10">
        <f>Sintéticos12x12!BX6</f>
        <v>0</v>
      </c>
      <c r="F7" s="10">
        <f>Sintéticos12x12!BA6</f>
        <v>0.3</v>
      </c>
      <c r="G7" s="10">
        <f>Sintéticos12x12!BM6</f>
        <v>0</v>
      </c>
      <c r="H7" s="10">
        <f>Sintéticos12x12!BY6</f>
        <v>0</v>
      </c>
      <c r="I7" s="10">
        <f>Sintéticos12x12!BB6</f>
        <v>0.3</v>
      </c>
      <c r="J7" s="10">
        <f>Sintéticos12x12!BN6</f>
        <v>0</v>
      </c>
      <c r="K7" s="10">
        <f>Sintéticos12x12!BZ6</f>
        <v>0</v>
      </c>
      <c r="L7" s="10">
        <f>Sintéticos12x12!BC6</f>
        <v>0.3</v>
      </c>
      <c r="M7" s="10">
        <f>Sintéticos12x12!BO6</f>
        <v>0</v>
      </c>
      <c r="N7" s="10">
        <f>Sintéticos12x12!CA6</f>
        <v>0</v>
      </c>
      <c r="O7" s="10">
        <f>Sintéticos12x12!BD6</f>
        <v>0.3</v>
      </c>
      <c r="P7" s="10">
        <f>Sintéticos12x12!BP6</f>
        <v>0</v>
      </c>
      <c r="Q7" s="10">
        <f>Sintéticos12x12!CB6</f>
        <v>0</v>
      </c>
      <c r="R7" s="10">
        <f>Sintéticos12x12!BE6</f>
        <v>0.3</v>
      </c>
      <c r="S7" s="10">
        <f>Sintéticos12x12!BQ6</f>
        <v>0</v>
      </c>
      <c r="T7" s="10">
        <f>Sintéticos12x12!CC6</f>
        <v>0</v>
      </c>
      <c r="U7" s="10">
        <f>Sintéticos12x12!BF6</f>
        <v>0.3</v>
      </c>
      <c r="V7" s="10">
        <f>Sintéticos12x12!BR6</f>
        <v>0</v>
      </c>
      <c r="W7" s="10">
        <f>Sintéticos12x12!CD6</f>
        <v>0</v>
      </c>
      <c r="X7" s="10">
        <f>Sintéticos12x12!BG6</f>
        <v>0.3</v>
      </c>
      <c r="Y7" s="10">
        <f>Sintéticos12x12!BS6</f>
        <v>0</v>
      </c>
      <c r="Z7" s="10">
        <f>Sintéticos12x12!CE6</f>
        <v>0</v>
      </c>
      <c r="AA7" s="10">
        <f>Sintéticos12x12!BH6</f>
        <v>0.3</v>
      </c>
      <c r="AB7" s="10">
        <f>Sintéticos12x12!BT6</f>
        <v>0</v>
      </c>
      <c r="AC7" s="10">
        <f>Sintéticos12x12!CF6</f>
        <v>0</v>
      </c>
      <c r="AD7" s="10">
        <f>Sintéticos12x12!BI6</f>
        <v>0.3</v>
      </c>
      <c r="AE7" s="10">
        <f>Sintéticos12x12!BU6</f>
        <v>0</v>
      </c>
      <c r="AF7" s="10">
        <f>Sintéticos12x12!CG6</f>
        <v>0</v>
      </c>
      <c r="AG7" s="10">
        <f>Sintéticos12x12!BJ6</f>
        <v>0</v>
      </c>
      <c r="AH7" s="10">
        <f>Sintéticos12x12!BV6</f>
        <v>0</v>
      </c>
      <c r="AI7" s="10">
        <f>Sintéticos12x12!CH6</f>
        <v>0</v>
      </c>
      <c r="AJ7" s="10">
        <f>Sintéticos12x12!BK6</f>
        <v>0</v>
      </c>
      <c r="AK7" s="10">
        <f>Sintéticos12x12!BW6</f>
        <v>0</v>
      </c>
      <c r="AL7" s="10">
        <f>Sintéticos12x12!CI6</f>
        <v>0</v>
      </c>
      <c r="AM7" s="5">
        <f>Sintéticos12x12!AY6</f>
        <v>3.9650756364927915</v>
      </c>
    </row>
    <row r="8" spans="1:40">
      <c r="A8" s="6"/>
      <c r="B8" s="20">
        <v>4</v>
      </c>
      <c r="C8" s="10">
        <f>Sintéticos12x12!AZ7</f>
        <v>0.3</v>
      </c>
      <c r="D8" s="10">
        <f>Sintéticos12x12!BL7</f>
        <v>0</v>
      </c>
      <c r="E8" s="10">
        <f>Sintéticos12x12!BX7</f>
        <v>0</v>
      </c>
      <c r="F8" s="10">
        <f>Sintéticos12x12!BA7</f>
        <v>0.3</v>
      </c>
      <c r="G8" s="10">
        <f>Sintéticos12x12!BM7</f>
        <v>0</v>
      </c>
      <c r="H8" s="10">
        <f>Sintéticos12x12!BY7</f>
        <v>0</v>
      </c>
      <c r="I8" s="10">
        <f>Sintéticos12x12!BB7</f>
        <v>0.3</v>
      </c>
      <c r="J8" s="10">
        <f>Sintéticos12x12!BN7</f>
        <v>0</v>
      </c>
      <c r="K8" s="10">
        <f>Sintéticos12x12!BZ7</f>
        <v>0</v>
      </c>
      <c r="L8" s="10">
        <f>Sintéticos12x12!BC7</f>
        <v>0.3</v>
      </c>
      <c r="M8" s="10">
        <f>Sintéticos12x12!BO7</f>
        <v>0</v>
      </c>
      <c r="N8" s="10">
        <f>Sintéticos12x12!CA7</f>
        <v>0</v>
      </c>
      <c r="O8" s="10">
        <f>Sintéticos12x12!BD7</f>
        <v>0.3</v>
      </c>
      <c r="P8" s="10">
        <f>Sintéticos12x12!BP7</f>
        <v>0</v>
      </c>
      <c r="Q8" s="10">
        <f>Sintéticos12x12!CB7</f>
        <v>0</v>
      </c>
      <c r="R8" s="10">
        <f>Sintéticos12x12!BE7</f>
        <v>0.3</v>
      </c>
      <c r="S8" s="10">
        <f>Sintéticos12x12!BQ7</f>
        <v>0</v>
      </c>
      <c r="T8" s="10">
        <f>Sintéticos12x12!CC7</f>
        <v>0</v>
      </c>
      <c r="U8" s="10">
        <f>Sintéticos12x12!BF7</f>
        <v>0.3</v>
      </c>
      <c r="V8" s="10">
        <f>Sintéticos12x12!BR7</f>
        <v>0</v>
      </c>
      <c r="W8" s="10">
        <f>Sintéticos12x12!CD7</f>
        <v>0</v>
      </c>
      <c r="X8" s="10">
        <f>Sintéticos12x12!BG7</f>
        <v>0.3</v>
      </c>
      <c r="Y8" s="10">
        <f>Sintéticos12x12!BS7</f>
        <v>0</v>
      </c>
      <c r="Z8" s="10">
        <f>Sintéticos12x12!CE7</f>
        <v>0</v>
      </c>
      <c r="AA8" s="10">
        <f>Sintéticos12x12!BH7</f>
        <v>0.3</v>
      </c>
      <c r="AB8" s="10">
        <f>Sintéticos12x12!BT7</f>
        <v>0</v>
      </c>
      <c r="AC8" s="10">
        <f>Sintéticos12x12!CF7</f>
        <v>0</v>
      </c>
      <c r="AD8" s="10">
        <f>Sintéticos12x12!BI7</f>
        <v>0</v>
      </c>
      <c r="AE8" s="10">
        <f>Sintéticos12x12!BU7</f>
        <v>0</v>
      </c>
      <c r="AF8" s="10">
        <f>Sintéticos12x12!CG7</f>
        <v>0</v>
      </c>
      <c r="AG8" s="10">
        <f>Sintéticos12x12!BJ7</f>
        <v>0</v>
      </c>
      <c r="AH8" s="10">
        <f>Sintéticos12x12!BV7</f>
        <v>0</v>
      </c>
      <c r="AI8" s="10">
        <f>Sintéticos12x12!CH7</f>
        <v>0</v>
      </c>
      <c r="AJ8" s="10">
        <f>Sintéticos12x12!BK7</f>
        <v>0</v>
      </c>
      <c r="AK8" s="10">
        <f>Sintéticos12x12!BW7</f>
        <v>0</v>
      </c>
      <c r="AL8" s="10">
        <f>Sintéticos12x12!CI7</f>
        <v>0</v>
      </c>
      <c r="AM8" s="5">
        <f>Sintéticos12x12!AY7</f>
        <v>3.0543985405466487</v>
      </c>
    </row>
    <row r="9" spans="1:40" collapsed="1">
      <c r="A9" s="6"/>
      <c r="B9" s="20">
        <v>5</v>
      </c>
      <c r="C9" s="10">
        <f>Sintéticos12x12!AZ8</f>
        <v>0.3</v>
      </c>
      <c r="D9" s="10">
        <f>Sintéticos12x12!BL8</f>
        <v>0</v>
      </c>
      <c r="E9" s="10">
        <f>Sintéticos12x12!BX8</f>
        <v>0</v>
      </c>
      <c r="F9" s="10">
        <f>Sintéticos12x12!BA8</f>
        <v>0.3</v>
      </c>
      <c r="G9" s="10">
        <f>Sintéticos12x12!BM8</f>
        <v>0</v>
      </c>
      <c r="H9" s="10">
        <f>Sintéticos12x12!BY8</f>
        <v>0</v>
      </c>
      <c r="I9" s="10">
        <f>Sintéticos12x12!BB8</f>
        <v>0.3</v>
      </c>
      <c r="J9" s="10">
        <f>Sintéticos12x12!BN8</f>
        <v>0</v>
      </c>
      <c r="K9" s="10">
        <f>Sintéticos12x12!BZ8</f>
        <v>0</v>
      </c>
      <c r="L9" s="10">
        <f>Sintéticos12x12!BC8</f>
        <v>0.3</v>
      </c>
      <c r="M9" s="10">
        <f>Sintéticos12x12!BO8</f>
        <v>0</v>
      </c>
      <c r="N9" s="10">
        <f>Sintéticos12x12!CA8</f>
        <v>0</v>
      </c>
      <c r="O9" s="10">
        <f>Sintéticos12x12!BD8</f>
        <v>0.3</v>
      </c>
      <c r="P9" s="10">
        <f>Sintéticos12x12!BP8</f>
        <v>0</v>
      </c>
      <c r="Q9" s="10">
        <f>Sintéticos12x12!CB8</f>
        <v>0</v>
      </c>
      <c r="R9" s="10">
        <f>Sintéticos12x12!BE8</f>
        <v>0.3</v>
      </c>
      <c r="S9" s="10">
        <f>Sintéticos12x12!BQ8</f>
        <v>0</v>
      </c>
      <c r="T9" s="10">
        <f>Sintéticos12x12!CC8</f>
        <v>0</v>
      </c>
      <c r="U9" s="10">
        <f>Sintéticos12x12!BF8</f>
        <v>0.3</v>
      </c>
      <c r="V9" s="10">
        <f>Sintéticos12x12!BR8</f>
        <v>0</v>
      </c>
      <c r="W9" s="10">
        <f>Sintéticos12x12!CD8</f>
        <v>0</v>
      </c>
      <c r="X9" s="10">
        <f>Sintéticos12x12!BG8</f>
        <v>0.3</v>
      </c>
      <c r="Y9" s="10">
        <f>Sintéticos12x12!BS8</f>
        <v>0</v>
      </c>
      <c r="Z9" s="10">
        <f>Sintéticos12x12!CE8</f>
        <v>0</v>
      </c>
      <c r="AA9" s="10">
        <f>Sintéticos12x12!BH8</f>
        <v>0</v>
      </c>
      <c r="AB9" s="10">
        <f>Sintéticos12x12!BT8</f>
        <v>0</v>
      </c>
      <c r="AC9" s="10">
        <f>Sintéticos12x12!CF8</f>
        <v>0</v>
      </c>
      <c r="AD9" s="10">
        <f>Sintéticos12x12!BI8</f>
        <v>0</v>
      </c>
      <c r="AE9" s="10">
        <f>Sintéticos12x12!BU8</f>
        <v>0</v>
      </c>
      <c r="AF9" s="10">
        <f>Sintéticos12x12!CG8</f>
        <v>0</v>
      </c>
      <c r="AG9" s="10">
        <f>Sintéticos12x12!BJ8</f>
        <v>0</v>
      </c>
      <c r="AH9" s="10">
        <f>Sintéticos12x12!BV8</f>
        <v>0</v>
      </c>
      <c r="AI9" s="10">
        <f>Sintéticos12x12!CH8</f>
        <v>0</v>
      </c>
      <c r="AJ9" s="10">
        <f>Sintéticos12x12!BK8</f>
        <v>0</v>
      </c>
      <c r="AK9" s="10">
        <f>Sintéticos12x12!BW8</f>
        <v>0</v>
      </c>
      <c r="AL9" s="10">
        <f>Sintéticos12x12!CI8</f>
        <v>0</v>
      </c>
      <c r="AM9" s="5">
        <f>Sintéticos12x12!AY8</f>
        <v>2.5092359395769086</v>
      </c>
    </row>
    <row r="10" spans="1:40" hidden="1" outlineLevel="1">
      <c r="A10" s="6"/>
      <c r="B10" s="20">
        <v>6</v>
      </c>
      <c r="C10" s="10">
        <f>Sintéticos12x12!AZ9</f>
        <v>0.3</v>
      </c>
      <c r="D10" s="10">
        <f>Sintéticos12x12!BL9</f>
        <v>0</v>
      </c>
      <c r="E10" s="10">
        <f>Sintéticos12x12!BX9</f>
        <v>0</v>
      </c>
      <c r="F10" s="10">
        <f>Sintéticos12x12!BA9</f>
        <v>0.3</v>
      </c>
      <c r="G10" s="10">
        <f>Sintéticos12x12!BM9</f>
        <v>0</v>
      </c>
      <c r="H10" s="10">
        <f>Sintéticos12x12!BY9</f>
        <v>0</v>
      </c>
      <c r="I10" s="10">
        <f>Sintéticos12x12!BB9</f>
        <v>0.3</v>
      </c>
      <c r="J10" s="10">
        <f>Sintéticos12x12!BN9</f>
        <v>0</v>
      </c>
      <c r="K10" s="10">
        <f>Sintéticos12x12!BZ9</f>
        <v>0</v>
      </c>
      <c r="L10" s="10">
        <f>Sintéticos12x12!BC9</f>
        <v>0.3</v>
      </c>
      <c r="M10" s="10">
        <f>Sintéticos12x12!BO9</f>
        <v>0</v>
      </c>
      <c r="N10" s="10">
        <f>Sintéticos12x12!CA9</f>
        <v>0</v>
      </c>
      <c r="O10" s="10">
        <f>Sintéticos12x12!BD9</f>
        <v>0.3</v>
      </c>
      <c r="P10" s="10">
        <f>Sintéticos12x12!BP9</f>
        <v>0</v>
      </c>
      <c r="Q10" s="10">
        <f>Sintéticos12x12!CB9</f>
        <v>0</v>
      </c>
      <c r="R10" s="10">
        <f>Sintéticos12x12!BE9</f>
        <v>0.3</v>
      </c>
      <c r="S10" s="10">
        <f>Sintéticos12x12!BQ9</f>
        <v>0</v>
      </c>
      <c r="T10" s="10">
        <f>Sintéticos12x12!CC9</f>
        <v>0</v>
      </c>
      <c r="U10" s="10">
        <f>Sintéticos12x12!BF9</f>
        <v>0.3</v>
      </c>
      <c r="V10" s="10">
        <f>Sintéticos12x12!BR9</f>
        <v>0</v>
      </c>
      <c r="W10" s="10">
        <f>Sintéticos12x12!CD9</f>
        <v>0</v>
      </c>
      <c r="X10" s="10">
        <f>Sintéticos12x12!BG9</f>
        <v>0</v>
      </c>
      <c r="Y10" s="10">
        <f>Sintéticos12x12!BS9</f>
        <v>0</v>
      </c>
      <c r="Z10" s="10">
        <f>Sintéticos12x12!CE9</f>
        <v>0</v>
      </c>
      <c r="AA10" s="10">
        <f>Sintéticos12x12!BH9</f>
        <v>0</v>
      </c>
      <c r="AB10" s="10">
        <f>Sintéticos12x12!BT9</f>
        <v>0</v>
      </c>
      <c r="AC10" s="10">
        <f>Sintéticos12x12!CF9</f>
        <v>0</v>
      </c>
      <c r="AD10" s="10">
        <f>Sintéticos12x12!BI9</f>
        <v>0</v>
      </c>
      <c r="AE10" s="10">
        <f>Sintéticos12x12!BU9</f>
        <v>0</v>
      </c>
      <c r="AF10" s="10">
        <f>Sintéticos12x12!CG9</f>
        <v>0</v>
      </c>
      <c r="AG10" s="10">
        <f>Sintéticos12x12!BJ9</f>
        <v>0</v>
      </c>
      <c r="AH10" s="10">
        <f>Sintéticos12x12!BV9</f>
        <v>0</v>
      </c>
      <c r="AI10" s="10">
        <f>Sintéticos12x12!CH9</f>
        <v>0</v>
      </c>
      <c r="AJ10" s="10">
        <f>Sintéticos12x12!BK9</f>
        <v>0</v>
      </c>
      <c r="AK10" s="10">
        <f>Sintéticos12x12!BW9</f>
        <v>0</v>
      </c>
      <c r="AL10" s="10">
        <f>Sintéticos12x12!CI9</f>
        <v>0</v>
      </c>
      <c r="AM10" s="5">
        <f>Sintéticos12x12!AY9</f>
        <v>1.9948230305182886</v>
      </c>
    </row>
    <row r="11" spans="1:40" hidden="1" outlineLevel="1">
      <c r="A11" s="6"/>
      <c r="B11" s="20">
        <v>7</v>
      </c>
      <c r="C11" s="10">
        <f>Sintéticos12x12!AZ10</f>
        <v>0.3</v>
      </c>
      <c r="D11" s="10">
        <f>Sintéticos12x12!BL10</f>
        <v>0</v>
      </c>
      <c r="E11" s="10">
        <f>Sintéticos12x12!BX10</f>
        <v>0</v>
      </c>
      <c r="F11" s="10">
        <f>Sintéticos12x12!BA10</f>
        <v>0.3</v>
      </c>
      <c r="G11" s="10">
        <f>Sintéticos12x12!BM10</f>
        <v>0</v>
      </c>
      <c r="H11" s="10">
        <f>Sintéticos12x12!BY10</f>
        <v>0</v>
      </c>
      <c r="I11" s="10">
        <f>Sintéticos12x12!BB10</f>
        <v>0.3</v>
      </c>
      <c r="J11" s="10">
        <f>Sintéticos12x12!BN10</f>
        <v>0</v>
      </c>
      <c r="K11" s="10">
        <f>Sintéticos12x12!BZ10</f>
        <v>0</v>
      </c>
      <c r="L11" s="10">
        <f>Sintéticos12x12!BC10</f>
        <v>0.3</v>
      </c>
      <c r="M11" s="10">
        <f>Sintéticos12x12!BO10</f>
        <v>0</v>
      </c>
      <c r="N11" s="10">
        <f>Sintéticos12x12!CA10</f>
        <v>0</v>
      </c>
      <c r="O11" s="10">
        <f>Sintéticos12x12!BD10</f>
        <v>0.3</v>
      </c>
      <c r="P11" s="10">
        <f>Sintéticos12x12!BP10</f>
        <v>0</v>
      </c>
      <c r="Q11" s="10">
        <f>Sintéticos12x12!CB10</f>
        <v>0</v>
      </c>
      <c r="R11" s="10">
        <f>Sintéticos12x12!BE10</f>
        <v>0.3</v>
      </c>
      <c r="S11" s="10">
        <f>Sintéticos12x12!BQ10</f>
        <v>0</v>
      </c>
      <c r="T11" s="10">
        <f>Sintéticos12x12!CC10</f>
        <v>0</v>
      </c>
      <c r="U11" s="10">
        <f>Sintéticos12x12!BF10</f>
        <v>0</v>
      </c>
      <c r="V11" s="10">
        <f>Sintéticos12x12!BR10</f>
        <v>0</v>
      </c>
      <c r="W11" s="10">
        <f>Sintéticos12x12!CD10</f>
        <v>0</v>
      </c>
      <c r="X11" s="10">
        <f>Sintéticos12x12!BG10</f>
        <v>0</v>
      </c>
      <c r="Y11" s="10">
        <f>Sintéticos12x12!BS10</f>
        <v>0</v>
      </c>
      <c r="Z11" s="10">
        <f>Sintéticos12x12!CE10</f>
        <v>0</v>
      </c>
      <c r="AA11" s="10">
        <f>Sintéticos12x12!BH10</f>
        <v>0</v>
      </c>
      <c r="AB11" s="10">
        <f>Sintéticos12x12!BT10</f>
        <v>0</v>
      </c>
      <c r="AC11" s="10">
        <f>Sintéticos12x12!CF10</f>
        <v>0</v>
      </c>
      <c r="AD11" s="10">
        <f>Sintéticos12x12!BI10</f>
        <v>0</v>
      </c>
      <c r="AE11" s="10">
        <f>Sintéticos12x12!BU10</f>
        <v>0</v>
      </c>
      <c r="AF11" s="10">
        <f>Sintéticos12x12!CG10</f>
        <v>0</v>
      </c>
      <c r="AG11" s="10">
        <f>Sintéticos12x12!BJ10</f>
        <v>0</v>
      </c>
      <c r="AH11" s="10">
        <f>Sintéticos12x12!BV10</f>
        <v>0</v>
      </c>
      <c r="AI11" s="10">
        <f>Sintéticos12x12!CH10</f>
        <v>0</v>
      </c>
      <c r="AJ11" s="10">
        <f>Sintéticos12x12!BK10</f>
        <v>0</v>
      </c>
      <c r="AK11" s="10">
        <f>Sintéticos12x12!BW10</f>
        <v>0</v>
      </c>
      <c r="AL11" s="10">
        <f>Sintéticos12x12!CI10</f>
        <v>0</v>
      </c>
      <c r="AM11" s="5">
        <f>Sintéticos12x12!AY10</f>
        <v>1.6351433891391272</v>
      </c>
    </row>
    <row r="12" spans="1:40" hidden="1" outlineLevel="1">
      <c r="A12" s="6"/>
      <c r="B12" s="20">
        <v>8</v>
      </c>
      <c r="C12" s="10">
        <f>Sintéticos12x12!AZ11</f>
        <v>0.3</v>
      </c>
      <c r="D12" s="10">
        <f>Sintéticos12x12!BL11</f>
        <v>0</v>
      </c>
      <c r="E12" s="10">
        <f>Sintéticos12x12!BX11</f>
        <v>0</v>
      </c>
      <c r="F12" s="10">
        <f>Sintéticos12x12!BA11</f>
        <v>0.3</v>
      </c>
      <c r="G12" s="10">
        <f>Sintéticos12x12!BM11</f>
        <v>0</v>
      </c>
      <c r="H12" s="10">
        <f>Sintéticos12x12!BY11</f>
        <v>0</v>
      </c>
      <c r="I12" s="10">
        <f>Sintéticos12x12!BB11</f>
        <v>0.3</v>
      </c>
      <c r="J12" s="10">
        <f>Sintéticos12x12!BN11</f>
        <v>0</v>
      </c>
      <c r="K12" s="10">
        <f>Sintéticos12x12!BZ11</f>
        <v>0</v>
      </c>
      <c r="L12" s="10">
        <f>Sintéticos12x12!BC11</f>
        <v>0.3</v>
      </c>
      <c r="M12" s="10">
        <f>Sintéticos12x12!BO11</f>
        <v>0</v>
      </c>
      <c r="N12" s="10">
        <f>Sintéticos12x12!CA11</f>
        <v>0</v>
      </c>
      <c r="O12" s="10">
        <f>Sintéticos12x12!BD11</f>
        <v>0.3</v>
      </c>
      <c r="P12" s="10">
        <f>Sintéticos12x12!BP11</f>
        <v>0</v>
      </c>
      <c r="Q12" s="10">
        <f>Sintéticos12x12!CB11</f>
        <v>0</v>
      </c>
      <c r="R12" s="10">
        <f>Sintéticos12x12!BE11</f>
        <v>0</v>
      </c>
      <c r="S12" s="10">
        <f>Sintéticos12x12!BQ11</f>
        <v>0</v>
      </c>
      <c r="T12" s="10">
        <f>Sintéticos12x12!CC11</f>
        <v>0</v>
      </c>
      <c r="U12" s="10">
        <f>Sintéticos12x12!BF11</f>
        <v>0</v>
      </c>
      <c r="V12" s="10">
        <f>Sintéticos12x12!BR11</f>
        <v>0</v>
      </c>
      <c r="W12" s="10">
        <f>Sintéticos12x12!CD11</f>
        <v>0</v>
      </c>
      <c r="X12" s="10">
        <f>Sintéticos12x12!BG11</f>
        <v>0</v>
      </c>
      <c r="Y12" s="10">
        <f>Sintéticos12x12!BS11</f>
        <v>0</v>
      </c>
      <c r="Z12" s="10">
        <f>Sintéticos12x12!CE11</f>
        <v>0</v>
      </c>
      <c r="AA12" s="10">
        <f>Sintéticos12x12!BH11</f>
        <v>0</v>
      </c>
      <c r="AB12" s="10">
        <f>Sintéticos12x12!BT11</f>
        <v>0</v>
      </c>
      <c r="AC12" s="10">
        <f>Sintéticos12x12!CF11</f>
        <v>0</v>
      </c>
      <c r="AD12" s="10">
        <f>Sintéticos12x12!BI11</f>
        <v>0</v>
      </c>
      <c r="AE12" s="10">
        <f>Sintéticos12x12!BU11</f>
        <v>0</v>
      </c>
      <c r="AF12" s="10">
        <f>Sintéticos12x12!CG11</f>
        <v>0</v>
      </c>
      <c r="AG12" s="10">
        <f>Sintéticos12x12!BJ11</f>
        <v>0</v>
      </c>
      <c r="AH12" s="10">
        <f>Sintéticos12x12!BV11</f>
        <v>0</v>
      </c>
      <c r="AI12" s="10">
        <f>Sintéticos12x12!CH11</f>
        <v>0</v>
      </c>
      <c r="AJ12" s="10">
        <f>Sintéticos12x12!BK11</f>
        <v>0</v>
      </c>
      <c r="AK12" s="10">
        <f>Sintéticos12x12!BW11</f>
        <v>0</v>
      </c>
      <c r="AL12" s="10">
        <f>Sintéticos12x12!CI11</f>
        <v>0</v>
      </c>
      <c r="AM12" s="5">
        <f>Sintéticos12x12!AY11</f>
        <v>1.3309143647449455</v>
      </c>
    </row>
    <row r="13" spans="1:40" hidden="1" outlineLevel="1">
      <c r="A13" s="6"/>
      <c r="B13" s="20">
        <v>9</v>
      </c>
      <c r="C13" s="10">
        <f>Sintéticos12x12!AZ12</f>
        <v>0.3</v>
      </c>
      <c r="D13" s="10">
        <f>Sintéticos12x12!BL12</f>
        <v>0</v>
      </c>
      <c r="E13" s="10">
        <f>Sintéticos12x12!BX12</f>
        <v>0</v>
      </c>
      <c r="F13" s="10">
        <f>Sintéticos12x12!BA12</f>
        <v>0.3</v>
      </c>
      <c r="G13" s="10">
        <f>Sintéticos12x12!BM12</f>
        <v>0</v>
      </c>
      <c r="H13" s="10">
        <f>Sintéticos12x12!BY12</f>
        <v>0</v>
      </c>
      <c r="I13" s="10">
        <f>Sintéticos12x12!BB12</f>
        <v>0.3</v>
      </c>
      <c r="J13" s="10">
        <f>Sintéticos12x12!BN12</f>
        <v>0</v>
      </c>
      <c r="K13" s="10">
        <f>Sintéticos12x12!BZ12</f>
        <v>0</v>
      </c>
      <c r="L13" s="10">
        <f>Sintéticos12x12!BC12</f>
        <v>0.3</v>
      </c>
      <c r="M13" s="10">
        <f>Sintéticos12x12!BO12</f>
        <v>0</v>
      </c>
      <c r="N13" s="10">
        <f>Sintéticos12x12!CA12</f>
        <v>0</v>
      </c>
      <c r="O13" s="10">
        <f>Sintéticos12x12!BD12</f>
        <v>0</v>
      </c>
      <c r="P13" s="10">
        <f>Sintéticos12x12!BP12</f>
        <v>0</v>
      </c>
      <c r="Q13" s="10">
        <f>Sintéticos12x12!CB12</f>
        <v>0</v>
      </c>
      <c r="R13" s="10">
        <f>Sintéticos12x12!BE12</f>
        <v>0</v>
      </c>
      <c r="S13" s="10">
        <f>Sintéticos12x12!BQ12</f>
        <v>0</v>
      </c>
      <c r="T13" s="10">
        <f>Sintéticos12x12!CC12</f>
        <v>0</v>
      </c>
      <c r="U13" s="10">
        <f>Sintéticos12x12!BF12</f>
        <v>0</v>
      </c>
      <c r="V13" s="10">
        <f>Sintéticos12x12!BR12</f>
        <v>0</v>
      </c>
      <c r="W13" s="10">
        <f>Sintéticos12x12!CD12</f>
        <v>0</v>
      </c>
      <c r="X13" s="10">
        <f>Sintéticos12x12!BG12</f>
        <v>0</v>
      </c>
      <c r="Y13" s="10">
        <f>Sintéticos12x12!BS12</f>
        <v>0</v>
      </c>
      <c r="Z13" s="10">
        <f>Sintéticos12x12!CE12</f>
        <v>0</v>
      </c>
      <c r="AA13" s="10">
        <f>Sintéticos12x12!BH12</f>
        <v>0</v>
      </c>
      <c r="AB13" s="10">
        <f>Sintéticos12x12!BT12</f>
        <v>0</v>
      </c>
      <c r="AC13" s="10">
        <f>Sintéticos12x12!CF12</f>
        <v>0</v>
      </c>
      <c r="AD13" s="10">
        <f>Sintéticos12x12!BI12</f>
        <v>0</v>
      </c>
      <c r="AE13" s="10">
        <f>Sintéticos12x12!BU12</f>
        <v>0</v>
      </c>
      <c r="AF13" s="10">
        <f>Sintéticos12x12!CG12</f>
        <v>0</v>
      </c>
      <c r="AG13" s="10">
        <f>Sintéticos12x12!BJ12</f>
        <v>0</v>
      </c>
      <c r="AH13" s="10">
        <f>Sintéticos12x12!BV12</f>
        <v>0</v>
      </c>
      <c r="AI13" s="10">
        <f>Sintéticos12x12!CH12</f>
        <v>0</v>
      </c>
      <c r="AJ13" s="10">
        <f>Sintéticos12x12!BK12</f>
        <v>0</v>
      </c>
      <c r="AK13" s="10">
        <f>Sintéticos12x12!BW12</f>
        <v>0</v>
      </c>
      <c r="AL13" s="10">
        <f>Sintéticos12x12!CI12</f>
        <v>0</v>
      </c>
      <c r="AM13" s="5">
        <f>Sintéticos12x12!AY12</f>
        <v>1.3625896686631906</v>
      </c>
    </row>
    <row r="14" spans="1:40" hidden="1" outlineLevel="1">
      <c r="A14" s="6"/>
      <c r="B14" s="20">
        <v>10</v>
      </c>
      <c r="C14" s="10">
        <f>Sintéticos12x12!AZ13</f>
        <v>0.3</v>
      </c>
      <c r="D14" s="10">
        <f>Sintéticos12x12!BL13</f>
        <v>0</v>
      </c>
      <c r="E14" s="10">
        <f>Sintéticos12x12!BX13</f>
        <v>0</v>
      </c>
      <c r="F14" s="10">
        <f>Sintéticos12x12!BA13</f>
        <v>0.3</v>
      </c>
      <c r="G14" s="10">
        <f>Sintéticos12x12!BM13</f>
        <v>0</v>
      </c>
      <c r="H14" s="10">
        <f>Sintéticos12x12!BY13</f>
        <v>0</v>
      </c>
      <c r="I14" s="10">
        <f>Sintéticos12x12!BB13</f>
        <v>0.3</v>
      </c>
      <c r="J14" s="10">
        <f>Sintéticos12x12!BN13</f>
        <v>0</v>
      </c>
      <c r="K14" s="10">
        <f>Sintéticos12x12!BZ13</f>
        <v>0</v>
      </c>
      <c r="L14" s="10">
        <f>Sintéticos12x12!BC13</f>
        <v>0</v>
      </c>
      <c r="M14" s="10">
        <f>Sintéticos12x12!BO13</f>
        <v>0</v>
      </c>
      <c r="N14" s="10">
        <f>Sintéticos12x12!CA13</f>
        <v>0</v>
      </c>
      <c r="O14" s="10">
        <f>Sintéticos12x12!BD13</f>
        <v>0</v>
      </c>
      <c r="P14" s="10">
        <f>Sintéticos12x12!BP13</f>
        <v>0</v>
      </c>
      <c r="Q14" s="10">
        <f>Sintéticos12x12!CB13</f>
        <v>0</v>
      </c>
      <c r="R14" s="10">
        <f>Sintéticos12x12!BE13</f>
        <v>0</v>
      </c>
      <c r="S14" s="10">
        <f>Sintéticos12x12!BQ13</f>
        <v>0</v>
      </c>
      <c r="T14" s="10">
        <f>Sintéticos12x12!CC13</f>
        <v>0</v>
      </c>
      <c r="U14" s="10">
        <f>Sintéticos12x12!BF13</f>
        <v>0</v>
      </c>
      <c r="V14" s="10">
        <f>Sintéticos12x12!BR13</f>
        <v>0</v>
      </c>
      <c r="W14" s="10">
        <f>Sintéticos12x12!CD13</f>
        <v>0</v>
      </c>
      <c r="X14" s="10">
        <f>Sintéticos12x12!BG13</f>
        <v>0</v>
      </c>
      <c r="Y14" s="10">
        <f>Sintéticos12x12!BS13</f>
        <v>0</v>
      </c>
      <c r="Z14" s="10">
        <f>Sintéticos12x12!CE13</f>
        <v>0</v>
      </c>
      <c r="AA14" s="10">
        <f>Sintéticos12x12!BH13</f>
        <v>0</v>
      </c>
      <c r="AB14" s="10">
        <f>Sintéticos12x12!BT13</f>
        <v>0</v>
      </c>
      <c r="AC14" s="10">
        <f>Sintéticos12x12!CF13</f>
        <v>0</v>
      </c>
      <c r="AD14" s="10">
        <f>Sintéticos12x12!BI13</f>
        <v>0</v>
      </c>
      <c r="AE14" s="10">
        <f>Sintéticos12x12!BU13</f>
        <v>0</v>
      </c>
      <c r="AF14" s="10">
        <f>Sintéticos12x12!CG13</f>
        <v>0</v>
      </c>
      <c r="AG14" s="10">
        <f>Sintéticos12x12!BJ13</f>
        <v>0</v>
      </c>
      <c r="AH14" s="10">
        <f>Sintéticos12x12!BV13</f>
        <v>0</v>
      </c>
      <c r="AI14" s="10">
        <f>Sintéticos12x12!CH13</f>
        <v>0</v>
      </c>
      <c r="AJ14" s="10">
        <f>Sintéticos12x12!BK13</f>
        <v>0</v>
      </c>
      <c r="AK14" s="10">
        <f>Sintéticos12x12!BW13</f>
        <v>0</v>
      </c>
      <c r="AL14" s="10">
        <f>Sintéticos12x12!CI13</f>
        <v>0</v>
      </c>
      <c r="AM14" s="5">
        <f>Sintéticos12x12!AY13</f>
        <v>1.5022400348718943</v>
      </c>
    </row>
    <row r="15" spans="1:40" hidden="1" outlineLevel="1">
      <c r="A15" s="6"/>
      <c r="B15" s="20">
        <v>11</v>
      </c>
      <c r="C15" s="10">
        <f>Sintéticos12x12!AZ14</f>
        <v>0.3</v>
      </c>
      <c r="D15" s="10">
        <f>Sintéticos12x12!BL14</f>
        <v>0</v>
      </c>
      <c r="E15" s="10">
        <f>Sintéticos12x12!BX14</f>
        <v>0</v>
      </c>
      <c r="F15" s="10">
        <f>Sintéticos12x12!BA14</f>
        <v>0.3</v>
      </c>
      <c r="G15" s="10">
        <f>Sintéticos12x12!BM14</f>
        <v>0</v>
      </c>
      <c r="H15" s="10">
        <f>Sintéticos12x12!BY14</f>
        <v>0</v>
      </c>
      <c r="I15" s="10">
        <f>Sintéticos12x12!BB14</f>
        <v>0</v>
      </c>
      <c r="J15" s="10">
        <f>Sintéticos12x12!BN14</f>
        <v>0</v>
      </c>
      <c r="K15" s="10">
        <f>Sintéticos12x12!BZ14</f>
        <v>0</v>
      </c>
      <c r="L15" s="10">
        <f>Sintéticos12x12!BC14</f>
        <v>0</v>
      </c>
      <c r="M15" s="10">
        <f>Sintéticos12x12!BO14</f>
        <v>0</v>
      </c>
      <c r="N15" s="10">
        <f>Sintéticos12x12!CA14</f>
        <v>0</v>
      </c>
      <c r="O15" s="10">
        <f>Sintéticos12x12!BD14</f>
        <v>0</v>
      </c>
      <c r="P15" s="10">
        <f>Sintéticos12x12!BP14</f>
        <v>0</v>
      </c>
      <c r="Q15" s="10">
        <f>Sintéticos12x12!CB14</f>
        <v>0</v>
      </c>
      <c r="R15" s="10">
        <f>Sintéticos12x12!BE14</f>
        <v>0</v>
      </c>
      <c r="S15" s="10">
        <f>Sintéticos12x12!BQ14</f>
        <v>0</v>
      </c>
      <c r="T15" s="10">
        <f>Sintéticos12x12!CC14</f>
        <v>0</v>
      </c>
      <c r="U15" s="10">
        <f>Sintéticos12x12!BF14</f>
        <v>0</v>
      </c>
      <c r="V15" s="10">
        <f>Sintéticos12x12!BR14</f>
        <v>0</v>
      </c>
      <c r="W15" s="10">
        <f>Sintéticos12x12!CD14</f>
        <v>0</v>
      </c>
      <c r="X15" s="10">
        <f>Sintéticos12x12!BG14</f>
        <v>0</v>
      </c>
      <c r="Y15" s="10">
        <f>Sintéticos12x12!BS14</f>
        <v>0</v>
      </c>
      <c r="Z15" s="10">
        <f>Sintéticos12x12!CE14</f>
        <v>0</v>
      </c>
      <c r="AA15" s="10">
        <f>Sintéticos12x12!BH14</f>
        <v>0</v>
      </c>
      <c r="AB15" s="10">
        <f>Sintéticos12x12!BT14</f>
        <v>0</v>
      </c>
      <c r="AC15" s="10">
        <f>Sintéticos12x12!CF14</f>
        <v>0</v>
      </c>
      <c r="AD15" s="10">
        <f>Sintéticos12x12!BI14</f>
        <v>0</v>
      </c>
      <c r="AE15" s="10">
        <f>Sintéticos12x12!BU14</f>
        <v>0</v>
      </c>
      <c r="AF15" s="10">
        <f>Sintéticos12x12!CG14</f>
        <v>0</v>
      </c>
      <c r="AG15" s="10">
        <f>Sintéticos12x12!BJ14</f>
        <v>0</v>
      </c>
      <c r="AH15" s="10">
        <f>Sintéticos12x12!BV14</f>
        <v>0</v>
      </c>
      <c r="AI15" s="10">
        <f>Sintéticos12x12!CH14</f>
        <v>0</v>
      </c>
      <c r="AJ15" s="10">
        <f>Sintéticos12x12!BK14</f>
        <v>0</v>
      </c>
      <c r="AK15" s="10">
        <f>Sintéticos12x12!BW14</f>
        <v>0</v>
      </c>
      <c r="AL15" s="10">
        <f>Sintéticos12x12!CI14</f>
        <v>0</v>
      </c>
      <c r="AM15" s="5">
        <f>Sintéticos12x12!AY14</f>
        <v>1.2985152537629894</v>
      </c>
    </row>
    <row r="16" spans="1:40" hidden="1" outlineLevel="1">
      <c r="A16" s="6"/>
      <c r="B16" s="20">
        <v>12</v>
      </c>
      <c r="C16" s="10">
        <f>Sintéticos12x12!AZ15</f>
        <v>0.3</v>
      </c>
      <c r="D16" s="10">
        <f>Sintéticos12x12!BL15</f>
        <v>0</v>
      </c>
      <c r="E16" s="10">
        <f>Sintéticos12x12!BX15</f>
        <v>0</v>
      </c>
      <c r="F16" s="10">
        <f>Sintéticos12x12!BA15</f>
        <v>0</v>
      </c>
      <c r="G16" s="10">
        <f>Sintéticos12x12!BM15</f>
        <v>0</v>
      </c>
      <c r="H16" s="10">
        <f>Sintéticos12x12!BY15</f>
        <v>0</v>
      </c>
      <c r="I16" s="10">
        <f>Sintéticos12x12!BB15</f>
        <v>0</v>
      </c>
      <c r="J16" s="10">
        <f>Sintéticos12x12!BN15</f>
        <v>0</v>
      </c>
      <c r="K16" s="10">
        <f>Sintéticos12x12!BZ15</f>
        <v>0</v>
      </c>
      <c r="L16" s="10">
        <f>Sintéticos12x12!BC15</f>
        <v>0</v>
      </c>
      <c r="M16" s="10">
        <f>Sintéticos12x12!BO15</f>
        <v>0</v>
      </c>
      <c r="N16" s="10">
        <f>Sintéticos12x12!CA15</f>
        <v>0</v>
      </c>
      <c r="O16" s="10">
        <f>Sintéticos12x12!BD15</f>
        <v>0</v>
      </c>
      <c r="P16" s="10">
        <f>Sintéticos12x12!BP15</f>
        <v>0</v>
      </c>
      <c r="Q16" s="10">
        <f>Sintéticos12x12!CB15</f>
        <v>0</v>
      </c>
      <c r="R16" s="10">
        <f>Sintéticos12x12!BE15</f>
        <v>0</v>
      </c>
      <c r="S16" s="10">
        <f>Sintéticos12x12!BQ15</f>
        <v>0</v>
      </c>
      <c r="T16" s="10">
        <f>Sintéticos12x12!CC15</f>
        <v>0</v>
      </c>
      <c r="U16" s="10">
        <f>Sintéticos12x12!BF15</f>
        <v>0</v>
      </c>
      <c r="V16" s="10">
        <f>Sintéticos12x12!BR15</f>
        <v>0</v>
      </c>
      <c r="W16" s="10">
        <f>Sintéticos12x12!CD15</f>
        <v>0</v>
      </c>
      <c r="X16" s="10">
        <f>Sintéticos12x12!BG15</f>
        <v>0</v>
      </c>
      <c r="Y16" s="10">
        <f>Sintéticos12x12!BS15</f>
        <v>0</v>
      </c>
      <c r="Z16" s="10">
        <f>Sintéticos12x12!CE15</f>
        <v>0</v>
      </c>
      <c r="AA16" s="10">
        <f>Sintéticos12x12!BH15</f>
        <v>0</v>
      </c>
      <c r="AB16" s="10">
        <f>Sintéticos12x12!BT15</f>
        <v>0</v>
      </c>
      <c r="AC16" s="10">
        <f>Sintéticos12x12!CF15</f>
        <v>0</v>
      </c>
      <c r="AD16" s="10">
        <f>Sintéticos12x12!BI15</f>
        <v>0</v>
      </c>
      <c r="AE16" s="10">
        <f>Sintéticos12x12!BU15</f>
        <v>0</v>
      </c>
      <c r="AF16" s="10">
        <f>Sintéticos12x12!CG15</f>
        <v>0</v>
      </c>
      <c r="AG16" s="10">
        <f>Sintéticos12x12!BJ15</f>
        <v>0</v>
      </c>
      <c r="AH16" s="10">
        <f>Sintéticos12x12!BV15</f>
        <v>0</v>
      </c>
      <c r="AI16" s="10">
        <f>Sintéticos12x12!CH15</f>
        <v>0</v>
      </c>
      <c r="AJ16" s="10">
        <f>Sintéticos12x12!BK15</f>
        <v>0</v>
      </c>
      <c r="AK16" s="10">
        <f>Sintéticos12x12!BW15</f>
        <v>0</v>
      </c>
      <c r="AL16" s="10">
        <f>Sintéticos12x12!CI15</f>
        <v>0</v>
      </c>
      <c r="AM16" s="5">
        <f>Sintéticos12x12!AY15</f>
        <v>1.2763853236682214</v>
      </c>
    </row>
    <row r="17" spans="1:39">
      <c r="A17" s="6"/>
      <c r="B17" s="20">
        <v>13</v>
      </c>
      <c r="C17" s="10">
        <f>Sintéticos12x12!AZ16</f>
        <v>0</v>
      </c>
      <c r="D17" s="10">
        <f>Sintéticos12x12!BL16</f>
        <v>0</v>
      </c>
      <c r="E17" s="10">
        <f>Sintéticos12x12!BX16</f>
        <v>0</v>
      </c>
      <c r="F17" s="10">
        <f>Sintéticos12x12!BA16</f>
        <v>0</v>
      </c>
      <c r="G17" s="10">
        <f>Sintéticos12x12!BM16</f>
        <v>0</v>
      </c>
      <c r="H17" s="10">
        <f>Sintéticos12x12!BY16</f>
        <v>0</v>
      </c>
      <c r="I17" s="10">
        <f>Sintéticos12x12!BB16</f>
        <v>0</v>
      </c>
      <c r="J17" s="10">
        <f>Sintéticos12x12!BN16</f>
        <v>0</v>
      </c>
      <c r="K17" s="10">
        <f>Sintéticos12x12!BZ16</f>
        <v>0</v>
      </c>
      <c r="L17" s="10">
        <f>Sintéticos12x12!BC16</f>
        <v>0</v>
      </c>
      <c r="M17" s="10">
        <f>Sintéticos12x12!BO16</f>
        <v>0</v>
      </c>
      <c r="N17" s="10">
        <f>Sintéticos12x12!CA16</f>
        <v>0</v>
      </c>
      <c r="O17" s="10">
        <f>Sintéticos12x12!BD16</f>
        <v>0</v>
      </c>
      <c r="P17" s="10">
        <f>Sintéticos12x12!BP16</f>
        <v>0</v>
      </c>
      <c r="Q17" s="10">
        <f>Sintéticos12x12!CB16</f>
        <v>0</v>
      </c>
      <c r="R17" s="10">
        <f>Sintéticos12x12!BE16</f>
        <v>0</v>
      </c>
      <c r="S17" s="10">
        <f>Sintéticos12x12!BQ16</f>
        <v>0</v>
      </c>
      <c r="T17" s="10">
        <f>Sintéticos12x12!CC16</f>
        <v>0</v>
      </c>
      <c r="U17" s="10">
        <f>Sintéticos12x12!BF16</f>
        <v>0</v>
      </c>
      <c r="V17" s="10">
        <f>Sintéticos12x12!BR16</f>
        <v>0</v>
      </c>
      <c r="W17" s="10">
        <f>Sintéticos12x12!CD16</f>
        <v>0</v>
      </c>
      <c r="X17" s="10">
        <f>Sintéticos12x12!BG16</f>
        <v>0</v>
      </c>
      <c r="Y17" s="10">
        <f>Sintéticos12x12!BS16</f>
        <v>0</v>
      </c>
      <c r="Z17" s="10">
        <f>Sintéticos12x12!CE16</f>
        <v>0</v>
      </c>
      <c r="AA17" s="10">
        <f>Sintéticos12x12!BH16</f>
        <v>0</v>
      </c>
      <c r="AB17" s="10">
        <f>Sintéticos12x12!BT16</f>
        <v>0</v>
      </c>
      <c r="AC17" s="10">
        <f>Sintéticos12x12!CF16</f>
        <v>0</v>
      </c>
      <c r="AD17" s="10">
        <f>Sintéticos12x12!BI16</f>
        <v>0</v>
      </c>
      <c r="AE17" s="10">
        <f>Sintéticos12x12!BU16</f>
        <v>0</v>
      </c>
      <c r="AF17" s="10">
        <f>Sintéticos12x12!CG16</f>
        <v>0</v>
      </c>
      <c r="AG17" s="10">
        <f>Sintéticos12x12!BJ16</f>
        <v>0</v>
      </c>
      <c r="AH17" s="10">
        <f>Sintéticos12x12!BV16</f>
        <v>0</v>
      </c>
      <c r="AI17" s="10">
        <f>Sintéticos12x12!CH16</f>
        <v>0</v>
      </c>
      <c r="AJ17" s="10">
        <f>Sintéticos12x12!BK16</f>
        <v>0</v>
      </c>
      <c r="AK17" s="10">
        <f>Sintéticos12x12!BW16</f>
        <v>0</v>
      </c>
      <c r="AL17" s="10">
        <f>Sintéticos12x12!CI16</f>
        <v>0</v>
      </c>
      <c r="AM17" s="5">
        <f>Sintéticos12x12!AY16</f>
        <v>1.3552654945835554</v>
      </c>
    </row>
    <row r="18" spans="1:39">
      <c r="A18" s="6"/>
      <c r="B18" s="14">
        <v>14</v>
      </c>
      <c r="C18" s="15">
        <f>Reais12x12!AZ4</f>
        <v>4.9541284403669728E-2</v>
      </c>
      <c r="D18" s="15">
        <f>Reais12x12!BL4</f>
        <v>2.9279279279279279E-2</v>
      </c>
      <c r="E18" s="15">
        <f>Reais12x12!BX4</f>
        <v>0</v>
      </c>
      <c r="F18" s="15">
        <f>Reais12x12!BA4</f>
        <v>4.9541284403669728E-2</v>
      </c>
      <c r="G18" s="15">
        <f>Reais12x12!BM4</f>
        <v>2.9279279279279279E-2</v>
      </c>
      <c r="H18" s="15">
        <f>Reais12x12!BY4</f>
        <v>0</v>
      </c>
      <c r="I18" s="15">
        <f>Reais12x12!BB4</f>
        <v>4.9541284403669728E-2</v>
      </c>
      <c r="J18" s="15">
        <f>Reais12x12!BN4</f>
        <v>2.9279279279279279E-2</v>
      </c>
      <c r="K18" s="15">
        <f>Reais12x12!BZ4</f>
        <v>0</v>
      </c>
      <c r="L18" s="15">
        <f>Reais12x12!BC4</f>
        <v>4.9541284403669728E-2</v>
      </c>
      <c r="M18" s="15">
        <f>Reais12x12!BO4</f>
        <v>2.9279279279279279E-2</v>
      </c>
      <c r="N18" s="15">
        <f>Reais12x12!CA4</f>
        <v>0</v>
      </c>
      <c r="O18" s="15">
        <f>Reais12x12!BD4</f>
        <v>4.9541284403669728E-2</v>
      </c>
      <c r="P18" s="15">
        <f>Reais12x12!BP4</f>
        <v>2.9279279279279279E-2</v>
      </c>
      <c r="Q18" s="15">
        <f>Reais12x12!CB4</f>
        <v>0</v>
      </c>
      <c r="R18" s="15">
        <f>Reais12x12!BE4</f>
        <v>4.9541284403669728E-2</v>
      </c>
      <c r="S18" s="15">
        <f>Reais12x12!BQ4</f>
        <v>2.9279279279279279E-2</v>
      </c>
      <c r="T18" s="15">
        <f>Reais12x12!CC4</f>
        <v>0</v>
      </c>
      <c r="U18" s="15">
        <f>Reais12x12!BF4</f>
        <v>4.9541284403669728E-2</v>
      </c>
      <c r="V18" s="15">
        <f>Reais12x12!BR4</f>
        <v>2.9279279279279279E-2</v>
      </c>
      <c r="W18" s="15">
        <f>Reais12x12!CD4</f>
        <v>0</v>
      </c>
      <c r="X18" s="15">
        <f>Reais12x12!BG4</f>
        <v>4.9541284403669728E-2</v>
      </c>
      <c r="Y18" s="15">
        <f>Reais12x12!BS4</f>
        <v>2.9279279279279279E-2</v>
      </c>
      <c r="Z18" s="15">
        <f>Reais12x12!CE4</f>
        <v>0</v>
      </c>
      <c r="AA18" s="15">
        <f>Reais12x12!BH4</f>
        <v>4.9541284403669728E-2</v>
      </c>
      <c r="AB18" s="15">
        <f>Reais12x12!BT4</f>
        <v>2.9279279279279279E-2</v>
      </c>
      <c r="AC18" s="15">
        <f>Reais12x12!CF4</f>
        <v>0</v>
      </c>
      <c r="AD18" s="15">
        <f>Reais12x12!BI4</f>
        <v>4.9541284403669728E-2</v>
      </c>
      <c r="AE18" s="15">
        <f>Reais12x12!BU4</f>
        <v>2.9279279279279279E-2</v>
      </c>
      <c r="AF18" s="15">
        <f>Reais12x12!CG4</f>
        <v>0</v>
      </c>
      <c r="AG18" s="15">
        <f>Reais12x12!BJ4</f>
        <v>4.9541284403669728E-2</v>
      </c>
      <c r="AH18" s="15">
        <f>Reais12x12!BV4</f>
        <v>2.9279279279279279E-2</v>
      </c>
      <c r="AI18" s="15">
        <f>Reais12x12!CH4</f>
        <v>0</v>
      </c>
      <c r="AJ18" s="15">
        <f>Reais12x12!BK4</f>
        <v>4.9541284403669728E-2</v>
      </c>
      <c r="AK18" s="15">
        <f>Reais12x12!BW4</f>
        <v>2.9279279279279279E-2</v>
      </c>
      <c r="AL18" s="15">
        <f>Reais12x12!CI4</f>
        <v>0</v>
      </c>
      <c r="AM18" s="13">
        <f>Reais12x12!AY4</f>
        <v>0.77036919159770856</v>
      </c>
    </row>
    <row r="19" spans="1:39">
      <c r="A19" s="6"/>
      <c r="B19" s="14">
        <v>15</v>
      </c>
      <c r="C19" s="15">
        <f>Reais12x12!AZ5</f>
        <v>4.9541284403669728E-2</v>
      </c>
      <c r="D19" s="15">
        <f>Reais12x12!BL5</f>
        <v>2.9279279279279279E-2</v>
      </c>
      <c r="E19" s="15">
        <f>Reais12x12!BX5</f>
        <v>0</v>
      </c>
      <c r="F19" s="15">
        <f>Reais12x12!BA5</f>
        <v>4.9541284403669728E-2</v>
      </c>
      <c r="G19" s="15">
        <f>Reais12x12!BM5</f>
        <v>2.9279279279279279E-2</v>
      </c>
      <c r="H19" s="15">
        <f>Reais12x12!BY5</f>
        <v>0</v>
      </c>
      <c r="I19" s="15">
        <f>Reais12x12!BB5</f>
        <v>4.9541284403669728E-2</v>
      </c>
      <c r="J19" s="15">
        <f>Reais12x12!BN5</f>
        <v>2.9279279279279279E-2</v>
      </c>
      <c r="K19" s="15">
        <f>Reais12x12!BZ5</f>
        <v>0</v>
      </c>
      <c r="L19" s="15">
        <f>Reais12x12!BC5</f>
        <v>4.9541284403669728E-2</v>
      </c>
      <c r="M19" s="15">
        <f>Reais12x12!BO5</f>
        <v>2.9279279279279279E-2</v>
      </c>
      <c r="N19" s="15">
        <f>Reais12x12!CA5</f>
        <v>0</v>
      </c>
      <c r="O19" s="15">
        <f>Reais12x12!BD5</f>
        <v>4.9541284403669728E-2</v>
      </c>
      <c r="P19" s="15">
        <f>Reais12x12!BP5</f>
        <v>2.9279279279279279E-2</v>
      </c>
      <c r="Q19" s="15">
        <f>Reais12x12!CB5</f>
        <v>0</v>
      </c>
      <c r="R19" s="15">
        <f>Reais12x12!BE5</f>
        <v>4.9541284403669728E-2</v>
      </c>
      <c r="S19" s="15">
        <f>Reais12x12!BQ5</f>
        <v>2.9279279279279279E-2</v>
      </c>
      <c r="T19" s="15">
        <f>Reais12x12!CC5</f>
        <v>0</v>
      </c>
      <c r="U19" s="15">
        <f>Reais12x12!BF5</f>
        <v>4.9541284403669728E-2</v>
      </c>
      <c r="V19" s="15">
        <f>Reais12x12!BR5</f>
        <v>2.9279279279279279E-2</v>
      </c>
      <c r="W19" s="15">
        <f>Reais12x12!CD5</f>
        <v>0</v>
      </c>
      <c r="X19" s="15">
        <f>Reais12x12!BG5</f>
        <v>4.9541284403669728E-2</v>
      </c>
      <c r="Y19" s="15">
        <f>Reais12x12!BS5</f>
        <v>2.9279279279279279E-2</v>
      </c>
      <c r="Z19" s="15">
        <f>Reais12x12!CE5</f>
        <v>0</v>
      </c>
      <c r="AA19" s="15">
        <f>Reais12x12!BH5</f>
        <v>4.9541284403669728E-2</v>
      </c>
      <c r="AB19" s="15">
        <f>Reais12x12!BT5</f>
        <v>2.9279279279279279E-2</v>
      </c>
      <c r="AC19" s="15">
        <f>Reais12x12!CF5</f>
        <v>0</v>
      </c>
      <c r="AD19" s="15">
        <f>Reais12x12!BI5</f>
        <v>4.9541284403669728E-2</v>
      </c>
      <c r="AE19" s="15">
        <f>Reais12x12!BU5</f>
        <v>2.9279279279279279E-2</v>
      </c>
      <c r="AF19" s="15">
        <f>Reais12x12!CG5</f>
        <v>0</v>
      </c>
      <c r="AG19" s="15">
        <f>Reais12x12!BJ5</f>
        <v>4.9541284403669728E-2</v>
      </c>
      <c r="AH19" s="15">
        <f>Reais12x12!BV5</f>
        <v>2.9279279279279279E-2</v>
      </c>
      <c r="AI19" s="15">
        <f>Reais12x12!CH5</f>
        <v>0</v>
      </c>
      <c r="AJ19" s="15">
        <f>Reais12x12!BK5</f>
        <v>3.0581039755351682E-3</v>
      </c>
      <c r="AK19" s="15">
        <f>Reais12x12!BW5</f>
        <v>4.5045045045045045E-3</v>
      </c>
      <c r="AL19" s="15">
        <f>Reais12x12!CI5</f>
        <v>0</v>
      </c>
      <c r="AM19" s="13">
        <f>Reais12x12!AY5</f>
        <v>0.65892242133293288</v>
      </c>
    </row>
    <row r="20" spans="1:39">
      <c r="A20" s="6"/>
      <c r="B20" s="14">
        <v>16</v>
      </c>
      <c r="C20" s="15">
        <f>Reais12x12!AZ6</f>
        <v>4.9541284403669728E-2</v>
      </c>
      <c r="D20" s="15">
        <f>Reais12x12!BL6</f>
        <v>2.9279279279279279E-2</v>
      </c>
      <c r="E20" s="15">
        <f>Reais12x12!BX6</f>
        <v>0</v>
      </c>
      <c r="F20" s="15">
        <f>Reais12x12!BA6</f>
        <v>4.9541284403669728E-2</v>
      </c>
      <c r="G20" s="15">
        <f>Reais12x12!BM6</f>
        <v>2.9279279279279279E-2</v>
      </c>
      <c r="H20" s="15">
        <f>Reais12x12!BY6</f>
        <v>0</v>
      </c>
      <c r="I20" s="15">
        <f>Reais12x12!BB6</f>
        <v>4.9541284403669728E-2</v>
      </c>
      <c r="J20" s="15">
        <f>Reais12x12!BN6</f>
        <v>2.9279279279279279E-2</v>
      </c>
      <c r="K20" s="15">
        <f>Reais12x12!BZ6</f>
        <v>0</v>
      </c>
      <c r="L20" s="15">
        <f>Reais12x12!BC6</f>
        <v>4.9541284403669728E-2</v>
      </c>
      <c r="M20" s="15">
        <f>Reais12x12!BO6</f>
        <v>2.9279279279279279E-2</v>
      </c>
      <c r="N20" s="15">
        <f>Reais12x12!CA6</f>
        <v>0</v>
      </c>
      <c r="O20" s="15">
        <f>Reais12x12!BD6</f>
        <v>4.9541284403669728E-2</v>
      </c>
      <c r="P20" s="15">
        <f>Reais12x12!BP6</f>
        <v>2.9279279279279279E-2</v>
      </c>
      <c r="Q20" s="15">
        <f>Reais12x12!CB6</f>
        <v>0</v>
      </c>
      <c r="R20" s="15">
        <f>Reais12x12!BE6</f>
        <v>4.9541284403669728E-2</v>
      </c>
      <c r="S20" s="15">
        <f>Reais12x12!BQ6</f>
        <v>2.9279279279279279E-2</v>
      </c>
      <c r="T20" s="15">
        <f>Reais12x12!CC6</f>
        <v>0</v>
      </c>
      <c r="U20" s="15">
        <f>Reais12x12!BF6</f>
        <v>4.9541284403669728E-2</v>
      </c>
      <c r="V20" s="15">
        <f>Reais12x12!BR6</f>
        <v>2.9279279279279279E-2</v>
      </c>
      <c r="W20" s="15">
        <f>Reais12x12!CD6</f>
        <v>0</v>
      </c>
      <c r="X20" s="15">
        <f>Reais12x12!BG6</f>
        <v>4.9541284403669728E-2</v>
      </c>
      <c r="Y20" s="15">
        <f>Reais12x12!BS6</f>
        <v>2.9279279279279279E-2</v>
      </c>
      <c r="Z20" s="15">
        <f>Reais12x12!CE6</f>
        <v>0</v>
      </c>
      <c r="AA20" s="15">
        <f>Reais12x12!BH6</f>
        <v>4.9541284403669728E-2</v>
      </c>
      <c r="AB20" s="15">
        <f>Reais12x12!BT6</f>
        <v>2.9279279279279279E-2</v>
      </c>
      <c r="AC20" s="15">
        <f>Reais12x12!CF6</f>
        <v>0</v>
      </c>
      <c r="AD20" s="15">
        <f>Reais12x12!BI6</f>
        <v>4.9541284403669728E-2</v>
      </c>
      <c r="AE20" s="15">
        <f>Reais12x12!BU6</f>
        <v>2.9279279279279279E-2</v>
      </c>
      <c r="AF20" s="15">
        <f>Reais12x12!CG6</f>
        <v>0</v>
      </c>
      <c r="AG20" s="15">
        <f>Reais12x12!BJ6</f>
        <v>3.0581039755351682E-3</v>
      </c>
      <c r="AH20" s="15">
        <f>Reais12x12!BV6</f>
        <v>4.5045045045045045E-3</v>
      </c>
      <c r="AI20" s="15">
        <f>Reais12x12!CH6</f>
        <v>0</v>
      </c>
      <c r="AJ20" s="15">
        <f>Reais12x12!BK6</f>
        <v>3.0581039755351682E-3</v>
      </c>
      <c r="AK20" s="15">
        <f>Reais12x12!BW6</f>
        <v>4.5045045045045045E-3</v>
      </c>
      <c r="AL20" s="15">
        <f>Reais12x12!CI6</f>
        <v>0</v>
      </c>
      <c r="AM20" s="13">
        <f>Reais12x12!AY6</f>
        <v>0.56736743973779447</v>
      </c>
    </row>
    <row r="21" spans="1:39">
      <c r="A21" s="6"/>
      <c r="B21" s="14">
        <v>17</v>
      </c>
      <c r="C21" s="15">
        <f>Reais12x12!AZ7</f>
        <v>4.9541284403669728E-2</v>
      </c>
      <c r="D21" s="15">
        <f>Reais12x12!BL7</f>
        <v>2.9279279279279279E-2</v>
      </c>
      <c r="E21" s="15">
        <f>Reais12x12!BX7</f>
        <v>0</v>
      </c>
      <c r="F21" s="15">
        <f>Reais12x12!BA7</f>
        <v>4.9541284403669728E-2</v>
      </c>
      <c r="G21" s="15">
        <f>Reais12x12!BM7</f>
        <v>2.9279279279279279E-2</v>
      </c>
      <c r="H21" s="15">
        <f>Reais12x12!BY7</f>
        <v>0</v>
      </c>
      <c r="I21" s="15">
        <f>Reais12x12!BB7</f>
        <v>4.9541284403669728E-2</v>
      </c>
      <c r="J21" s="15">
        <f>Reais12x12!BN7</f>
        <v>2.9279279279279279E-2</v>
      </c>
      <c r="K21" s="15">
        <f>Reais12x12!BZ7</f>
        <v>0</v>
      </c>
      <c r="L21" s="15">
        <f>Reais12x12!BC7</f>
        <v>4.9541284403669728E-2</v>
      </c>
      <c r="M21" s="15">
        <f>Reais12x12!BO7</f>
        <v>2.9279279279279279E-2</v>
      </c>
      <c r="N21" s="15">
        <f>Reais12x12!CA7</f>
        <v>0</v>
      </c>
      <c r="O21" s="15">
        <f>Reais12x12!BD7</f>
        <v>4.9541284403669728E-2</v>
      </c>
      <c r="P21" s="15">
        <f>Reais12x12!BP7</f>
        <v>2.9279279279279279E-2</v>
      </c>
      <c r="Q21" s="15">
        <f>Reais12x12!CB7</f>
        <v>0</v>
      </c>
      <c r="R21" s="15">
        <f>Reais12x12!BE7</f>
        <v>4.9541284403669728E-2</v>
      </c>
      <c r="S21" s="15">
        <f>Reais12x12!BQ7</f>
        <v>2.9279279279279279E-2</v>
      </c>
      <c r="T21" s="15">
        <f>Reais12x12!CC7</f>
        <v>0</v>
      </c>
      <c r="U21" s="15">
        <f>Reais12x12!BF7</f>
        <v>4.9541284403669728E-2</v>
      </c>
      <c r="V21" s="15">
        <f>Reais12x12!BR7</f>
        <v>2.9279279279279279E-2</v>
      </c>
      <c r="W21" s="15">
        <f>Reais12x12!CD7</f>
        <v>0</v>
      </c>
      <c r="X21" s="15">
        <f>Reais12x12!BG7</f>
        <v>4.9541284403669728E-2</v>
      </c>
      <c r="Y21" s="15">
        <f>Reais12x12!BS7</f>
        <v>2.9279279279279279E-2</v>
      </c>
      <c r="Z21" s="15">
        <f>Reais12x12!CE7</f>
        <v>0</v>
      </c>
      <c r="AA21" s="15">
        <f>Reais12x12!BH7</f>
        <v>4.9541284403669728E-2</v>
      </c>
      <c r="AB21" s="15">
        <f>Reais12x12!BT7</f>
        <v>2.9279279279279279E-2</v>
      </c>
      <c r="AC21" s="15">
        <f>Reais12x12!CF7</f>
        <v>0</v>
      </c>
      <c r="AD21" s="15">
        <f>Reais12x12!BI7</f>
        <v>3.0581039755351682E-3</v>
      </c>
      <c r="AE21" s="15">
        <f>Reais12x12!BU7</f>
        <v>4.5045045045045045E-3</v>
      </c>
      <c r="AF21" s="15">
        <f>Reais12x12!CG7</f>
        <v>0</v>
      </c>
      <c r="AG21" s="15">
        <f>Reais12x12!BJ7</f>
        <v>3.0581039755351682E-3</v>
      </c>
      <c r="AH21" s="15">
        <f>Reais12x12!BV7</f>
        <v>4.5045045045045045E-3</v>
      </c>
      <c r="AI21" s="15">
        <f>Reais12x12!CH7</f>
        <v>0</v>
      </c>
      <c r="AJ21" s="15">
        <f>Reais12x12!BK7</f>
        <v>3.0581039755351682E-3</v>
      </c>
      <c r="AK21" s="15">
        <f>Reais12x12!BW7</f>
        <v>4.5045045045045045E-3</v>
      </c>
      <c r="AL21" s="15">
        <f>Reais12x12!CI7</f>
        <v>0</v>
      </c>
      <c r="AM21" s="13">
        <f>Reais12x12!AY7</f>
        <v>0.52355275094978515</v>
      </c>
    </row>
    <row r="22" spans="1:39" collapsed="1">
      <c r="A22" s="6"/>
      <c r="B22" s="14">
        <v>18</v>
      </c>
      <c r="C22" s="15">
        <f>Reais12x12!AZ8</f>
        <v>4.9541284403669728E-2</v>
      </c>
      <c r="D22" s="15">
        <f>Reais12x12!BL8</f>
        <v>2.9279279279279279E-2</v>
      </c>
      <c r="E22" s="15">
        <f>Reais12x12!BX8</f>
        <v>0</v>
      </c>
      <c r="F22" s="15">
        <f>Reais12x12!BA8</f>
        <v>4.9541284403669728E-2</v>
      </c>
      <c r="G22" s="15">
        <f>Reais12x12!BM8</f>
        <v>2.9279279279279279E-2</v>
      </c>
      <c r="H22" s="15">
        <f>Reais12x12!BY8</f>
        <v>0</v>
      </c>
      <c r="I22" s="15">
        <f>Reais12x12!BB8</f>
        <v>4.9541284403669728E-2</v>
      </c>
      <c r="J22" s="15">
        <f>Reais12x12!BN8</f>
        <v>2.9279279279279279E-2</v>
      </c>
      <c r="K22" s="15">
        <f>Reais12x12!BZ8</f>
        <v>0</v>
      </c>
      <c r="L22" s="15">
        <f>Reais12x12!BC8</f>
        <v>4.9541284403669728E-2</v>
      </c>
      <c r="M22" s="15">
        <f>Reais12x12!BO8</f>
        <v>2.9279279279279279E-2</v>
      </c>
      <c r="N22" s="15">
        <f>Reais12x12!CA8</f>
        <v>0</v>
      </c>
      <c r="O22" s="15">
        <f>Reais12x12!BD8</f>
        <v>4.9541284403669728E-2</v>
      </c>
      <c r="P22" s="15">
        <f>Reais12x12!BP8</f>
        <v>2.9279279279279279E-2</v>
      </c>
      <c r="Q22" s="15">
        <f>Reais12x12!CB8</f>
        <v>0</v>
      </c>
      <c r="R22" s="15">
        <f>Reais12x12!BE8</f>
        <v>4.9541284403669728E-2</v>
      </c>
      <c r="S22" s="15">
        <f>Reais12x12!BQ8</f>
        <v>2.9279279279279279E-2</v>
      </c>
      <c r="T22" s="15">
        <f>Reais12x12!CC8</f>
        <v>0</v>
      </c>
      <c r="U22" s="15">
        <f>Reais12x12!BF8</f>
        <v>4.9541284403669728E-2</v>
      </c>
      <c r="V22" s="15">
        <f>Reais12x12!BR8</f>
        <v>2.9279279279279279E-2</v>
      </c>
      <c r="W22" s="15">
        <f>Reais12x12!CD8</f>
        <v>0</v>
      </c>
      <c r="X22" s="15">
        <f>Reais12x12!BG8</f>
        <v>4.9541284403669728E-2</v>
      </c>
      <c r="Y22" s="15">
        <f>Reais12x12!BS8</f>
        <v>2.9279279279279279E-2</v>
      </c>
      <c r="Z22" s="15">
        <f>Reais12x12!CE8</f>
        <v>0</v>
      </c>
      <c r="AA22" s="15">
        <f>Reais12x12!BH8</f>
        <v>3.0581039755351682E-3</v>
      </c>
      <c r="AB22" s="15">
        <f>Reais12x12!BT8</f>
        <v>4.5045045045045045E-3</v>
      </c>
      <c r="AC22" s="15">
        <f>Reais12x12!CF8</f>
        <v>0</v>
      </c>
      <c r="AD22" s="15">
        <f>Reais12x12!BI8</f>
        <v>3.0581039755351682E-3</v>
      </c>
      <c r="AE22" s="15">
        <f>Reais12x12!BU8</f>
        <v>4.5045045045045045E-3</v>
      </c>
      <c r="AF22" s="15">
        <f>Reais12x12!CG8</f>
        <v>0</v>
      </c>
      <c r="AG22" s="15">
        <f>Reais12x12!BJ8</f>
        <v>3.0581039755351682E-3</v>
      </c>
      <c r="AH22" s="15">
        <f>Reais12x12!BV8</f>
        <v>4.5045045045045045E-3</v>
      </c>
      <c r="AI22" s="15">
        <f>Reais12x12!CH8</f>
        <v>0</v>
      </c>
      <c r="AJ22" s="15">
        <f>Reais12x12!BK8</f>
        <v>3.0581039755351682E-3</v>
      </c>
      <c r="AK22" s="15">
        <f>Reais12x12!BW8</f>
        <v>4.5045045045045045E-3</v>
      </c>
      <c r="AL22" s="15">
        <f>Reais12x12!CI8</f>
        <v>0</v>
      </c>
      <c r="AM22" s="13">
        <f>Reais12x12!AY8</f>
        <v>0.40547538446179709</v>
      </c>
    </row>
    <row r="23" spans="1:39" hidden="1" outlineLevel="1">
      <c r="A23" s="6"/>
      <c r="B23" s="14">
        <v>19</v>
      </c>
      <c r="C23" s="15">
        <f>Reais12x12!AZ9</f>
        <v>4.9541284403669728E-2</v>
      </c>
      <c r="D23" s="15">
        <f>Reais12x12!BL9</f>
        <v>2.9279279279279279E-2</v>
      </c>
      <c r="E23" s="15">
        <f>Reais12x12!BX9</f>
        <v>0</v>
      </c>
      <c r="F23" s="15">
        <f>Reais12x12!BA9</f>
        <v>4.9541284403669728E-2</v>
      </c>
      <c r="G23" s="15">
        <f>Reais12x12!BM9</f>
        <v>2.9279279279279279E-2</v>
      </c>
      <c r="H23" s="15">
        <f>Reais12x12!BY9</f>
        <v>0</v>
      </c>
      <c r="I23" s="15">
        <f>Reais12x12!BB9</f>
        <v>4.9541284403669728E-2</v>
      </c>
      <c r="J23" s="15">
        <f>Reais12x12!BN9</f>
        <v>2.9279279279279279E-2</v>
      </c>
      <c r="K23" s="15">
        <f>Reais12x12!BZ9</f>
        <v>0</v>
      </c>
      <c r="L23" s="15">
        <f>Reais12x12!BC9</f>
        <v>4.9541284403669728E-2</v>
      </c>
      <c r="M23" s="15">
        <f>Reais12x12!BO9</f>
        <v>2.9279279279279279E-2</v>
      </c>
      <c r="N23" s="15">
        <f>Reais12x12!CA9</f>
        <v>0</v>
      </c>
      <c r="O23" s="15">
        <f>Reais12x12!BD9</f>
        <v>4.9541284403669728E-2</v>
      </c>
      <c r="P23" s="15">
        <f>Reais12x12!BP9</f>
        <v>2.9279279279279279E-2</v>
      </c>
      <c r="Q23" s="15">
        <f>Reais12x12!CB9</f>
        <v>0</v>
      </c>
      <c r="R23" s="15">
        <f>Reais12x12!BE9</f>
        <v>4.9541284403669728E-2</v>
      </c>
      <c r="S23" s="15">
        <f>Reais12x12!BQ9</f>
        <v>2.9279279279279279E-2</v>
      </c>
      <c r="T23" s="15">
        <f>Reais12x12!CC9</f>
        <v>0</v>
      </c>
      <c r="U23" s="15">
        <f>Reais12x12!BF9</f>
        <v>4.9541284403669728E-2</v>
      </c>
      <c r="V23" s="15">
        <f>Reais12x12!BR9</f>
        <v>2.9279279279279279E-2</v>
      </c>
      <c r="W23" s="15">
        <f>Reais12x12!CD9</f>
        <v>0</v>
      </c>
      <c r="X23" s="15">
        <f>Reais12x12!BG9</f>
        <v>3.0581039755351682E-3</v>
      </c>
      <c r="Y23" s="15">
        <f>Reais12x12!BS9</f>
        <v>4.5045045045045045E-3</v>
      </c>
      <c r="Z23" s="15">
        <f>Reais12x12!CE9</f>
        <v>0</v>
      </c>
      <c r="AA23" s="15">
        <f>Reais12x12!BH9</f>
        <v>3.0581039755351682E-3</v>
      </c>
      <c r="AB23" s="15">
        <f>Reais12x12!BT9</f>
        <v>4.5045045045045045E-3</v>
      </c>
      <c r="AC23" s="15">
        <f>Reais12x12!CF9</f>
        <v>0</v>
      </c>
      <c r="AD23" s="15">
        <f>Reais12x12!BI9</f>
        <v>3.0581039755351682E-3</v>
      </c>
      <c r="AE23" s="15">
        <f>Reais12x12!BU9</f>
        <v>4.5045045045045045E-3</v>
      </c>
      <c r="AF23" s="15">
        <f>Reais12x12!CG9</f>
        <v>0</v>
      </c>
      <c r="AG23" s="15">
        <f>Reais12x12!BJ9</f>
        <v>3.0581039755351682E-3</v>
      </c>
      <c r="AH23" s="15">
        <f>Reais12x12!BV9</f>
        <v>4.5045045045045045E-3</v>
      </c>
      <c r="AI23" s="15">
        <f>Reais12x12!CH9</f>
        <v>0</v>
      </c>
      <c r="AJ23" s="15">
        <f>Reais12x12!BK9</f>
        <v>3.0581039755351682E-3</v>
      </c>
      <c r="AK23" s="15">
        <f>Reais12x12!BW9</f>
        <v>4.5045045045045045E-3</v>
      </c>
      <c r="AL23" s="15">
        <f>Reais12x12!CI9</f>
        <v>0</v>
      </c>
      <c r="AM23" s="13">
        <f>Reais12x12!AY9</f>
        <v>0.32850771455772593</v>
      </c>
    </row>
    <row r="24" spans="1:39" hidden="1" outlineLevel="1">
      <c r="A24" s="6"/>
      <c r="B24" s="14">
        <v>20</v>
      </c>
      <c r="C24" s="15">
        <f>Reais12x12!AZ10</f>
        <v>4.9541284403669728E-2</v>
      </c>
      <c r="D24" s="15">
        <f>Reais12x12!BL10</f>
        <v>2.9279279279279279E-2</v>
      </c>
      <c r="E24" s="15">
        <f>Reais12x12!BX10</f>
        <v>0</v>
      </c>
      <c r="F24" s="15">
        <f>Reais12x12!BA10</f>
        <v>4.9541284403669728E-2</v>
      </c>
      <c r="G24" s="15">
        <f>Reais12x12!BM10</f>
        <v>2.9279279279279279E-2</v>
      </c>
      <c r="H24" s="15">
        <f>Reais12x12!BY10</f>
        <v>0</v>
      </c>
      <c r="I24" s="15">
        <f>Reais12x12!BB10</f>
        <v>4.9541284403669728E-2</v>
      </c>
      <c r="J24" s="15">
        <f>Reais12x12!BN10</f>
        <v>2.9279279279279279E-2</v>
      </c>
      <c r="K24" s="15">
        <f>Reais12x12!BZ10</f>
        <v>0</v>
      </c>
      <c r="L24" s="15">
        <f>Reais12x12!BC10</f>
        <v>4.9541284403669728E-2</v>
      </c>
      <c r="M24" s="15">
        <f>Reais12x12!BO10</f>
        <v>2.9279279279279279E-2</v>
      </c>
      <c r="N24" s="15">
        <f>Reais12x12!CA10</f>
        <v>0</v>
      </c>
      <c r="O24" s="15">
        <f>Reais12x12!BD10</f>
        <v>4.9541284403669728E-2</v>
      </c>
      <c r="P24" s="15">
        <f>Reais12x12!BP10</f>
        <v>2.9279279279279279E-2</v>
      </c>
      <c r="Q24" s="15">
        <f>Reais12x12!CB10</f>
        <v>0</v>
      </c>
      <c r="R24" s="15">
        <f>Reais12x12!BE10</f>
        <v>4.9541284403669728E-2</v>
      </c>
      <c r="S24" s="15">
        <f>Reais12x12!BQ10</f>
        <v>2.9279279279279279E-2</v>
      </c>
      <c r="T24" s="15">
        <f>Reais12x12!CC10</f>
        <v>0</v>
      </c>
      <c r="U24" s="15">
        <f>Reais12x12!BF10</f>
        <v>3.0581039755351682E-3</v>
      </c>
      <c r="V24" s="15">
        <f>Reais12x12!BR10</f>
        <v>4.5045045045045045E-3</v>
      </c>
      <c r="W24" s="15">
        <f>Reais12x12!CD10</f>
        <v>0</v>
      </c>
      <c r="X24" s="15">
        <f>Reais12x12!BG10</f>
        <v>3.0581039755351682E-3</v>
      </c>
      <c r="Y24" s="15">
        <f>Reais12x12!BS10</f>
        <v>4.5045045045045045E-3</v>
      </c>
      <c r="Z24" s="15">
        <f>Reais12x12!CE10</f>
        <v>0</v>
      </c>
      <c r="AA24" s="15">
        <f>Reais12x12!BH10</f>
        <v>3.0581039755351682E-3</v>
      </c>
      <c r="AB24" s="15">
        <f>Reais12x12!BT10</f>
        <v>4.5045045045045045E-3</v>
      </c>
      <c r="AC24" s="15">
        <f>Reais12x12!CF10</f>
        <v>0</v>
      </c>
      <c r="AD24" s="15">
        <f>Reais12x12!BI10</f>
        <v>3.0581039755351682E-3</v>
      </c>
      <c r="AE24" s="15">
        <f>Reais12x12!BU10</f>
        <v>4.5045045045045045E-3</v>
      </c>
      <c r="AF24" s="15">
        <f>Reais12x12!CG10</f>
        <v>0</v>
      </c>
      <c r="AG24" s="15">
        <f>Reais12x12!BJ10</f>
        <v>3.0581039755351682E-3</v>
      </c>
      <c r="AH24" s="15">
        <f>Reais12x12!BV10</f>
        <v>4.5045045045045045E-3</v>
      </c>
      <c r="AI24" s="15">
        <f>Reais12x12!CH10</f>
        <v>0</v>
      </c>
      <c r="AJ24" s="15">
        <f>Reais12x12!BK10</f>
        <v>3.0581039755351682E-3</v>
      </c>
      <c r="AK24" s="15">
        <f>Reais12x12!BW10</f>
        <v>4.5045045045045045E-3</v>
      </c>
      <c r="AL24" s="15">
        <f>Reais12x12!CI10</f>
        <v>0</v>
      </c>
      <c r="AM24" s="13">
        <f>Reais12x12!AY10</f>
        <v>0.27806242954650434</v>
      </c>
    </row>
    <row r="25" spans="1:39" hidden="1" outlineLevel="1">
      <c r="A25" s="6"/>
      <c r="B25" s="14">
        <v>21</v>
      </c>
      <c r="C25" s="15">
        <f>Reais12x12!AZ11</f>
        <v>4.9541284403669728E-2</v>
      </c>
      <c r="D25" s="15">
        <f>Reais12x12!BL11</f>
        <v>2.9279279279279279E-2</v>
      </c>
      <c r="E25" s="15">
        <f>Reais12x12!BX11</f>
        <v>0</v>
      </c>
      <c r="F25" s="15">
        <f>Reais12x12!BA11</f>
        <v>4.9541284403669728E-2</v>
      </c>
      <c r="G25" s="15">
        <f>Reais12x12!BM11</f>
        <v>2.9279279279279279E-2</v>
      </c>
      <c r="H25" s="15">
        <f>Reais12x12!BY11</f>
        <v>0</v>
      </c>
      <c r="I25" s="15">
        <f>Reais12x12!BB11</f>
        <v>4.9541284403669728E-2</v>
      </c>
      <c r="J25" s="15">
        <f>Reais12x12!BN11</f>
        <v>2.9279279279279279E-2</v>
      </c>
      <c r="K25" s="15">
        <f>Reais12x12!BZ11</f>
        <v>0</v>
      </c>
      <c r="L25" s="15">
        <f>Reais12x12!BC11</f>
        <v>4.9541284403669728E-2</v>
      </c>
      <c r="M25" s="15">
        <f>Reais12x12!BO11</f>
        <v>2.9279279279279279E-2</v>
      </c>
      <c r="N25" s="15">
        <f>Reais12x12!CA11</f>
        <v>0</v>
      </c>
      <c r="O25" s="15">
        <f>Reais12x12!BD11</f>
        <v>4.9541284403669728E-2</v>
      </c>
      <c r="P25" s="15">
        <f>Reais12x12!BP11</f>
        <v>2.9279279279279279E-2</v>
      </c>
      <c r="Q25" s="15">
        <f>Reais12x12!CB11</f>
        <v>0</v>
      </c>
      <c r="R25" s="15">
        <f>Reais12x12!BE11</f>
        <v>3.0581039755351682E-3</v>
      </c>
      <c r="S25" s="15">
        <f>Reais12x12!BQ11</f>
        <v>4.5045045045045045E-3</v>
      </c>
      <c r="T25" s="15">
        <f>Reais12x12!CC11</f>
        <v>0</v>
      </c>
      <c r="U25" s="15">
        <f>Reais12x12!BF11</f>
        <v>3.0581039755351682E-3</v>
      </c>
      <c r="V25" s="15">
        <f>Reais12x12!BR11</f>
        <v>4.5045045045045045E-3</v>
      </c>
      <c r="W25" s="15">
        <f>Reais12x12!CD11</f>
        <v>0</v>
      </c>
      <c r="X25" s="15">
        <f>Reais12x12!BG11</f>
        <v>3.0581039755351682E-3</v>
      </c>
      <c r="Y25" s="15">
        <f>Reais12x12!BS11</f>
        <v>4.5045045045045045E-3</v>
      </c>
      <c r="Z25" s="15">
        <f>Reais12x12!CE11</f>
        <v>0</v>
      </c>
      <c r="AA25" s="15">
        <f>Reais12x12!BH11</f>
        <v>3.0581039755351682E-3</v>
      </c>
      <c r="AB25" s="15">
        <f>Reais12x12!BT11</f>
        <v>4.5045045045045045E-3</v>
      </c>
      <c r="AC25" s="15">
        <f>Reais12x12!CF11</f>
        <v>0</v>
      </c>
      <c r="AD25" s="15">
        <f>Reais12x12!BI11</f>
        <v>3.0581039755351682E-3</v>
      </c>
      <c r="AE25" s="15">
        <f>Reais12x12!BU11</f>
        <v>4.5045045045045045E-3</v>
      </c>
      <c r="AF25" s="15">
        <f>Reais12x12!CG11</f>
        <v>0</v>
      </c>
      <c r="AG25" s="15">
        <f>Reais12x12!BJ11</f>
        <v>3.0581039755351682E-3</v>
      </c>
      <c r="AH25" s="15">
        <f>Reais12x12!BV11</f>
        <v>4.5045045045045045E-3</v>
      </c>
      <c r="AI25" s="15">
        <f>Reais12x12!CH11</f>
        <v>0</v>
      </c>
      <c r="AJ25" s="15">
        <f>Reais12x12!BK11</f>
        <v>3.0581039755351682E-3</v>
      </c>
      <c r="AK25" s="15">
        <f>Reais12x12!BW11</f>
        <v>4.5045045045045045E-3</v>
      </c>
      <c r="AL25" s="15">
        <f>Reais12x12!CI11</f>
        <v>0</v>
      </c>
      <c r="AM25" s="13">
        <f>Reais12x12!AY11</f>
        <v>0.24866708947253172</v>
      </c>
    </row>
    <row r="26" spans="1:39" hidden="1" outlineLevel="1">
      <c r="A26" s="6"/>
      <c r="B26" s="14">
        <v>22</v>
      </c>
      <c r="C26" s="15">
        <f>Reais12x12!AZ12</f>
        <v>4.9541284403669728E-2</v>
      </c>
      <c r="D26" s="15">
        <f>Reais12x12!BL12</f>
        <v>2.9279279279279279E-2</v>
      </c>
      <c r="E26" s="15">
        <f>Reais12x12!BX12</f>
        <v>0</v>
      </c>
      <c r="F26" s="15">
        <f>Reais12x12!BA12</f>
        <v>4.9541284403669728E-2</v>
      </c>
      <c r="G26" s="15">
        <f>Reais12x12!BM12</f>
        <v>2.9279279279279279E-2</v>
      </c>
      <c r="H26" s="15">
        <f>Reais12x12!BY12</f>
        <v>0</v>
      </c>
      <c r="I26" s="15">
        <f>Reais12x12!BB12</f>
        <v>4.9541284403669728E-2</v>
      </c>
      <c r="J26" s="15">
        <f>Reais12x12!BN12</f>
        <v>2.9279279279279279E-2</v>
      </c>
      <c r="K26" s="15">
        <f>Reais12x12!BZ12</f>
        <v>0</v>
      </c>
      <c r="L26" s="15">
        <f>Reais12x12!BC12</f>
        <v>4.9541284403669728E-2</v>
      </c>
      <c r="M26" s="15">
        <f>Reais12x12!BO12</f>
        <v>2.9279279279279279E-2</v>
      </c>
      <c r="N26" s="15">
        <f>Reais12x12!CA12</f>
        <v>0</v>
      </c>
      <c r="O26" s="15">
        <f>Reais12x12!BD12</f>
        <v>3.0581039755351682E-3</v>
      </c>
      <c r="P26" s="15">
        <f>Reais12x12!BP12</f>
        <v>4.5045045045045045E-3</v>
      </c>
      <c r="Q26" s="15">
        <f>Reais12x12!CB12</f>
        <v>0</v>
      </c>
      <c r="R26" s="15">
        <f>Reais12x12!BE12</f>
        <v>3.0581039755351682E-3</v>
      </c>
      <c r="S26" s="15">
        <f>Reais12x12!BQ12</f>
        <v>4.5045045045045045E-3</v>
      </c>
      <c r="T26" s="15">
        <f>Reais12x12!CC12</f>
        <v>0</v>
      </c>
      <c r="U26" s="15">
        <f>Reais12x12!BF12</f>
        <v>3.0581039755351682E-3</v>
      </c>
      <c r="V26" s="15">
        <f>Reais12x12!BR12</f>
        <v>4.5045045045045045E-3</v>
      </c>
      <c r="W26" s="15">
        <f>Reais12x12!CD12</f>
        <v>0</v>
      </c>
      <c r="X26" s="15">
        <f>Reais12x12!BG12</f>
        <v>3.0581039755351682E-3</v>
      </c>
      <c r="Y26" s="15">
        <f>Reais12x12!BS12</f>
        <v>4.5045045045045045E-3</v>
      </c>
      <c r="Z26" s="15">
        <f>Reais12x12!CE12</f>
        <v>0</v>
      </c>
      <c r="AA26" s="15">
        <f>Reais12x12!BH12</f>
        <v>3.0581039755351682E-3</v>
      </c>
      <c r="AB26" s="15">
        <f>Reais12x12!BT12</f>
        <v>4.5045045045045045E-3</v>
      </c>
      <c r="AC26" s="15">
        <f>Reais12x12!CF12</f>
        <v>0</v>
      </c>
      <c r="AD26" s="15">
        <f>Reais12x12!BI12</f>
        <v>3.0581039755351682E-3</v>
      </c>
      <c r="AE26" s="15">
        <f>Reais12x12!BU12</f>
        <v>4.5045045045045045E-3</v>
      </c>
      <c r="AF26" s="15">
        <f>Reais12x12!CG12</f>
        <v>0</v>
      </c>
      <c r="AG26" s="15">
        <f>Reais12x12!BJ12</f>
        <v>3.0581039755351682E-3</v>
      </c>
      <c r="AH26" s="15">
        <f>Reais12x12!BV12</f>
        <v>4.5045045045045045E-3</v>
      </c>
      <c r="AI26" s="15">
        <f>Reais12x12!CH12</f>
        <v>0</v>
      </c>
      <c r="AJ26" s="15">
        <f>Reais12x12!BK12</f>
        <v>3.0581039755351682E-3</v>
      </c>
      <c r="AK26" s="15">
        <f>Reais12x12!BW12</f>
        <v>4.5045045045045045E-3</v>
      </c>
      <c r="AL26" s="15">
        <f>Reais12x12!CI12</f>
        <v>0</v>
      </c>
      <c r="AM26" s="13">
        <f>Reais12x12!AY12</f>
        <v>0.24596209726843932</v>
      </c>
    </row>
    <row r="27" spans="1:39" hidden="1" outlineLevel="1">
      <c r="A27" s="6"/>
      <c r="B27" s="14">
        <v>23</v>
      </c>
      <c r="C27" s="15">
        <f>Reais12x12!AZ13</f>
        <v>4.9541284403669728E-2</v>
      </c>
      <c r="D27" s="15">
        <f>Reais12x12!BL13</f>
        <v>2.9279279279279279E-2</v>
      </c>
      <c r="E27" s="15">
        <f>Reais12x12!BX13</f>
        <v>0</v>
      </c>
      <c r="F27" s="15">
        <f>Reais12x12!BA13</f>
        <v>4.9541284403669728E-2</v>
      </c>
      <c r="G27" s="15">
        <f>Reais12x12!BM13</f>
        <v>2.9279279279279279E-2</v>
      </c>
      <c r="H27" s="15">
        <f>Reais12x12!BY13</f>
        <v>0</v>
      </c>
      <c r="I27" s="15">
        <f>Reais12x12!BB13</f>
        <v>4.9541284403669728E-2</v>
      </c>
      <c r="J27" s="15">
        <f>Reais12x12!BN13</f>
        <v>2.9279279279279279E-2</v>
      </c>
      <c r="K27" s="15">
        <f>Reais12x12!BZ13</f>
        <v>0</v>
      </c>
      <c r="L27" s="15">
        <f>Reais12x12!BC13</f>
        <v>3.0581039755351682E-3</v>
      </c>
      <c r="M27" s="15">
        <f>Reais12x12!BO13</f>
        <v>4.5045045045045045E-3</v>
      </c>
      <c r="N27" s="15">
        <f>Reais12x12!CA13</f>
        <v>0</v>
      </c>
      <c r="O27" s="15">
        <f>Reais12x12!BD13</f>
        <v>3.0581039755351682E-3</v>
      </c>
      <c r="P27" s="15">
        <f>Reais12x12!BP13</f>
        <v>4.5045045045045045E-3</v>
      </c>
      <c r="Q27" s="15">
        <f>Reais12x12!CB13</f>
        <v>0</v>
      </c>
      <c r="R27" s="15">
        <f>Reais12x12!BE13</f>
        <v>3.0581039755351682E-3</v>
      </c>
      <c r="S27" s="15">
        <f>Reais12x12!BQ13</f>
        <v>4.5045045045045045E-3</v>
      </c>
      <c r="T27" s="15">
        <f>Reais12x12!CC13</f>
        <v>0</v>
      </c>
      <c r="U27" s="15">
        <f>Reais12x12!BF13</f>
        <v>3.0581039755351682E-3</v>
      </c>
      <c r="V27" s="15">
        <f>Reais12x12!BR13</f>
        <v>4.5045045045045045E-3</v>
      </c>
      <c r="W27" s="15">
        <f>Reais12x12!CD13</f>
        <v>0</v>
      </c>
      <c r="X27" s="15">
        <f>Reais12x12!BG13</f>
        <v>3.0581039755351682E-3</v>
      </c>
      <c r="Y27" s="15">
        <f>Reais12x12!BS13</f>
        <v>4.5045045045045045E-3</v>
      </c>
      <c r="Z27" s="15">
        <f>Reais12x12!CE13</f>
        <v>0</v>
      </c>
      <c r="AA27" s="15">
        <f>Reais12x12!BH13</f>
        <v>3.0581039755351682E-3</v>
      </c>
      <c r="AB27" s="15">
        <f>Reais12x12!BT13</f>
        <v>4.5045045045045045E-3</v>
      </c>
      <c r="AC27" s="15">
        <f>Reais12x12!CF13</f>
        <v>0</v>
      </c>
      <c r="AD27" s="15">
        <f>Reais12x12!BI13</f>
        <v>3.0581039755351682E-3</v>
      </c>
      <c r="AE27" s="15">
        <f>Reais12x12!BU13</f>
        <v>4.5045045045045045E-3</v>
      </c>
      <c r="AF27" s="15">
        <f>Reais12x12!CG13</f>
        <v>0</v>
      </c>
      <c r="AG27" s="15">
        <f>Reais12x12!BJ13</f>
        <v>3.0581039755351682E-3</v>
      </c>
      <c r="AH27" s="15">
        <f>Reais12x12!BV13</f>
        <v>4.5045045045045045E-3</v>
      </c>
      <c r="AI27" s="15">
        <f>Reais12x12!CH13</f>
        <v>0</v>
      </c>
      <c r="AJ27" s="15">
        <f>Reais12x12!BK13</f>
        <v>3.0581039755351682E-3</v>
      </c>
      <c r="AK27" s="15">
        <f>Reais12x12!BW13</f>
        <v>4.5045045045045045E-3</v>
      </c>
      <c r="AL27" s="15">
        <f>Reais12x12!CI13</f>
        <v>0</v>
      </c>
      <c r="AM27" s="13">
        <f>Reais12x12!AY13</f>
        <v>0.21225247350647805</v>
      </c>
    </row>
    <row r="28" spans="1:39" hidden="1" outlineLevel="1">
      <c r="A28" s="6"/>
      <c r="B28" s="14">
        <v>24</v>
      </c>
      <c r="C28" s="15">
        <f>Reais12x12!AZ14</f>
        <v>4.9541284403669728E-2</v>
      </c>
      <c r="D28" s="15">
        <f>Reais12x12!BL14</f>
        <v>2.9279279279279279E-2</v>
      </c>
      <c r="E28" s="15">
        <f>Reais12x12!BX14</f>
        <v>0</v>
      </c>
      <c r="F28" s="15">
        <f>Reais12x12!BA14</f>
        <v>4.9541284403669728E-2</v>
      </c>
      <c r="G28" s="15">
        <f>Reais12x12!BM14</f>
        <v>2.9279279279279279E-2</v>
      </c>
      <c r="H28" s="15">
        <f>Reais12x12!BY14</f>
        <v>0</v>
      </c>
      <c r="I28" s="15">
        <f>Reais12x12!BB14</f>
        <v>3.0581039755351682E-3</v>
      </c>
      <c r="J28" s="15">
        <f>Reais12x12!BN14</f>
        <v>4.5045045045045045E-3</v>
      </c>
      <c r="K28" s="15">
        <f>Reais12x12!BZ14</f>
        <v>0</v>
      </c>
      <c r="L28" s="15">
        <f>Reais12x12!BC14</f>
        <v>3.0581039755351682E-3</v>
      </c>
      <c r="M28" s="15">
        <f>Reais12x12!BO14</f>
        <v>4.5045045045045045E-3</v>
      </c>
      <c r="N28" s="15">
        <f>Reais12x12!CA14</f>
        <v>0</v>
      </c>
      <c r="O28" s="15">
        <f>Reais12x12!BD14</f>
        <v>3.0581039755351682E-3</v>
      </c>
      <c r="P28" s="15">
        <f>Reais12x12!BP14</f>
        <v>4.5045045045045045E-3</v>
      </c>
      <c r="Q28" s="15">
        <f>Reais12x12!CB14</f>
        <v>0</v>
      </c>
      <c r="R28" s="15">
        <f>Reais12x12!BE14</f>
        <v>3.0581039755351682E-3</v>
      </c>
      <c r="S28" s="15">
        <f>Reais12x12!BQ14</f>
        <v>4.5045045045045045E-3</v>
      </c>
      <c r="T28" s="15">
        <f>Reais12x12!CC14</f>
        <v>0</v>
      </c>
      <c r="U28" s="15">
        <f>Reais12x12!BF14</f>
        <v>3.0581039755351682E-3</v>
      </c>
      <c r="V28" s="15">
        <f>Reais12x12!BR14</f>
        <v>4.5045045045045045E-3</v>
      </c>
      <c r="W28" s="15">
        <f>Reais12x12!CD14</f>
        <v>0</v>
      </c>
      <c r="X28" s="15">
        <f>Reais12x12!BG14</f>
        <v>3.0581039755351682E-3</v>
      </c>
      <c r="Y28" s="15">
        <f>Reais12x12!BS14</f>
        <v>4.5045045045045045E-3</v>
      </c>
      <c r="Z28" s="15">
        <f>Reais12x12!CE14</f>
        <v>0</v>
      </c>
      <c r="AA28" s="15">
        <f>Reais12x12!BH14</f>
        <v>3.0581039755351682E-3</v>
      </c>
      <c r="AB28" s="15">
        <f>Reais12x12!BT14</f>
        <v>4.5045045045045045E-3</v>
      </c>
      <c r="AC28" s="15">
        <f>Reais12x12!CF14</f>
        <v>0</v>
      </c>
      <c r="AD28" s="15">
        <f>Reais12x12!BI14</f>
        <v>3.0581039755351682E-3</v>
      </c>
      <c r="AE28" s="15">
        <f>Reais12x12!BU14</f>
        <v>4.5045045045045045E-3</v>
      </c>
      <c r="AF28" s="15">
        <f>Reais12x12!CG14</f>
        <v>0</v>
      </c>
      <c r="AG28" s="15">
        <f>Reais12x12!BJ14</f>
        <v>3.0581039755351682E-3</v>
      </c>
      <c r="AH28" s="15">
        <f>Reais12x12!BV14</f>
        <v>4.5045045045045045E-3</v>
      </c>
      <c r="AI28" s="15">
        <f>Reais12x12!CH14</f>
        <v>0</v>
      </c>
      <c r="AJ28" s="15">
        <f>Reais12x12!BK14</f>
        <v>3.0581039755351682E-3</v>
      </c>
      <c r="AK28" s="15">
        <f>Reais12x12!BW14</f>
        <v>4.5045045045045045E-3</v>
      </c>
      <c r="AL28" s="15">
        <f>Reais12x12!CI14</f>
        <v>0</v>
      </c>
      <c r="AM28" s="13">
        <f>Reais12x12!AY14</f>
        <v>0.16677573951976501</v>
      </c>
    </row>
    <row r="29" spans="1:39" hidden="1" outlineLevel="1">
      <c r="A29" s="6"/>
      <c r="B29" s="14">
        <v>25</v>
      </c>
      <c r="C29" s="15">
        <f>Reais12x12!AZ15</f>
        <v>4.9541284403669728E-2</v>
      </c>
      <c r="D29" s="15">
        <f>Reais12x12!BL15</f>
        <v>2.9279279279279279E-2</v>
      </c>
      <c r="E29" s="15">
        <f>Reais12x12!BX15</f>
        <v>0</v>
      </c>
      <c r="F29" s="15">
        <f>Reais12x12!BA15</f>
        <v>3.0581039755351682E-3</v>
      </c>
      <c r="G29" s="15">
        <f>Reais12x12!BM15</f>
        <v>4.5045045045045045E-3</v>
      </c>
      <c r="H29" s="15">
        <f>Reais12x12!BY15</f>
        <v>0</v>
      </c>
      <c r="I29" s="15">
        <f>Reais12x12!BB15</f>
        <v>3.0581039755351682E-3</v>
      </c>
      <c r="J29" s="15">
        <f>Reais12x12!BN15</f>
        <v>4.5045045045045045E-3</v>
      </c>
      <c r="K29" s="15">
        <f>Reais12x12!BZ15</f>
        <v>0</v>
      </c>
      <c r="L29" s="15">
        <f>Reais12x12!BC15</f>
        <v>3.0581039755351682E-3</v>
      </c>
      <c r="M29" s="15">
        <f>Reais12x12!BO15</f>
        <v>4.5045045045045045E-3</v>
      </c>
      <c r="N29" s="15">
        <f>Reais12x12!CA15</f>
        <v>0</v>
      </c>
      <c r="O29" s="15">
        <f>Reais12x12!BD15</f>
        <v>3.0581039755351682E-3</v>
      </c>
      <c r="P29" s="15">
        <f>Reais12x12!BP15</f>
        <v>4.5045045045045045E-3</v>
      </c>
      <c r="Q29" s="15">
        <f>Reais12x12!CB15</f>
        <v>0</v>
      </c>
      <c r="R29" s="15">
        <f>Reais12x12!BE15</f>
        <v>3.0581039755351682E-3</v>
      </c>
      <c r="S29" s="15">
        <f>Reais12x12!BQ15</f>
        <v>4.5045045045045045E-3</v>
      </c>
      <c r="T29" s="15">
        <f>Reais12x12!CC15</f>
        <v>0</v>
      </c>
      <c r="U29" s="15">
        <f>Reais12x12!BF15</f>
        <v>3.0581039755351682E-3</v>
      </c>
      <c r="V29" s="15">
        <f>Reais12x12!BR15</f>
        <v>4.5045045045045045E-3</v>
      </c>
      <c r="W29" s="15">
        <f>Reais12x12!CD15</f>
        <v>0</v>
      </c>
      <c r="X29" s="15">
        <f>Reais12x12!BG15</f>
        <v>3.0581039755351682E-3</v>
      </c>
      <c r="Y29" s="15">
        <f>Reais12x12!BS15</f>
        <v>4.5045045045045045E-3</v>
      </c>
      <c r="Z29" s="15">
        <f>Reais12x12!CE15</f>
        <v>0</v>
      </c>
      <c r="AA29" s="15">
        <f>Reais12x12!BH15</f>
        <v>3.0581039755351682E-3</v>
      </c>
      <c r="AB29" s="15">
        <f>Reais12x12!BT15</f>
        <v>4.5045045045045045E-3</v>
      </c>
      <c r="AC29" s="15">
        <f>Reais12x12!CF15</f>
        <v>0</v>
      </c>
      <c r="AD29" s="15">
        <f>Reais12x12!BI15</f>
        <v>3.0581039755351682E-3</v>
      </c>
      <c r="AE29" s="15">
        <f>Reais12x12!BU15</f>
        <v>4.5045045045045045E-3</v>
      </c>
      <c r="AF29" s="15">
        <f>Reais12x12!CG15</f>
        <v>0</v>
      </c>
      <c r="AG29" s="15">
        <f>Reais12x12!BJ15</f>
        <v>3.0581039755351682E-3</v>
      </c>
      <c r="AH29" s="15">
        <f>Reais12x12!BV15</f>
        <v>4.5045045045045045E-3</v>
      </c>
      <c r="AI29" s="15">
        <f>Reais12x12!CH15</f>
        <v>0</v>
      </c>
      <c r="AJ29" s="15">
        <f>Reais12x12!BK15</f>
        <v>3.0581039755351682E-3</v>
      </c>
      <c r="AK29" s="15">
        <f>Reais12x12!BW15</f>
        <v>4.5045045045045045E-3</v>
      </c>
      <c r="AL29" s="15">
        <f>Reais12x12!CI15</f>
        <v>0</v>
      </c>
      <c r="AM29" s="13">
        <f>Reais12x12!AY15</f>
        <v>0.13704447349173118</v>
      </c>
    </row>
    <row r="30" spans="1:39">
      <c r="A30" s="6"/>
      <c r="B30" s="21">
        <v>26</v>
      </c>
      <c r="C30" s="15">
        <f>Reais12x12!AZ16</f>
        <v>3.0581039755351682E-3</v>
      </c>
      <c r="D30" s="15">
        <f>Reais12x12!BL16</f>
        <v>4.5045045045045045E-3</v>
      </c>
      <c r="E30" s="15">
        <f>Reais12x12!BX16</f>
        <v>0</v>
      </c>
      <c r="F30" s="15">
        <f>Reais12x12!BA16</f>
        <v>3.0581039755351682E-3</v>
      </c>
      <c r="G30" s="15">
        <f>Reais12x12!BM16</f>
        <v>4.5045045045045045E-3</v>
      </c>
      <c r="H30" s="15">
        <f>Reais12x12!BY16</f>
        <v>0</v>
      </c>
      <c r="I30" s="15">
        <f>Reais12x12!BB16</f>
        <v>3.0581039755351682E-3</v>
      </c>
      <c r="J30" s="15">
        <f>Reais12x12!BN16</f>
        <v>4.5045045045045045E-3</v>
      </c>
      <c r="K30" s="15">
        <f>Reais12x12!BZ16</f>
        <v>0</v>
      </c>
      <c r="L30" s="15">
        <f>Reais12x12!BC16</f>
        <v>3.0581039755351682E-3</v>
      </c>
      <c r="M30" s="15">
        <f>Reais12x12!BO16</f>
        <v>4.5045045045045045E-3</v>
      </c>
      <c r="N30" s="15">
        <f>Reais12x12!CA16</f>
        <v>0</v>
      </c>
      <c r="O30" s="15">
        <f>Reais12x12!BD16</f>
        <v>3.0581039755351682E-3</v>
      </c>
      <c r="P30" s="15">
        <f>Reais12x12!BP16</f>
        <v>4.5045045045045045E-3</v>
      </c>
      <c r="Q30" s="15">
        <f>Reais12x12!CB16</f>
        <v>0</v>
      </c>
      <c r="R30" s="15">
        <f>Reais12x12!BE16</f>
        <v>3.0581039755351682E-3</v>
      </c>
      <c r="S30" s="15">
        <f>Reais12x12!BQ16</f>
        <v>4.5045045045045045E-3</v>
      </c>
      <c r="T30" s="15">
        <f>Reais12x12!CC16</f>
        <v>0</v>
      </c>
      <c r="U30" s="15">
        <f>Reais12x12!BF16</f>
        <v>3.0581039755351682E-3</v>
      </c>
      <c r="V30" s="15">
        <f>Reais12x12!BR16</f>
        <v>4.5045045045045045E-3</v>
      </c>
      <c r="W30" s="15">
        <f>Reais12x12!CD16</f>
        <v>0</v>
      </c>
      <c r="X30" s="15">
        <f>Reais12x12!BG16</f>
        <v>3.0581039755351682E-3</v>
      </c>
      <c r="Y30" s="15">
        <f>Reais12x12!BS16</f>
        <v>4.5045045045045045E-3</v>
      </c>
      <c r="Z30" s="15">
        <f>Reais12x12!CE16</f>
        <v>0</v>
      </c>
      <c r="AA30" s="15">
        <f>Reais12x12!BH16</f>
        <v>3.0581039755351682E-3</v>
      </c>
      <c r="AB30" s="15">
        <f>Reais12x12!BT16</f>
        <v>4.5045045045045045E-3</v>
      </c>
      <c r="AC30" s="15">
        <f>Reais12x12!CF16</f>
        <v>0</v>
      </c>
      <c r="AD30" s="15">
        <f>Reais12x12!BI16</f>
        <v>3.0581039755351682E-3</v>
      </c>
      <c r="AE30" s="15">
        <f>Reais12x12!BU16</f>
        <v>4.5045045045045045E-3</v>
      </c>
      <c r="AF30" s="15">
        <f>Reais12x12!CG16</f>
        <v>0</v>
      </c>
      <c r="AG30" s="15">
        <f>Reais12x12!BJ16</f>
        <v>3.0581039755351682E-3</v>
      </c>
      <c r="AH30" s="15">
        <f>Reais12x12!BV16</f>
        <v>4.5045045045045045E-3</v>
      </c>
      <c r="AI30" s="15">
        <f>Reais12x12!CH16</f>
        <v>0</v>
      </c>
      <c r="AJ30" s="15">
        <f>Reais12x12!BK16</f>
        <v>3.0581039755351682E-3</v>
      </c>
      <c r="AK30" s="15">
        <f>Reais12x12!BW16</f>
        <v>4.5045045045045045E-3</v>
      </c>
      <c r="AL30" s="15">
        <f>Reais12x12!CI16</f>
        <v>0</v>
      </c>
      <c r="AM30" s="13">
        <f>Reais12x12!AY16</f>
        <v>0.14311842706904424</v>
      </c>
    </row>
    <row r="31" spans="1:39">
      <c r="A31" s="6"/>
      <c r="B31" s="22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4"/>
    </row>
    <row r="32" spans="1:39">
      <c r="A32" s="6"/>
      <c r="B32" s="25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7"/>
    </row>
    <row r="33" spans="1:39">
      <c r="A33" s="6"/>
      <c r="B33" s="25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7"/>
    </row>
    <row r="34" spans="1:39">
      <c r="A34" s="6"/>
      <c r="B34" s="25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7"/>
    </row>
    <row r="35" spans="1:39">
      <c r="A35" s="6"/>
      <c r="B35" s="25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7"/>
    </row>
    <row r="36" spans="1:39">
      <c r="A36" s="6"/>
      <c r="B36" s="25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7"/>
    </row>
    <row r="37" spans="1:39">
      <c r="A37" s="6"/>
      <c r="B37" s="25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7"/>
    </row>
    <row r="38" spans="1:39">
      <c r="A38" s="6"/>
      <c r="B38" s="25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7"/>
    </row>
    <row r="39" spans="1:39">
      <c r="A39" s="6"/>
      <c r="B39" s="25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7"/>
    </row>
    <row r="40" spans="1:39">
      <c r="A40" s="6"/>
      <c r="B40" s="25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7"/>
    </row>
    <row r="41" spans="1:39">
      <c r="A41" s="6"/>
      <c r="B41" s="25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7"/>
    </row>
    <row r="42" spans="1:39">
      <c r="A42" s="6"/>
      <c r="B42" s="25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7"/>
    </row>
    <row r="43" spans="1:39">
      <c r="A43" s="6"/>
      <c r="B43" s="25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7"/>
    </row>
    <row r="44" spans="1:39">
      <c r="A44" s="6"/>
      <c r="B44" s="25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7"/>
    </row>
    <row r="45" spans="1:39">
      <c r="A45" s="6"/>
      <c r="B45" s="25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7"/>
    </row>
    <row r="46" spans="1:39">
      <c r="A46" s="6"/>
      <c r="B46" s="25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7"/>
    </row>
    <row r="47" spans="1:39">
      <c r="A47" s="6"/>
      <c r="B47" s="25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6"/>
      <c r="AM47" s="27"/>
    </row>
    <row r="48" spans="1:39">
      <c r="A48" s="6"/>
      <c r="B48" s="25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7"/>
    </row>
    <row r="49" spans="1:39">
      <c r="A49" s="6"/>
      <c r="B49" s="25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6"/>
      <c r="AM49" s="27"/>
    </row>
    <row r="50" spans="1:39">
      <c r="A50" s="6"/>
      <c r="B50" s="25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7"/>
    </row>
    <row r="51" spans="1:39">
      <c r="A51" s="6"/>
      <c r="B51" s="25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7"/>
    </row>
    <row r="52" spans="1:39">
      <c r="A52" s="6"/>
      <c r="B52" s="25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6"/>
      <c r="AM52" s="27"/>
    </row>
    <row r="53" spans="1:39">
      <c r="A53" s="6"/>
      <c r="B53" s="25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7"/>
    </row>
    <row r="54" spans="1:39">
      <c r="A54" s="6"/>
      <c r="B54" s="25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7"/>
    </row>
    <row r="55" spans="1:39">
      <c r="A55" s="6"/>
      <c r="B55" s="25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6"/>
      <c r="AM55" s="27"/>
    </row>
    <row r="56" spans="1:39">
      <c r="A56" s="6"/>
      <c r="B56" s="25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7"/>
    </row>
    <row r="57" spans="1:39">
      <c r="A57" s="6"/>
      <c r="B57" s="25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7"/>
    </row>
    <row r="58" spans="1:39">
      <c r="A58" s="6"/>
      <c r="B58" s="25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7"/>
    </row>
    <row r="59" spans="1:39">
      <c r="A59" s="6"/>
      <c r="B59" s="25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7"/>
    </row>
    <row r="60" spans="1:39">
      <c r="A60" s="6"/>
      <c r="B60" s="25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6"/>
      <c r="AM60" s="27"/>
    </row>
    <row r="61" spans="1:39">
      <c r="A61" s="6"/>
      <c r="B61" s="25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6"/>
      <c r="AM61" s="27"/>
    </row>
    <row r="62" spans="1:39">
      <c r="A62" s="6"/>
      <c r="B62" s="25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6"/>
      <c r="AM62" s="27"/>
    </row>
    <row r="63" spans="1:39">
      <c r="A63" s="6"/>
      <c r="B63" s="25"/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6"/>
      <c r="AM63" s="27"/>
    </row>
    <row r="64" spans="1:39">
      <c r="A64" s="6"/>
      <c r="B64" s="25"/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6"/>
      <c r="AM64" s="27"/>
    </row>
    <row r="65" spans="1:39">
      <c r="A65" s="6"/>
      <c r="B65" s="25"/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6"/>
      <c r="AM65" s="27"/>
    </row>
    <row r="66" spans="1:39">
      <c r="A66" s="6"/>
      <c r="B66" s="25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6"/>
      <c r="AM66" s="27"/>
    </row>
    <row r="67" spans="1:39">
      <c r="A67" s="6"/>
      <c r="B67" s="25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26"/>
      <c r="AH67" s="26"/>
      <c r="AI67" s="26"/>
      <c r="AJ67" s="26"/>
      <c r="AK67" s="26"/>
      <c r="AL67" s="26"/>
      <c r="AM67" s="27"/>
    </row>
    <row r="68" spans="1:39">
      <c r="A68" s="6"/>
      <c r="B68" s="25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  <c r="AH68" s="26"/>
      <c r="AI68" s="26"/>
      <c r="AJ68" s="26"/>
      <c r="AK68" s="26"/>
      <c r="AL68" s="26"/>
      <c r="AM68" s="27"/>
    </row>
    <row r="69" spans="1:39">
      <c r="A69" s="6"/>
      <c r="B69" s="25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  <c r="AH69" s="26"/>
      <c r="AI69" s="26"/>
      <c r="AJ69" s="26"/>
      <c r="AK69" s="26"/>
      <c r="AL69" s="26"/>
      <c r="AM69" s="27"/>
    </row>
    <row r="70" spans="1:39">
      <c r="A70" s="6"/>
      <c r="B70" s="25"/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  <c r="AH70" s="26"/>
      <c r="AI70" s="26"/>
      <c r="AJ70" s="26"/>
      <c r="AK70" s="26"/>
      <c r="AL70" s="26"/>
      <c r="AM70" s="27"/>
    </row>
    <row r="71" spans="1:39">
      <c r="A71" s="6"/>
      <c r="B71" s="25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  <c r="AH71" s="26"/>
      <c r="AI71" s="26"/>
      <c r="AJ71" s="26"/>
      <c r="AK71" s="26"/>
      <c r="AL71" s="26"/>
      <c r="AM71" s="27"/>
    </row>
    <row r="72" spans="1:39">
      <c r="A72" s="6"/>
      <c r="B72" s="25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  <c r="AH72" s="26"/>
      <c r="AI72" s="26"/>
      <c r="AJ72" s="26"/>
      <c r="AK72" s="26"/>
      <c r="AL72" s="26"/>
      <c r="AM72" s="27"/>
    </row>
    <row r="73" spans="1:39">
      <c r="A73" s="6"/>
      <c r="B73" s="25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  <c r="AH73" s="26"/>
      <c r="AI73" s="26"/>
      <c r="AJ73" s="26"/>
      <c r="AK73" s="26"/>
      <c r="AL73" s="26"/>
      <c r="AM73" s="27"/>
    </row>
    <row r="74" spans="1:39">
      <c r="A74" s="6"/>
      <c r="B74" s="25"/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  <c r="AH74" s="26"/>
      <c r="AI74" s="26"/>
      <c r="AJ74" s="26"/>
      <c r="AK74" s="26"/>
      <c r="AL74" s="26"/>
      <c r="AM74" s="27"/>
    </row>
    <row r="75" spans="1:39">
      <c r="A75" s="6"/>
      <c r="B75" s="25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6"/>
      <c r="AM75" s="27"/>
    </row>
    <row r="76" spans="1:39">
      <c r="A76" s="6"/>
      <c r="B76" s="25"/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6"/>
      <c r="AI76" s="26"/>
      <c r="AJ76" s="26"/>
      <c r="AK76" s="26"/>
      <c r="AL76" s="26"/>
      <c r="AM76" s="27"/>
    </row>
    <row r="77" spans="1:39">
      <c r="A77" s="6"/>
      <c r="B77" s="25"/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  <c r="AH77" s="26"/>
      <c r="AI77" s="26"/>
      <c r="AJ77" s="26"/>
      <c r="AK77" s="26"/>
      <c r="AL77" s="26"/>
      <c r="AM77" s="27"/>
    </row>
    <row r="78" spans="1:39">
      <c r="A78" s="6"/>
      <c r="B78" s="25"/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  <c r="AH78" s="26"/>
      <c r="AI78" s="26"/>
      <c r="AJ78" s="26"/>
      <c r="AK78" s="26"/>
      <c r="AL78" s="26"/>
      <c r="AM78" s="27"/>
    </row>
    <row r="79" spans="1:39">
      <c r="A79" s="6"/>
      <c r="B79" s="25"/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6"/>
      <c r="AL79" s="26"/>
      <c r="AM79" s="27"/>
    </row>
    <row r="80" spans="1:39">
      <c r="A80" s="6"/>
      <c r="B80" s="25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6"/>
      <c r="AM80" s="27"/>
    </row>
    <row r="81" spans="1:39">
      <c r="A81" s="6"/>
      <c r="B81" s="25"/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  <c r="AL81" s="26"/>
      <c r="AM81" s="27"/>
    </row>
    <row r="82" spans="1:39">
      <c r="A82" s="6"/>
      <c r="B82" s="25"/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  <c r="AI82" s="26"/>
      <c r="AJ82" s="26"/>
      <c r="AK82" s="26"/>
      <c r="AL82" s="26"/>
      <c r="AM82" s="27"/>
    </row>
    <row r="83" spans="1:39">
      <c r="A83" s="6"/>
      <c r="B83" s="25"/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6"/>
      <c r="AM83" s="27"/>
    </row>
    <row r="84" spans="1:39">
      <c r="A84" s="6"/>
      <c r="B84" s="25"/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  <c r="AH84" s="26"/>
      <c r="AI84" s="26"/>
      <c r="AJ84" s="26"/>
      <c r="AK84" s="26"/>
      <c r="AL84" s="26"/>
      <c r="AM84" s="27"/>
    </row>
    <row r="85" spans="1:39">
      <c r="A85" s="6"/>
      <c r="B85" s="25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  <c r="AH85" s="26"/>
      <c r="AI85" s="26"/>
      <c r="AJ85" s="26"/>
      <c r="AK85" s="26"/>
      <c r="AL85" s="26"/>
      <c r="AM85" s="27"/>
    </row>
    <row r="86" spans="1:39">
      <c r="A86" s="6"/>
      <c r="B86" s="25"/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  <c r="AC86" s="26"/>
      <c r="AD86" s="26"/>
      <c r="AE86" s="26"/>
      <c r="AF86" s="26"/>
      <c r="AG86" s="26"/>
      <c r="AH86" s="26"/>
      <c r="AI86" s="26"/>
      <c r="AJ86" s="26"/>
      <c r="AK86" s="26"/>
      <c r="AL86" s="26"/>
      <c r="AM86" s="27"/>
    </row>
    <row r="87" spans="1:39">
      <c r="A87" s="6"/>
      <c r="B87" s="25"/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  <c r="AH87" s="26"/>
      <c r="AI87" s="26"/>
      <c r="AJ87" s="26"/>
      <c r="AK87" s="26"/>
      <c r="AL87" s="26"/>
      <c r="AM87" s="27"/>
    </row>
    <row r="88" spans="1:39">
      <c r="A88" s="6"/>
      <c r="B88" s="25"/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  <c r="AC88" s="26"/>
      <c r="AD88" s="26"/>
      <c r="AE88" s="26"/>
      <c r="AF88" s="26"/>
      <c r="AG88" s="26"/>
      <c r="AH88" s="26"/>
      <c r="AI88" s="26"/>
      <c r="AJ88" s="26"/>
      <c r="AK88" s="26"/>
      <c r="AL88" s="26"/>
      <c r="AM88" s="27"/>
    </row>
    <row r="89" spans="1:39">
      <c r="A89" s="6"/>
      <c r="B89" s="25"/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  <c r="AC89" s="26"/>
      <c r="AD89" s="26"/>
      <c r="AE89" s="26"/>
      <c r="AF89" s="26"/>
      <c r="AG89" s="26"/>
      <c r="AH89" s="26"/>
      <c r="AI89" s="26"/>
      <c r="AJ89" s="26"/>
      <c r="AK89" s="26"/>
      <c r="AL89" s="26"/>
      <c r="AM89" s="27"/>
    </row>
    <row r="90" spans="1:39">
      <c r="A90" s="6"/>
      <c r="B90" s="25"/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  <c r="AH90" s="26"/>
      <c r="AI90" s="26"/>
      <c r="AJ90" s="26"/>
      <c r="AK90" s="26"/>
      <c r="AL90" s="26"/>
      <c r="AM90" s="27"/>
    </row>
    <row r="91" spans="1:39">
      <c r="A91" s="6"/>
      <c r="B91" s="25"/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  <c r="AH91" s="26"/>
      <c r="AI91" s="26"/>
      <c r="AJ91" s="26"/>
      <c r="AK91" s="26"/>
      <c r="AL91" s="26"/>
      <c r="AM91" s="27"/>
    </row>
    <row r="92" spans="1:39">
      <c r="A92" s="6"/>
      <c r="B92" s="25"/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  <c r="AH92" s="26"/>
      <c r="AI92" s="26"/>
      <c r="AJ92" s="26"/>
      <c r="AK92" s="26"/>
      <c r="AL92" s="26"/>
      <c r="AM92" s="27"/>
    </row>
    <row r="93" spans="1:39">
      <c r="A93" s="6"/>
      <c r="B93" s="25"/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  <c r="AH93" s="26"/>
      <c r="AI93" s="26"/>
      <c r="AJ93" s="26"/>
      <c r="AK93" s="26"/>
      <c r="AL93" s="26"/>
      <c r="AM93" s="27"/>
    </row>
    <row r="94" spans="1:39">
      <c r="A94" s="6"/>
      <c r="B94" s="25"/>
      <c r="C94" s="26"/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  <c r="AH94" s="26"/>
      <c r="AI94" s="26"/>
      <c r="AJ94" s="26"/>
      <c r="AK94" s="26"/>
      <c r="AL94" s="26"/>
      <c r="AM94" s="27"/>
    </row>
    <row r="95" spans="1:39">
      <c r="A95" s="6"/>
      <c r="B95" s="25"/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  <c r="AD95" s="26"/>
      <c r="AE95" s="26"/>
      <c r="AF95" s="26"/>
      <c r="AG95" s="26"/>
      <c r="AH95" s="26"/>
      <c r="AI95" s="26"/>
      <c r="AJ95" s="26"/>
      <c r="AK95" s="26"/>
      <c r="AL95" s="26"/>
      <c r="AM95" s="27"/>
    </row>
    <row r="96" spans="1:39">
      <c r="A96" s="6"/>
      <c r="B96" s="25"/>
      <c r="C96" s="26"/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  <c r="AC96" s="26"/>
      <c r="AD96" s="26"/>
      <c r="AE96" s="26"/>
      <c r="AF96" s="26"/>
      <c r="AG96" s="26"/>
      <c r="AH96" s="26"/>
      <c r="AI96" s="26"/>
      <c r="AJ96" s="26"/>
      <c r="AK96" s="26"/>
      <c r="AL96" s="26"/>
      <c r="AM96" s="27"/>
    </row>
    <row r="97" spans="1:39">
      <c r="A97" s="6"/>
      <c r="B97" s="25"/>
      <c r="C97" s="26"/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  <c r="AH97" s="26"/>
      <c r="AI97" s="26"/>
      <c r="AJ97" s="26"/>
      <c r="AK97" s="26"/>
      <c r="AL97" s="26"/>
      <c r="AM97" s="27"/>
    </row>
    <row r="98" spans="1:39">
      <c r="A98" s="6"/>
      <c r="B98" s="25"/>
      <c r="C98" s="26"/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  <c r="AG98" s="26"/>
      <c r="AH98" s="26"/>
      <c r="AI98" s="26"/>
      <c r="AJ98" s="26"/>
      <c r="AK98" s="26"/>
      <c r="AL98" s="26"/>
      <c r="AM98" s="27"/>
    </row>
    <row r="99" spans="1:39">
      <c r="A99" s="6"/>
      <c r="B99" s="25"/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  <c r="AH99" s="26"/>
      <c r="AI99" s="26"/>
      <c r="AJ99" s="26"/>
      <c r="AK99" s="26"/>
      <c r="AL99" s="26"/>
      <c r="AM99" s="27"/>
    </row>
    <row r="100" spans="1:39">
      <c r="A100" s="6"/>
      <c r="B100" s="25"/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  <c r="AH100" s="26"/>
      <c r="AI100" s="26"/>
      <c r="AJ100" s="26"/>
      <c r="AK100" s="26"/>
      <c r="AL100" s="26"/>
      <c r="AM100" s="27"/>
    </row>
    <row r="101" spans="1:39">
      <c r="A101" s="6"/>
      <c r="B101" s="25"/>
      <c r="C101" s="26"/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  <c r="AC101" s="26"/>
      <c r="AD101" s="26"/>
      <c r="AE101" s="26"/>
      <c r="AF101" s="26"/>
      <c r="AG101" s="26"/>
      <c r="AH101" s="26"/>
      <c r="AI101" s="26"/>
      <c r="AJ101" s="26"/>
      <c r="AK101" s="26"/>
      <c r="AL101" s="26"/>
      <c r="AM101" s="27"/>
    </row>
    <row r="102" spans="1:39">
      <c r="A102" s="6"/>
      <c r="B102" s="25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  <c r="AC102" s="26"/>
      <c r="AD102" s="26"/>
      <c r="AE102" s="26"/>
      <c r="AF102" s="26"/>
      <c r="AG102" s="26"/>
      <c r="AH102" s="26"/>
      <c r="AI102" s="26"/>
      <c r="AJ102" s="26"/>
      <c r="AK102" s="26"/>
      <c r="AL102" s="26"/>
      <c r="AM102" s="27"/>
    </row>
    <row r="103" spans="1:39">
      <c r="A103" s="6"/>
      <c r="B103" s="25"/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  <c r="AC103" s="26"/>
      <c r="AD103" s="26"/>
      <c r="AE103" s="26"/>
      <c r="AF103" s="26"/>
      <c r="AG103" s="26"/>
      <c r="AH103" s="26"/>
      <c r="AI103" s="26"/>
      <c r="AJ103" s="26"/>
      <c r="AK103" s="26"/>
      <c r="AL103" s="26"/>
      <c r="AM103" s="27"/>
    </row>
    <row r="104" spans="1:39">
      <c r="A104" s="6"/>
      <c r="B104" s="25"/>
      <c r="C104" s="26"/>
      <c r="D104" s="26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  <c r="AC104" s="26"/>
      <c r="AD104" s="26"/>
      <c r="AE104" s="26"/>
      <c r="AF104" s="26"/>
      <c r="AG104" s="26"/>
      <c r="AH104" s="26"/>
      <c r="AI104" s="26"/>
      <c r="AJ104" s="26"/>
      <c r="AK104" s="26"/>
      <c r="AL104" s="26"/>
      <c r="AM104" s="27"/>
    </row>
    <row r="105" spans="1:39">
      <c r="A105" s="6"/>
      <c r="B105" s="25"/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  <c r="AH105" s="26"/>
      <c r="AI105" s="26"/>
      <c r="AJ105" s="26"/>
      <c r="AK105" s="26"/>
      <c r="AL105" s="26"/>
      <c r="AM105" s="27"/>
    </row>
    <row r="106" spans="1:39">
      <c r="A106" s="6"/>
      <c r="B106" s="25"/>
      <c r="C106" s="26"/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  <c r="AH106" s="26"/>
      <c r="AI106" s="26"/>
      <c r="AJ106" s="26"/>
      <c r="AK106" s="26"/>
      <c r="AL106" s="26"/>
      <c r="AM106" s="27"/>
    </row>
    <row r="107" spans="1:39">
      <c r="A107" s="6"/>
      <c r="B107" s="25"/>
      <c r="C107" s="26"/>
      <c r="D107" s="26"/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  <c r="AH107" s="26"/>
      <c r="AI107" s="26"/>
      <c r="AJ107" s="26"/>
      <c r="AK107" s="26"/>
      <c r="AL107" s="26"/>
      <c r="AM107" s="27"/>
    </row>
    <row r="108" spans="1:39">
      <c r="A108" s="6"/>
      <c r="B108" s="25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  <c r="AH108" s="26"/>
      <c r="AI108" s="26"/>
      <c r="AJ108" s="26"/>
      <c r="AK108" s="26"/>
      <c r="AL108" s="26"/>
      <c r="AM108" s="27"/>
    </row>
    <row r="109" spans="1:39">
      <c r="A109" s="6"/>
      <c r="B109" s="25"/>
      <c r="C109" s="26"/>
      <c r="D109" s="26"/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  <c r="AH109" s="26"/>
      <c r="AI109" s="26"/>
      <c r="AJ109" s="26"/>
      <c r="AK109" s="26"/>
      <c r="AL109" s="26"/>
      <c r="AM109" s="27"/>
    </row>
    <row r="110" spans="1:39">
      <c r="A110" s="6"/>
      <c r="B110" s="25"/>
      <c r="C110" s="26"/>
      <c r="D110" s="26"/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  <c r="AH110" s="26"/>
      <c r="AI110" s="26"/>
      <c r="AJ110" s="26"/>
      <c r="AK110" s="26"/>
      <c r="AL110" s="26"/>
      <c r="AM110" s="27"/>
    </row>
    <row r="111" spans="1:39">
      <c r="A111" s="6"/>
      <c r="B111" s="25"/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  <c r="AB111" s="26"/>
      <c r="AC111" s="26"/>
      <c r="AD111" s="26"/>
      <c r="AE111" s="26"/>
      <c r="AF111" s="26"/>
      <c r="AG111" s="26"/>
      <c r="AH111" s="26"/>
      <c r="AI111" s="26"/>
      <c r="AJ111" s="26"/>
      <c r="AK111" s="26"/>
      <c r="AL111" s="26"/>
      <c r="AM111" s="27"/>
    </row>
    <row r="112" spans="1:39">
      <c r="A112" s="6"/>
      <c r="B112" s="25"/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  <c r="AB112" s="26"/>
      <c r="AC112" s="26"/>
      <c r="AD112" s="26"/>
      <c r="AE112" s="26"/>
      <c r="AF112" s="26"/>
      <c r="AG112" s="26"/>
      <c r="AH112" s="26"/>
      <c r="AI112" s="26"/>
      <c r="AJ112" s="26"/>
      <c r="AK112" s="26"/>
      <c r="AL112" s="26"/>
      <c r="AM112" s="27"/>
    </row>
    <row r="113" spans="1:39">
      <c r="A113" s="6"/>
      <c r="B113" s="25"/>
      <c r="C113" s="26"/>
      <c r="D113" s="26"/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  <c r="AB113" s="26"/>
      <c r="AC113" s="26"/>
      <c r="AD113" s="26"/>
      <c r="AE113" s="26"/>
      <c r="AF113" s="26"/>
      <c r="AG113" s="26"/>
      <c r="AH113" s="26"/>
      <c r="AI113" s="26"/>
      <c r="AJ113" s="26"/>
      <c r="AK113" s="26"/>
      <c r="AL113" s="26"/>
      <c r="AM113" s="27"/>
    </row>
    <row r="114" spans="1:39">
      <c r="A114" s="6"/>
      <c r="B114" s="25"/>
      <c r="C114" s="26"/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  <c r="AH114" s="26"/>
      <c r="AI114" s="26"/>
      <c r="AJ114" s="26"/>
      <c r="AK114" s="26"/>
      <c r="AL114" s="26"/>
      <c r="AM114" s="27"/>
    </row>
    <row r="115" spans="1:39">
      <c r="A115" s="6"/>
      <c r="B115" s="25"/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  <c r="AH115" s="26"/>
      <c r="AI115" s="26"/>
      <c r="AJ115" s="26"/>
      <c r="AK115" s="26"/>
      <c r="AL115" s="26"/>
      <c r="AM115" s="27"/>
    </row>
    <row r="116" spans="1:39">
      <c r="A116" s="6"/>
      <c r="B116" s="25"/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  <c r="AH116" s="26"/>
      <c r="AI116" s="26"/>
      <c r="AJ116" s="26"/>
      <c r="AK116" s="26"/>
      <c r="AL116" s="26"/>
      <c r="AM116" s="27"/>
    </row>
    <row r="117" spans="1:39">
      <c r="A117" s="6"/>
      <c r="B117" s="25"/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  <c r="AH117" s="26"/>
      <c r="AI117" s="26"/>
      <c r="AJ117" s="26"/>
      <c r="AK117" s="26"/>
      <c r="AL117" s="26"/>
      <c r="AM117" s="27"/>
    </row>
    <row r="118" spans="1:39">
      <c r="A118" s="6"/>
      <c r="B118" s="25"/>
      <c r="C118" s="26"/>
      <c r="D118" s="26"/>
      <c r="E118" s="26"/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  <c r="AH118" s="26"/>
      <c r="AI118" s="26"/>
      <c r="AJ118" s="26"/>
      <c r="AK118" s="26"/>
      <c r="AL118" s="26"/>
      <c r="AM118" s="27"/>
    </row>
    <row r="119" spans="1:39">
      <c r="A119" s="6"/>
      <c r="B119" s="25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  <c r="AH119" s="26"/>
      <c r="AI119" s="26"/>
      <c r="AJ119" s="26"/>
      <c r="AK119" s="26"/>
      <c r="AL119" s="26"/>
      <c r="AM119" s="27"/>
    </row>
    <row r="120" spans="1:39">
      <c r="A120" s="6"/>
      <c r="B120" s="25"/>
      <c r="C120" s="26"/>
      <c r="D120" s="26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  <c r="AH120" s="26"/>
      <c r="AI120" s="26"/>
      <c r="AJ120" s="26"/>
      <c r="AK120" s="26"/>
      <c r="AL120" s="26"/>
      <c r="AM120" s="27"/>
    </row>
    <row r="121" spans="1:39">
      <c r="A121" s="6"/>
      <c r="B121" s="25"/>
      <c r="C121" s="26"/>
      <c r="D121" s="26"/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  <c r="AH121" s="26"/>
      <c r="AI121" s="26"/>
      <c r="AJ121" s="26"/>
      <c r="AK121" s="26"/>
      <c r="AL121" s="26"/>
      <c r="AM121" s="27"/>
    </row>
    <row r="122" spans="1:39">
      <c r="A122" s="6"/>
      <c r="B122" s="25"/>
      <c r="C122" s="26"/>
      <c r="D122" s="26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  <c r="AH122" s="26"/>
      <c r="AI122" s="26"/>
      <c r="AJ122" s="26"/>
      <c r="AK122" s="26"/>
      <c r="AL122" s="26"/>
      <c r="AM122" s="27"/>
    </row>
    <row r="123" spans="1:39">
      <c r="A123" s="6"/>
      <c r="B123" s="25"/>
      <c r="C123" s="26"/>
      <c r="D123" s="26"/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  <c r="AH123" s="26"/>
      <c r="AI123" s="26"/>
      <c r="AJ123" s="26"/>
      <c r="AK123" s="26"/>
      <c r="AL123" s="26"/>
      <c r="AM123" s="27"/>
    </row>
    <row r="124" spans="1:39">
      <c r="A124" s="6"/>
      <c r="B124" s="25"/>
      <c r="C124" s="26"/>
      <c r="D124" s="26"/>
      <c r="E124" s="26"/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  <c r="AA124" s="26"/>
      <c r="AB124" s="26"/>
      <c r="AC124" s="26"/>
      <c r="AD124" s="26"/>
      <c r="AE124" s="26"/>
      <c r="AF124" s="26"/>
      <c r="AG124" s="26"/>
      <c r="AH124" s="26"/>
      <c r="AI124" s="26"/>
      <c r="AJ124" s="26"/>
      <c r="AK124" s="26"/>
      <c r="AL124" s="26"/>
      <c r="AM124" s="27"/>
    </row>
    <row r="125" spans="1:39">
      <c r="A125" s="6"/>
      <c r="B125" s="25"/>
      <c r="C125" s="26"/>
      <c r="D125" s="26"/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  <c r="AH125" s="26"/>
      <c r="AI125" s="26"/>
      <c r="AJ125" s="26"/>
      <c r="AK125" s="26"/>
      <c r="AL125" s="26"/>
      <c r="AM125" s="27"/>
    </row>
    <row r="126" spans="1:39">
      <c r="A126" s="6"/>
      <c r="B126" s="25"/>
      <c r="C126" s="26"/>
      <c r="D126" s="26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  <c r="AH126" s="26"/>
      <c r="AI126" s="26"/>
      <c r="AJ126" s="26"/>
      <c r="AK126" s="26"/>
      <c r="AL126" s="26"/>
      <c r="AM126" s="27"/>
    </row>
    <row r="127" spans="1:39">
      <c r="A127" s="6"/>
      <c r="B127" s="25"/>
      <c r="C127" s="26"/>
      <c r="D127" s="26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  <c r="AH127" s="26"/>
      <c r="AI127" s="26"/>
      <c r="AJ127" s="26"/>
      <c r="AK127" s="26"/>
      <c r="AL127" s="26"/>
      <c r="AM127" s="27"/>
    </row>
    <row r="128" spans="1:39">
      <c r="A128" s="6"/>
      <c r="B128" s="25"/>
      <c r="C128" s="26"/>
      <c r="D128" s="26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  <c r="AH128" s="26"/>
      <c r="AI128" s="26"/>
      <c r="AJ128" s="26"/>
      <c r="AK128" s="26"/>
      <c r="AL128" s="26"/>
      <c r="AM128" s="27"/>
    </row>
    <row r="129" spans="1:39">
      <c r="A129" s="6"/>
      <c r="B129" s="25"/>
      <c r="C129" s="26"/>
      <c r="D129" s="26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  <c r="AH129" s="26"/>
      <c r="AI129" s="26"/>
      <c r="AJ129" s="26"/>
      <c r="AK129" s="26"/>
      <c r="AL129" s="26"/>
      <c r="AM129" s="27"/>
    </row>
    <row r="130" spans="1:39">
      <c r="A130" s="6"/>
      <c r="B130" s="25"/>
      <c r="C130" s="26"/>
      <c r="D130" s="26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  <c r="AH130" s="26"/>
      <c r="AI130" s="26"/>
      <c r="AJ130" s="26"/>
      <c r="AK130" s="26"/>
      <c r="AL130" s="26"/>
      <c r="AM130" s="27"/>
    </row>
    <row r="131" spans="1:39">
      <c r="A131" s="6"/>
      <c r="B131" s="25"/>
      <c r="C131" s="26"/>
      <c r="D131" s="26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  <c r="AH131" s="26"/>
      <c r="AI131" s="26"/>
      <c r="AJ131" s="26"/>
      <c r="AK131" s="26"/>
      <c r="AL131" s="26"/>
      <c r="AM131" s="27"/>
    </row>
    <row r="132" spans="1:39">
      <c r="A132" s="6"/>
      <c r="B132" s="25"/>
      <c r="C132" s="26"/>
      <c r="D132" s="26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  <c r="AH132" s="26"/>
      <c r="AI132" s="26"/>
      <c r="AJ132" s="26"/>
      <c r="AK132" s="26"/>
      <c r="AL132" s="26"/>
      <c r="AM132" s="27"/>
    </row>
    <row r="133" spans="1:39">
      <c r="A133" s="6"/>
      <c r="B133" s="25"/>
      <c r="C133" s="26"/>
      <c r="D133" s="26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  <c r="AH133" s="26"/>
      <c r="AI133" s="26"/>
      <c r="AJ133" s="26"/>
      <c r="AK133" s="26"/>
      <c r="AL133" s="26"/>
      <c r="AM133" s="27"/>
    </row>
    <row r="134" spans="1:39">
      <c r="A134" s="6"/>
      <c r="B134" s="25"/>
      <c r="C134" s="26"/>
      <c r="D134" s="26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  <c r="AG134" s="26"/>
      <c r="AH134" s="26"/>
      <c r="AI134" s="26"/>
      <c r="AJ134" s="26"/>
      <c r="AK134" s="26"/>
      <c r="AL134" s="26"/>
      <c r="AM134" s="27"/>
    </row>
    <row r="135" spans="1:39">
      <c r="A135" s="6"/>
      <c r="B135" s="25"/>
      <c r="C135" s="26"/>
      <c r="D135" s="26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  <c r="AF135" s="26"/>
      <c r="AG135" s="26"/>
      <c r="AH135" s="26"/>
      <c r="AI135" s="26"/>
      <c r="AJ135" s="26"/>
      <c r="AK135" s="26"/>
      <c r="AL135" s="26"/>
      <c r="AM135" s="27"/>
    </row>
    <row r="136" spans="1:39">
      <c r="A136" s="6"/>
      <c r="B136" s="25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  <c r="AH136" s="26"/>
      <c r="AI136" s="26"/>
      <c r="AJ136" s="26"/>
      <c r="AK136" s="26"/>
      <c r="AL136" s="26"/>
      <c r="AM136" s="27"/>
    </row>
    <row r="137" spans="1:39">
      <c r="A137" s="6"/>
      <c r="B137" s="25"/>
      <c r="C137" s="26"/>
      <c r="D137" s="26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  <c r="AD137" s="26"/>
      <c r="AE137" s="26"/>
      <c r="AF137" s="26"/>
      <c r="AG137" s="26"/>
      <c r="AH137" s="26"/>
      <c r="AI137" s="26"/>
      <c r="AJ137" s="26"/>
      <c r="AK137" s="26"/>
      <c r="AL137" s="26"/>
      <c r="AM137" s="27"/>
    </row>
    <row r="138" spans="1:39">
      <c r="A138" s="6"/>
      <c r="B138" s="25"/>
      <c r="C138" s="26"/>
      <c r="D138" s="26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  <c r="AH138" s="26"/>
      <c r="AI138" s="26"/>
      <c r="AJ138" s="26"/>
      <c r="AK138" s="26"/>
      <c r="AL138" s="26"/>
      <c r="AM138" s="27"/>
    </row>
    <row r="139" spans="1:39">
      <c r="A139" s="6"/>
      <c r="B139" s="25"/>
      <c r="C139" s="26"/>
      <c r="D139" s="26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  <c r="AA139" s="26"/>
      <c r="AB139" s="26"/>
      <c r="AC139" s="26"/>
      <c r="AD139" s="26"/>
      <c r="AE139" s="26"/>
      <c r="AF139" s="26"/>
      <c r="AG139" s="26"/>
      <c r="AH139" s="26"/>
      <c r="AI139" s="26"/>
      <c r="AJ139" s="26"/>
      <c r="AK139" s="26"/>
      <c r="AL139" s="26"/>
      <c r="AM139" s="27"/>
    </row>
    <row r="140" spans="1:39">
      <c r="A140" s="6"/>
      <c r="B140" s="25"/>
      <c r="C140" s="26"/>
      <c r="D140" s="26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6"/>
      <c r="AB140" s="26"/>
      <c r="AC140" s="26"/>
      <c r="AD140" s="26"/>
      <c r="AE140" s="26"/>
      <c r="AF140" s="26"/>
      <c r="AG140" s="26"/>
      <c r="AH140" s="26"/>
      <c r="AI140" s="26"/>
      <c r="AJ140" s="26"/>
      <c r="AK140" s="26"/>
      <c r="AL140" s="26"/>
      <c r="AM140" s="27"/>
    </row>
    <row r="141" spans="1:39">
      <c r="A141" s="6"/>
      <c r="B141" s="25"/>
      <c r="C141" s="26"/>
      <c r="D141" s="26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6"/>
      <c r="AB141" s="26"/>
      <c r="AC141" s="26"/>
      <c r="AD141" s="26"/>
      <c r="AE141" s="26"/>
      <c r="AF141" s="26"/>
      <c r="AG141" s="26"/>
      <c r="AH141" s="26"/>
      <c r="AI141" s="26"/>
      <c r="AJ141" s="26"/>
      <c r="AK141" s="26"/>
      <c r="AL141" s="26"/>
      <c r="AM141" s="27"/>
    </row>
    <row r="142" spans="1:39">
      <c r="A142" s="6"/>
      <c r="B142" s="25"/>
      <c r="C142" s="26"/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  <c r="AB142" s="26"/>
      <c r="AC142" s="26"/>
      <c r="AD142" s="26"/>
      <c r="AE142" s="26"/>
      <c r="AF142" s="26"/>
      <c r="AG142" s="26"/>
      <c r="AH142" s="26"/>
      <c r="AI142" s="26"/>
      <c r="AJ142" s="26"/>
      <c r="AK142" s="26"/>
      <c r="AL142" s="26"/>
      <c r="AM142" s="27"/>
    </row>
    <row r="143" spans="1:39">
      <c r="A143" s="6"/>
      <c r="B143" s="25"/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  <c r="AB143" s="26"/>
      <c r="AC143" s="26"/>
      <c r="AD143" s="26"/>
      <c r="AE143" s="26"/>
      <c r="AF143" s="26"/>
      <c r="AG143" s="26"/>
      <c r="AH143" s="26"/>
      <c r="AI143" s="26"/>
      <c r="AJ143" s="26"/>
      <c r="AK143" s="26"/>
      <c r="AL143" s="26"/>
      <c r="AM143" s="27"/>
    </row>
    <row r="144" spans="1:39">
      <c r="A144" s="6"/>
      <c r="B144" s="25"/>
      <c r="C144" s="26"/>
      <c r="D144" s="26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  <c r="AA144" s="26"/>
      <c r="AB144" s="26"/>
      <c r="AC144" s="26"/>
      <c r="AD144" s="26"/>
      <c r="AE144" s="26"/>
      <c r="AF144" s="26"/>
      <c r="AG144" s="26"/>
      <c r="AH144" s="26"/>
      <c r="AI144" s="26"/>
      <c r="AJ144" s="26"/>
      <c r="AK144" s="26"/>
      <c r="AL144" s="26"/>
      <c r="AM144" s="27"/>
    </row>
    <row r="145" spans="1:39">
      <c r="A145" s="6"/>
      <c r="B145" s="25"/>
      <c r="C145" s="26"/>
      <c r="D145" s="26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  <c r="AA145" s="26"/>
      <c r="AB145" s="26"/>
      <c r="AC145" s="26"/>
      <c r="AD145" s="26"/>
      <c r="AE145" s="26"/>
      <c r="AF145" s="26"/>
      <c r="AG145" s="26"/>
      <c r="AH145" s="26"/>
      <c r="AI145" s="26"/>
      <c r="AJ145" s="26"/>
      <c r="AK145" s="26"/>
      <c r="AL145" s="26"/>
      <c r="AM145" s="27"/>
    </row>
    <row r="146" spans="1:39">
      <c r="A146" s="6"/>
      <c r="B146" s="25"/>
      <c r="C146" s="26"/>
      <c r="D146" s="26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  <c r="AD146" s="26"/>
      <c r="AE146" s="26"/>
      <c r="AF146" s="26"/>
      <c r="AG146" s="26"/>
      <c r="AH146" s="26"/>
      <c r="AI146" s="26"/>
      <c r="AJ146" s="26"/>
      <c r="AK146" s="26"/>
      <c r="AL146" s="26"/>
      <c r="AM146" s="27"/>
    </row>
    <row r="147" spans="1:39">
      <c r="A147" s="6"/>
      <c r="B147" s="25"/>
      <c r="C147" s="26"/>
      <c r="D147" s="26"/>
      <c r="E147" s="26"/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  <c r="AF147" s="26"/>
      <c r="AG147" s="26"/>
      <c r="AH147" s="26"/>
      <c r="AI147" s="26"/>
      <c r="AJ147" s="26"/>
      <c r="AK147" s="26"/>
      <c r="AL147" s="26"/>
      <c r="AM147" s="27"/>
    </row>
    <row r="148" spans="1:39">
      <c r="A148" s="6"/>
      <c r="B148" s="25"/>
      <c r="C148" s="26"/>
      <c r="D148" s="26"/>
      <c r="E148" s="26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  <c r="AF148" s="26"/>
      <c r="AG148" s="26"/>
      <c r="AH148" s="26"/>
      <c r="AI148" s="26"/>
      <c r="AJ148" s="26"/>
      <c r="AK148" s="26"/>
      <c r="AL148" s="26"/>
      <c r="AM148" s="27"/>
    </row>
    <row r="149" spans="1:39">
      <c r="A149" s="6"/>
      <c r="B149" s="25"/>
      <c r="C149" s="26"/>
      <c r="D149" s="26"/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  <c r="AH149" s="26"/>
      <c r="AI149" s="26"/>
      <c r="AJ149" s="26"/>
      <c r="AK149" s="26"/>
      <c r="AL149" s="26"/>
      <c r="AM149" s="27"/>
    </row>
    <row r="150" spans="1:39">
      <c r="A150" s="6"/>
      <c r="B150" s="25"/>
      <c r="C150" s="26"/>
      <c r="D150" s="26"/>
      <c r="E150" s="26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  <c r="AH150" s="26"/>
      <c r="AI150" s="26"/>
      <c r="AJ150" s="26"/>
      <c r="AK150" s="26"/>
      <c r="AL150" s="26"/>
      <c r="AM150" s="27"/>
    </row>
    <row r="151" spans="1:39">
      <c r="A151" s="6"/>
      <c r="B151" s="25"/>
      <c r="C151" s="26"/>
      <c r="D151" s="26"/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  <c r="AH151" s="26"/>
      <c r="AI151" s="26"/>
      <c r="AJ151" s="26"/>
      <c r="AK151" s="26"/>
      <c r="AL151" s="26"/>
      <c r="AM151" s="27"/>
    </row>
    <row r="152" spans="1:39">
      <c r="A152" s="6"/>
      <c r="B152" s="25"/>
      <c r="C152" s="26"/>
      <c r="D152" s="26"/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  <c r="AH152" s="26"/>
      <c r="AI152" s="26"/>
      <c r="AJ152" s="26"/>
      <c r="AK152" s="26"/>
      <c r="AL152" s="26"/>
      <c r="AM152" s="27"/>
    </row>
    <row r="153" spans="1:39">
      <c r="A153" s="6"/>
      <c r="B153" s="25"/>
      <c r="C153" s="26"/>
      <c r="D153" s="26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  <c r="AH153" s="26"/>
      <c r="AI153" s="26"/>
      <c r="AJ153" s="26"/>
      <c r="AK153" s="26"/>
      <c r="AL153" s="26"/>
      <c r="AM153" s="27"/>
    </row>
    <row r="154" spans="1:39">
      <c r="A154" s="6"/>
      <c r="B154" s="25"/>
      <c r="C154" s="26"/>
      <c r="D154" s="26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  <c r="AH154" s="26"/>
      <c r="AI154" s="26"/>
      <c r="AJ154" s="26"/>
      <c r="AK154" s="26"/>
      <c r="AL154" s="26"/>
      <c r="AM154" s="27"/>
    </row>
    <row r="155" spans="1:39">
      <c r="A155" s="6"/>
      <c r="B155" s="25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  <c r="AH155" s="26"/>
      <c r="AI155" s="26"/>
      <c r="AJ155" s="26"/>
      <c r="AK155" s="26"/>
      <c r="AL155" s="26"/>
      <c r="AM155" s="27"/>
    </row>
    <row r="156" spans="1:39">
      <c r="A156" s="6"/>
      <c r="B156" s="25"/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  <c r="AH156" s="26"/>
      <c r="AI156" s="26"/>
      <c r="AJ156" s="26"/>
      <c r="AK156" s="26"/>
      <c r="AL156" s="26"/>
      <c r="AM156" s="27"/>
    </row>
    <row r="157" spans="1:39">
      <c r="A157" s="6"/>
      <c r="B157" s="25"/>
      <c r="C157" s="26"/>
      <c r="D157" s="26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  <c r="AA157" s="26"/>
      <c r="AB157" s="26"/>
      <c r="AC157" s="26"/>
      <c r="AD157" s="26"/>
      <c r="AE157" s="26"/>
      <c r="AF157" s="26"/>
      <c r="AG157" s="26"/>
      <c r="AH157" s="26"/>
      <c r="AI157" s="26"/>
      <c r="AJ157" s="26"/>
      <c r="AK157" s="26"/>
      <c r="AL157" s="26"/>
      <c r="AM157" s="27"/>
    </row>
    <row r="158" spans="1:39">
      <c r="A158" s="6"/>
      <c r="B158" s="25"/>
      <c r="C158" s="26"/>
      <c r="D158" s="26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6"/>
      <c r="AB158" s="26"/>
      <c r="AC158" s="26"/>
      <c r="AD158" s="26"/>
      <c r="AE158" s="26"/>
      <c r="AF158" s="26"/>
      <c r="AG158" s="26"/>
      <c r="AH158" s="26"/>
      <c r="AI158" s="26"/>
      <c r="AJ158" s="26"/>
      <c r="AK158" s="26"/>
      <c r="AL158" s="26"/>
      <c r="AM158" s="27"/>
    </row>
    <row r="159" spans="1:39">
      <c r="A159" s="6"/>
      <c r="B159" s="25"/>
      <c r="C159" s="26"/>
      <c r="D159" s="26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  <c r="AA159" s="26"/>
      <c r="AB159" s="26"/>
      <c r="AC159" s="26"/>
      <c r="AD159" s="26"/>
      <c r="AE159" s="26"/>
      <c r="AF159" s="26"/>
      <c r="AG159" s="26"/>
      <c r="AH159" s="26"/>
      <c r="AI159" s="26"/>
      <c r="AJ159" s="26"/>
      <c r="AK159" s="26"/>
      <c r="AL159" s="26"/>
      <c r="AM159" s="27"/>
    </row>
    <row r="160" spans="1:39">
      <c r="A160" s="6"/>
      <c r="B160" s="25"/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  <c r="AH160" s="26"/>
      <c r="AI160" s="26"/>
      <c r="AJ160" s="26"/>
      <c r="AK160" s="26"/>
      <c r="AL160" s="26"/>
      <c r="AM160" s="27"/>
    </row>
    <row r="161" spans="1:39">
      <c r="A161" s="6"/>
      <c r="B161" s="25"/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  <c r="AH161" s="26"/>
      <c r="AI161" s="26"/>
      <c r="AJ161" s="26"/>
      <c r="AK161" s="26"/>
      <c r="AL161" s="26"/>
      <c r="AM161" s="27"/>
    </row>
    <row r="162" spans="1:39">
      <c r="A162" s="6"/>
      <c r="B162" s="25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  <c r="AI162" s="26"/>
      <c r="AJ162" s="26"/>
      <c r="AK162" s="26"/>
      <c r="AL162" s="26"/>
      <c r="AM162" s="27"/>
    </row>
    <row r="163" spans="1:39">
      <c r="A163" s="6"/>
      <c r="B163" s="25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  <c r="AH163" s="26"/>
      <c r="AI163" s="26"/>
      <c r="AJ163" s="26"/>
      <c r="AK163" s="26"/>
      <c r="AL163" s="26"/>
      <c r="AM163" s="27"/>
    </row>
    <row r="164" spans="1:39">
      <c r="A164" s="6"/>
      <c r="B164" s="25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  <c r="AH164" s="26"/>
      <c r="AI164" s="26"/>
      <c r="AJ164" s="26"/>
      <c r="AK164" s="26"/>
      <c r="AL164" s="26"/>
      <c r="AM164" s="27"/>
    </row>
    <row r="165" spans="1:39">
      <c r="A165" s="6"/>
      <c r="B165" s="25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  <c r="AI165" s="26"/>
      <c r="AJ165" s="26"/>
      <c r="AK165" s="26"/>
      <c r="AL165" s="26"/>
      <c r="AM165" s="27"/>
    </row>
    <row r="166" spans="1:39">
      <c r="A166" s="6"/>
      <c r="B166" s="25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  <c r="AI166" s="26"/>
      <c r="AJ166" s="26"/>
      <c r="AK166" s="26"/>
      <c r="AL166" s="26"/>
      <c r="AM166" s="27"/>
    </row>
    <row r="167" spans="1:39">
      <c r="A167" s="6"/>
      <c r="B167" s="25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  <c r="AI167" s="26"/>
      <c r="AJ167" s="26"/>
      <c r="AK167" s="26"/>
      <c r="AL167" s="26"/>
      <c r="AM167" s="27"/>
    </row>
    <row r="168" spans="1:39">
      <c r="A168" s="6"/>
      <c r="B168" s="25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  <c r="AI168" s="26"/>
      <c r="AJ168" s="26"/>
      <c r="AK168" s="26"/>
      <c r="AL168" s="26"/>
      <c r="AM168" s="27"/>
    </row>
    <row r="169" spans="1:39">
      <c r="A169" s="6"/>
      <c r="B169" s="25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  <c r="AI169" s="26"/>
      <c r="AJ169" s="26"/>
      <c r="AK169" s="26"/>
      <c r="AL169" s="26"/>
      <c r="AM169" s="27"/>
    </row>
    <row r="170" spans="1:39">
      <c r="A170" s="6"/>
      <c r="B170" s="25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  <c r="AI170" s="26"/>
      <c r="AJ170" s="26"/>
      <c r="AK170" s="26"/>
      <c r="AL170" s="26"/>
      <c r="AM170" s="27"/>
    </row>
    <row r="171" spans="1:39">
      <c r="A171" s="6"/>
      <c r="B171" s="25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  <c r="AI171" s="26"/>
      <c r="AJ171" s="26"/>
      <c r="AK171" s="26"/>
      <c r="AL171" s="26"/>
      <c r="AM171" s="27"/>
    </row>
    <row r="172" spans="1:39">
      <c r="A172" s="6"/>
      <c r="B172" s="25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  <c r="AI172" s="26"/>
      <c r="AJ172" s="26"/>
      <c r="AK172" s="26"/>
      <c r="AL172" s="26"/>
      <c r="AM172" s="27"/>
    </row>
    <row r="173" spans="1:39">
      <c r="A173" s="6"/>
      <c r="B173" s="25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  <c r="AI173" s="26"/>
      <c r="AJ173" s="26"/>
      <c r="AK173" s="26"/>
      <c r="AL173" s="26"/>
      <c r="AM173" s="27"/>
    </row>
    <row r="174" spans="1:39">
      <c r="A174" s="6"/>
      <c r="B174" s="25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  <c r="AI174" s="26"/>
      <c r="AJ174" s="26"/>
      <c r="AK174" s="26"/>
      <c r="AL174" s="26"/>
      <c r="AM174" s="27"/>
    </row>
    <row r="175" spans="1:39">
      <c r="A175" s="6"/>
      <c r="B175" s="25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  <c r="AI175" s="26"/>
      <c r="AJ175" s="26"/>
      <c r="AK175" s="26"/>
      <c r="AL175" s="26"/>
      <c r="AM175" s="27"/>
    </row>
    <row r="176" spans="1:39">
      <c r="A176" s="6"/>
      <c r="B176" s="25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  <c r="AH176" s="26"/>
      <c r="AI176" s="26"/>
      <c r="AJ176" s="26"/>
      <c r="AK176" s="26"/>
      <c r="AL176" s="26"/>
      <c r="AM176" s="27"/>
    </row>
    <row r="177" spans="1:39">
      <c r="A177" s="6"/>
      <c r="B177" s="25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  <c r="AD177" s="26"/>
      <c r="AE177" s="26"/>
      <c r="AF177" s="26"/>
      <c r="AG177" s="26"/>
      <c r="AH177" s="26"/>
      <c r="AI177" s="26"/>
      <c r="AJ177" s="26"/>
      <c r="AK177" s="26"/>
      <c r="AL177" s="26"/>
      <c r="AM177" s="27"/>
    </row>
    <row r="178" spans="1:39">
      <c r="A178" s="6"/>
      <c r="B178" s="25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  <c r="AD178" s="26"/>
      <c r="AE178" s="26"/>
      <c r="AF178" s="26"/>
      <c r="AG178" s="26"/>
      <c r="AH178" s="26"/>
      <c r="AI178" s="26"/>
      <c r="AJ178" s="26"/>
      <c r="AK178" s="26"/>
      <c r="AL178" s="26"/>
      <c r="AM178" s="27"/>
    </row>
    <row r="179" spans="1:39">
      <c r="A179" s="6"/>
      <c r="B179" s="25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  <c r="AC179" s="26"/>
      <c r="AD179" s="26"/>
      <c r="AE179" s="26"/>
      <c r="AF179" s="26"/>
      <c r="AG179" s="26"/>
      <c r="AH179" s="26"/>
      <c r="AI179" s="26"/>
      <c r="AJ179" s="26"/>
      <c r="AK179" s="26"/>
      <c r="AL179" s="26"/>
      <c r="AM179" s="27"/>
    </row>
    <row r="180" spans="1:39">
      <c r="A180" s="6"/>
      <c r="B180" s="25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  <c r="AC180" s="26"/>
      <c r="AD180" s="26"/>
      <c r="AE180" s="26"/>
      <c r="AF180" s="26"/>
      <c r="AG180" s="26"/>
      <c r="AH180" s="26"/>
      <c r="AI180" s="26"/>
      <c r="AJ180" s="26"/>
      <c r="AK180" s="26"/>
      <c r="AL180" s="26"/>
      <c r="AM180" s="27"/>
    </row>
    <row r="181" spans="1:39">
      <c r="A181" s="6"/>
      <c r="B181" s="25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  <c r="AC181" s="26"/>
      <c r="AD181" s="26"/>
      <c r="AE181" s="26"/>
      <c r="AF181" s="26"/>
      <c r="AG181" s="26"/>
      <c r="AH181" s="26"/>
      <c r="AI181" s="26"/>
      <c r="AJ181" s="26"/>
      <c r="AK181" s="26"/>
      <c r="AL181" s="26"/>
      <c r="AM181" s="27"/>
    </row>
    <row r="182" spans="1:39">
      <c r="A182" s="6"/>
      <c r="B182" s="25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26"/>
      <c r="AC182" s="26"/>
      <c r="AD182" s="26"/>
      <c r="AE182" s="26"/>
      <c r="AF182" s="26"/>
      <c r="AG182" s="26"/>
      <c r="AH182" s="26"/>
      <c r="AI182" s="26"/>
      <c r="AJ182" s="26"/>
      <c r="AK182" s="26"/>
      <c r="AL182" s="26"/>
      <c r="AM182" s="27"/>
    </row>
    <row r="183" spans="1:39">
      <c r="A183" s="6"/>
      <c r="B183" s="25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  <c r="AC183" s="26"/>
      <c r="AD183" s="26"/>
      <c r="AE183" s="26"/>
      <c r="AF183" s="26"/>
      <c r="AG183" s="26"/>
      <c r="AH183" s="26"/>
      <c r="AI183" s="26"/>
      <c r="AJ183" s="26"/>
      <c r="AK183" s="26"/>
      <c r="AL183" s="26"/>
      <c r="AM183" s="27"/>
    </row>
    <row r="184" spans="1:39">
      <c r="A184" s="6"/>
      <c r="B184" s="25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B184" s="26"/>
      <c r="AC184" s="26"/>
      <c r="AD184" s="26"/>
      <c r="AE184" s="26"/>
      <c r="AF184" s="26"/>
      <c r="AG184" s="26"/>
      <c r="AH184" s="26"/>
      <c r="AI184" s="26"/>
      <c r="AJ184" s="26"/>
      <c r="AK184" s="26"/>
      <c r="AL184" s="26"/>
      <c r="AM184" s="27"/>
    </row>
    <row r="185" spans="1:39">
      <c r="A185" s="6"/>
      <c r="B185" s="25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  <c r="AC185" s="26"/>
      <c r="AD185" s="26"/>
      <c r="AE185" s="26"/>
      <c r="AF185" s="26"/>
      <c r="AG185" s="26"/>
      <c r="AH185" s="26"/>
      <c r="AI185" s="26"/>
      <c r="AJ185" s="26"/>
      <c r="AK185" s="26"/>
      <c r="AL185" s="26"/>
      <c r="AM185" s="27"/>
    </row>
    <row r="186" spans="1:39">
      <c r="A186" s="6"/>
      <c r="B186" s="25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  <c r="AC186" s="26"/>
      <c r="AD186" s="26"/>
      <c r="AE186" s="26"/>
      <c r="AF186" s="26"/>
      <c r="AG186" s="26"/>
      <c r="AH186" s="26"/>
      <c r="AI186" s="26"/>
      <c r="AJ186" s="26"/>
      <c r="AK186" s="26"/>
      <c r="AL186" s="26"/>
      <c r="AM186" s="27"/>
    </row>
    <row r="187" spans="1:39">
      <c r="A187" s="6"/>
      <c r="B187" s="25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  <c r="AC187" s="26"/>
      <c r="AD187" s="26"/>
      <c r="AE187" s="26"/>
      <c r="AF187" s="26"/>
      <c r="AG187" s="26"/>
      <c r="AH187" s="26"/>
      <c r="AI187" s="26"/>
      <c r="AJ187" s="26"/>
      <c r="AK187" s="26"/>
      <c r="AL187" s="26"/>
      <c r="AM187" s="27"/>
    </row>
    <row r="188" spans="1:39">
      <c r="A188" s="6"/>
      <c r="B188" s="25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  <c r="AD188" s="26"/>
      <c r="AE188" s="26"/>
      <c r="AF188" s="26"/>
      <c r="AG188" s="26"/>
      <c r="AH188" s="26"/>
      <c r="AI188" s="26"/>
      <c r="AJ188" s="26"/>
      <c r="AK188" s="26"/>
      <c r="AL188" s="26"/>
      <c r="AM188" s="27"/>
    </row>
    <row r="189" spans="1:39">
      <c r="A189" s="6"/>
      <c r="B189" s="25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  <c r="AC189" s="26"/>
      <c r="AD189" s="26"/>
      <c r="AE189" s="26"/>
      <c r="AF189" s="26"/>
      <c r="AG189" s="26"/>
      <c r="AH189" s="26"/>
      <c r="AI189" s="26"/>
      <c r="AJ189" s="26"/>
      <c r="AK189" s="26"/>
      <c r="AL189" s="26"/>
      <c r="AM189" s="27"/>
    </row>
    <row r="190" spans="1:39">
      <c r="A190" s="6"/>
      <c r="B190" s="25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  <c r="AC190" s="26"/>
      <c r="AD190" s="26"/>
      <c r="AE190" s="26"/>
      <c r="AF190" s="26"/>
      <c r="AG190" s="26"/>
      <c r="AH190" s="26"/>
      <c r="AI190" s="26"/>
      <c r="AJ190" s="26"/>
      <c r="AK190" s="26"/>
      <c r="AL190" s="26"/>
      <c r="AM190" s="27"/>
    </row>
    <row r="191" spans="1:39">
      <c r="A191" s="6"/>
      <c r="B191" s="25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  <c r="AC191" s="26"/>
      <c r="AD191" s="26"/>
      <c r="AE191" s="26"/>
      <c r="AF191" s="26"/>
      <c r="AG191" s="26"/>
      <c r="AH191" s="26"/>
      <c r="AI191" s="26"/>
      <c r="AJ191" s="26"/>
      <c r="AK191" s="26"/>
      <c r="AL191" s="26"/>
      <c r="AM191" s="27"/>
    </row>
    <row r="192" spans="1:39">
      <c r="A192" s="6"/>
      <c r="B192" s="25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  <c r="AB192" s="26"/>
      <c r="AC192" s="26"/>
      <c r="AD192" s="26"/>
      <c r="AE192" s="26"/>
      <c r="AF192" s="26"/>
      <c r="AG192" s="26"/>
      <c r="AH192" s="26"/>
      <c r="AI192" s="26"/>
      <c r="AJ192" s="26"/>
      <c r="AK192" s="26"/>
      <c r="AL192" s="26"/>
      <c r="AM192" s="27"/>
    </row>
    <row r="193" spans="1:39">
      <c r="A193" s="6"/>
      <c r="B193" s="25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  <c r="AB193" s="26"/>
      <c r="AC193" s="26"/>
      <c r="AD193" s="26"/>
      <c r="AE193" s="26"/>
      <c r="AF193" s="26"/>
      <c r="AG193" s="26"/>
      <c r="AH193" s="26"/>
      <c r="AI193" s="26"/>
      <c r="AJ193" s="26"/>
      <c r="AK193" s="26"/>
      <c r="AL193" s="26"/>
      <c r="AM193" s="27"/>
    </row>
    <row r="194" spans="1:39">
      <c r="A194" s="6"/>
      <c r="B194" s="25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  <c r="AB194" s="26"/>
      <c r="AC194" s="26"/>
      <c r="AD194" s="26"/>
      <c r="AE194" s="26"/>
      <c r="AF194" s="26"/>
      <c r="AG194" s="26"/>
      <c r="AH194" s="26"/>
      <c r="AI194" s="26"/>
      <c r="AJ194" s="26"/>
      <c r="AK194" s="26"/>
      <c r="AL194" s="26"/>
      <c r="AM194" s="27"/>
    </row>
    <row r="195" spans="1:39">
      <c r="A195" s="6"/>
      <c r="B195" s="25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  <c r="AB195" s="26"/>
      <c r="AC195" s="26"/>
      <c r="AD195" s="26"/>
      <c r="AE195" s="26"/>
      <c r="AF195" s="26"/>
      <c r="AG195" s="26"/>
      <c r="AH195" s="26"/>
      <c r="AI195" s="26"/>
      <c r="AJ195" s="26"/>
      <c r="AK195" s="26"/>
      <c r="AL195" s="26"/>
      <c r="AM195" s="27"/>
    </row>
    <row r="196" spans="1:39">
      <c r="A196" s="6"/>
      <c r="B196" s="25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  <c r="AB196" s="26"/>
      <c r="AC196" s="26"/>
      <c r="AD196" s="26"/>
      <c r="AE196" s="26"/>
      <c r="AF196" s="26"/>
      <c r="AG196" s="26"/>
      <c r="AH196" s="26"/>
      <c r="AI196" s="26"/>
      <c r="AJ196" s="26"/>
      <c r="AK196" s="26"/>
      <c r="AL196" s="26"/>
      <c r="AM196" s="27"/>
    </row>
    <row r="197" spans="1:39">
      <c r="A197" s="6"/>
      <c r="B197" s="25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  <c r="AC197" s="26"/>
      <c r="AD197" s="26"/>
      <c r="AE197" s="26"/>
      <c r="AF197" s="26"/>
      <c r="AG197" s="26"/>
      <c r="AH197" s="26"/>
      <c r="AI197" s="26"/>
      <c r="AJ197" s="26"/>
      <c r="AK197" s="26"/>
      <c r="AL197" s="26"/>
      <c r="AM197" s="27"/>
    </row>
    <row r="198" spans="1:39">
      <c r="A198" s="6"/>
      <c r="B198" s="25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  <c r="AC198" s="26"/>
      <c r="AD198" s="26"/>
      <c r="AE198" s="26"/>
      <c r="AF198" s="26"/>
      <c r="AG198" s="26"/>
      <c r="AH198" s="26"/>
      <c r="AI198" s="26"/>
      <c r="AJ198" s="26"/>
      <c r="AK198" s="26"/>
      <c r="AL198" s="26"/>
      <c r="AM198" s="27"/>
    </row>
    <row r="199" spans="1:39">
      <c r="A199" s="6"/>
      <c r="B199" s="25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  <c r="AB199" s="26"/>
      <c r="AC199" s="26"/>
      <c r="AD199" s="26"/>
      <c r="AE199" s="26"/>
      <c r="AF199" s="26"/>
      <c r="AG199" s="26"/>
      <c r="AH199" s="26"/>
      <c r="AI199" s="26"/>
      <c r="AJ199" s="26"/>
      <c r="AK199" s="26"/>
      <c r="AL199" s="26"/>
      <c r="AM199" s="27"/>
    </row>
    <row r="200" spans="1:39">
      <c r="A200" s="6"/>
      <c r="B200" s="25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  <c r="AB200" s="26"/>
      <c r="AC200" s="26"/>
      <c r="AD200" s="26"/>
      <c r="AE200" s="26"/>
      <c r="AF200" s="26"/>
      <c r="AG200" s="26"/>
      <c r="AH200" s="26"/>
      <c r="AI200" s="26"/>
      <c r="AJ200" s="26"/>
      <c r="AK200" s="26"/>
      <c r="AL200" s="26"/>
      <c r="AM200" s="27"/>
    </row>
    <row r="201" spans="1:39">
      <c r="A201" s="6"/>
      <c r="B201" s="25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  <c r="AB201" s="26"/>
      <c r="AC201" s="26"/>
      <c r="AD201" s="26"/>
      <c r="AE201" s="26"/>
      <c r="AF201" s="26"/>
      <c r="AG201" s="26"/>
      <c r="AH201" s="26"/>
      <c r="AI201" s="26"/>
      <c r="AJ201" s="26"/>
      <c r="AK201" s="26"/>
      <c r="AL201" s="26"/>
      <c r="AM201" s="27"/>
    </row>
    <row r="202" spans="1:39">
      <c r="A202" s="6"/>
      <c r="B202" s="25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  <c r="AB202" s="26"/>
      <c r="AC202" s="26"/>
      <c r="AD202" s="26"/>
      <c r="AE202" s="26"/>
      <c r="AF202" s="26"/>
      <c r="AG202" s="26"/>
      <c r="AH202" s="26"/>
      <c r="AI202" s="26"/>
      <c r="AJ202" s="26"/>
      <c r="AK202" s="26"/>
      <c r="AL202" s="26"/>
      <c r="AM202" s="27"/>
    </row>
    <row r="203" spans="1:39">
      <c r="A203" s="6"/>
      <c r="B203" s="25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  <c r="AB203" s="26"/>
      <c r="AC203" s="26"/>
      <c r="AD203" s="26"/>
      <c r="AE203" s="26"/>
      <c r="AF203" s="26"/>
      <c r="AG203" s="26"/>
      <c r="AH203" s="26"/>
      <c r="AI203" s="26"/>
      <c r="AJ203" s="26"/>
      <c r="AK203" s="26"/>
      <c r="AL203" s="26"/>
      <c r="AM203" s="27"/>
    </row>
    <row r="204" spans="1:39">
      <c r="A204" s="6"/>
      <c r="B204" s="25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  <c r="AB204" s="26"/>
      <c r="AC204" s="26"/>
      <c r="AD204" s="26"/>
      <c r="AE204" s="26"/>
      <c r="AF204" s="26"/>
      <c r="AG204" s="26"/>
      <c r="AH204" s="26"/>
      <c r="AI204" s="26"/>
      <c r="AJ204" s="26"/>
      <c r="AK204" s="26"/>
      <c r="AL204" s="26"/>
      <c r="AM204" s="27"/>
    </row>
    <row r="205" spans="1:39">
      <c r="A205" s="6"/>
      <c r="B205" s="25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  <c r="AB205" s="26"/>
      <c r="AC205" s="26"/>
      <c r="AD205" s="26"/>
      <c r="AE205" s="26"/>
      <c r="AF205" s="26"/>
      <c r="AG205" s="26"/>
      <c r="AH205" s="26"/>
      <c r="AI205" s="26"/>
      <c r="AJ205" s="26"/>
      <c r="AK205" s="26"/>
      <c r="AL205" s="26"/>
      <c r="AM205" s="27"/>
    </row>
    <row r="206" spans="1:39">
      <c r="A206" s="6"/>
      <c r="B206" s="25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  <c r="AB206" s="26"/>
      <c r="AC206" s="26"/>
      <c r="AD206" s="26"/>
      <c r="AE206" s="26"/>
      <c r="AF206" s="26"/>
      <c r="AG206" s="26"/>
      <c r="AH206" s="26"/>
      <c r="AI206" s="26"/>
      <c r="AJ206" s="26"/>
      <c r="AK206" s="26"/>
      <c r="AL206" s="26"/>
      <c r="AM206" s="27"/>
    </row>
    <row r="207" spans="1:39">
      <c r="A207" s="6"/>
      <c r="B207" s="25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  <c r="AB207" s="26"/>
      <c r="AC207" s="26"/>
      <c r="AD207" s="26"/>
      <c r="AE207" s="26"/>
      <c r="AF207" s="26"/>
      <c r="AG207" s="26"/>
      <c r="AH207" s="26"/>
      <c r="AI207" s="26"/>
      <c r="AJ207" s="26"/>
      <c r="AK207" s="26"/>
      <c r="AL207" s="26"/>
      <c r="AM207" s="27"/>
    </row>
    <row r="208" spans="1:39">
      <c r="A208" s="6"/>
      <c r="B208" s="25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  <c r="AB208" s="26"/>
      <c r="AC208" s="26"/>
      <c r="AD208" s="26"/>
      <c r="AE208" s="26"/>
      <c r="AF208" s="26"/>
      <c r="AG208" s="26"/>
      <c r="AH208" s="26"/>
      <c r="AI208" s="26"/>
      <c r="AJ208" s="26"/>
      <c r="AK208" s="26"/>
      <c r="AL208" s="26"/>
      <c r="AM208" s="27"/>
    </row>
    <row r="209" spans="1:39">
      <c r="A209" s="6"/>
      <c r="B209" s="25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  <c r="AB209" s="26"/>
      <c r="AC209" s="26"/>
      <c r="AD209" s="26"/>
      <c r="AE209" s="26"/>
      <c r="AF209" s="26"/>
      <c r="AG209" s="26"/>
      <c r="AH209" s="26"/>
      <c r="AI209" s="26"/>
      <c r="AJ209" s="26"/>
      <c r="AK209" s="26"/>
      <c r="AL209" s="26"/>
      <c r="AM209" s="27"/>
    </row>
    <row r="210" spans="1:39">
      <c r="A210" s="6"/>
      <c r="B210" s="25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  <c r="AB210" s="26"/>
      <c r="AC210" s="26"/>
      <c r="AD210" s="26"/>
      <c r="AE210" s="26"/>
      <c r="AF210" s="26"/>
      <c r="AG210" s="26"/>
      <c r="AH210" s="26"/>
      <c r="AI210" s="26"/>
      <c r="AJ210" s="26"/>
      <c r="AK210" s="26"/>
      <c r="AL210" s="26"/>
      <c r="AM210" s="27"/>
    </row>
    <row r="211" spans="1:39">
      <c r="A211" s="6"/>
      <c r="B211" s="25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  <c r="AB211" s="26"/>
      <c r="AC211" s="26"/>
      <c r="AD211" s="26"/>
      <c r="AE211" s="26"/>
      <c r="AF211" s="26"/>
      <c r="AG211" s="26"/>
      <c r="AH211" s="26"/>
      <c r="AI211" s="26"/>
      <c r="AJ211" s="26"/>
      <c r="AK211" s="26"/>
      <c r="AL211" s="26"/>
      <c r="AM211" s="27"/>
    </row>
    <row r="212" spans="1:39">
      <c r="A212" s="6"/>
      <c r="B212" s="25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  <c r="AB212" s="26"/>
      <c r="AC212" s="26"/>
      <c r="AD212" s="26"/>
      <c r="AE212" s="26"/>
      <c r="AF212" s="26"/>
      <c r="AG212" s="26"/>
      <c r="AH212" s="26"/>
      <c r="AI212" s="26"/>
      <c r="AJ212" s="26"/>
      <c r="AK212" s="26"/>
      <c r="AL212" s="26"/>
      <c r="AM212" s="27"/>
    </row>
    <row r="213" spans="1:39">
      <c r="A213" s="6"/>
      <c r="B213" s="25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  <c r="AB213" s="26"/>
      <c r="AC213" s="26"/>
      <c r="AD213" s="26"/>
      <c r="AE213" s="26"/>
      <c r="AF213" s="26"/>
      <c r="AG213" s="26"/>
      <c r="AH213" s="26"/>
      <c r="AI213" s="26"/>
      <c r="AJ213" s="26"/>
      <c r="AK213" s="26"/>
      <c r="AL213" s="26"/>
      <c r="AM213" s="27"/>
    </row>
    <row r="214" spans="1:39">
      <c r="A214" s="6"/>
      <c r="B214" s="25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  <c r="AB214" s="26"/>
      <c r="AC214" s="26"/>
      <c r="AD214" s="26"/>
      <c r="AE214" s="26"/>
      <c r="AF214" s="26"/>
      <c r="AG214" s="26"/>
      <c r="AH214" s="26"/>
      <c r="AI214" s="26"/>
      <c r="AJ214" s="26"/>
      <c r="AK214" s="26"/>
      <c r="AL214" s="26"/>
      <c r="AM214" s="27"/>
    </row>
    <row r="215" spans="1:39">
      <c r="A215" s="6"/>
      <c r="B215" s="25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  <c r="AB215" s="26"/>
      <c r="AC215" s="26"/>
      <c r="AD215" s="26"/>
      <c r="AE215" s="26"/>
      <c r="AF215" s="26"/>
      <c r="AG215" s="26"/>
      <c r="AH215" s="26"/>
      <c r="AI215" s="26"/>
      <c r="AJ215" s="26"/>
      <c r="AK215" s="26"/>
      <c r="AL215" s="26"/>
      <c r="AM215" s="27"/>
    </row>
    <row r="216" spans="1:39">
      <c r="A216" s="6"/>
      <c r="B216" s="25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  <c r="AB216" s="26"/>
      <c r="AC216" s="26"/>
      <c r="AD216" s="26"/>
      <c r="AE216" s="26"/>
      <c r="AF216" s="26"/>
      <c r="AG216" s="26"/>
      <c r="AH216" s="26"/>
      <c r="AI216" s="26"/>
      <c r="AJ216" s="26"/>
      <c r="AK216" s="26"/>
      <c r="AL216" s="26"/>
      <c r="AM216" s="27"/>
    </row>
    <row r="217" spans="1:39">
      <c r="A217" s="6"/>
      <c r="B217" s="25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  <c r="AB217" s="26"/>
      <c r="AC217" s="26"/>
      <c r="AD217" s="26"/>
      <c r="AE217" s="26"/>
      <c r="AF217" s="26"/>
      <c r="AG217" s="26"/>
      <c r="AH217" s="26"/>
      <c r="AI217" s="26"/>
      <c r="AJ217" s="26"/>
      <c r="AK217" s="26"/>
      <c r="AL217" s="26"/>
      <c r="AM217" s="27"/>
    </row>
    <row r="218" spans="1:39">
      <c r="A218" s="6"/>
      <c r="B218" s="25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  <c r="AB218" s="26"/>
      <c r="AC218" s="26"/>
      <c r="AD218" s="26"/>
      <c r="AE218" s="26"/>
      <c r="AF218" s="26"/>
      <c r="AG218" s="26"/>
      <c r="AH218" s="26"/>
      <c r="AI218" s="26"/>
      <c r="AJ218" s="26"/>
      <c r="AK218" s="26"/>
      <c r="AL218" s="26"/>
      <c r="AM218" s="27"/>
    </row>
    <row r="219" spans="1:39">
      <c r="A219" s="6"/>
      <c r="B219" s="25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  <c r="AB219" s="26"/>
      <c r="AC219" s="26"/>
      <c r="AD219" s="26"/>
      <c r="AE219" s="26"/>
      <c r="AF219" s="26"/>
      <c r="AG219" s="26"/>
      <c r="AH219" s="26"/>
      <c r="AI219" s="26"/>
      <c r="AJ219" s="26"/>
      <c r="AK219" s="26"/>
      <c r="AL219" s="26"/>
      <c r="AM219" s="27"/>
    </row>
    <row r="220" spans="1:39">
      <c r="A220" s="6"/>
      <c r="B220" s="25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  <c r="AB220" s="26"/>
      <c r="AC220" s="26"/>
      <c r="AD220" s="26"/>
      <c r="AE220" s="26"/>
      <c r="AF220" s="26"/>
      <c r="AG220" s="26"/>
      <c r="AH220" s="26"/>
      <c r="AI220" s="26"/>
      <c r="AJ220" s="26"/>
      <c r="AK220" s="26"/>
      <c r="AL220" s="26"/>
      <c r="AM220" s="27"/>
    </row>
    <row r="221" spans="1:39">
      <c r="A221" s="6"/>
      <c r="B221" s="25"/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  <c r="AB221" s="26"/>
      <c r="AC221" s="26"/>
      <c r="AD221" s="26"/>
      <c r="AE221" s="26"/>
      <c r="AF221" s="26"/>
      <c r="AG221" s="26"/>
      <c r="AH221" s="26"/>
      <c r="AI221" s="26"/>
      <c r="AJ221" s="26"/>
      <c r="AK221" s="26"/>
      <c r="AL221" s="26"/>
      <c r="AM221" s="27"/>
    </row>
    <row r="222" spans="1:39">
      <c r="A222" s="6"/>
      <c r="B222" s="25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  <c r="AB222" s="26"/>
      <c r="AC222" s="26"/>
      <c r="AD222" s="26"/>
      <c r="AE222" s="26"/>
      <c r="AF222" s="26"/>
      <c r="AG222" s="26"/>
      <c r="AH222" s="26"/>
      <c r="AI222" s="26"/>
      <c r="AJ222" s="26"/>
      <c r="AK222" s="26"/>
      <c r="AL222" s="26"/>
      <c r="AM222" s="27"/>
    </row>
    <row r="223" spans="1:39">
      <c r="A223" s="6"/>
      <c r="B223" s="25"/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  <c r="AB223" s="26"/>
      <c r="AC223" s="26"/>
      <c r="AD223" s="26"/>
      <c r="AE223" s="26"/>
      <c r="AF223" s="26"/>
      <c r="AG223" s="26"/>
      <c r="AH223" s="26"/>
      <c r="AI223" s="26"/>
      <c r="AJ223" s="26"/>
      <c r="AK223" s="26"/>
      <c r="AL223" s="26"/>
      <c r="AM223" s="27"/>
    </row>
    <row r="224" spans="1:39">
      <c r="A224" s="6"/>
      <c r="B224" s="25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  <c r="AB224" s="26"/>
      <c r="AC224" s="26"/>
      <c r="AD224" s="26"/>
      <c r="AE224" s="26"/>
      <c r="AF224" s="26"/>
      <c r="AG224" s="26"/>
      <c r="AH224" s="26"/>
      <c r="AI224" s="26"/>
      <c r="AJ224" s="26"/>
      <c r="AK224" s="26"/>
      <c r="AL224" s="26"/>
      <c r="AM224" s="27"/>
    </row>
    <row r="225" spans="1:39">
      <c r="A225" s="6"/>
      <c r="B225" s="25"/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  <c r="AA225" s="26"/>
      <c r="AB225" s="26"/>
      <c r="AC225" s="26"/>
      <c r="AD225" s="26"/>
      <c r="AE225" s="26"/>
      <c r="AF225" s="26"/>
      <c r="AG225" s="26"/>
      <c r="AH225" s="26"/>
      <c r="AI225" s="26"/>
      <c r="AJ225" s="26"/>
      <c r="AK225" s="26"/>
      <c r="AL225" s="26"/>
      <c r="AM225" s="27"/>
    </row>
    <row r="226" spans="1:39">
      <c r="A226" s="6"/>
      <c r="B226" s="25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  <c r="AA226" s="26"/>
      <c r="AB226" s="26"/>
      <c r="AC226" s="26"/>
      <c r="AD226" s="26"/>
      <c r="AE226" s="26"/>
      <c r="AF226" s="26"/>
      <c r="AG226" s="26"/>
      <c r="AH226" s="26"/>
      <c r="AI226" s="26"/>
      <c r="AJ226" s="26"/>
      <c r="AK226" s="26"/>
      <c r="AL226" s="26"/>
      <c r="AM226" s="27"/>
    </row>
    <row r="227" spans="1:39">
      <c r="A227" s="6"/>
      <c r="B227" s="25"/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  <c r="AA227" s="26"/>
      <c r="AB227" s="26"/>
      <c r="AC227" s="26"/>
      <c r="AD227" s="26"/>
      <c r="AE227" s="26"/>
      <c r="AF227" s="26"/>
      <c r="AG227" s="26"/>
      <c r="AH227" s="26"/>
      <c r="AI227" s="26"/>
      <c r="AJ227" s="26"/>
      <c r="AK227" s="26"/>
      <c r="AL227" s="26"/>
      <c r="AM227" s="27"/>
    </row>
    <row r="228" spans="1:39">
      <c r="A228" s="6"/>
      <c r="B228" s="25"/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  <c r="AA228" s="26"/>
      <c r="AB228" s="26"/>
      <c r="AC228" s="26"/>
      <c r="AD228" s="26"/>
      <c r="AE228" s="26"/>
      <c r="AF228" s="26"/>
      <c r="AG228" s="26"/>
      <c r="AH228" s="26"/>
      <c r="AI228" s="26"/>
      <c r="AJ228" s="26"/>
      <c r="AK228" s="26"/>
      <c r="AL228" s="26"/>
      <c r="AM228" s="27"/>
    </row>
    <row r="229" spans="1:39">
      <c r="A229" s="6"/>
      <c r="B229" s="25"/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  <c r="AA229" s="26"/>
      <c r="AB229" s="26"/>
      <c r="AC229" s="26"/>
      <c r="AD229" s="26"/>
      <c r="AE229" s="26"/>
      <c r="AF229" s="26"/>
      <c r="AG229" s="26"/>
      <c r="AH229" s="26"/>
      <c r="AI229" s="26"/>
      <c r="AJ229" s="26"/>
      <c r="AK229" s="26"/>
      <c r="AL229" s="26"/>
      <c r="AM229" s="27"/>
    </row>
    <row r="230" spans="1:39">
      <c r="A230" s="6"/>
      <c r="B230" s="25"/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  <c r="AA230" s="26"/>
      <c r="AB230" s="26"/>
      <c r="AC230" s="26"/>
      <c r="AD230" s="26"/>
      <c r="AE230" s="26"/>
      <c r="AF230" s="26"/>
      <c r="AG230" s="26"/>
      <c r="AH230" s="26"/>
      <c r="AI230" s="26"/>
      <c r="AJ230" s="26"/>
      <c r="AK230" s="26"/>
      <c r="AL230" s="26"/>
      <c r="AM230" s="27"/>
    </row>
    <row r="231" spans="1:39">
      <c r="B231" s="25"/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  <c r="AA231" s="26"/>
      <c r="AB231" s="26"/>
      <c r="AC231" s="26"/>
      <c r="AD231" s="26"/>
      <c r="AE231" s="26"/>
      <c r="AF231" s="26"/>
      <c r="AG231" s="26"/>
      <c r="AH231" s="26"/>
      <c r="AI231" s="26"/>
      <c r="AJ231" s="26"/>
      <c r="AK231" s="26"/>
      <c r="AL231" s="26"/>
      <c r="AM231" s="27"/>
    </row>
    <row r="232" spans="1:39">
      <c r="B232" s="25"/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  <c r="AA232" s="26"/>
      <c r="AB232" s="26"/>
      <c r="AC232" s="26"/>
      <c r="AD232" s="26"/>
      <c r="AE232" s="26"/>
      <c r="AF232" s="26"/>
      <c r="AG232" s="26"/>
      <c r="AH232" s="26"/>
      <c r="AI232" s="26"/>
      <c r="AJ232" s="26"/>
      <c r="AK232" s="26"/>
      <c r="AL232" s="26"/>
      <c r="AM232" s="27"/>
    </row>
    <row r="233" spans="1:39">
      <c r="B233" s="25"/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  <c r="AA233" s="26"/>
      <c r="AB233" s="26"/>
      <c r="AC233" s="26"/>
      <c r="AD233" s="26"/>
      <c r="AE233" s="26"/>
      <c r="AF233" s="26"/>
      <c r="AG233" s="26"/>
      <c r="AH233" s="26"/>
      <c r="AI233" s="26"/>
      <c r="AJ233" s="26"/>
      <c r="AK233" s="26"/>
      <c r="AL233" s="26"/>
      <c r="AM233" s="27"/>
    </row>
    <row r="234" spans="1:39">
      <c r="B234" s="25"/>
      <c r="C234" s="26"/>
      <c r="D234" s="26"/>
      <c r="E234" s="26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  <c r="AA234" s="26"/>
      <c r="AB234" s="26"/>
      <c r="AC234" s="26"/>
      <c r="AD234" s="26"/>
      <c r="AE234" s="26"/>
      <c r="AF234" s="26"/>
      <c r="AG234" s="26"/>
      <c r="AH234" s="26"/>
      <c r="AI234" s="26"/>
      <c r="AJ234" s="26"/>
      <c r="AK234" s="26"/>
      <c r="AL234" s="26"/>
      <c r="AM234" s="27"/>
    </row>
    <row r="235" spans="1:39">
      <c r="B235" s="25"/>
      <c r="C235" s="26"/>
      <c r="D235" s="26"/>
      <c r="E235" s="26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  <c r="AA235" s="26"/>
      <c r="AB235" s="26"/>
      <c r="AC235" s="26"/>
      <c r="AD235" s="26"/>
      <c r="AE235" s="26"/>
      <c r="AF235" s="26"/>
      <c r="AG235" s="26"/>
      <c r="AH235" s="26"/>
      <c r="AI235" s="26"/>
      <c r="AJ235" s="26"/>
      <c r="AK235" s="26"/>
      <c r="AL235" s="26"/>
      <c r="AM235" s="27"/>
    </row>
    <row r="236" spans="1:39">
      <c r="B236" s="25"/>
      <c r="C236" s="26"/>
      <c r="D236" s="26"/>
      <c r="E236" s="26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  <c r="AA236" s="26"/>
      <c r="AB236" s="26"/>
      <c r="AC236" s="26"/>
      <c r="AD236" s="26"/>
      <c r="AE236" s="26"/>
      <c r="AF236" s="26"/>
      <c r="AG236" s="26"/>
      <c r="AH236" s="26"/>
      <c r="AI236" s="26"/>
      <c r="AJ236" s="26"/>
      <c r="AK236" s="26"/>
      <c r="AL236" s="26"/>
      <c r="AM236" s="27"/>
    </row>
    <row r="237" spans="1:39">
      <c r="B237" s="25"/>
      <c r="C237" s="26"/>
      <c r="D237" s="26"/>
      <c r="E237" s="26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  <c r="AA237" s="26"/>
      <c r="AB237" s="26"/>
      <c r="AC237" s="26"/>
      <c r="AD237" s="26"/>
      <c r="AE237" s="26"/>
      <c r="AF237" s="26"/>
      <c r="AG237" s="26"/>
      <c r="AH237" s="26"/>
      <c r="AI237" s="26"/>
      <c r="AJ237" s="26"/>
      <c r="AK237" s="26"/>
      <c r="AL237" s="26"/>
      <c r="AM237" s="27"/>
    </row>
    <row r="238" spans="1:39">
      <c r="B238" s="25"/>
      <c r="C238" s="26"/>
      <c r="D238" s="26"/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  <c r="AA238" s="26"/>
      <c r="AB238" s="26"/>
      <c r="AC238" s="26"/>
      <c r="AD238" s="26"/>
      <c r="AE238" s="26"/>
      <c r="AF238" s="26"/>
      <c r="AG238" s="26"/>
      <c r="AH238" s="26"/>
      <c r="AI238" s="26"/>
      <c r="AJ238" s="26"/>
      <c r="AK238" s="26"/>
      <c r="AL238" s="26"/>
      <c r="AM238" s="27"/>
    </row>
    <row r="239" spans="1:39">
      <c r="B239" s="25"/>
      <c r="C239" s="26"/>
      <c r="D239" s="26"/>
      <c r="E239" s="26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  <c r="AA239" s="26"/>
      <c r="AB239" s="26"/>
      <c r="AC239" s="26"/>
      <c r="AD239" s="26"/>
      <c r="AE239" s="26"/>
      <c r="AF239" s="26"/>
      <c r="AG239" s="26"/>
      <c r="AH239" s="26"/>
      <c r="AI239" s="26"/>
      <c r="AJ239" s="26"/>
      <c r="AK239" s="26"/>
      <c r="AL239" s="26"/>
      <c r="AM239" s="27"/>
    </row>
    <row r="240" spans="1:39">
      <c r="B240" s="25"/>
      <c r="C240" s="26"/>
      <c r="D240" s="26"/>
      <c r="E240" s="26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  <c r="AA240" s="26"/>
      <c r="AB240" s="26"/>
      <c r="AC240" s="26"/>
      <c r="AD240" s="26"/>
      <c r="AE240" s="26"/>
      <c r="AF240" s="26"/>
      <c r="AG240" s="26"/>
      <c r="AH240" s="26"/>
      <c r="AI240" s="26"/>
      <c r="AJ240" s="26"/>
      <c r="AK240" s="26"/>
      <c r="AL240" s="26"/>
      <c r="AM240" s="27"/>
    </row>
    <row r="241" spans="2:39">
      <c r="B241" s="25"/>
      <c r="C241" s="26"/>
      <c r="D241" s="26"/>
      <c r="E241" s="26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  <c r="AA241" s="26"/>
      <c r="AB241" s="26"/>
      <c r="AC241" s="26"/>
      <c r="AD241" s="26"/>
      <c r="AE241" s="26"/>
      <c r="AF241" s="26"/>
      <c r="AG241" s="26"/>
      <c r="AH241" s="26"/>
      <c r="AI241" s="26"/>
      <c r="AJ241" s="26"/>
      <c r="AK241" s="26"/>
      <c r="AL241" s="26"/>
      <c r="AM241" s="27"/>
    </row>
    <row r="242" spans="2:39">
      <c r="B242" s="25"/>
      <c r="C242" s="26"/>
      <c r="D242" s="26"/>
      <c r="E242" s="26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  <c r="AA242" s="26"/>
      <c r="AB242" s="26"/>
      <c r="AC242" s="26"/>
      <c r="AD242" s="26"/>
      <c r="AE242" s="26"/>
      <c r="AF242" s="26"/>
      <c r="AG242" s="26"/>
      <c r="AH242" s="26"/>
      <c r="AI242" s="26"/>
      <c r="AJ242" s="26"/>
      <c r="AK242" s="26"/>
      <c r="AL242" s="26"/>
      <c r="AM242" s="27"/>
    </row>
    <row r="243" spans="2:39">
      <c r="B243" s="25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  <c r="AA243" s="26"/>
      <c r="AB243" s="26"/>
      <c r="AC243" s="26"/>
      <c r="AD243" s="26"/>
      <c r="AE243" s="26"/>
      <c r="AF243" s="26"/>
      <c r="AG243" s="26"/>
      <c r="AH243" s="26"/>
      <c r="AI243" s="26"/>
      <c r="AJ243" s="26"/>
      <c r="AK243" s="26"/>
      <c r="AL243" s="26"/>
      <c r="AM243" s="27"/>
    </row>
    <row r="244" spans="2:39">
      <c r="B244" s="25"/>
      <c r="C244" s="26"/>
      <c r="D244" s="26"/>
      <c r="E244" s="26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  <c r="AA244" s="26"/>
      <c r="AB244" s="26"/>
      <c r="AC244" s="26"/>
      <c r="AD244" s="26"/>
      <c r="AE244" s="26"/>
      <c r="AF244" s="26"/>
      <c r="AG244" s="26"/>
      <c r="AH244" s="26"/>
      <c r="AI244" s="26"/>
      <c r="AJ244" s="26"/>
      <c r="AK244" s="26"/>
      <c r="AL244" s="26"/>
      <c r="AM244" s="27"/>
    </row>
    <row r="245" spans="2:39">
      <c r="B245" s="25"/>
      <c r="C245" s="26"/>
      <c r="D245" s="26"/>
      <c r="E245" s="26"/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  <c r="AA245" s="26"/>
      <c r="AB245" s="26"/>
      <c r="AC245" s="26"/>
      <c r="AD245" s="26"/>
      <c r="AE245" s="26"/>
      <c r="AF245" s="26"/>
      <c r="AG245" s="26"/>
      <c r="AH245" s="26"/>
      <c r="AI245" s="26"/>
      <c r="AJ245" s="26"/>
      <c r="AK245" s="26"/>
      <c r="AL245" s="26"/>
      <c r="AM245" s="27"/>
    </row>
    <row r="246" spans="2:39">
      <c r="B246" s="25"/>
      <c r="C246" s="26"/>
      <c r="D246" s="26"/>
      <c r="E246" s="26"/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  <c r="AA246" s="26"/>
      <c r="AB246" s="26"/>
      <c r="AC246" s="26"/>
      <c r="AD246" s="26"/>
      <c r="AE246" s="26"/>
      <c r="AF246" s="26"/>
      <c r="AG246" s="26"/>
      <c r="AH246" s="26"/>
      <c r="AI246" s="26"/>
      <c r="AJ246" s="26"/>
      <c r="AK246" s="26"/>
      <c r="AL246" s="26"/>
      <c r="AM246" s="27"/>
    </row>
    <row r="247" spans="2:39">
      <c r="B247" s="25"/>
      <c r="C247" s="26"/>
      <c r="D247" s="26"/>
      <c r="E247" s="26"/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  <c r="AA247" s="26"/>
      <c r="AB247" s="26"/>
      <c r="AC247" s="26"/>
      <c r="AD247" s="26"/>
      <c r="AE247" s="26"/>
      <c r="AF247" s="26"/>
      <c r="AG247" s="26"/>
      <c r="AH247" s="26"/>
      <c r="AI247" s="26"/>
      <c r="AJ247" s="26"/>
      <c r="AK247" s="26"/>
      <c r="AL247" s="26"/>
      <c r="AM247" s="27"/>
    </row>
    <row r="248" spans="2:39">
      <c r="B248" s="25"/>
      <c r="C248" s="26"/>
      <c r="D248" s="26"/>
      <c r="E248" s="26"/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  <c r="AA248" s="26"/>
      <c r="AB248" s="26"/>
      <c r="AC248" s="26"/>
      <c r="AD248" s="26"/>
      <c r="AE248" s="26"/>
      <c r="AF248" s="26"/>
      <c r="AG248" s="26"/>
      <c r="AH248" s="26"/>
      <c r="AI248" s="26"/>
      <c r="AJ248" s="26"/>
      <c r="AK248" s="26"/>
      <c r="AL248" s="26"/>
      <c r="AM248" s="27"/>
    </row>
    <row r="249" spans="2:39">
      <c r="B249" s="25"/>
      <c r="C249" s="26"/>
      <c r="D249" s="26"/>
      <c r="E249" s="26"/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  <c r="AA249" s="26"/>
      <c r="AB249" s="26"/>
      <c r="AC249" s="26"/>
      <c r="AD249" s="26"/>
      <c r="AE249" s="26"/>
      <c r="AF249" s="26"/>
      <c r="AG249" s="26"/>
      <c r="AH249" s="26"/>
      <c r="AI249" s="26"/>
      <c r="AJ249" s="26"/>
      <c r="AK249" s="26"/>
      <c r="AL249" s="26"/>
      <c r="AM249" s="27"/>
    </row>
    <row r="250" spans="2:39">
      <c r="B250" s="25"/>
      <c r="C250" s="26"/>
      <c r="D250" s="26"/>
      <c r="E250" s="26"/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  <c r="AA250" s="26"/>
      <c r="AB250" s="26"/>
      <c r="AC250" s="26"/>
      <c r="AD250" s="26"/>
      <c r="AE250" s="26"/>
      <c r="AF250" s="26"/>
      <c r="AG250" s="26"/>
      <c r="AH250" s="26"/>
      <c r="AI250" s="26"/>
      <c r="AJ250" s="26"/>
      <c r="AK250" s="26"/>
      <c r="AL250" s="26"/>
      <c r="AM250" s="27"/>
    </row>
    <row r="251" spans="2:39">
      <c r="B251" s="25"/>
      <c r="C251" s="26"/>
      <c r="D251" s="26"/>
      <c r="E251" s="26"/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  <c r="AA251" s="26"/>
      <c r="AB251" s="26"/>
      <c r="AC251" s="26"/>
      <c r="AD251" s="26"/>
      <c r="AE251" s="26"/>
      <c r="AF251" s="26"/>
      <c r="AG251" s="26"/>
      <c r="AH251" s="26"/>
      <c r="AI251" s="26"/>
      <c r="AJ251" s="26"/>
      <c r="AK251" s="26"/>
      <c r="AL251" s="26"/>
      <c r="AM251" s="27"/>
    </row>
    <row r="252" spans="2:39">
      <c r="B252" s="25"/>
      <c r="C252" s="26"/>
      <c r="D252" s="26"/>
      <c r="E252" s="26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  <c r="AA252" s="26"/>
      <c r="AB252" s="26"/>
      <c r="AC252" s="26"/>
      <c r="AD252" s="26"/>
      <c r="AE252" s="26"/>
      <c r="AF252" s="26"/>
      <c r="AG252" s="26"/>
      <c r="AH252" s="26"/>
      <c r="AI252" s="26"/>
      <c r="AJ252" s="26"/>
      <c r="AK252" s="26"/>
      <c r="AL252" s="26"/>
      <c r="AM252" s="27"/>
    </row>
    <row r="253" spans="2:39">
      <c r="B253" s="25"/>
      <c r="C253" s="26"/>
      <c r="D253" s="26"/>
      <c r="E253" s="26"/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  <c r="AA253" s="26"/>
      <c r="AB253" s="26"/>
      <c r="AC253" s="26"/>
      <c r="AD253" s="26"/>
      <c r="AE253" s="26"/>
      <c r="AF253" s="26"/>
      <c r="AG253" s="26"/>
      <c r="AH253" s="26"/>
      <c r="AI253" s="26"/>
      <c r="AJ253" s="26"/>
      <c r="AK253" s="26"/>
      <c r="AL253" s="26"/>
      <c r="AM253" s="27"/>
    </row>
    <row r="254" spans="2:39">
      <c r="B254" s="25"/>
      <c r="C254" s="26"/>
      <c r="D254" s="26"/>
      <c r="E254" s="26"/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  <c r="AA254" s="26"/>
      <c r="AB254" s="26"/>
      <c r="AC254" s="26"/>
      <c r="AD254" s="26"/>
      <c r="AE254" s="26"/>
      <c r="AF254" s="26"/>
      <c r="AG254" s="26"/>
      <c r="AH254" s="26"/>
      <c r="AI254" s="26"/>
      <c r="AJ254" s="26"/>
      <c r="AK254" s="26"/>
      <c r="AL254" s="26"/>
      <c r="AM254" s="27"/>
    </row>
    <row r="255" spans="2:39">
      <c r="B255" s="25"/>
      <c r="C255" s="26"/>
      <c r="D255" s="26"/>
      <c r="E255" s="26"/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  <c r="AA255" s="26"/>
      <c r="AB255" s="26"/>
      <c r="AC255" s="26"/>
      <c r="AD255" s="26"/>
      <c r="AE255" s="26"/>
      <c r="AF255" s="26"/>
      <c r="AG255" s="26"/>
      <c r="AH255" s="26"/>
      <c r="AI255" s="26"/>
      <c r="AJ255" s="26"/>
      <c r="AK255" s="26"/>
      <c r="AL255" s="26"/>
      <c r="AM255" s="27"/>
    </row>
    <row r="256" spans="2:39">
      <c r="B256" s="25"/>
      <c r="C256" s="26"/>
      <c r="D256" s="26"/>
      <c r="E256" s="26"/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  <c r="AA256" s="26"/>
      <c r="AB256" s="26"/>
      <c r="AC256" s="26"/>
      <c r="AD256" s="26"/>
      <c r="AE256" s="26"/>
      <c r="AF256" s="26"/>
      <c r="AG256" s="26"/>
      <c r="AH256" s="26"/>
      <c r="AI256" s="26"/>
      <c r="AJ256" s="26"/>
      <c r="AK256" s="26"/>
      <c r="AL256" s="26"/>
      <c r="AM256" s="27"/>
    </row>
    <row r="257" spans="2:39">
      <c r="B257" s="25"/>
      <c r="C257" s="26"/>
      <c r="D257" s="26"/>
      <c r="E257" s="26"/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  <c r="AA257" s="26"/>
      <c r="AB257" s="26"/>
      <c r="AC257" s="26"/>
      <c r="AD257" s="26"/>
      <c r="AE257" s="26"/>
      <c r="AF257" s="26"/>
      <c r="AG257" s="26"/>
      <c r="AH257" s="26"/>
      <c r="AI257" s="26"/>
      <c r="AJ257" s="26"/>
      <c r="AK257" s="26"/>
      <c r="AL257" s="26"/>
      <c r="AM257" s="27"/>
    </row>
    <row r="258" spans="2:39">
      <c r="B258" s="25"/>
      <c r="C258" s="26"/>
      <c r="D258" s="26"/>
      <c r="E258" s="26"/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  <c r="AA258" s="26"/>
      <c r="AB258" s="26"/>
      <c r="AC258" s="26"/>
      <c r="AD258" s="26"/>
      <c r="AE258" s="26"/>
      <c r="AF258" s="26"/>
      <c r="AG258" s="26"/>
      <c r="AH258" s="26"/>
      <c r="AI258" s="26"/>
      <c r="AJ258" s="26"/>
      <c r="AK258" s="26"/>
      <c r="AL258" s="26"/>
      <c r="AM258" s="27"/>
    </row>
    <row r="259" spans="2:39">
      <c r="B259" s="25"/>
      <c r="C259" s="26"/>
      <c r="D259" s="26"/>
      <c r="E259" s="26"/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  <c r="AA259" s="26"/>
      <c r="AB259" s="26"/>
      <c r="AC259" s="26"/>
      <c r="AD259" s="26"/>
      <c r="AE259" s="26"/>
      <c r="AF259" s="26"/>
      <c r="AG259" s="26"/>
      <c r="AH259" s="26"/>
      <c r="AI259" s="26"/>
      <c r="AJ259" s="26"/>
      <c r="AK259" s="26"/>
      <c r="AL259" s="26"/>
      <c r="AM259" s="27"/>
    </row>
    <row r="260" spans="2:39">
      <c r="B260" s="25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  <c r="AA260" s="26"/>
      <c r="AB260" s="26"/>
      <c r="AC260" s="26"/>
      <c r="AD260" s="26"/>
      <c r="AE260" s="26"/>
      <c r="AF260" s="26"/>
      <c r="AG260" s="26"/>
      <c r="AH260" s="26"/>
      <c r="AI260" s="26"/>
      <c r="AJ260" s="26"/>
      <c r="AK260" s="26"/>
      <c r="AL260" s="26"/>
      <c r="AM260" s="27"/>
    </row>
    <row r="261" spans="2:39">
      <c r="B261" s="25"/>
      <c r="C261" s="26"/>
      <c r="D261" s="26"/>
      <c r="E261" s="26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  <c r="AA261" s="26"/>
      <c r="AB261" s="26"/>
      <c r="AC261" s="26"/>
      <c r="AD261" s="26"/>
      <c r="AE261" s="26"/>
      <c r="AF261" s="26"/>
      <c r="AG261" s="26"/>
      <c r="AH261" s="26"/>
      <c r="AI261" s="26"/>
      <c r="AJ261" s="26"/>
      <c r="AK261" s="26"/>
      <c r="AL261" s="26"/>
      <c r="AM261" s="27"/>
    </row>
    <row r="262" spans="2:39">
      <c r="B262" s="25"/>
      <c r="C262" s="26"/>
      <c r="D262" s="26"/>
      <c r="E262" s="26"/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  <c r="AA262" s="26"/>
      <c r="AB262" s="26"/>
      <c r="AC262" s="26"/>
      <c r="AD262" s="26"/>
      <c r="AE262" s="26"/>
      <c r="AF262" s="26"/>
      <c r="AG262" s="26"/>
      <c r="AH262" s="26"/>
      <c r="AI262" s="26"/>
      <c r="AJ262" s="26"/>
      <c r="AK262" s="26"/>
      <c r="AL262" s="26"/>
      <c r="AM262" s="27"/>
    </row>
    <row r="263" spans="2:39">
      <c r="B263" s="25"/>
      <c r="C263" s="26"/>
      <c r="D263" s="26"/>
      <c r="E263" s="26"/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  <c r="AA263" s="26"/>
      <c r="AB263" s="26"/>
      <c r="AC263" s="26"/>
      <c r="AD263" s="26"/>
      <c r="AE263" s="26"/>
      <c r="AF263" s="26"/>
      <c r="AG263" s="26"/>
      <c r="AH263" s="26"/>
      <c r="AI263" s="26"/>
      <c r="AJ263" s="26"/>
      <c r="AK263" s="26"/>
      <c r="AL263" s="26"/>
      <c r="AM263" s="27"/>
    </row>
    <row r="264" spans="2:39">
      <c r="B264" s="25"/>
      <c r="C264" s="26"/>
      <c r="D264" s="26"/>
      <c r="E264" s="26"/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  <c r="AA264" s="26"/>
      <c r="AB264" s="26"/>
      <c r="AC264" s="26"/>
      <c r="AD264" s="26"/>
      <c r="AE264" s="26"/>
      <c r="AF264" s="26"/>
      <c r="AG264" s="26"/>
      <c r="AH264" s="26"/>
      <c r="AI264" s="26"/>
      <c r="AJ264" s="26"/>
      <c r="AK264" s="26"/>
      <c r="AL264" s="26"/>
      <c r="AM264" s="27"/>
    </row>
    <row r="265" spans="2:39">
      <c r="B265" s="25"/>
      <c r="C265" s="26"/>
      <c r="D265" s="26"/>
      <c r="E265" s="26"/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  <c r="AA265" s="26"/>
      <c r="AB265" s="26"/>
      <c r="AC265" s="26"/>
      <c r="AD265" s="26"/>
      <c r="AE265" s="26"/>
      <c r="AF265" s="26"/>
      <c r="AG265" s="26"/>
      <c r="AH265" s="26"/>
      <c r="AI265" s="26"/>
      <c r="AJ265" s="26"/>
      <c r="AK265" s="26"/>
      <c r="AL265" s="26"/>
      <c r="AM265" s="27"/>
    </row>
    <row r="266" spans="2:39">
      <c r="B266" s="25"/>
      <c r="C266" s="26"/>
      <c r="D266" s="26"/>
      <c r="E266" s="26"/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  <c r="AA266" s="26"/>
      <c r="AB266" s="26"/>
      <c r="AC266" s="26"/>
      <c r="AD266" s="26"/>
      <c r="AE266" s="26"/>
      <c r="AF266" s="26"/>
      <c r="AG266" s="26"/>
      <c r="AH266" s="26"/>
      <c r="AI266" s="26"/>
      <c r="AJ266" s="26"/>
      <c r="AK266" s="26"/>
      <c r="AL266" s="26"/>
      <c r="AM266" s="27"/>
    </row>
    <row r="267" spans="2:39">
      <c r="B267" s="25"/>
      <c r="C267" s="26"/>
      <c r="D267" s="26"/>
      <c r="E267" s="26"/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  <c r="AA267" s="26"/>
      <c r="AB267" s="26"/>
      <c r="AC267" s="26"/>
      <c r="AD267" s="26"/>
      <c r="AE267" s="26"/>
      <c r="AF267" s="26"/>
      <c r="AG267" s="26"/>
      <c r="AH267" s="26"/>
      <c r="AI267" s="26"/>
      <c r="AJ267" s="26"/>
      <c r="AK267" s="26"/>
      <c r="AL267" s="26"/>
      <c r="AM267" s="27"/>
    </row>
    <row r="268" spans="2:39">
      <c r="B268" s="25"/>
      <c r="C268" s="26"/>
      <c r="D268" s="26"/>
      <c r="E268" s="26"/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  <c r="AA268" s="26"/>
      <c r="AB268" s="26"/>
      <c r="AC268" s="26"/>
      <c r="AD268" s="26"/>
      <c r="AE268" s="26"/>
      <c r="AF268" s="26"/>
      <c r="AG268" s="26"/>
      <c r="AH268" s="26"/>
      <c r="AI268" s="26"/>
      <c r="AJ268" s="26"/>
      <c r="AK268" s="26"/>
      <c r="AL268" s="26"/>
      <c r="AM268" s="27"/>
    </row>
    <row r="269" spans="2:39">
      <c r="B269" s="25"/>
      <c r="C269" s="26"/>
      <c r="D269" s="26"/>
      <c r="E269" s="26"/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  <c r="AA269" s="26"/>
      <c r="AB269" s="26"/>
      <c r="AC269" s="26"/>
      <c r="AD269" s="26"/>
      <c r="AE269" s="26"/>
      <c r="AF269" s="26"/>
      <c r="AG269" s="26"/>
      <c r="AH269" s="26"/>
      <c r="AI269" s="26"/>
      <c r="AJ269" s="26"/>
      <c r="AK269" s="26"/>
      <c r="AL269" s="26"/>
      <c r="AM269" s="27"/>
    </row>
    <row r="270" spans="2:39">
      <c r="B270" s="25"/>
      <c r="C270" s="26"/>
      <c r="D270" s="26"/>
      <c r="E270" s="26"/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  <c r="AA270" s="26"/>
      <c r="AB270" s="26"/>
      <c r="AC270" s="26"/>
      <c r="AD270" s="26"/>
      <c r="AE270" s="26"/>
      <c r="AF270" s="26"/>
      <c r="AG270" s="26"/>
      <c r="AH270" s="26"/>
      <c r="AI270" s="26"/>
      <c r="AJ270" s="26"/>
      <c r="AK270" s="26"/>
      <c r="AL270" s="26"/>
      <c r="AM270" s="27"/>
    </row>
    <row r="271" spans="2:39">
      <c r="B271" s="25"/>
      <c r="C271" s="26"/>
      <c r="D271" s="26"/>
      <c r="E271" s="26"/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  <c r="AA271" s="26"/>
      <c r="AB271" s="26"/>
      <c r="AC271" s="26"/>
      <c r="AD271" s="26"/>
      <c r="AE271" s="26"/>
      <c r="AF271" s="26"/>
      <c r="AG271" s="26"/>
      <c r="AH271" s="26"/>
      <c r="AI271" s="26"/>
      <c r="AJ271" s="26"/>
      <c r="AK271" s="26"/>
      <c r="AL271" s="26"/>
      <c r="AM271" s="27"/>
    </row>
    <row r="272" spans="2:39">
      <c r="B272" s="25"/>
      <c r="C272" s="26"/>
      <c r="D272" s="26"/>
      <c r="E272" s="26"/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  <c r="AA272" s="26"/>
      <c r="AB272" s="26"/>
      <c r="AC272" s="26"/>
      <c r="AD272" s="26"/>
      <c r="AE272" s="26"/>
      <c r="AF272" s="26"/>
      <c r="AG272" s="26"/>
      <c r="AH272" s="26"/>
      <c r="AI272" s="26"/>
      <c r="AJ272" s="26"/>
      <c r="AK272" s="26"/>
      <c r="AL272" s="26"/>
      <c r="AM272" s="27"/>
    </row>
    <row r="273" spans="2:39">
      <c r="B273" s="25"/>
      <c r="C273" s="26"/>
      <c r="D273" s="26"/>
      <c r="E273" s="26"/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  <c r="AA273" s="26"/>
      <c r="AB273" s="26"/>
      <c r="AC273" s="26"/>
      <c r="AD273" s="26"/>
      <c r="AE273" s="26"/>
      <c r="AF273" s="26"/>
      <c r="AG273" s="26"/>
      <c r="AH273" s="26"/>
      <c r="AI273" s="26"/>
      <c r="AJ273" s="26"/>
      <c r="AK273" s="26"/>
      <c r="AL273" s="26"/>
      <c r="AM273" s="27"/>
    </row>
    <row r="274" spans="2:39">
      <c r="B274" s="25"/>
      <c r="C274" s="26"/>
      <c r="D274" s="26"/>
      <c r="E274" s="26"/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  <c r="AA274" s="26"/>
      <c r="AB274" s="26"/>
      <c r="AC274" s="26"/>
      <c r="AD274" s="26"/>
      <c r="AE274" s="26"/>
      <c r="AF274" s="26"/>
      <c r="AG274" s="26"/>
      <c r="AH274" s="26"/>
      <c r="AI274" s="26"/>
      <c r="AJ274" s="26"/>
      <c r="AK274" s="26"/>
      <c r="AL274" s="26"/>
      <c r="AM274" s="27"/>
    </row>
    <row r="275" spans="2:39">
      <c r="B275" s="25"/>
      <c r="C275" s="26"/>
      <c r="D275" s="26"/>
      <c r="E275" s="26"/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  <c r="AA275" s="26"/>
      <c r="AB275" s="26"/>
      <c r="AC275" s="26"/>
      <c r="AD275" s="26"/>
      <c r="AE275" s="26"/>
      <c r="AF275" s="26"/>
      <c r="AG275" s="26"/>
      <c r="AH275" s="26"/>
      <c r="AI275" s="26"/>
      <c r="AJ275" s="26"/>
      <c r="AK275" s="26"/>
      <c r="AL275" s="26"/>
      <c r="AM275" s="27"/>
    </row>
    <row r="276" spans="2:39">
      <c r="B276" s="25"/>
      <c r="C276" s="26"/>
      <c r="D276" s="26"/>
      <c r="E276" s="26"/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  <c r="AA276" s="26"/>
      <c r="AB276" s="26"/>
      <c r="AC276" s="26"/>
      <c r="AD276" s="26"/>
      <c r="AE276" s="26"/>
      <c r="AF276" s="26"/>
      <c r="AG276" s="26"/>
      <c r="AH276" s="26"/>
      <c r="AI276" s="26"/>
      <c r="AJ276" s="26"/>
      <c r="AK276" s="26"/>
      <c r="AL276" s="26"/>
      <c r="AM276" s="27"/>
    </row>
    <row r="277" spans="2:39">
      <c r="B277" s="25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  <c r="AA277" s="26"/>
      <c r="AB277" s="26"/>
      <c r="AC277" s="26"/>
      <c r="AD277" s="26"/>
      <c r="AE277" s="26"/>
      <c r="AF277" s="26"/>
      <c r="AG277" s="26"/>
      <c r="AH277" s="26"/>
      <c r="AI277" s="26"/>
      <c r="AJ277" s="26"/>
      <c r="AK277" s="26"/>
      <c r="AL277" s="26"/>
      <c r="AM277" s="27"/>
    </row>
    <row r="278" spans="2:39">
      <c r="B278" s="25"/>
      <c r="C278" s="26"/>
      <c r="D278" s="26"/>
      <c r="E278" s="26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  <c r="AA278" s="26"/>
      <c r="AB278" s="26"/>
      <c r="AC278" s="26"/>
      <c r="AD278" s="26"/>
      <c r="AE278" s="26"/>
      <c r="AF278" s="26"/>
      <c r="AG278" s="26"/>
      <c r="AH278" s="26"/>
      <c r="AI278" s="26"/>
      <c r="AJ278" s="26"/>
      <c r="AK278" s="26"/>
      <c r="AL278" s="26"/>
      <c r="AM278" s="27"/>
    </row>
    <row r="279" spans="2:39">
      <c r="B279" s="25"/>
      <c r="C279" s="26"/>
      <c r="D279" s="26"/>
      <c r="E279" s="26"/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  <c r="AA279" s="26"/>
      <c r="AB279" s="26"/>
      <c r="AC279" s="26"/>
      <c r="AD279" s="26"/>
      <c r="AE279" s="26"/>
      <c r="AF279" s="26"/>
      <c r="AG279" s="26"/>
      <c r="AH279" s="26"/>
      <c r="AI279" s="26"/>
      <c r="AJ279" s="26"/>
      <c r="AK279" s="26"/>
      <c r="AL279" s="26"/>
      <c r="AM279" s="27"/>
    </row>
    <row r="280" spans="2:39">
      <c r="B280" s="25"/>
      <c r="C280" s="26"/>
      <c r="D280" s="26"/>
      <c r="E280" s="26"/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  <c r="AA280" s="26"/>
      <c r="AB280" s="26"/>
      <c r="AC280" s="26"/>
      <c r="AD280" s="26"/>
      <c r="AE280" s="26"/>
      <c r="AF280" s="26"/>
      <c r="AG280" s="26"/>
      <c r="AH280" s="26"/>
      <c r="AI280" s="26"/>
      <c r="AJ280" s="26"/>
      <c r="AK280" s="26"/>
      <c r="AL280" s="26"/>
      <c r="AM280" s="27"/>
    </row>
    <row r="281" spans="2:39">
      <c r="B281" s="25"/>
      <c r="C281" s="26"/>
      <c r="D281" s="26"/>
      <c r="E281" s="26"/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  <c r="AA281" s="26"/>
      <c r="AB281" s="26"/>
      <c r="AC281" s="26"/>
      <c r="AD281" s="26"/>
      <c r="AE281" s="26"/>
      <c r="AF281" s="26"/>
      <c r="AG281" s="26"/>
      <c r="AH281" s="26"/>
      <c r="AI281" s="26"/>
      <c r="AJ281" s="26"/>
      <c r="AK281" s="26"/>
      <c r="AL281" s="26"/>
      <c r="AM281" s="27"/>
    </row>
    <row r="282" spans="2:39">
      <c r="B282" s="25"/>
      <c r="C282" s="26"/>
      <c r="D282" s="26"/>
      <c r="E282" s="26"/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  <c r="AA282" s="26"/>
      <c r="AB282" s="26"/>
      <c r="AC282" s="26"/>
      <c r="AD282" s="26"/>
      <c r="AE282" s="26"/>
      <c r="AF282" s="26"/>
      <c r="AG282" s="26"/>
      <c r="AH282" s="26"/>
      <c r="AI282" s="26"/>
      <c r="AJ282" s="26"/>
      <c r="AK282" s="26"/>
      <c r="AL282" s="26"/>
      <c r="AM282" s="27"/>
    </row>
    <row r="283" spans="2:39">
      <c r="B283" s="25"/>
      <c r="C283" s="26"/>
      <c r="D283" s="26"/>
      <c r="E283" s="26"/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  <c r="AA283" s="26"/>
      <c r="AB283" s="26"/>
      <c r="AC283" s="26"/>
      <c r="AD283" s="26"/>
      <c r="AE283" s="26"/>
      <c r="AF283" s="26"/>
      <c r="AG283" s="26"/>
      <c r="AH283" s="26"/>
      <c r="AI283" s="26"/>
      <c r="AJ283" s="26"/>
      <c r="AK283" s="26"/>
      <c r="AL283" s="26"/>
      <c r="AM283" s="27"/>
    </row>
    <row r="284" spans="2:39">
      <c r="B284" s="25"/>
      <c r="C284" s="26"/>
      <c r="D284" s="26"/>
      <c r="E284" s="26"/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  <c r="AA284" s="26"/>
      <c r="AB284" s="26"/>
      <c r="AC284" s="26"/>
      <c r="AD284" s="26"/>
      <c r="AE284" s="26"/>
      <c r="AF284" s="26"/>
      <c r="AG284" s="26"/>
      <c r="AH284" s="26"/>
      <c r="AI284" s="26"/>
      <c r="AJ284" s="26"/>
      <c r="AK284" s="26"/>
      <c r="AL284" s="26"/>
      <c r="AM284" s="27"/>
    </row>
    <row r="285" spans="2:39">
      <c r="B285" s="25"/>
      <c r="C285" s="26"/>
      <c r="D285" s="26"/>
      <c r="E285" s="26"/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  <c r="AA285" s="26"/>
      <c r="AB285" s="26"/>
      <c r="AC285" s="26"/>
      <c r="AD285" s="26"/>
      <c r="AE285" s="26"/>
      <c r="AF285" s="26"/>
      <c r="AG285" s="26"/>
      <c r="AH285" s="26"/>
      <c r="AI285" s="26"/>
      <c r="AJ285" s="26"/>
      <c r="AK285" s="26"/>
      <c r="AL285" s="26"/>
      <c r="AM285" s="27"/>
    </row>
    <row r="286" spans="2:39">
      <c r="B286" s="25"/>
      <c r="C286" s="26"/>
      <c r="D286" s="26"/>
      <c r="E286" s="26"/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  <c r="AA286" s="26"/>
      <c r="AB286" s="26"/>
      <c r="AC286" s="26"/>
      <c r="AD286" s="26"/>
      <c r="AE286" s="26"/>
      <c r="AF286" s="26"/>
      <c r="AG286" s="26"/>
      <c r="AH286" s="26"/>
      <c r="AI286" s="26"/>
      <c r="AJ286" s="26"/>
      <c r="AK286" s="26"/>
      <c r="AL286" s="26"/>
      <c r="AM286" s="27"/>
    </row>
    <row r="287" spans="2:39">
      <c r="B287" s="25"/>
      <c r="C287" s="26"/>
      <c r="D287" s="26"/>
      <c r="E287" s="26"/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  <c r="AA287" s="26"/>
      <c r="AB287" s="26"/>
      <c r="AC287" s="26"/>
      <c r="AD287" s="26"/>
      <c r="AE287" s="26"/>
      <c r="AF287" s="26"/>
      <c r="AG287" s="26"/>
      <c r="AH287" s="26"/>
      <c r="AI287" s="26"/>
      <c r="AJ287" s="26"/>
      <c r="AK287" s="26"/>
      <c r="AL287" s="26"/>
      <c r="AM287" s="27"/>
    </row>
    <row r="288" spans="2:39">
      <c r="B288" s="25"/>
      <c r="C288" s="26"/>
      <c r="D288" s="26"/>
      <c r="E288" s="26"/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  <c r="AA288" s="26"/>
      <c r="AB288" s="26"/>
      <c r="AC288" s="26"/>
      <c r="AD288" s="26"/>
      <c r="AE288" s="26"/>
      <c r="AF288" s="26"/>
      <c r="AG288" s="26"/>
      <c r="AH288" s="26"/>
      <c r="AI288" s="26"/>
      <c r="AJ288" s="26"/>
      <c r="AK288" s="26"/>
      <c r="AL288" s="26"/>
      <c r="AM288" s="27"/>
    </row>
    <row r="289" spans="2:39">
      <c r="B289" s="25"/>
      <c r="C289" s="26"/>
      <c r="D289" s="26"/>
      <c r="E289" s="26"/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  <c r="AA289" s="26"/>
      <c r="AB289" s="26"/>
      <c r="AC289" s="26"/>
      <c r="AD289" s="26"/>
      <c r="AE289" s="26"/>
      <c r="AF289" s="26"/>
      <c r="AG289" s="26"/>
      <c r="AH289" s="26"/>
      <c r="AI289" s="26"/>
      <c r="AJ289" s="26"/>
      <c r="AK289" s="26"/>
      <c r="AL289" s="26"/>
      <c r="AM289" s="27"/>
    </row>
    <row r="290" spans="2:39">
      <c r="B290" s="25"/>
      <c r="C290" s="26"/>
      <c r="D290" s="26"/>
      <c r="E290" s="26"/>
      <c r="F290" s="26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  <c r="AA290" s="26"/>
      <c r="AB290" s="26"/>
      <c r="AC290" s="26"/>
      <c r="AD290" s="26"/>
      <c r="AE290" s="26"/>
      <c r="AF290" s="26"/>
      <c r="AG290" s="26"/>
      <c r="AH290" s="26"/>
      <c r="AI290" s="26"/>
      <c r="AJ290" s="26"/>
      <c r="AK290" s="26"/>
      <c r="AL290" s="26"/>
      <c r="AM290" s="27"/>
    </row>
    <row r="291" spans="2:39">
      <c r="B291" s="25"/>
      <c r="C291" s="26"/>
      <c r="D291" s="26"/>
      <c r="E291" s="26"/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  <c r="AA291" s="26"/>
      <c r="AB291" s="26"/>
      <c r="AC291" s="26"/>
      <c r="AD291" s="26"/>
      <c r="AE291" s="26"/>
      <c r="AF291" s="26"/>
      <c r="AG291" s="26"/>
      <c r="AH291" s="26"/>
      <c r="AI291" s="26"/>
      <c r="AJ291" s="26"/>
      <c r="AK291" s="26"/>
      <c r="AL291" s="26"/>
      <c r="AM291" s="27"/>
    </row>
    <row r="292" spans="2:39">
      <c r="B292" s="25"/>
      <c r="C292" s="26"/>
      <c r="D292" s="26"/>
      <c r="E292" s="26"/>
      <c r="F292" s="26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  <c r="AA292" s="26"/>
      <c r="AB292" s="26"/>
      <c r="AC292" s="26"/>
      <c r="AD292" s="26"/>
      <c r="AE292" s="26"/>
      <c r="AF292" s="26"/>
      <c r="AG292" s="26"/>
      <c r="AH292" s="26"/>
      <c r="AI292" s="26"/>
      <c r="AJ292" s="26"/>
      <c r="AK292" s="26"/>
      <c r="AL292" s="26"/>
      <c r="AM292" s="27"/>
    </row>
    <row r="293" spans="2:39">
      <c r="B293" s="25"/>
      <c r="C293" s="26"/>
      <c r="D293" s="26"/>
      <c r="E293" s="26"/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  <c r="AA293" s="26"/>
      <c r="AB293" s="26"/>
      <c r="AC293" s="26"/>
      <c r="AD293" s="26"/>
      <c r="AE293" s="26"/>
      <c r="AF293" s="26"/>
      <c r="AG293" s="26"/>
      <c r="AH293" s="26"/>
      <c r="AI293" s="26"/>
      <c r="AJ293" s="26"/>
      <c r="AK293" s="26"/>
      <c r="AL293" s="26"/>
      <c r="AM293" s="27"/>
    </row>
    <row r="294" spans="2:39">
      <c r="B294" s="25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  <c r="AA294" s="26"/>
      <c r="AB294" s="26"/>
      <c r="AC294" s="26"/>
      <c r="AD294" s="26"/>
      <c r="AE294" s="26"/>
      <c r="AF294" s="26"/>
      <c r="AG294" s="26"/>
      <c r="AH294" s="26"/>
      <c r="AI294" s="26"/>
      <c r="AJ294" s="26"/>
      <c r="AK294" s="26"/>
      <c r="AL294" s="26"/>
      <c r="AM294" s="27"/>
    </row>
    <row r="295" spans="2:39">
      <c r="B295" s="25"/>
      <c r="C295" s="26"/>
      <c r="D295" s="26"/>
      <c r="E295" s="26"/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  <c r="AA295" s="26"/>
      <c r="AB295" s="26"/>
      <c r="AC295" s="26"/>
      <c r="AD295" s="26"/>
      <c r="AE295" s="26"/>
      <c r="AF295" s="26"/>
      <c r="AG295" s="26"/>
      <c r="AH295" s="26"/>
      <c r="AI295" s="26"/>
      <c r="AJ295" s="26"/>
      <c r="AK295" s="26"/>
      <c r="AL295" s="26"/>
      <c r="AM295" s="27"/>
    </row>
    <row r="296" spans="2:39">
      <c r="B296" s="25"/>
      <c r="C296" s="26"/>
      <c r="D296" s="26"/>
      <c r="E296" s="26"/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  <c r="AA296" s="26"/>
      <c r="AB296" s="26"/>
      <c r="AC296" s="26"/>
      <c r="AD296" s="26"/>
      <c r="AE296" s="26"/>
      <c r="AF296" s="26"/>
      <c r="AG296" s="26"/>
      <c r="AH296" s="26"/>
      <c r="AI296" s="26"/>
      <c r="AJ296" s="26"/>
      <c r="AK296" s="26"/>
      <c r="AL296" s="26"/>
      <c r="AM296" s="27"/>
    </row>
    <row r="297" spans="2:39">
      <c r="B297" s="25"/>
      <c r="C297" s="26"/>
      <c r="D297" s="26"/>
      <c r="E297" s="26"/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  <c r="AA297" s="26"/>
      <c r="AB297" s="26"/>
      <c r="AC297" s="26"/>
      <c r="AD297" s="26"/>
      <c r="AE297" s="26"/>
      <c r="AF297" s="26"/>
      <c r="AG297" s="26"/>
      <c r="AH297" s="26"/>
      <c r="AI297" s="26"/>
      <c r="AJ297" s="26"/>
      <c r="AK297" s="26"/>
      <c r="AL297" s="26"/>
      <c r="AM297" s="27"/>
    </row>
    <row r="298" spans="2:39">
      <c r="B298" s="25"/>
      <c r="C298" s="26"/>
      <c r="D298" s="26"/>
      <c r="E298" s="26"/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  <c r="AA298" s="26"/>
      <c r="AB298" s="26"/>
      <c r="AC298" s="26"/>
      <c r="AD298" s="26"/>
      <c r="AE298" s="26"/>
      <c r="AF298" s="26"/>
      <c r="AG298" s="26"/>
      <c r="AH298" s="26"/>
      <c r="AI298" s="26"/>
      <c r="AJ298" s="26"/>
      <c r="AK298" s="26"/>
      <c r="AL298" s="26"/>
      <c r="AM298" s="27"/>
    </row>
    <row r="299" spans="2:39">
      <c r="B299" s="19"/>
      <c r="AM299" s="27"/>
    </row>
    <row r="300" spans="2:39">
      <c r="AM300" s="28"/>
    </row>
    <row r="301" spans="2:39">
      <c r="AM301" s="28"/>
    </row>
    <row r="302" spans="2:39">
      <c r="AM302" s="28"/>
    </row>
    <row r="303" spans="2:39">
      <c r="AM303" s="28"/>
    </row>
    <row r="304" spans="2:39">
      <c r="AM304" s="28"/>
    </row>
    <row r="305" spans="39:39">
      <c r="AM305" s="28"/>
    </row>
    <row r="306" spans="39:39">
      <c r="AM306" s="28"/>
    </row>
    <row r="307" spans="39:39">
      <c r="AM307" s="28"/>
    </row>
    <row r="308" spans="39:39">
      <c r="AM308" s="28"/>
    </row>
    <row r="309" spans="39:39">
      <c r="AM309" s="28"/>
    </row>
    <row r="310" spans="39:39">
      <c r="AM310" s="28"/>
    </row>
    <row r="311" spans="39:39">
      <c r="AM311" s="28"/>
    </row>
    <row r="312" spans="39:39">
      <c r="AM312" s="28"/>
    </row>
    <row r="313" spans="39:39">
      <c r="AM313" s="28"/>
    </row>
    <row r="314" spans="39:39">
      <c r="AM314" s="28"/>
    </row>
    <row r="315" spans="39:39">
      <c r="AM315" s="28"/>
    </row>
    <row r="316" spans="39:39">
      <c r="AM316" s="28"/>
    </row>
    <row r="317" spans="39:39">
      <c r="AM317" s="28"/>
    </row>
    <row r="318" spans="39:39">
      <c r="AM318" s="28"/>
    </row>
    <row r="319" spans="39:39">
      <c r="AM319" s="28"/>
    </row>
    <row r="320" spans="39:39">
      <c r="AM320" s="28"/>
    </row>
    <row r="321" spans="39:39">
      <c r="AM321" s="28"/>
    </row>
    <row r="322" spans="39:39">
      <c r="AM322" s="28"/>
    </row>
    <row r="323" spans="39:39">
      <c r="AM323" s="28"/>
    </row>
    <row r="324" spans="39:39">
      <c r="AM324" s="28"/>
    </row>
    <row r="325" spans="39:39">
      <c r="AM325" s="28"/>
    </row>
    <row r="326" spans="39:39">
      <c r="AM326" s="28"/>
    </row>
    <row r="327" spans="39:39">
      <c r="AM327" s="28"/>
    </row>
    <row r="328" spans="39:39">
      <c r="AM328" s="28"/>
    </row>
    <row r="329" spans="39:39">
      <c r="AM329" s="28"/>
    </row>
    <row r="330" spans="39:39">
      <c r="AM330" s="28"/>
    </row>
    <row r="331" spans="39:39">
      <c r="AM331" s="28"/>
    </row>
    <row r="332" spans="39:39">
      <c r="AM332" s="28"/>
    </row>
    <row r="333" spans="39:39">
      <c r="AM333" s="28"/>
    </row>
    <row r="334" spans="39:39">
      <c r="AM334" s="28"/>
    </row>
    <row r="335" spans="39:39">
      <c r="AM335" s="28"/>
    </row>
    <row r="336" spans="39:39">
      <c r="AM336" s="28"/>
    </row>
    <row r="337" spans="39:39">
      <c r="AM337" s="28"/>
    </row>
    <row r="338" spans="39:39">
      <c r="AM338" s="28"/>
    </row>
    <row r="339" spans="39:39">
      <c r="AM339" s="28"/>
    </row>
    <row r="340" spans="39:39">
      <c r="AM340" s="28"/>
    </row>
    <row r="341" spans="39:39">
      <c r="AM341" s="28"/>
    </row>
    <row r="342" spans="39:39">
      <c r="AM342" s="28"/>
    </row>
    <row r="343" spans="39:39">
      <c r="AM343" s="28"/>
    </row>
    <row r="344" spans="39:39">
      <c r="AM344" s="28"/>
    </row>
    <row r="345" spans="39:39">
      <c r="AM345" s="28"/>
    </row>
    <row r="346" spans="39:39">
      <c r="AM346" s="28"/>
    </row>
    <row r="347" spans="39:39">
      <c r="AM347" s="28"/>
    </row>
    <row r="348" spans="39:39">
      <c r="AM348" s="28"/>
    </row>
    <row r="349" spans="39:39">
      <c r="AM349" s="28"/>
    </row>
    <row r="350" spans="39:39">
      <c r="AM350" s="28"/>
    </row>
    <row r="351" spans="39:39">
      <c r="AM351" s="28"/>
    </row>
    <row r="352" spans="39:39">
      <c r="AM352" s="28"/>
    </row>
    <row r="353" spans="39:39">
      <c r="AM353" s="28"/>
    </row>
    <row r="354" spans="39:39">
      <c r="AM354" s="28"/>
    </row>
    <row r="355" spans="39:39">
      <c r="AM355" s="28"/>
    </row>
    <row r="356" spans="39:39">
      <c r="AM356" s="28"/>
    </row>
    <row r="357" spans="39:39">
      <c r="AM357" s="28"/>
    </row>
    <row r="358" spans="39:39">
      <c r="AM358" s="28"/>
    </row>
    <row r="359" spans="39:39">
      <c r="AM359" s="28"/>
    </row>
    <row r="360" spans="39:39">
      <c r="AM360" s="28"/>
    </row>
    <row r="361" spans="39:39">
      <c r="AM361" s="28"/>
    </row>
    <row r="362" spans="39:39">
      <c r="AM362" s="28"/>
    </row>
    <row r="363" spans="39:39">
      <c r="AM363" s="28"/>
    </row>
    <row r="364" spans="39:39">
      <c r="AM364" s="28"/>
    </row>
    <row r="365" spans="39:39">
      <c r="AM365" s="28"/>
    </row>
    <row r="366" spans="39:39">
      <c r="AM366" s="28"/>
    </row>
    <row r="367" spans="39:39">
      <c r="AM367" s="28"/>
    </row>
    <row r="368" spans="39:39">
      <c r="AM368" s="28"/>
    </row>
    <row r="369" spans="39:39">
      <c r="AM369" s="28"/>
    </row>
    <row r="370" spans="39:39">
      <c r="AM370" s="28"/>
    </row>
    <row r="371" spans="39:39">
      <c r="AM371" s="28"/>
    </row>
    <row r="372" spans="39:39">
      <c r="AM372" s="28"/>
    </row>
    <row r="373" spans="39:39">
      <c r="AM373" s="28"/>
    </row>
    <row r="374" spans="39:39">
      <c r="AM374" s="28"/>
    </row>
    <row r="375" spans="39:39">
      <c r="AM375" s="28"/>
    </row>
    <row r="376" spans="39:39">
      <c r="AM376" s="28"/>
    </row>
    <row r="377" spans="39:39">
      <c r="AM377" s="28"/>
    </row>
    <row r="378" spans="39:39">
      <c r="AM378" s="28"/>
    </row>
    <row r="379" spans="39:39">
      <c r="AM379" s="28"/>
    </row>
    <row r="380" spans="39:39">
      <c r="AM380" s="28"/>
    </row>
    <row r="381" spans="39:39">
      <c r="AM381" s="28"/>
    </row>
    <row r="382" spans="39:39">
      <c r="AM382" s="28"/>
    </row>
    <row r="383" spans="39:39">
      <c r="AM383" s="28"/>
    </row>
    <row r="384" spans="39:39">
      <c r="AM384" s="28"/>
    </row>
    <row r="385" spans="39:39">
      <c r="AM385" s="28"/>
    </row>
    <row r="386" spans="39:39">
      <c r="AM386" s="28"/>
    </row>
    <row r="387" spans="39:39">
      <c r="AM387" s="28"/>
    </row>
    <row r="388" spans="39:39">
      <c r="AM388" s="28"/>
    </row>
    <row r="389" spans="39:39">
      <c r="AM389" s="28"/>
    </row>
  </sheetData>
  <mergeCells count="14">
    <mergeCell ref="AM3:AM4"/>
    <mergeCell ref="AG3:AI3"/>
    <mergeCell ref="AJ3:AL3"/>
    <mergeCell ref="B3:B4"/>
    <mergeCell ref="C3:E3"/>
    <mergeCell ref="F3:H3"/>
    <mergeCell ref="I3:K3"/>
    <mergeCell ref="L3:N3"/>
    <mergeCell ref="O3:Q3"/>
    <mergeCell ref="R3:T3"/>
    <mergeCell ref="U3:W3"/>
    <mergeCell ref="X3:Z3"/>
    <mergeCell ref="AA3:AC3"/>
    <mergeCell ref="AD3:AF3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000"/>
  <sheetViews>
    <sheetView workbookViewId="0">
      <selection activeCell="K345" sqref="K345"/>
    </sheetView>
  </sheetViews>
  <sheetFormatPr defaultColWidth="14.42578125" defaultRowHeight="15" customHeight="1" outlineLevelRow="1"/>
  <cols>
    <col min="1" max="1" width="8.7109375" customWidth="1"/>
    <col min="2" max="3" width="11.28515625" customWidth="1"/>
    <col min="4" max="4" width="12.28515625" customWidth="1"/>
    <col min="5" max="5" width="4.85546875" customWidth="1"/>
    <col min="6" max="6" width="6.5703125" customWidth="1"/>
    <col min="7" max="7" width="4.7109375" customWidth="1"/>
    <col min="8" max="8" width="6.85546875" customWidth="1"/>
    <col min="9" max="9" width="6.5703125" customWidth="1"/>
    <col min="10" max="10" width="6.42578125" customWidth="1"/>
    <col min="11" max="11" width="10.42578125" customWidth="1"/>
    <col min="12" max="26" width="8.7109375" customWidth="1"/>
  </cols>
  <sheetData>
    <row r="1" spans="2:11" ht="13.5" customHeight="1"/>
    <row r="2" spans="2:11" ht="13.5" customHeight="1">
      <c r="B2" s="102" t="s">
        <v>17</v>
      </c>
      <c r="C2" s="103" t="s">
        <v>18</v>
      </c>
      <c r="D2" s="104" t="s">
        <v>19</v>
      </c>
      <c r="E2" s="105" t="s">
        <v>20</v>
      </c>
      <c r="F2" s="106"/>
      <c r="G2" s="107"/>
      <c r="H2" s="105" t="s">
        <v>21</v>
      </c>
      <c r="I2" s="106"/>
      <c r="J2" s="107"/>
      <c r="K2" s="100" t="s">
        <v>22</v>
      </c>
    </row>
    <row r="3" spans="2:11" ht="13.5" customHeight="1">
      <c r="B3" s="101"/>
      <c r="C3" s="101"/>
      <c r="D3" s="101"/>
      <c r="E3" s="29" t="s">
        <v>4</v>
      </c>
      <c r="F3" s="29" t="s">
        <v>5</v>
      </c>
      <c r="G3" s="29" t="s">
        <v>6</v>
      </c>
      <c r="H3" s="29" t="s">
        <v>4</v>
      </c>
      <c r="I3" s="29" t="s">
        <v>5</v>
      </c>
      <c r="J3" s="29" t="s">
        <v>6</v>
      </c>
      <c r="K3" s="101"/>
    </row>
    <row r="4" spans="2:11" ht="1.5" customHeight="1">
      <c r="B4" s="30"/>
      <c r="C4" s="30"/>
      <c r="D4" s="30"/>
      <c r="E4" s="30"/>
      <c r="F4" s="30"/>
      <c r="G4" s="30"/>
      <c r="H4" s="30"/>
      <c r="I4" s="30"/>
      <c r="J4" s="30"/>
      <c r="K4" s="30"/>
    </row>
    <row r="5" spans="2:11" ht="13.5" customHeight="1">
      <c r="B5" s="31">
        <v>1</v>
      </c>
      <c r="C5" s="31">
        <v>2</v>
      </c>
      <c r="D5" s="32">
        <f t="shared" ref="D5:D436" si="0">(C5-1)/11</f>
        <v>9.0909090909090912E-2</v>
      </c>
      <c r="E5" s="32">
        <f>Sintéticos2x2!R4</f>
        <v>2</v>
      </c>
      <c r="F5" s="32">
        <f>Sintéticos2x2!S4</f>
        <v>0</v>
      </c>
      <c r="G5" s="32">
        <f>Sintéticos2x2!T4</f>
        <v>0.2</v>
      </c>
      <c r="H5" s="32">
        <f>Sintéticos2x2!U4</f>
        <v>1</v>
      </c>
      <c r="I5" s="32">
        <f>Sintéticos2x2!V4</f>
        <v>1</v>
      </c>
      <c r="J5" s="32">
        <f>Sintéticos2x2!W4</f>
        <v>1</v>
      </c>
      <c r="K5" s="33">
        <f>Sintéticos2x2!K4</f>
        <v>1.4236192714453584</v>
      </c>
    </row>
    <row r="6" spans="2:11" ht="13.5" customHeight="1">
      <c r="B6" s="31">
        <v>2</v>
      </c>
      <c r="C6" s="31">
        <v>2</v>
      </c>
      <c r="D6" s="32">
        <f t="shared" si="0"/>
        <v>9.0909090909090912E-2</v>
      </c>
      <c r="E6" s="32">
        <f>Sintéticos2x2!R5</f>
        <v>1.5</v>
      </c>
      <c r="F6" s="32">
        <f>Sintéticos2x2!S5</f>
        <v>0.1</v>
      </c>
      <c r="G6" s="32">
        <f>Sintéticos2x2!T5</f>
        <v>0.2</v>
      </c>
      <c r="H6" s="32">
        <f>Sintéticos2x2!U5</f>
        <v>0.5</v>
      </c>
      <c r="I6" s="32">
        <f>Sintéticos2x2!V5</f>
        <v>0.9</v>
      </c>
      <c r="J6" s="32">
        <f>Sintéticos2x2!W5</f>
        <v>1</v>
      </c>
      <c r="K6" s="33">
        <f>Sintéticos2x2!K5</f>
        <v>0.77711267878118195</v>
      </c>
    </row>
    <row r="7" spans="2:11" ht="13.5" customHeight="1">
      <c r="B7" s="31">
        <v>3</v>
      </c>
      <c r="C7" s="31">
        <v>2</v>
      </c>
      <c r="D7" s="32">
        <f t="shared" si="0"/>
        <v>9.0909090909090912E-2</v>
      </c>
      <c r="E7" s="32">
        <f>Sintéticos2x2!R6</f>
        <v>1.1000000000000001</v>
      </c>
      <c r="F7" s="32">
        <f>Sintéticos2x2!S6</f>
        <v>0.1</v>
      </c>
      <c r="G7" s="32">
        <f>Sintéticos2x2!T6</f>
        <v>0.2</v>
      </c>
      <c r="H7" s="32">
        <f>Sintéticos2x2!U6</f>
        <v>9.9999999999999978E-2</v>
      </c>
      <c r="I7" s="32">
        <f>Sintéticos2x2!V6</f>
        <v>0.9</v>
      </c>
      <c r="J7" s="32">
        <f>Sintéticos2x2!W6</f>
        <v>1</v>
      </c>
      <c r="K7" s="33">
        <f>Sintéticos2x2!K6</f>
        <v>0.34097183352059757</v>
      </c>
    </row>
    <row r="8" spans="2:11" ht="13.5" customHeight="1">
      <c r="B8" s="31">
        <v>4</v>
      </c>
      <c r="C8" s="31">
        <v>2</v>
      </c>
      <c r="D8" s="32">
        <f t="shared" si="0"/>
        <v>9.0909090909090912E-2</v>
      </c>
      <c r="E8" s="32">
        <f>Sintéticos2x2!R7</f>
        <v>1.3</v>
      </c>
      <c r="F8" s="32">
        <f>Sintéticos2x2!S7</f>
        <v>1</v>
      </c>
      <c r="G8" s="32">
        <f>Sintéticos2x2!T7</f>
        <v>0.2</v>
      </c>
      <c r="H8" s="32">
        <f>Sintéticos2x2!U7</f>
        <v>0.30000000000000004</v>
      </c>
      <c r="I8" s="32">
        <f>Sintéticos2x2!V7</f>
        <v>0</v>
      </c>
      <c r="J8" s="32">
        <f>Sintéticos2x2!W7</f>
        <v>1</v>
      </c>
      <c r="K8" s="33">
        <f>Sintéticos2x2!K7</f>
        <v>0.71702807859084938</v>
      </c>
    </row>
    <row r="9" spans="2:11" ht="13.5" customHeight="1">
      <c r="B9" s="31">
        <v>5</v>
      </c>
      <c r="C9" s="31">
        <v>2</v>
      </c>
      <c r="D9" s="32">
        <f t="shared" si="0"/>
        <v>9.0909090909090912E-2</v>
      </c>
      <c r="E9" s="32">
        <f>Sintéticos2x2!R8</f>
        <v>1.1000000000000001</v>
      </c>
      <c r="F9" s="32">
        <f>Sintéticos2x2!S8</f>
        <v>0.5</v>
      </c>
      <c r="G9" s="32">
        <f>Sintéticos2x2!T8</f>
        <v>0.2</v>
      </c>
      <c r="H9" s="32">
        <f>Sintéticos2x2!U8</f>
        <v>9.9999999999999978E-2</v>
      </c>
      <c r="I9" s="32">
        <f>Sintéticos2x2!V8</f>
        <v>0.5</v>
      </c>
      <c r="J9" s="32">
        <f>Sintéticos2x2!W8</f>
        <v>1</v>
      </c>
      <c r="K9" s="33">
        <f>Sintéticos2x2!K8</f>
        <v>0.31456065859579674</v>
      </c>
    </row>
    <row r="10" spans="2:11" ht="13.5" hidden="1" customHeight="1" outlineLevel="1">
      <c r="B10" s="31">
        <v>6</v>
      </c>
      <c r="C10" s="31">
        <v>2</v>
      </c>
      <c r="D10" s="32">
        <f t="shared" si="0"/>
        <v>9.0909090909090912E-2</v>
      </c>
      <c r="E10" s="32">
        <f>Sintéticos2x2!R9</f>
        <v>1.5</v>
      </c>
      <c r="F10" s="32">
        <f>Sintéticos2x2!S9</f>
        <v>0.5</v>
      </c>
      <c r="G10" s="32">
        <f>Sintéticos2x2!T9</f>
        <v>0.2</v>
      </c>
      <c r="H10" s="32">
        <f>Sintéticos2x2!U9</f>
        <v>0.5</v>
      </c>
      <c r="I10" s="32">
        <f>Sintéticos2x2!V9</f>
        <v>0.5</v>
      </c>
      <c r="J10" s="32">
        <f>Sintéticos2x2!W9</f>
        <v>1</v>
      </c>
      <c r="K10" s="33">
        <f>Sintéticos2x2!K9</f>
        <v>0.78819529261922938</v>
      </c>
    </row>
    <row r="11" spans="2:11" ht="13.5" hidden="1" customHeight="1" outlineLevel="1">
      <c r="B11" s="31">
        <v>7</v>
      </c>
      <c r="C11" s="31">
        <v>2</v>
      </c>
      <c r="D11" s="32">
        <f t="shared" si="0"/>
        <v>9.0909090909090912E-2</v>
      </c>
      <c r="E11" s="32">
        <f>Sintéticos2x2!R10</f>
        <v>2</v>
      </c>
      <c r="F11" s="32">
        <f>Sintéticos2x2!S10</f>
        <v>0</v>
      </c>
      <c r="G11" s="32">
        <f>Sintéticos2x2!T10</f>
        <v>1.1000000000000001</v>
      </c>
      <c r="H11" s="32">
        <f>Sintéticos2x2!U10</f>
        <v>1</v>
      </c>
      <c r="I11" s="32">
        <f>Sintéticos2x2!V10</f>
        <v>1</v>
      </c>
      <c r="J11" s="32">
        <f>Sintéticos2x2!W10</f>
        <v>9.9999999999999978E-2</v>
      </c>
      <c r="K11" s="33">
        <f>Sintéticos2x2!K10</f>
        <v>1.6198470006052881</v>
      </c>
    </row>
    <row r="12" spans="2:11" ht="13.5" hidden="1" customHeight="1" outlineLevel="1">
      <c r="B12" s="31">
        <v>8</v>
      </c>
      <c r="C12" s="31">
        <v>2</v>
      </c>
      <c r="D12" s="32">
        <f t="shared" si="0"/>
        <v>9.0909090909090912E-2</v>
      </c>
      <c r="E12" s="32">
        <f>Sintéticos2x2!R11</f>
        <v>1.5</v>
      </c>
      <c r="F12" s="32">
        <f>Sintéticos2x2!S11</f>
        <v>0.1</v>
      </c>
      <c r="G12" s="32">
        <f>Sintéticos2x2!T11</f>
        <v>1.1000000000000001</v>
      </c>
      <c r="H12" s="32">
        <f>Sintéticos2x2!U11</f>
        <v>0.5</v>
      </c>
      <c r="I12" s="32">
        <f>Sintéticos2x2!V11</f>
        <v>0.9</v>
      </c>
      <c r="J12" s="32">
        <f>Sintéticos2x2!W11</f>
        <v>9.9999999999999978E-2</v>
      </c>
      <c r="K12" s="33">
        <f>Sintéticos2x2!K11</f>
        <v>0.92130557444117178</v>
      </c>
    </row>
    <row r="13" spans="2:11" ht="13.5" hidden="1" customHeight="1" outlineLevel="1">
      <c r="B13" s="31">
        <v>9</v>
      </c>
      <c r="C13" s="31">
        <v>2</v>
      </c>
      <c r="D13" s="32">
        <f t="shared" si="0"/>
        <v>9.0909090909090912E-2</v>
      </c>
      <c r="E13" s="32">
        <f>Sintéticos2x2!R12</f>
        <v>1.1000000000000001</v>
      </c>
      <c r="F13" s="32">
        <f>Sintéticos2x2!S12</f>
        <v>0.1</v>
      </c>
      <c r="G13" s="32">
        <f>Sintéticos2x2!T12</f>
        <v>1.1000000000000001</v>
      </c>
      <c r="H13" s="32">
        <f>Sintéticos2x2!U12</f>
        <v>9.9999999999999978E-2</v>
      </c>
      <c r="I13" s="32">
        <f>Sintéticos2x2!V12</f>
        <v>0.9</v>
      </c>
      <c r="J13" s="32">
        <f>Sintéticos2x2!W12</f>
        <v>9.9999999999999978E-2</v>
      </c>
      <c r="K13" s="33">
        <f>Sintéticos2x2!K12</f>
        <v>0.4725808204069073</v>
      </c>
    </row>
    <row r="14" spans="2:11" ht="13.5" hidden="1" customHeight="1" outlineLevel="1">
      <c r="B14" s="31">
        <v>10</v>
      </c>
      <c r="C14" s="31">
        <v>2</v>
      </c>
      <c r="D14" s="32">
        <f t="shared" si="0"/>
        <v>9.0909090909090912E-2</v>
      </c>
      <c r="E14" s="32">
        <f>Sintéticos2x2!R13</f>
        <v>1</v>
      </c>
      <c r="F14" s="32">
        <f>Sintéticos2x2!S13</f>
        <v>0.2</v>
      </c>
      <c r="G14" s="32">
        <f>Sintéticos2x2!T13</f>
        <v>0.2</v>
      </c>
      <c r="H14" s="32">
        <f>Sintéticos2x2!U13</f>
        <v>1</v>
      </c>
      <c r="I14" s="32">
        <f>Sintéticos2x2!V13</f>
        <v>1</v>
      </c>
      <c r="J14" s="32">
        <f>Sintéticos2x2!W13</f>
        <v>1</v>
      </c>
      <c r="K14" s="33">
        <f>Sintéticos2x2!K13</f>
        <v>0.71123528237876665</v>
      </c>
    </row>
    <row r="15" spans="2:11" ht="13.5" hidden="1" customHeight="1" outlineLevel="1">
      <c r="B15" s="31">
        <v>11</v>
      </c>
      <c r="C15" s="31">
        <v>2</v>
      </c>
      <c r="D15" s="32">
        <f t="shared" si="0"/>
        <v>9.0909090909090912E-2</v>
      </c>
      <c r="E15" s="32">
        <f>Sintéticos2x2!R14</f>
        <v>0.6</v>
      </c>
      <c r="F15" s="32">
        <f>Sintéticos2x2!S14</f>
        <v>0.2</v>
      </c>
      <c r="G15" s="32">
        <f>Sintéticos2x2!T14</f>
        <v>0.2</v>
      </c>
      <c r="H15" s="32">
        <f>Sintéticos2x2!U14</f>
        <v>0.6</v>
      </c>
      <c r="I15" s="32">
        <f>Sintéticos2x2!V14</f>
        <v>1</v>
      </c>
      <c r="J15" s="32">
        <f>Sintéticos2x2!W14</f>
        <v>1</v>
      </c>
      <c r="K15" s="33">
        <f>Sintéticos2x2!K14</f>
        <v>0.22628329807996073</v>
      </c>
    </row>
    <row r="16" spans="2:11" ht="13.5" hidden="1" customHeight="1" outlineLevel="1">
      <c r="B16" s="31">
        <v>12</v>
      </c>
      <c r="C16" s="31">
        <v>2</v>
      </c>
      <c r="D16" s="32">
        <f t="shared" si="0"/>
        <v>9.0909090909090912E-2</v>
      </c>
      <c r="E16" s="32">
        <f>Sintéticos2x2!R15</f>
        <v>0.8</v>
      </c>
      <c r="F16" s="32">
        <f>Sintéticos2x2!S15</f>
        <v>1.1000000000000001</v>
      </c>
      <c r="G16" s="32">
        <f>Sintéticos2x2!T15</f>
        <v>0.2</v>
      </c>
      <c r="H16" s="32">
        <f>Sintéticos2x2!U15</f>
        <v>0.8</v>
      </c>
      <c r="I16" s="32">
        <f>Sintéticos2x2!V15</f>
        <v>9.9999999999999978E-2</v>
      </c>
      <c r="J16" s="32">
        <f>Sintéticos2x2!W15</f>
        <v>1</v>
      </c>
      <c r="K16" s="33">
        <f>Sintéticos2x2!K15</f>
        <v>0.40904254485384206</v>
      </c>
    </row>
    <row r="17" spans="2:11" ht="13.5" hidden="1" customHeight="1" outlineLevel="1">
      <c r="B17" s="31">
        <v>13</v>
      </c>
      <c r="C17" s="31">
        <v>2</v>
      </c>
      <c r="D17" s="32">
        <f t="shared" si="0"/>
        <v>9.0909090909090912E-2</v>
      </c>
      <c r="E17" s="32">
        <f>Sintéticos2x2!R16</f>
        <v>0.6</v>
      </c>
      <c r="F17" s="32">
        <f>Sintéticos2x2!S16</f>
        <v>0.6</v>
      </c>
      <c r="G17" s="32">
        <f>Sintéticos2x2!T16</f>
        <v>0.2</v>
      </c>
      <c r="H17" s="32">
        <f>Sintéticos2x2!U16</f>
        <v>0.6</v>
      </c>
      <c r="I17" s="32">
        <f>Sintéticos2x2!V16</f>
        <v>0.6</v>
      </c>
      <c r="J17" s="32">
        <f>Sintéticos2x2!W16</f>
        <v>1</v>
      </c>
      <c r="K17" s="33">
        <f>Sintéticos2x2!K16</f>
        <v>0.12982946837462694</v>
      </c>
    </row>
    <row r="18" spans="2:11" ht="13.5" hidden="1" customHeight="1" outlineLevel="1">
      <c r="B18" s="31">
        <v>14</v>
      </c>
      <c r="C18" s="31">
        <v>2</v>
      </c>
      <c r="D18" s="32">
        <f t="shared" si="0"/>
        <v>9.0909090909090912E-2</v>
      </c>
      <c r="E18" s="32">
        <f>Sintéticos2x2!R17</f>
        <v>1</v>
      </c>
      <c r="F18" s="32">
        <f>Sintéticos2x2!S17</f>
        <v>0.6</v>
      </c>
      <c r="G18" s="32">
        <f>Sintéticos2x2!T17</f>
        <v>0.2</v>
      </c>
      <c r="H18" s="32">
        <f>Sintéticos2x2!U17</f>
        <v>1</v>
      </c>
      <c r="I18" s="32">
        <f>Sintéticos2x2!V17</f>
        <v>0.6</v>
      </c>
      <c r="J18" s="32">
        <f>Sintéticos2x2!W17</f>
        <v>1</v>
      </c>
      <c r="K18" s="33">
        <f>Sintéticos2x2!K17</f>
        <v>0.48091950539181993</v>
      </c>
    </row>
    <row r="19" spans="2:11" ht="13.5" hidden="1" customHeight="1" outlineLevel="1">
      <c r="B19" s="31">
        <v>15</v>
      </c>
      <c r="C19" s="31">
        <v>2</v>
      </c>
      <c r="D19" s="32">
        <f t="shared" si="0"/>
        <v>9.0909090909090912E-2</v>
      </c>
      <c r="E19" s="32">
        <f>Sintéticos2x2!R18</f>
        <v>1.5</v>
      </c>
      <c r="F19" s="32">
        <f>Sintéticos2x2!S18</f>
        <v>0.1</v>
      </c>
      <c r="G19" s="32">
        <f>Sintéticos2x2!T18</f>
        <v>1.1000000000000001</v>
      </c>
      <c r="H19" s="32">
        <f>Sintéticos2x2!U18</f>
        <v>0.5</v>
      </c>
      <c r="I19" s="32">
        <f>Sintéticos2x2!V18</f>
        <v>0.9</v>
      </c>
      <c r="J19" s="32">
        <f>Sintéticos2x2!W18</f>
        <v>9.9999999999999978E-2</v>
      </c>
      <c r="K19" s="33">
        <f>Sintéticos2x2!K18</f>
        <v>0.81488482356935099</v>
      </c>
    </row>
    <row r="20" spans="2:11" ht="13.5" hidden="1" customHeight="1" outlineLevel="1">
      <c r="B20" s="31">
        <v>16</v>
      </c>
      <c r="C20" s="31">
        <v>2</v>
      </c>
      <c r="D20" s="32">
        <f t="shared" si="0"/>
        <v>9.0909090909090912E-2</v>
      </c>
      <c r="E20" s="32">
        <f>Sintéticos2x2!R19</f>
        <v>1</v>
      </c>
      <c r="F20" s="32">
        <f>Sintéticos2x2!S19</f>
        <v>0.2</v>
      </c>
      <c r="G20" s="32">
        <f>Sintéticos2x2!T19</f>
        <v>1.1000000000000001</v>
      </c>
      <c r="H20" s="32">
        <f>Sintéticos2x2!U19</f>
        <v>1</v>
      </c>
      <c r="I20" s="32">
        <f>Sintéticos2x2!V19</f>
        <v>1</v>
      </c>
      <c r="J20" s="32">
        <f>Sintéticos2x2!W19</f>
        <v>9.9999999999999978E-2</v>
      </c>
      <c r="K20" s="33">
        <f>Sintéticos2x2!K19</f>
        <v>0.74632591380065916</v>
      </c>
    </row>
    <row r="21" spans="2:11" ht="13.5" hidden="1" customHeight="1" outlineLevel="1">
      <c r="B21" s="31">
        <v>17</v>
      </c>
      <c r="C21" s="31">
        <v>2</v>
      </c>
      <c r="D21" s="32">
        <f t="shared" si="0"/>
        <v>9.0909090909090912E-2</v>
      </c>
      <c r="E21" s="32">
        <f>Sintéticos2x2!R20</f>
        <v>0.6</v>
      </c>
      <c r="F21" s="32">
        <f>Sintéticos2x2!S20</f>
        <v>0.2</v>
      </c>
      <c r="G21" s="32">
        <f>Sintéticos2x2!T20</f>
        <v>1.1000000000000001</v>
      </c>
      <c r="H21" s="32">
        <f>Sintéticos2x2!U20</f>
        <v>0.6</v>
      </c>
      <c r="I21" s="32">
        <f>Sintéticos2x2!V20</f>
        <v>1</v>
      </c>
      <c r="J21" s="32">
        <f>Sintéticos2x2!W20</f>
        <v>9.9999999999999978E-2</v>
      </c>
      <c r="K21" s="33">
        <f>Sintéticos2x2!K20</f>
        <v>0.34341589141030371</v>
      </c>
    </row>
    <row r="22" spans="2:11" ht="13.5" hidden="1" customHeight="1" outlineLevel="1">
      <c r="B22" s="31">
        <v>18</v>
      </c>
      <c r="C22" s="31">
        <v>2</v>
      </c>
      <c r="D22" s="32">
        <f t="shared" si="0"/>
        <v>9.0909090909090912E-2</v>
      </c>
      <c r="E22" s="32">
        <f>Sintéticos2x2!R21</f>
        <v>0.2</v>
      </c>
      <c r="F22" s="32">
        <f>Sintéticos2x2!S21</f>
        <v>0.2</v>
      </c>
      <c r="G22" s="32">
        <f>Sintéticos2x2!T21</f>
        <v>0.2</v>
      </c>
      <c r="H22" s="32">
        <f>Sintéticos2x2!U21</f>
        <v>1</v>
      </c>
      <c r="I22" s="32">
        <f>Sintéticos2x2!V21</f>
        <v>1</v>
      </c>
      <c r="J22" s="32">
        <f>Sintéticos2x2!W21</f>
        <v>1</v>
      </c>
      <c r="K22" s="33">
        <f>Sintéticos2x2!K21</f>
        <v>0.29020017076178739</v>
      </c>
    </row>
    <row r="23" spans="2:11" ht="13.5" hidden="1" customHeight="1" outlineLevel="1">
      <c r="B23" s="31">
        <v>19</v>
      </c>
      <c r="C23" s="31">
        <v>2</v>
      </c>
      <c r="D23" s="32">
        <f t="shared" si="0"/>
        <v>9.0909090909090912E-2</v>
      </c>
      <c r="E23" s="32">
        <f>Sintéticos2x2!R22</f>
        <v>0.4</v>
      </c>
      <c r="F23" s="32">
        <f>Sintéticos2x2!S22</f>
        <v>1.1000000000000001</v>
      </c>
      <c r="G23" s="32">
        <f>Sintéticos2x2!T22</f>
        <v>0.2</v>
      </c>
      <c r="H23" s="32">
        <f>Sintéticos2x2!U22</f>
        <v>0.8</v>
      </c>
      <c r="I23" s="32">
        <f>Sintéticos2x2!V22</f>
        <v>9.9999999999999978E-2</v>
      </c>
      <c r="J23" s="32">
        <f>Sintéticos2x2!W22</f>
        <v>1</v>
      </c>
      <c r="K23" s="33">
        <f>Sintéticos2x2!K22</f>
        <v>0.34107105328200027</v>
      </c>
    </row>
    <row r="24" spans="2:11" ht="13.5" hidden="1" customHeight="1" outlineLevel="1">
      <c r="B24" s="31">
        <v>20</v>
      </c>
      <c r="C24" s="31">
        <v>2</v>
      </c>
      <c r="D24" s="32">
        <f t="shared" si="0"/>
        <v>9.0909090909090912E-2</v>
      </c>
      <c r="E24" s="32">
        <f>Sintéticos2x2!R23</f>
        <v>0.2</v>
      </c>
      <c r="F24" s="32">
        <f>Sintéticos2x2!S23</f>
        <v>0.6</v>
      </c>
      <c r="G24" s="32">
        <f>Sintéticos2x2!T23</f>
        <v>0.2</v>
      </c>
      <c r="H24" s="32">
        <f>Sintéticos2x2!U23</f>
        <v>1</v>
      </c>
      <c r="I24" s="32">
        <f>Sintéticos2x2!V23</f>
        <v>0.6</v>
      </c>
      <c r="J24" s="32">
        <f>Sintéticos2x2!W23</f>
        <v>1</v>
      </c>
      <c r="K24" s="33">
        <f>Sintéticos2x2!K23</f>
        <v>0.20526423666645888</v>
      </c>
    </row>
    <row r="25" spans="2:11" ht="13.5" hidden="1" customHeight="1" outlineLevel="1">
      <c r="B25" s="31">
        <v>21</v>
      </c>
      <c r="C25" s="31">
        <v>2</v>
      </c>
      <c r="D25" s="32">
        <f t="shared" si="0"/>
        <v>9.0909090909090912E-2</v>
      </c>
      <c r="E25" s="32">
        <f>Sintéticos2x2!R24</f>
        <v>0.6</v>
      </c>
      <c r="F25" s="32">
        <f>Sintéticos2x2!S24</f>
        <v>0.6</v>
      </c>
      <c r="G25" s="32">
        <f>Sintéticos2x2!T24</f>
        <v>0.2</v>
      </c>
      <c r="H25" s="32">
        <f>Sintéticos2x2!U24</f>
        <v>0.6</v>
      </c>
      <c r="I25" s="32">
        <f>Sintéticos2x2!V24</f>
        <v>0.6</v>
      </c>
      <c r="J25" s="32">
        <f>Sintéticos2x2!W24</f>
        <v>1</v>
      </c>
      <c r="K25" s="33">
        <f>Sintéticos2x2!K24</f>
        <v>0.33475890847803413</v>
      </c>
    </row>
    <row r="26" spans="2:11" ht="13.5" hidden="1" customHeight="1" outlineLevel="1">
      <c r="B26" s="31">
        <v>22</v>
      </c>
      <c r="C26" s="31">
        <v>2</v>
      </c>
      <c r="D26" s="32">
        <f t="shared" si="0"/>
        <v>9.0909090909090912E-2</v>
      </c>
      <c r="E26" s="32">
        <f>Sintéticos2x2!R25</f>
        <v>1.1000000000000001</v>
      </c>
      <c r="F26" s="32">
        <f>Sintéticos2x2!S25</f>
        <v>0.1</v>
      </c>
      <c r="G26" s="32">
        <f>Sintéticos2x2!T25</f>
        <v>1.1000000000000001</v>
      </c>
      <c r="H26" s="32">
        <f>Sintéticos2x2!U25</f>
        <v>9.9999999999999978E-2</v>
      </c>
      <c r="I26" s="32">
        <f>Sintéticos2x2!V25</f>
        <v>0.9</v>
      </c>
      <c r="J26" s="32">
        <f>Sintéticos2x2!W25</f>
        <v>9.9999999999999978E-2</v>
      </c>
      <c r="K26" s="33">
        <f>Sintéticos2x2!K25</f>
        <v>0.35419865458936306</v>
      </c>
    </row>
    <row r="27" spans="2:11" ht="13.5" hidden="1" customHeight="1" outlineLevel="1">
      <c r="B27" s="31">
        <v>23</v>
      </c>
      <c r="C27" s="31">
        <v>2</v>
      </c>
      <c r="D27" s="32">
        <f t="shared" si="0"/>
        <v>9.0909090909090912E-2</v>
      </c>
      <c r="E27" s="32">
        <f>Sintéticos2x2!R26</f>
        <v>0.6</v>
      </c>
      <c r="F27" s="32">
        <f>Sintéticos2x2!S26</f>
        <v>0.2</v>
      </c>
      <c r="G27" s="32">
        <f>Sintéticos2x2!T26</f>
        <v>1.1000000000000001</v>
      </c>
      <c r="H27" s="32">
        <f>Sintéticos2x2!U26</f>
        <v>0.6</v>
      </c>
      <c r="I27" s="32">
        <f>Sintéticos2x2!V26</f>
        <v>1</v>
      </c>
      <c r="J27" s="32">
        <f>Sintéticos2x2!W26</f>
        <v>9.9999999999999978E-2</v>
      </c>
      <c r="K27" s="33">
        <f>Sintéticos2x2!K26</f>
        <v>0.33787834829551311</v>
      </c>
    </row>
    <row r="28" spans="2:11" ht="13.5" hidden="1" customHeight="1" outlineLevel="1">
      <c r="B28" s="31">
        <v>24</v>
      </c>
      <c r="C28" s="31">
        <v>2</v>
      </c>
      <c r="D28" s="32">
        <f t="shared" si="0"/>
        <v>9.0909090909090912E-2</v>
      </c>
      <c r="E28" s="32">
        <f>Sintéticos2x2!R27</f>
        <v>0.2</v>
      </c>
      <c r="F28" s="32">
        <f>Sintéticos2x2!S27</f>
        <v>0.2</v>
      </c>
      <c r="G28" s="32">
        <f>Sintéticos2x2!T27</f>
        <v>1.1000000000000001</v>
      </c>
      <c r="H28" s="32">
        <f>Sintéticos2x2!U27</f>
        <v>1</v>
      </c>
      <c r="I28" s="32">
        <f>Sintéticos2x2!V27</f>
        <v>1</v>
      </c>
      <c r="J28" s="32">
        <f>Sintéticos2x2!W27</f>
        <v>9.9999999999999978E-2</v>
      </c>
      <c r="K28" s="33">
        <f>Sintéticos2x2!K27</f>
        <v>0.39217323011555061</v>
      </c>
    </row>
    <row r="29" spans="2:11" ht="13.5" hidden="1" customHeight="1" outlineLevel="1">
      <c r="B29" s="31">
        <v>25</v>
      </c>
      <c r="C29" s="31">
        <v>2</v>
      </c>
      <c r="D29" s="32">
        <f t="shared" si="0"/>
        <v>9.0909090909090912E-2</v>
      </c>
      <c r="E29" s="32">
        <f>Sintéticos2x2!R28</f>
        <v>0.6</v>
      </c>
      <c r="F29" s="32">
        <f>Sintéticos2x2!S28</f>
        <v>2</v>
      </c>
      <c r="G29" s="32">
        <f>Sintéticos2x2!T28</f>
        <v>0.2</v>
      </c>
      <c r="H29" s="32">
        <f>Sintéticos2x2!U28</f>
        <v>1</v>
      </c>
      <c r="I29" s="32">
        <f>Sintéticos2x2!V28</f>
        <v>1</v>
      </c>
      <c r="J29" s="32">
        <f>Sintéticos2x2!W28</f>
        <v>1</v>
      </c>
      <c r="K29" s="33">
        <f>Sintéticos2x2!K28</f>
        <v>0.44587729581867919</v>
      </c>
    </row>
    <row r="30" spans="2:11" ht="13.5" hidden="1" customHeight="1" outlineLevel="1">
      <c r="B30" s="31">
        <v>26</v>
      </c>
      <c r="C30" s="31">
        <v>2</v>
      </c>
      <c r="D30" s="32">
        <f t="shared" si="0"/>
        <v>9.0909090909090912E-2</v>
      </c>
      <c r="E30" s="32">
        <f>Sintéticos2x2!R29</f>
        <v>0.4</v>
      </c>
      <c r="F30" s="32">
        <f>Sintéticos2x2!S29</f>
        <v>1.5</v>
      </c>
      <c r="G30" s="32">
        <f>Sintéticos2x2!T29</f>
        <v>0.2</v>
      </c>
      <c r="H30" s="32">
        <f>Sintéticos2x2!U29</f>
        <v>0.8</v>
      </c>
      <c r="I30" s="32">
        <f>Sintéticos2x2!V29</f>
        <v>0.5</v>
      </c>
      <c r="J30" s="32">
        <f>Sintéticos2x2!W29</f>
        <v>1</v>
      </c>
      <c r="K30" s="33">
        <f>Sintéticos2x2!K29</f>
        <v>0.2762984779880332</v>
      </c>
    </row>
    <row r="31" spans="2:11" ht="13.5" hidden="1" customHeight="1" outlineLevel="1">
      <c r="B31" s="31">
        <v>27</v>
      </c>
      <c r="C31" s="31">
        <v>2</v>
      </c>
      <c r="D31" s="32">
        <f t="shared" si="0"/>
        <v>9.0909090909090912E-2</v>
      </c>
      <c r="E31" s="32">
        <f>Sintéticos2x2!R30</f>
        <v>0.8</v>
      </c>
      <c r="F31" s="32">
        <f>Sintéticos2x2!S30</f>
        <v>1.5</v>
      </c>
      <c r="G31" s="32">
        <f>Sintéticos2x2!T30</f>
        <v>0.2</v>
      </c>
      <c r="H31" s="32">
        <f>Sintéticos2x2!U30</f>
        <v>0.8</v>
      </c>
      <c r="I31" s="32">
        <f>Sintéticos2x2!V30</f>
        <v>0.5</v>
      </c>
      <c r="J31" s="32">
        <f>Sintéticos2x2!W30</f>
        <v>1</v>
      </c>
      <c r="K31" s="33">
        <f>Sintéticos2x2!K30</f>
        <v>0.61723985616735499</v>
      </c>
    </row>
    <row r="32" spans="2:11" ht="13.5" hidden="1" customHeight="1" outlineLevel="1">
      <c r="B32" s="31">
        <v>28</v>
      </c>
      <c r="C32" s="31">
        <v>2</v>
      </c>
      <c r="D32" s="32">
        <f t="shared" si="0"/>
        <v>9.0909090909090912E-2</v>
      </c>
      <c r="E32" s="32">
        <f>Sintéticos2x2!R31</f>
        <v>1.3</v>
      </c>
      <c r="F32" s="32">
        <f>Sintéticos2x2!S31</f>
        <v>1</v>
      </c>
      <c r="G32" s="32">
        <f>Sintéticos2x2!T31</f>
        <v>1.1000000000000001</v>
      </c>
      <c r="H32" s="32">
        <f>Sintéticos2x2!U31</f>
        <v>0.30000000000000004</v>
      </c>
      <c r="I32" s="32">
        <f>Sintéticos2x2!V31</f>
        <v>0</v>
      </c>
      <c r="J32" s="32">
        <f>Sintéticos2x2!W31</f>
        <v>9.9999999999999978E-2</v>
      </c>
      <c r="K32" s="33">
        <f>Sintéticos2x2!K31</f>
        <v>0.73128192128906799</v>
      </c>
    </row>
    <row r="33" spans="2:11" ht="13.5" hidden="1" customHeight="1" outlineLevel="1">
      <c r="B33" s="31">
        <v>29</v>
      </c>
      <c r="C33" s="31">
        <v>2</v>
      </c>
      <c r="D33" s="32">
        <f t="shared" si="0"/>
        <v>9.0909090909090912E-2</v>
      </c>
      <c r="E33" s="32">
        <f>Sintéticos2x2!R32</f>
        <v>0.8</v>
      </c>
      <c r="F33" s="32">
        <f>Sintéticos2x2!S32</f>
        <v>1.1000000000000001</v>
      </c>
      <c r="G33" s="32">
        <f>Sintéticos2x2!T32</f>
        <v>1.1000000000000001</v>
      </c>
      <c r="H33" s="32">
        <f>Sintéticos2x2!U32</f>
        <v>0.8</v>
      </c>
      <c r="I33" s="32">
        <f>Sintéticos2x2!V32</f>
        <v>9.9999999999999978E-2</v>
      </c>
      <c r="J33" s="32">
        <f>Sintéticos2x2!W32</f>
        <v>9.9999999999999978E-2</v>
      </c>
      <c r="K33" s="33">
        <f>Sintéticos2x2!K32</f>
        <v>0.48407364998605673</v>
      </c>
    </row>
    <row r="34" spans="2:11" ht="13.5" hidden="1" customHeight="1" outlineLevel="1">
      <c r="B34" s="31">
        <v>30</v>
      </c>
      <c r="C34" s="31">
        <v>2</v>
      </c>
      <c r="D34" s="32">
        <f t="shared" si="0"/>
        <v>9.0909090909090912E-2</v>
      </c>
      <c r="E34" s="32">
        <f>Sintéticos2x2!R33</f>
        <v>0.4</v>
      </c>
      <c r="F34" s="32">
        <f>Sintéticos2x2!S33</f>
        <v>1.1000000000000001</v>
      </c>
      <c r="G34" s="32">
        <f>Sintéticos2x2!T33</f>
        <v>1.1000000000000001</v>
      </c>
      <c r="H34" s="32">
        <f>Sintéticos2x2!U33</f>
        <v>0.8</v>
      </c>
      <c r="I34" s="32">
        <f>Sintéticos2x2!V33</f>
        <v>9.9999999999999978E-2</v>
      </c>
      <c r="J34" s="32">
        <f>Sintéticos2x2!W33</f>
        <v>9.9999999999999978E-2</v>
      </c>
      <c r="K34" s="33">
        <f>Sintéticos2x2!K33</f>
        <v>0.46083319442053328</v>
      </c>
    </row>
    <row r="35" spans="2:11" ht="13.5" hidden="1" customHeight="1" outlineLevel="1">
      <c r="B35" s="31">
        <v>31</v>
      </c>
      <c r="C35" s="31">
        <v>2</v>
      </c>
      <c r="D35" s="32">
        <f t="shared" si="0"/>
        <v>9.0909090909090912E-2</v>
      </c>
      <c r="E35" s="32">
        <f>Sintéticos2x2!R34</f>
        <v>0.2</v>
      </c>
      <c r="F35" s="32">
        <f>Sintéticos2x2!S34</f>
        <v>1</v>
      </c>
      <c r="G35" s="32">
        <f>Sintéticos2x2!T34</f>
        <v>0.2</v>
      </c>
      <c r="H35" s="32">
        <f>Sintéticos2x2!U34</f>
        <v>1</v>
      </c>
      <c r="I35" s="32">
        <f>Sintéticos2x2!V34</f>
        <v>1</v>
      </c>
      <c r="J35" s="32">
        <f>Sintéticos2x2!W34</f>
        <v>1</v>
      </c>
      <c r="K35" s="33">
        <f>Sintéticos2x2!K34</f>
        <v>0.11244738424533973</v>
      </c>
    </row>
    <row r="36" spans="2:11" ht="13.5" hidden="1" customHeight="1" outlineLevel="1">
      <c r="B36" s="31">
        <v>32</v>
      </c>
      <c r="C36" s="31">
        <v>2</v>
      </c>
      <c r="D36" s="32">
        <f t="shared" si="0"/>
        <v>9.0909090909090912E-2</v>
      </c>
      <c r="E36" s="32">
        <f>Sintéticos2x2!R35</f>
        <v>0.6</v>
      </c>
      <c r="F36" s="32">
        <f>Sintéticos2x2!S35</f>
        <v>1</v>
      </c>
      <c r="G36" s="32">
        <f>Sintéticos2x2!T35</f>
        <v>0.2</v>
      </c>
      <c r="H36" s="32">
        <f>Sintéticos2x2!U35</f>
        <v>0.6</v>
      </c>
      <c r="I36" s="32">
        <f>Sintéticos2x2!V35</f>
        <v>1</v>
      </c>
      <c r="J36" s="32">
        <f>Sintéticos2x2!W35</f>
        <v>1</v>
      </c>
      <c r="K36" s="33">
        <f>Sintéticos2x2!K35</f>
        <v>0.39249646720644804</v>
      </c>
    </row>
    <row r="37" spans="2:11" ht="13.5" hidden="1" customHeight="1" outlineLevel="1">
      <c r="B37" s="31">
        <v>33</v>
      </c>
      <c r="C37" s="31">
        <v>2</v>
      </c>
      <c r="D37" s="32">
        <f t="shared" si="0"/>
        <v>9.0909090909090912E-2</v>
      </c>
      <c r="E37" s="32">
        <f>Sintéticos2x2!R36</f>
        <v>1.1000000000000001</v>
      </c>
      <c r="F37" s="32">
        <f>Sintéticos2x2!S36</f>
        <v>0.5</v>
      </c>
      <c r="G37" s="32">
        <f>Sintéticos2x2!T36</f>
        <v>1.1000000000000001</v>
      </c>
      <c r="H37" s="32">
        <f>Sintéticos2x2!U36</f>
        <v>9.9999999999999978E-2</v>
      </c>
      <c r="I37" s="32">
        <f>Sintéticos2x2!V36</f>
        <v>0.5</v>
      </c>
      <c r="J37" s="32">
        <f>Sintéticos2x2!W36</f>
        <v>9.9999999999999978E-2</v>
      </c>
      <c r="K37" s="33">
        <f>Sintéticos2x2!K36</f>
        <v>0.31671566470740364</v>
      </c>
    </row>
    <row r="38" spans="2:11" ht="13.5" hidden="1" customHeight="1" outlineLevel="1">
      <c r="B38" s="31">
        <v>34</v>
      </c>
      <c r="C38" s="31">
        <v>2</v>
      </c>
      <c r="D38" s="32">
        <f t="shared" si="0"/>
        <v>9.0909090909090912E-2</v>
      </c>
      <c r="E38" s="32">
        <f>Sintéticos2x2!R37</f>
        <v>0.6</v>
      </c>
      <c r="F38" s="32">
        <f>Sintéticos2x2!S37</f>
        <v>0.6</v>
      </c>
      <c r="G38" s="32">
        <f>Sintéticos2x2!T37</f>
        <v>1.1000000000000001</v>
      </c>
      <c r="H38" s="32">
        <f>Sintéticos2x2!U37</f>
        <v>0.6</v>
      </c>
      <c r="I38" s="32">
        <f>Sintéticos2x2!V37</f>
        <v>0.6</v>
      </c>
      <c r="J38" s="32">
        <f>Sintéticos2x2!W37</f>
        <v>9.9999999999999978E-2</v>
      </c>
      <c r="K38" s="33">
        <f>Sintéticos2x2!K37</f>
        <v>0.20183495657851236</v>
      </c>
    </row>
    <row r="39" spans="2:11" ht="13.5" hidden="1" customHeight="1" outlineLevel="1">
      <c r="B39" s="31">
        <v>35</v>
      </c>
      <c r="C39" s="31">
        <v>2</v>
      </c>
      <c r="D39" s="32">
        <f t="shared" si="0"/>
        <v>9.0909090909090912E-2</v>
      </c>
      <c r="E39" s="32">
        <f>Sintéticos2x2!R38</f>
        <v>0.2</v>
      </c>
      <c r="F39" s="32">
        <f>Sintéticos2x2!S38</f>
        <v>0.6</v>
      </c>
      <c r="G39" s="32">
        <f>Sintéticos2x2!T38</f>
        <v>1.1000000000000001</v>
      </c>
      <c r="H39" s="32">
        <f>Sintéticos2x2!U38</f>
        <v>1</v>
      </c>
      <c r="I39" s="32">
        <f>Sintéticos2x2!V38</f>
        <v>0.6</v>
      </c>
      <c r="J39" s="32">
        <f>Sintéticos2x2!W38</f>
        <v>9.9999999999999978E-2</v>
      </c>
      <c r="K39" s="33">
        <f>Sintéticos2x2!K38</f>
        <v>0.23139788653919746</v>
      </c>
    </row>
    <row r="40" spans="2:11" ht="13.5" hidden="1" customHeight="1" outlineLevel="1">
      <c r="B40" s="31">
        <v>36</v>
      </c>
      <c r="C40" s="31">
        <v>2</v>
      </c>
      <c r="D40" s="32">
        <f t="shared" si="0"/>
        <v>9.0909090909090912E-2</v>
      </c>
      <c r="E40" s="32">
        <f>Sintéticos2x2!R39</f>
        <v>1</v>
      </c>
      <c r="F40" s="32">
        <f>Sintéticos2x2!S39</f>
        <v>1</v>
      </c>
      <c r="G40" s="32">
        <f>Sintéticos2x2!T39</f>
        <v>0.2</v>
      </c>
      <c r="H40" s="32">
        <f>Sintéticos2x2!U39</f>
        <v>1</v>
      </c>
      <c r="I40" s="32">
        <f>Sintéticos2x2!V39</f>
        <v>1</v>
      </c>
      <c r="J40" s="32">
        <f>Sintéticos2x2!W39</f>
        <v>1</v>
      </c>
      <c r="K40" s="33">
        <f>Sintéticos2x2!K39</f>
        <v>1.2928360764912947</v>
      </c>
    </row>
    <row r="41" spans="2:11" ht="13.5" hidden="1" customHeight="1" outlineLevel="1">
      <c r="B41" s="31">
        <v>37</v>
      </c>
      <c r="C41" s="31">
        <v>2</v>
      </c>
      <c r="D41" s="32">
        <f t="shared" si="0"/>
        <v>9.0909090909090912E-2</v>
      </c>
      <c r="E41" s="32">
        <f>Sintéticos2x2!R40</f>
        <v>1.5</v>
      </c>
      <c r="F41" s="32">
        <f>Sintéticos2x2!S40</f>
        <v>0.5</v>
      </c>
      <c r="G41" s="32">
        <f>Sintéticos2x2!T40</f>
        <v>1.1000000000000001</v>
      </c>
      <c r="H41" s="32">
        <f>Sintéticos2x2!U40</f>
        <v>0.5</v>
      </c>
      <c r="I41" s="32">
        <f>Sintéticos2x2!V40</f>
        <v>0.5</v>
      </c>
      <c r="J41" s="32">
        <f>Sintéticos2x2!W40</f>
        <v>9.9999999999999978E-2</v>
      </c>
      <c r="K41" s="33">
        <f>Sintéticos2x2!K40</f>
        <v>0.87486700293796493</v>
      </c>
    </row>
    <row r="42" spans="2:11" ht="13.5" hidden="1" customHeight="1" outlineLevel="1">
      <c r="B42" s="31">
        <v>38</v>
      </c>
      <c r="C42" s="31">
        <v>2</v>
      </c>
      <c r="D42" s="32">
        <f t="shared" si="0"/>
        <v>9.0909090909090912E-2</v>
      </c>
      <c r="E42" s="32">
        <f>Sintéticos2x2!R41</f>
        <v>1</v>
      </c>
      <c r="F42" s="32">
        <f>Sintéticos2x2!S41</f>
        <v>0.6</v>
      </c>
      <c r="G42" s="32">
        <f>Sintéticos2x2!T41</f>
        <v>1.1000000000000001</v>
      </c>
      <c r="H42" s="32">
        <f>Sintéticos2x2!U41</f>
        <v>1</v>
      </c>
      <c r="I42" s="32">
        <f>Sintéticos2x2!V41</f>
        <v>0.6</v>
      </c>
      <c r="J42" s="32">
        <f>Sintéticos2x2!W41</f>
        <v>9.9999999999999978E-2</v>
      </c>
      <c r="K42" s="33">
        <f>Sintéticos2x2!K41</f>
        <v>0.60389422585803354</v>
      </c>
    </row>
    <row r="43" spans="2:11" ht="13.5" hidden="1" customHeight="1" outlineLevel="1">
      <c r="B43" s="31">
        <v>39</v>
      </c>
      <c r="C43" s="31">
        <v>2</v>
      </c>
      <c r="D43" s="32">
        <f t="shared" si="0"/>
        <v>9.0909090909090912E-2</v>
      </c>
      <c r="E43" s="32">
        <f>Sintéticos2x2!R42</f>
        <v>0.6</v>
      </c>
      <c r="F43" s="32">
        <f>Sintéticos2x2!S42</f>
        <v>0.6</v>
      </c>
      <c r="G43" s="32">
        <f>Sintéticos2x2!T42</f>
        <v>1.1000000000000001</v>
      </c>
      <c r="H43" s="32">
        <f>Sintéticos2x2!U42</f>
        <v>0.6</v>
      </c>
      <c r="I43" s="32">
        <f>Sintéticos2x2!V42</f>
        <v>0.6</v>
      </c>
      <c r="J43" s="32">
        <f>Sintéticos2x2!W42</f>
        <v>9.9999999999999978E-2</v>
      </c>
      <c r="K43" s="33">
        <f>Sintéticos2x2!K42</f>
        <v>0.52859434564315178</v>
      </c>
    </row>
    <row r="44" spans="2:11" ht="13.5" hidden="1" customHeight="1" outlineLevel="1">
      <c r="B44" s="31">
        <v>40</v>
      </c>
      <c r="C44" s="31">
        <v>2</v>
      </c>
      <c r="D44" s="32">
        <f t="shared" si="0"/>
        <v>9.0909090909090912E-2</v>
      </c>
      <c r="E44" s="32">
        <f>Sintéticos2x2!R43</f>
        <v>2</v>
      </c>
      <c r="F44" s="32">
        <f>Sintéticos2x2!S43</f>
        <v>0</v>
      </c>
      <c r="G44" s="32">
        <f>Sintéticos2x2!T43</f>
        <v>2</v>
      </c>
      <c r="H44" s="32">
        <f>Sintéticos2x2!U43</f>
        <v>1</v>
      </c>
      <c r="I44" s="32">
        <f>Sintéticos2x2!V43</f>
        <v>1</v>
      </c>
      <c r="J44" s="32">
        <f>Sintéticos2x2!W43</f>
        <v>1</v>
      </c>
      <c r="K44" s="33">
        <f>Sintéticos2x2!K43</f>
        <v>1.8870528588864894</v>
      </c>
    </row>
    <row r="45" spans="2:11" ht="13.5" hidden="1" customHeight="1" outlineLevel="1">
      <c r="B45" s="31">
        <v>41</v>
      </c>
      <c r="C45" s="31">
        <v>2</v>
      </c>
      <c r="D45" s="32">
        <f t="shared" si="0"/>
        <v>9.0909090909090912E-2</v>
      </c>
      <c r="E45" s="32">
        <f>Sintéticos2x2!R44</f>
        <v>1.5</v>
      </c>
      <c r="F45" s="32">
        <f>Sintéticos2x2!S44</f>
        <v>0.1</v>
      </c>
      <c r="G45" s="32">
        <f>Sintéticos2x2!T44</f>
        <v>2</v>
      </c>
      <c r="H45" s="32">
        <f>Sintéticos2x2!U44</f>
        <v>0.5</v>
      </c>
      <c r="I45" s="32">
        <f>Sintéticos2x2!V44</f>
        <v>0.9</v>
      </c>
      <c r="J45" s="32">
        <f>Sintéticos2x2!W44</f>
        <v>1</v>
      </c>
      <c r="K45" s="33">
        <f>Sintéticos2x2!K44</f>
        <v>1.0617274127195038</v>
      </c>
    </row>
    <row r="46" spans="2:11" ht="13.5" hidden="1" customHeight="1" outlineLevel="1">
      <c r="B46" s="31">
        <v>42</v>
      </c>
      <c r="C46" s="31">
        <v>2</v>
      </c>
      <c r="D46" s="32">
        <f t="shared" si="0"/>
        <v>9.0909090909090912E-2</v>
      </c>
      <c r="E46" s="32">
        <f>Sintéticos2x2!R45</f>
        <v>1.1000000000000001</v>
      </c>
      <c r="F46" s="32">
        <f>Sintéticos2x2!S45</f>
        <v>0.1</v>
      </c>
      <c r="G46" s="32">
        <f>Sintéticos2x2!T45</f>
        <v>2</v>
      </c>
      <c r="H46" s="32">
        <f>Sintéticos2x2!U45</f>
        <v>9.9999999999999978E-2</v>
      </c>
      <c r="I46" s="32">
        <f>Sintéticos2x2!V45</f>
        <v>0.9</v>
      </c>
      <c r="J46" s="32">
        <f>Sintéticos2x2!W45</f>
        <v>1</v>
      </c>
      <c r="K46" s="33">
        <f>Sintéticos2x2!K45</f>
        <v>0.58459855847425091</v>
      </c>
    </row>
    <row r="47" spans="2:11" ht="13.5" hidden="1" customHeight="1" outlineLevel="1">
      <c r="B47" s="31">
        <v>43</v>
      </c>
      <c r="C47" s="31">
        <v>2</v>
      </c>
      <c r="D47" s="32">
        <f t="shared" si="0"/>
        <v>9.0909090909090912E-2</v>
      </c>
      <c r="E47" s="32">
        <f>Sintéticos2x2!R46</f>
        <v>1</v>
      </c>
      <c r="F47" s="32">
        <f>Sintéticos2x2!S46</f>
        <v>0.2</v>
      </c>
      <c r="G47" s="32">
        <f>Sintéticos2x2!T46</f>
        <v>2</v>
      </c>
      <c r="H47" s="32">
        <f>Sintéticos2x2!U46</f>
        <v>1</v>
      </c>
      <c r="I47" s="32">
        <f>Sintéticos2x2!V46</f>
        <v>1</v>
      </c>
      <c r="J47" s="32">
        <f>Sintéticos2x2!W46</f>
        <v>1</v>
      </c>
      <c r="K47" s="33">
        <f>Sintéticos2x2!K46</f>
        <v>0.94024058983313941</v>
      </c>
    </row>
    <row r="48" spans="2:11" ht="13.5" hidden="1" customHeight="1" outlineLevel="1">
      <c r="B48" s="31">
        <v>44</v>
      </c>
      <c r="C48" s="31">
        <v>2</v>
      </c>
      <c r="D48" s="32">
        <f t="shared" si="0"/>
        <v>9.0909090909090912E-2</v>
      </c>
      <c r="E48" s="32">
        <f>Sintéticos2x2!R47</f>
        <v>0.6</v>
      </c>
      <c r="F48" s="32">
        <f>Sintéticos2x2!S47</f>
        <v>0.2</v>
      </c>
      <c r="G48" s="32">
        <f>Sintéticos2x2!T47</f>
        <v>2</v>
      </c>
      <c r="H48" s="32">
        <f>Sintéticos2x2!U47</f>
        <v>0.6</v>
      </c>
      <c r="I48" s="32">
        <f>Sintéticos2x2!V47</f>
        <v>1</v>
      </c>
      <c r="J48" s="32">
        <f>Sintéticos2x2!W47</f>
        <v>1</v>
      </c>
      <c r="K48" s="33">
        <f>Sintéticos2x2!K47</f>
        <v>0.48517728552652895</v>
      </c>
    </row>
    <row r="49" spans="2:11" ht="13.5" hidden="1" customHeight="1" outlineLevel="1">
      <c r="B49" s="31">
        <v>45</v>
      </c>
      <c r="C49" s="31">
        <v>2</v>
      </c>
      <c r="D49" s="32">
        <f t="shared" si="0"/>
        <v>9.0909090909090912E-2</v>
      </c>
      <c r="E49" s="32">
        <f>Sintéticos2x2!R48</f>
        <v>0.2</v>
      </c>
      <c r="F49" s="32">
        <f>Sintéticos2x2!S48</f>
        <v>0.2</v>
      </c>
      <c r="G49" s="32">
        <f>Sintéticos2x2!T48</f>
        <v>2</v>
      </c>
      <c r="H49" s="32">
        <f>Sintéticos2x2!U48</f>
        <v>1</v>
      </c>
      <c r="I49" s="32">
        <f>Sintéticos2x2!V48</f>
        <v>1</v>
      </c>
      <c r="J49" s="32">
        <f>Sintéticos2x2!W48</f>
        <v>1</v>
      </c>
      <c r="K49" s="33">
        <f>Sintéticos2x2!K48</f>
        <v>0.5782828282828284</v>
      </c>
    </row>
    <row r="50" spans="2:11" ht="13.5" hidden="1" customHeight="1" outlineLevel="1">
      <c r="B50" s="31">
        <v>46</v>
      </c>
      <c r="C50" s="31">
        <v>2</v>
      </c>
      <c r="D50" s="32">
        <f t="shared" si="0"/>
        <v>9.0909090909090912E-2</v>
      </c>
      <c r="E50" s="32">
        <f>Sintéticos2x2!R49</f>
        <v>1.3</v>
      </c>
      <c r="F50" s="32">
        <f>Sintéticos2x2!S49</f>
        <v>1</v>
      </c>
      <c r="G50" s="32">
        <f>Sintéticos2x2!T49</f>
        <v>1.1000000000000001</v>
      </c>
      <c r="H50" s="32">
        <f>Sintéticos2x2!U49</f>
        <v>0.30000000000000004</v>
      </c>
      <c r="I50" s="32">
        <f>Sintéticos2x2!V49</f>
        <v>0</v>
      </c>
      <c r="J50" s="32">
        <f>Sintéticos2x2!W49</f>
        <v>9.9999999999999978E-2</v>
      </c>
      <c r="K50" s="33">
        <f>Sintéticos2x2!K49</f>
        <v>0.87975541414300118</v>
      </c>
    </row>
    <row r="51" spans="2:11" ht="13.5" hidden="1" customHeight="1" outlineLevel="1">
      <c r="B51" s="31">
        <v>47</v>
      </c>
      <c r="C51" s="31">
        <v>2</v>
      </c>
      <c r="D51" s="32">
        <f t="shared" si="0"/>
        <v>9.0909090909090912E-2</v>
      </c>
      <c r="E51" s="32">
        <f>Sintéticos2x2!R50</f>
        <v>0.8</v>
      </c>
      <c r="F51" s="32">
        <f>Sintéticos2x2!S50</f>
        <v>1.1000000000000001</v>
      </c>
      <c r="G51" s="32">
        <f>Sintéticos2x2!T50</f>
        <v>1.1000000000000001</v>
      </c>
      <c r="H51" s="32">
        <f>Sintéticos2x2!U50</f>
        <v>0.8</v>
      </c>
      <c r="I51" s="32">
        <f>Sintéticos2x2!V50</f>
        <v>9.9999999999999978E-2</v>
      </c>
      <c r="J51" s="32">
        <f>Sintéticos2x2!W50</f>
        <v>9.9999999999999978E-2</v>
      </c>
      <c r="K51" s="33">
        <f>Sintéticos2x2!K50</f>
        <v>0.50742854907855761</v>
      </c>
    </row>
    <row r="52" spans="2:11" ht="13.5" hidden="1" customHeight="1" outlineLevel="1">
      <c r="B52" s="31">
        <v>48</v>
      </c>
      <c r="C52" s="31">
        <v>2</v>
      </c>
      <c r="D52" s="32">
        <f t="shared" si="0"/>
        <v>9.0909090909090912E-2</v>
      </c>
      <c r="E52" s="32">
        <f>Sintéticos2x2!R51</f>
        <v>0.4</v>
      </c>
      <c r="F52" s="32">
        <f>Sintéticos2x2!S51</f>
        <v>1.1000000000000001</v>
      </c>
      <c r="G52" s="32">
        <f>Sintéticos2x2!T51</f>
        <v>1.1000000000000001</v>
      </c>
      <c r="H52" s="32">
        <f>Sintéticos2x2!U51</f>
        <v>0.8</v>
      </c>
      <c r="I52" s="32">
        <f>Sintéticos2x2!V51</f>
        <v>9.9999999999999978E-2</v>
      </c>
      <c r="J52" s="32">
        <f>Sintéticos2x2!W51</f>
        <v>9.9999999999999978E-2</v>
      </c>
      <c r="K52" s="33">
        <f>Sintéticos2x2!K51</f>
        <v>0.3905042309263641</v>
      </c>
    </row>
    <row r="53" spans="2:11" ht="13.5" hidden="1" customHeight="1" outlineLevel="1">
      <c r="B53" s="31">
        <v>49</v>
      </c>
      <c r="C53" s="31">
        <v>2</v>
      </c>
      <c r="D53" s="32">
        <f t="shared" si="0"/>
        <v>9.0909090909090912E-2</v>
      </c>
      <c r="E53" s="32">
        <f>Sintéticos2x2!R52</f>
        <v>0.6</v>
      </c>
      <c r="F53" s="32">
        <f>Sintéticos2x2!S52</f>
        <v>2</v>
      </c>
      <c r="G53" s="32">
        <f>Sintéticos2x2!T52</f>
        <v>1.1000000000000001</v>
      </c>
      <c r="H53" s="32">
        <f>Sintéticos2x2!U52</f>
        <v>1</v>
      </c>
      <c r="I53" s="32">
        <f>Sintéticos2x2!V52</f>
        <v>1</v>
      </c>
      <c r="J53" s="32">
        <f>Sintéticos2x2!W52</f>
        <v>9.9999999999999978E-2</v>
      </c>
      <c r="K53" s="33">
        <f>Sintéticos2x2!K52</f>
        <v>0.56550304695711662</v>
      </c>
    </row>
    <row r="54" spans="2:11" ht="13.5" hidden="1" customHeight="1" outlineLevel="1">
      <c r="B54" s="31">
        <v>50</v>
      </c>
      <c r="C54" s="31">
        <v>2</v>
      </c>
      <c r="D54" s="32">
        <f t="shared" si="0"/>
        <v>9.0909090909090912E-2</v>
      </c>
      <c r="E54" s="32">
        <f>Sintéticos2x2!R53</f>
        <v>0.4</v>
      </c>
      <c r="F54" s="32">
        <f>Sintéticos2x2!S53</f>
        <v>1.5</v>
      </c>
      <c r="G54" s="32">
        <f>Sintéticos2x2!T53</f>
        <v>1.1000000000000001</v>
      </c>
      <c r="H54" s="32">
        <f>Sintéticos2x2!U53</f>
        <v>0.8</v>
      </c>
      <c r="I54" s="32">
        <f>Sintéticos2x2!V53</f>
        <v>0.5</v>
      </c>
      <c r="J54" s="32">
        <f>Sintéticos2x2!W53</f>
        <v>9.9999999999999978E-2</v>
      </c>
      <c r="K54" s="33">
        <f>Sintéticos2x2!K53</f>
        <v>0.3707949593847587</v>
      </c>
    </row>
    <row r="55" spans="2:11" ht="13.5" hidden="1" customHeight="1" outlineLevel="1">
      <c r="B55" s="31">
        <v>51</v>
      </c>
      <c r="C55" s="31">
        <v>2</v>
      </c>
      <c r="D55" s="32">
        <f t="shared" si="0"/>
        <v>9.0909090909090912E-2</v>
      </c>
      <c r="E55" s="32">
        <f>Sintéticos2x2!R54</f>
        <v>0.8</v>
      </c>
      <c r="F55" s="32">
        <f>Sintéticos2x2!S54</f>
        <v>1.5</v>
      </c>
      <c r="G55" s="32">
        <f>Sintéticos2x2!T54</f>
        <v>1.1000000000000001</v>
      </c>
      <c r="H55" s="32">
        <f>Sintéticos2x2!U54</f>
        <v>0.8</v>
      </c>
      <c r="I55" s="32">
        <f>Sintéticos2x2!V54</f>
        <v>0.5</v>
      </c>
      <c r="J55" s="32">
        <f>Sintéticos2x2!W54</f>
        <v>9.9999999999999978E-2</v>
      </c>
      <c r="K55" s="33">
        <f>Sintéticos2x2!K54</f>
        <v>0.81764832342067428</v>
      </c>
    </row>
    <row r="56" spans="2:11" ht="13.5" hidden="1" customHeight="1" outlineLevel="1">
      <c r="B56" s="31">
        <v>52</v>
      </c>
      <c r="C56" s="31">
        <v>2</v>
      </c>
      <c r="D56" s="32">
        <f t="shared" si="0"/>
        <v>9.0909090909090912E-2</v>
      </c>
      <c r="E56" s="32">
        <f>Sintéticos2x2!R55</f>
        <v>1.3</v>
      </c>
      <c r="F56" s="32">
        <f>Sintéticos2x2!S55</f>
        <v>1</v>
      </c>
      <c r="G56" s="32">
        <f>Sintéticos2x2!T55</f>
        <v>2</v>
      </c>
      <c r="H56" s="32">
        <f>Sintéticos2x2!U55</f>
        <v>0.30000000000000004</v>
      </c>
      <c r="I56" s="32">
        <f>Sintéticos2x2!V55</f>
        <v>0</v>
      </c>
      <c r="J56" s="32">
        <f>Sintéticos2x2!W55</f>
        <v>1</v>
      </c>
      <c r="K56" s="33">
        <f>Sintéticos2x2!K55</f>
        <v>1.0088117545040629</v>
      </c>
    </row>
    <row r="57" spans="2:11" ht="13.5" hidden="1" customHeight="1" outlineLevel="1">
      <c r="B57" s="31">
        <v>53</v>
      </c>
      <c r="C57" s="31">
        <v>2</v>
      </c>
      <c r="D57" s="32">
        <f t="shared" si="0"/>
        <v>9.0909090909090912E-2</v>
      </c>
      <c r="E57" s="32">
        <f>Sintéticos2x2!R56</f>
        <v>0.8</v>
      </c>
      <c r="F57" s="32">
        <f>Sintéticos2x2!S56</f>
        <v>1.1000000000000001</v>
      </c>
      <c r="G57" s="32">
        <f>Sintéticos2x2!T56</f>
        <v>2</v>
      </c>
      <c r="H57" s="32">
        <f>Sintéticos2x2!U56</f>
        <v>0.8</v>
      </c>
      <c r="I57" s="32">
        <f>Sintéticos2x2!V56</f>
        <v>9.9999999999999978E-2</v>
      </c>
      <c r="J57" s="32">
        <f>Sintéticos2x2!W56</f>
        <v>1</v>
      </c>
      <c r="K57" s="33">
        <f>Sintéticos2x2!K56</f>
        <v>0.67597662689423643</v>
      </c>
    </row>
    <row r="58" spans="2:11" ht="13.5" hidden="1" customHeight="1" outlineLevel="1">
      <c r="B58" s="31">
        <v>54</v>
      </c>
      <c r="C58" s="31">
        <v>2</v>
      </c>
      <c r="D58" s="32">
        <f t="shared" si="0"/>
        <v>9.0909090909090912E-2</v>
      </c>
      <c r="E58" s="32">
        <f>Sintéticos2x2!R57</f>
        <v>0.4</v>
      </c>
      <c r="F58" s="32">
        <f>Sintéticos2x2!S57</f>
        <v>1.1000000000000001</v>
      </c>
      <c r="G58" s="32">
        <f>Sintéticos2x2!T57</f>
        <v>2</v>
      </c>
      <c r="H58" s="32">
        <f>Sintéticos2x2!U57</f>
        <v>0.8</v>
      </c>
      <c r="I58" s="32">
        <f>Sintéticos2x2!V57</f>
        <v>9.9999999999999978E-2</v>
      </c>
      <c r="J58" s="32">
        <f>Sintéticos2x2!W57</f>
        <v>1</v>
      </c>
      <c r="K58" s="33">
        <f>Sintéticos2x2!K57</f>
        <v>0.60831338425069836</v>
      </c>
    </row>
    <row r="59" spans="2:11" ht="13.5" hidden="1" customHeight="1" outlineLevel="1">
      <c r="B59" s="31">
        <v>55</v>
      </c>
      <c r="C59" s="31">
        <v>2</v>
      </c>
      <c r="D59" s="32">
        <f t="shared" si="0"/>
        <v>9.0909090909090912E-2</v>
      </c>
      <c r="E59" s="32">
        <f>Sintéticos2x2!R58</f>
        <v>0.6</v>
      </c>
      <c r="F59" s="32">
        <f>Sintéticos2x2!S58</f>
        <v>2</v>
      </c>
      <c r="G59" s="32">
        <f>Sintéticos2x2!T58</f>
        <v>2</v>
      </c>
      <c r="H59" s="32">
        <f>Sintéticos2x2!U58</f>
        <v>1</v>
      </c>
      <c r="I59" s="32">
        <f>Sintéticos2x2!V58</f>
        <v>1</v>
      </c>
      <c r="J59" s="32">
        <f>Sintéticos2x2!W58</f>
        <v>1</v>
      </c>
      <c r="K59" s="33">
        <f>Sintéticos2x2!K58</f>
        <v>0.81015671493751251</v>
      </c>
    </row>
    <row r="60" spans="2:11" ht="13.5" hidden="1" customHeight="1" outlineLevel="1">
      <c r="B60" s="31">
        <v>56</v>
      </c>
      <c r="C60" s="31">
        <v>2</v>
      </c>
      <c r="D60" s="32">
        <f t="shared" si="0"/>
        <v>9.0909090909090912E-2</v>
      </c>
      <c r="E60" s="32">
        <f>Sintéticos2x2!R59</f>
        <v>0.4</v>
      </c>
      <c r="F60" s="32">
        <f>Sintéticos2x2!S59</f>
        <v>1.5</v>
      </c>
      <c r="G60" s="32">
        <f>Sintéticos2x2!T59</f>
        <v>2</v>
      </c>
      <c r="H60" s="32">
        <f>Sintéticos2x2!U59</f>
        <v>0.8</v>
      </c>
      <c r="I60" s="32">
        <f>Sintéticos2x2!V59</f>
        <v>0.5</v>
      </c>
      <c r="J60" s="32">
        <f>Sintéticos2x2!W59</f>
        <v>1</v>
      </c>
      <c r="K60" s="33">
        <f>Sintéticos2x2!K59</f>
        <v>0.55989478052124486</v>
      </c>
    </row>
    <row r="61" spans="2:11" ht="13.5" hidden="1" customHeight="1" outlineLevel="1">
      <c r="B61" s="31">
        <v>57</v>
      </c>
      <c r="C61" s="31">
        <v>2</v>
      </c>
      <c r="D61" s="32">
        <f t="shared" si="0"/>
        <v>9.0909090909090912E-2</v>
      </c>
      <c r="E61" s="32">
        <f>Sintéticos2x2!R60</f>
        <v>0.8</v>
      </c>
      <c r="F61" s="32">
        <f>Sintéticos2x2!S60</f>
        <v>1.5</v>
      </c>
      <c r="G61" s="32">
        <f>Sintéticos2x2!T60</f>
        <v>2</v>
      </c>
      <c r="H61" s="32">
        <f>Sintéticos2x2!U60</f>
        <v>0.8</v>
      </c>
      <c r="I61" s="32">
        <f>Sintéticos2x2!V60</f>
        <v>0.5</v>
      </c>
      <c r="J61" s="32">
        <f>Sintéticos2x2!W60</f>
        <v>1</v>
      </c>
      <c r="K61" s="33">
        <f>Sintéticos2x2!K60</f>
        <v>0.93821918485252709</v>
      </c>
    </row>
    <row r="62" spans="2:11" ht="13.5" hidden="1" customHeight="1" outlineLevel="1">
      <c r="B62" s="31">
        <v>58</v>
      </c>
      <c r="C62" s="31">
        <v>2</v>
      </c>
      <c r="D62" s="32">
        <f t="shared" si="0"/>
        <v>9.0909090909090912E-2</v>
      </c>
      <c r="E62" s="32">
        <f>Sintéticos2x2!R61</f>
        <v>1.1000000000000001</v>
      </c>
      <c r="F62" s="32">
        <f>Sintéticos2x2!S61</f>
        <v>0.5</v>
      </c>
      <c r="G62" s="32">
        <f>Sintéticos2x2!T61</f>
        <v>1.1000000000000001</v>
      </c>
      <c r="H62" s="32">
        <f>Sintéticos2x2!U61</f>
        <v>9.9999999999999978E-2</v>
      </c>
      <c r="I62" s="32">
        <f>Sintéticos2x2!V61</f>
        <v>0.5</v>
      </c>
      <c r="J62" s="32">
        <f>Sintéticos2x2!W61</f>
        <v>9.9999999999999978E-2</v>
      </c>
      <c r="K62" s="33">
        <f>Sintéticos2x2!K61</f>
        <v>0.44539016520648322</v>
      </c>
    </row>
    <row r="63" spans="2:11" ht="13.5" hidden="1" customHeight="1" outlineLevel="1">
      <c r="B63" s="31">
        <v>59</v>
      </c>
      <c r="C63" s="31">
        <v>2</v>
      </c>
      <c r="D63" s="32">
        <f t="shared" si="0"/>
        <v>9.0909090909090912E-2</v>
      </c>
      <c r="E63" s="32">
        <f>Sintéticos2x2!R62</f>
        <v>0.6</v>
      </c>
      <c r="F63" s="32">
        <f>Sintéticos2x2!S62</f>
        <v>0.6</v>
      </c>
      <c r="G63" s="32">
        <f>Sintéticos2x2!T62</f>
        <v>1.1000000000000001</v>
      </c>
      <c r="H63" s="32">
        <f>Sintéticos2x2!U62</f>
        <v>0.6</v>
      </c>
      <c r="I63" s="32">
        <f>Sintéticos2x2!V62</f>
        <v>0.6</v>
      </c>
      <c r="J63" s="32">
        <f>Sintéticos2x2!W62</f>
        <v>9.9999999999999978E-2</v>
      </c>
      <c r="K63" s="33">
        <f>Sintéticos2x2!K62</f>
        <v>0.20700440044560187</v>
      </c>
    </row>
    <row r="64" spans="2:11" ht="13.5" hidden="1" customHeight="1" outlineLevel="1">
      <c r="B64" s="31">
        <v>60</v>
      </c>
      <c r="C64" s="31">
        <v>2</v>
      </c>
      <c r="D64" s="32">
        <f t="shared" si="0"/>
        <v>9.0909090909090912E-2</v>
      </c>
      <c r="E64" s="32">
        <f>Sintéticos2x2!R63</f>
        <v>0.2</v>
      </c>
      <c r="F64" s="32">
        <f>Sintéticos2x2!S63</f>
        <v>0.6</v>
      </c>
      <c r="G64" s="32">
        <f>Sintéticos2x2!T63</f>
        <v>1.1000000000000001</v>
      </c>
      <c r="H64" s="32">
        <f>Sintéticos2x2!U63</f>
        <v>1</v>
      </c>
      <c r="I64" s="32">
        <f>Sintéticos2x2!V63</f>
        <v>0.6</v>
      </c>
      <c r="J64" s="32">
        <f>Sintéticos2x2!W63</f>
        <v>9.9999999999999978E-2</v>
      </c>
      <c r="K64" s="33">
        <f>Sintéticos2x2!K63</f>
        <v>0.17558311337646004</v>
      </c>
    </row>
    <row r="65" spans="2:11" ht="13.5" hidden="1" customHeight="1" outlineLevel="1">
      <c r="B65" s="31">
        <v>61</v>
      </c>
      <c r="C65" s="31">
        <v>2</v>
      </c>
      <c r="D65" s="32">
        <f t="shared" si="0"/>
        <v>9.0909090909090912E-2</v>
      </c>
      <c r="E65" s="32">
        <f>Sintéticos2x2!R64</f>
        <v>0.4</v>
      </c>
      <c r="F65" s="32">
        <f>Sintéticos2x2!S64</f>
        <v>1.5</v>
      </c>
      <c r="G65" s="32">
        <f>Sintéticos2x2!T64</f>
        <v>1.1000000000000001</v>
      </c>
      <c r="H65" s="32">
        <f>Sintéticos2x2!U64</f>
        <v>0.8</v>
      </c>
      <c r="I65" s="32">
        <f>Sintéticos2x2!V64</f>
        <v>0.5</v>
      </c>
      <c r="J65" s="32">
        <f>Sintéticos2x2!W64</f>
        <v>9.9999999999999978E-2</v>
      </c>
      <c r="K65" s="33">
        <f>Sintéticos2x2!K64</f>
        <v>0.44038778189166061</v>
      </c>
    </row>
    <row r="66" spans="2:11" ht="13.5" hidden="1" customHeight="1" outlineLevel="1">
      <c r="B66" s="31">
        <v>62</v>
      </c>
      <c r="C66" s="31">
        <v>2</v>
      </c>
      <c r="D66" s="32">
        <f t="shared" si="0"/>
        <v>9.0909090909090912E-2</v>
      </c>
      <c r="E66" s="32">
        <f>Sintéticos2x2!R65</f>
        <v>0.2</v>
      </c>
      <c r="F66" s="32">
        <f>Sintéticos2x2!S65</f>
        <v>1</v>
      </c>
      <c r="G66" s="32">
        <f>Sintéticos2x2!T65</f>
        <v>1.1000000000000001</v>
      </c>
      <c r="H66" s="32">
        <f>Sintéticos2x2!U65</f>
        <v>1</v>
      </c>
      <c r="I66" s="32">
        <f>Sintéticos2x2!V65</f>
        <v>1</v>
      </c>
      <c r="J66" s="32">
        <f>Sintéticos2x2!W65</f>
        <v>9.9999999999999978E-2</v>
      </c>
      <c r="K66" s="33">
        <f>Sintéticos2x2!K65</f>
        <v>0.17931224802159684</v>
      </c>
    </row>
    <row r="67" spans="2:11" ht="13.5" hidden="1" customHeight="1" outlineLevel="1">
      <c r="B67" s="31">
        <v>63</v>
      </c>
      <c r="C67" s="31">
        <v>2</v>
      </c>
      <c r="D67" s="32">
        <f t="shared" si="0"/>
        <v>9.0909090909090912E-2</v>
      </c>
      <c r="E67" s="32">
        <f>Sintéticos2x2!R66</f>
        <v>0.6</v>
      </c>
      <c r="F67" s="32">
        <f>Sintéticos2x2!S66</f>
        <v>1</v>
      </c>
      <c r="G67" s="32">
        <f>Sintéticos2x2!T66</f>
        <v>1.1000000000000001</v>
      </c>
      <c r="H67" s="32">
        <f>Sintéticos2x2!U66</f>
        <v>0.6</v>
      </c>
      <c r="I67" s="32">
        <f>Sintéticos2x2!V66</f>
        <v>1</v>
      </c>
      <c r="J67" s="32">
        <f>Sintéticos2x2!W66</f>
        <v>9.9999999999999978E-2</v>
      </c>
      <c r="K67" s="33">
        <f>Sintéticos2x2!K66</f>
        <v>0.57377887120063487</v>
      </c>
    </row>
    <row r="68" spans="2:11" ht="13.5" hidden="1" customHeight="1" outlineLevel="1">
      <c r="B68" s="31">
        <v>64</v>
      </c>
      <c r="C68" s="31">
        <v>2</v>
      </c>
      <c r="D68" s="32">
        <f t="shared" si="0"/>
        <v>9.0909090909090912E-2</v>
      </c>
      <c r="E68" s="32">
        <f>Sintéticos2x2!R67</f>
        <v>1.1000000000000001</v>
      </c>
      <c r="F68" s="32">
        <f>Sintéticos2x2!S67</f>
        <v>0.5</v>
      </c>
      <c r="G68" s="32">
        <f>Sintéticos2x2!T67</f>
        <v>2</v>
      </c>
      <c r="H68" s="32">
        <f>Sintéticos2x2!U67</f>
        <v>9.9999999999999978E-2</v>
      </c>
      <c r="I68" s="32">
        <f>Sintéticos2x2!V67</f>
        <v>0.5</v>
      </c>
      <c r="J68" s="32">
        <f>Sintéticos2x2!W67</f>
        <v>1</v>
      </c>
      <c r="K68" s="33">
        <f>Sintéticos2x2!K67</f>
        <v>0.58662423166422828</v>
      </c>
    </row>
    <row r="69" spans="2:11" ht="13.5" hidden="1" customHeight="1" outlineLevel="1">
      <c r="B69" s="31">
        <v>65</v>
      </c>
      <c r="C69" s="31">
        <v>2</v>
      </c>
      <c r="D69" s="32">
        <f t="shared" si="0"/>
        <v>9.0909090909090912E-2</v>
      </c>
      <c r="E69" s="32">
        <f>Sintéticos2x2!R68</f>
        <v>0.6</v>
      </c>
      <c r="F69" s="32">
        <f>Sintéticos2x2!S68</f>
        <v>0.6</v>
      </c>
      <c r="G69" s="32">
        <f>Sintéticos2x2!T68</f>
        <v>2</v>
      </c>
      <c r="H69" s="32">
        <f>Sintéticos2x2!U68</f>
        <v>0.6</v>
      </c>
      <c r="I69" s="32">
        <f>Sintéticos2x2!V68</f>
        <v>0.6</v>
      </c>
      <c r="J69" s="32">
        <f>Sintéticos2x2!W68</f>
        <v>1</v>
      </c>
      <c r="K69" s="33">
        <f>Sintéticos2x2!K68</f>
        <v>0.39977651928206182</v>
      </c>
    </row>
    <row r="70" spans="2:11" ht="13.5" hidden="1" customHeight="1" outlineLevel="1">
      <c r="B70" s="31">
        <v>66</v>
      </c>
      <c r="C70" s="31">
        <v>2</v>
      </c>
      <c r="D70" s="32">
        <f t="shared" si="0"/>
        <v>9.0909090909090912E-2</v>
      </c>
      <c r="E70" s="32">
        <f>Sintéticos2x2!R69</f>
        <v>0.2</v>
      </c>
      <c r="F70" s="32">
        <f>Sintéticos2x2!S69</f>
        <v>0.6</v>
      </c>
      <c r="G70" s="32">
        <f>Sintéticos2x2!T69</f>
        <v>2</v>
      </c>
      <c r="H70" s="32">
        <f>Sintéticos2x2!U69</f>
        <v>1</v>
      </c>
      <c r="I70" s="32">
        <f>Sintéticos2x2!V69</f>
        <v>0.6</v>
      </c>
      <c r="J70" s="32">
        <f>Sintéticos2x2!W69</f>
        <v>1</v>
      </c>
      <c r="K70" s="33">
        <f>Sintéticos2x2!K69</f>
        <v>0.37583002001514654</v>
      </c>
    </row>
    <row r="71" spans="2:11" ht="13.5" hidden="1" customHeight="1" outlineLevel="1">
      <c r="B71" s="31">
        <v>67</v>
      </c>
      <c r="C71" s="31">
        <v>2</v>
      </c>
      <c r="D71" s="32">
        <f t="shared" si="0"/>
        <v>9.0909090909090912E-2</v>
      </c>
      <c r="E71" s="32">
        <f>Sintéticos2x2!R70</f>
        <v>0.2</v>
      </c>
      <c r="F71" s="32">
        <f>Sintéticos2x2!S70</f>
        <v>1</v>
      </c>
      <c r="G71" s="32">
        <f>Sintéticos2x2!T70</f>
        <v>2</v>
      </c>
      <c r="H71" s="32">
        <f>Sintéticos2x2!U70</f>
        <v>1</v>
      </c>
      <c r="I71" s="32">
        <f>Sintéticos2x2!V70</f>
        <v>1</v>
      </c>
      <c r="J71" s="32">
        <f>Sintéticos2x2!W70</f>
        <v>1</v>
      </c>
      <c r="K71" s="33">
        <f>Sintéticos2x2!K70</f>
        <v>0.394382911392405</v>
      </c>
    </row>
    <row r="72" spans="2:11" ht="13.5" hidden="1" customHeight="1" outlineLevel="1">
      <c r="B72" s="31">
        <v>68</v>
      </c>
      <c r="C72" s="31">
        <v>2</v>
      </c>
      <c r="D72" s="32">
        <f t="shared" si="0"/>
        <v>9.0909090909090912E-2</v>
      </c>
      <c r="E72" s="32">
        <f>Sintéticos2x2!R71</f>
        <v>0.6</v>
      </c>
      <c r="F72" s="32">
        <f>Sintéticos2x2!S71</f>
        <v>1</v>
      </c>
      <c r="G72" s="32">
        <f>Sintéticos2x2!T71</f>
        <v>2</v>
      </c>
      <c r="H72" s="32">
        <f>Sintéticos2x2!U71</f>
        <v>0.6</v>
      </c>
      <c r="I72" s="32">
        <f>Sintéticos2x2!V71</f>
        <v>1</v>
      </c>
      <c r="J72" s="32">
        <f>Sintéticos2x2!W71</f>
        <v>1</v>
      </c>
      <c r="K72" s="33">
        <f>Sintéticos2x2!K71</f>
        <v>0.70582852296845455</v>
      </c>
    </row>
    <row r="73" spans="2:11" ht="13.5" hidden="1" customHeight="1" outlineLevel="1">
      <c r="B73" s="31">
        <v>69</v>
      </c>
      <c r="C73" s="31">
        <v>2</v>
      </c>
      <c r="D73" s="32">
        <f t="shared" si="0"/>
        <v>9.0909090909090912E-2</v>
      </c>
      <c r="E73" s="32">
        <f>Sintéticos2x2!R72</f>
        <v>1.5</v>
      </c>
      <c r="F73" s="32">
        <f>Sintéticos2x2!S72</f>
        <v>0.5</v>
      </c>
      <c r="G73" s="32">
        <f>Sintéticos2x2!T72</f>
        <v>1.1000000000000001</v>
      </c>
      <c r="H73" s="32">
        <f>Sintéticos2x2!U72</f>
        <v>0.5</v>
      </c>
      <c r="I73" s="32">
        <f>Sintéticos2x2!V72</f>
        <v>0.5</v>
      </c>
      <c r="J73" s="32">
        <f>Sintéticos2x2!W72</f>
        <v>9.9999999999999978E-2</v>
      </c>
      <c r="K73" s="33">
        <f>Sintéticos2x2!K72</f>
        <v>0.89546469943212581</v>
      </c>
    </row>
    <row r="74" spans="2:11" ht="13.5" hidden="1" customHeight="1" outlineLevel="1">
      <c r="B74" s="31">
        <v>70</v>
      </c>
      <c r="C74" s="31">
        <v>2</v>
      </c>
      <c r="D74" s="32">
        <f t="shared" si="0"/>
        <v>9.0909090909090912E-2</v>
      </c>
      <c r="E74" s="32">
        <f>Sintéticos2x2!R73</f>
        <v>1</v>
      </c>
      <c r="F74" s="32">
        <f>Sintéticos2x2!S73</f>
        <v>0.6</v>
      </c>
      <c r="G74" s="32">
        <f>Sintéticos2x2!T73</f>
        <v>1.1000000000000001</v>
      </c>
      <c r="H74" s="32">
        <f>Sintéticos2x2!U73</f>
        <v>1</v>
      </c>
      <c r="I74" s="32">
        <f>Sintéticos2x2!V73</f>
        <v>0.6</v>
      </c>
      <c r="J74" s="32">
        <f>Sintéticos2x2!W73</f>
        <v>9.9999999999999978E-2</v>
      </c>
      <c r="K74" s="33">
        <f>Sintéticos2x2!K73</f>
        <v>0.51608134172222264</v>
      </c>
    </row>
    <row r="75" spans="2:11" ht="13.5" hidden="1" customHeight="1" outlineLevel="1">
      <c r="B75" s="31">
        <v>71</v>
      </c>
      <c r="C75" s="31">
        <v>2</v>
      </c>
      <c r="D75" s="32">
        <f t="shared" si="0"/>
        <v>9.0909090909090912E-2</v>
      </c>
      <c r="E75" s="32">
        <f>Sintéticos2x2!R74</f>
        <v>0.6</v>
      </c>
      <c r="F75" s="32">
        <f>Sintéticos2x2!S74</f>
        <v>0.6</v>
      </c>
      <c r="G75" s="32">
        <f>Sintéticos2x2!T74</f>
        <v>1.1000000000000001</v>
      </c>
      <c r="H75" s="32">
        <f>Sintéticos2x2!U74</f>
        <v>0.6</v>
      </c>
      <c r="I75" s="32">
        <f>Sintéticos2x2!V74</f>
        <v>0.6</v>
      </c>
      <c r="J75" s="32">
        <f>Sintéticos2x2!W74</f>
        <v>9.9999999999999978E-2</v>
      </c>
      <c r="K75" s="33">
        <f>Sintéticos2x2!K74</f>
        <v>0.36805471523229161</v>
      </c>
    </row>
    <row r="76" spans="2:11" ht="13.5" hidden="1" customHeight="1" outlineLevel="1">
      <c r="B76" s="31">
        <v>72</v>
      </c>
      <c r="C76" s="31">
        <v>2</v>
      </c>
      <c r="D76" s="32">
        <f t="shared" si="0"/>
        <v>9.0909090909090912E-2</v>
      </c>
      <c r="E76" s="32">
        <f>Sintéticos2x2!R75</f>
        <v>0.8</v>
      </c>
      <c r="F76" s="32">
        <f>Sintéticos2x2!S75</f>
        <v>1.5</v>
      </c>
      <c r="G76" s="32">
        <f>Sintéticos2x2!T75</f>
        <v>1.1000000000000001</v>
      </c>
      <c r="H76" s="32">
        <f>Sintéticos2x2!U75</f>
        <v>0.8</v>
      </c>
      <c r="I76" s="32">
        <f>Sintéticos2x2!V75</f>
        <v>0.5</v>
      </c>
      <c r="J76" s="32">
        <f>Sintéticos2x2!W75</f>
        <v>9.9999999999999978E-2</v>
      </c>
      <c r="K76" s="33">
        <f>Sintéticos2x2!K75</f>
        <v>0.68555693629600745</v>
      </c>
    </row>
    <row r="77" spans="2:11" ht="13.5" hidden="1" customHeight="1" outlineLevel="1">
      <c r="B77" s="31">
        <v>73</v>
      </c>
      <c r="C77" s="31">
        <v>2</v>
      </c>
      <c r="D77" s="32">
        <f t="shared" si="0"/>
        <v>9.0909090909090912E-2</v>
      </c>
      <c r="E77" s="32">
        <f>Sintéticos2x2!R76</f>
        <v>0.6</v>
      </c>
      <c r="F77" s="32">
        <f>Sintéticos2x2!S76</f>
        <v>1</v>
      </c>
      <c r="G77" s="32">
        <f>Sintéticos2x2!T76</f>
        <v>1.1000000000000001</v>
      </c>
      <c r="H77" s="32">
        <f>Sintéticos2x2!U76</f>
        <v>0.6</v>
      </c>
      <c r="I77" s="32">
        <f>Sintéticos2x2!V76</f>
        <v>1</v>
      </c>
      <c r="J77" s="32">
        <f>Sintéticos2x2!W76</f>
        <v>9.9999999999999978E-2</v>
      </c>
      <c r="K77" s="33">
        <f>Sintéticos2x2!K76</f>
        <v>0.43457909038622111</v>
      </c>
    </row>
    <row r="78" spans="2:11" ht="13.5" hidden="1" customHeight="1" outlineLevel="1">
      <c r="B78" s="31">
        <v>74</v>
      </c>
      <c r="C78" s="31">
        <v>2</v>
      </c>
      <c r="D78" s="32">
        <f t="shared" si="0"/>
        <v>9.0909090909090912E-2</v>
      </c>
      <c r="E78" s="32">
        <f>Sintéticos2x2!R77</f>
        <v>1</v>
      </c>
      <c r="F78" s="32">
        <f>Sintéticos2x2!S77</f>
        <v>1</v>
      </c>
      <c r="G78" s="32">
        <f>Sintéticos2x2!T77</f>
        <v>1.1000000000000001</v>
      </c>
      <c r="H78" s="32">
        <f>Sintéticos2x2!U77</f>
        <v>1</v>
      </c>
      <c r="I78" s="32">
        <f>Sintéticos2x2!V77</f>
        <v>1</v>
      </c>
      <c r="J78" s="32">
        <f>Sintéticos2x2!W77</f>
        <v>9.9999999999999978E-2</v>
      </c>
      <c r="K78" s="33">
        <f>Sintéticos2x2!K77</f>
        <v>1.2330030700177506</v>
      </c>
    </row>
    <row r="79" spans="2:11" ht="13.5" hidden="1" customHeight="1" outlineLevel="1">
      <c r="B79" s="31">
        <v>75</v>
      </c>
      <c r="C79" s="31">
        <v>2</v>
      </c>
      <c r="D79" s="32">
        <f t="shared" si="0"/>
        <v>9.0909090909090912E-2</v>
      </c>
      <c r="E79" s="32">
        <f>Sintéticos2x2!R78</f>
        <v>1.5</v>
      </c>
      <c r="F79" s="32">
        <f>Sintéticos2x2!S78</f>
        <v>0.5</v>
      </c>
      <c r="G79" s="32">
        <f>Sintéticos2x2!T78</f>
        <v>2</v>
      </c>
      <c r="H79" s="32">
        <f>Sintéticos2x2!U78</f>
        <v>0.5</v>
      </c>
      <c r="I79" s="32">
        <f>Sintéticos2x2!V78</f>
        <v>0.5</v>
      </c>
      <c r="J79" s="32">
        <f>Sintéticos2x2!W78</f>
        <v>1</v>
      </c>
      <c r="K79" s="33">
        <f>Sintéticos2x2!K78</f>
        <v>1.0761625303213536</v>
      </c>
    </row>
    <row r="80" spans="2:11" ht="13.5" hidden="1" customHeight="1" outlineLevel="1">
      <c r="B80" s="31">
        <v>76</v>
      </c>
      <c r="C80" s="31">
        <v>2</v>
      </c>
      <c r="D80" s="32">
        <f t="shared" si="0"/>
        <v>9.0909090909090912E-2</v>
      </c>
      <c r="E80" s="32">
        <f>Sintéticos2x2!R79</f>
        <v>1</v>
      </c>
      <c r="F80" s="32">
        <f>Sintéticos2x2!S79</f>
        <v>0.6</v>
      </c>
      <c r="G80" s="32">
        <f>Sintéticos2x2!T79</f>
        <v>2</v>
      </c>
      <c r="H80" s="32">
        <f>Sintéticos2x2!U79</f>
        <v>1</v>
      </c>
      <c r="I80" s="32">
        <f>Sintéticos2x2!V79</f>
        <v>0.6</v>
      </c>
      <c r="J80" s="32">
        <f>Sintéticos2x2!W79</f>
        <v>1</v>
      </c>
      <c r="K80" s="33">
        <f>Sintéticos2x2!K79</f>
        <v>0.74714165250871256</v>
      </c>
    </row>
    <row r="81" spans="2:11" ht="13.5" hidden="1" customHeight="1" outlineLevel="1">
      <c r="B81" s="31">
        <v>77</v>
      </c>
      <c r="C81" s="31">
        <v>2</v>
      </c>
      <c r="D81" s="32">
        <f t="shared" si="0"/>
        <v>9.0909090909090912E-2</v>
      </c>
      <c r="E81" s="32">
        <f>Sintéticos2x2!R80</f>
        <v>0.6</v>
      </c>
      <c r="F81" s="32">
        <f>Sintéticos2x2!S80</f>
        <v>0.6</v>
      </c>
      <c r="G81" s="32">
        <f>Sintéticos2x2!T80</f>
        <v>2</v>
      </c>
      <c r="H81" s="32">
        <f>Sintéticos2x2!U80</f>
        <v>0.6</v>
      </c>
      <c r="I81" s="32">
        <f>Sintéticos2x2!V80</f>
        <v>0.6</v>
      </c>
      <c r="J81" s="32">
        <f>Sintéticos2x2!W80</f>
        <v>1</v>
      </c>
      <c r="K81" s="33">
        <f>Sintéticos2x2!K80</f>
        <v>0.65532557382849022</v>
      </c>
    </row>
    <row r="82" spans="2:11" ht="13.5" hidden="1" customHeight="1" outlineLevel="1">
      <c r="B82" s="31">
        <v>78</v>
      </c>
      <c r="C82" s="31">
        <v>2</v>
      </c>
      <c r="D82" s="32">
        <f t="shared" si="0"/>
        <v>9.0909090909090912E-2</v>
      </c>
      <c r="E82" s="32">
        <f>Sintéticos2x2!R81</f>
        <v>1</v>
      </c>
      <c r="F82" s="32">
        <f>Sintéticos2x2!S81</f>
        <v>1</v>
      </c>
      <c r="G82" s="32">
        <f>Sintéticos2x2!T81</f>
        <v>2</v>
      </c>
      <c r="H82" s="32">
        <f>Sintéticos2x2!U81</f>
        <v>1</v>
      </c>
      <c r="I82" s="32">
        <f>Sintéticos2x2!V81</f>
        <v>1</v>
      </c>
      <c r="J82" s="32">
        <f>Sintéticos2x2!W81</f>
        <v>1</v>
      </c>
      <c r="K82" s="33">
        <f>Sintéticos2x2!K81</f>
        <v>1.360892509952782</v>
      </c>
    </row>
    <row r="83" spans="2:11" ht="13.5" hidden="1" customHeight="1" outlineLevel="1">
      <c r="B83" s="31">
        <v>79</v>
      </c>
      <c r="C83" s="31">
        <v>2</v>
      </c>
      <c r="D83" s="32">
        <f t="shared" si="0"/>
        <v>9.0909090909090912E-2</v>
      </c>
      <c r="E83" s="32">
        <f>Sintéticos2x2!R82</f>
        <v>2</v>
      </c>
      <c r="F83" s="32">
        <f>Sintéticos2x2!S82</f>
        <v>0</v>
      </c>
      <c r="G83" s="32">
        <f>Sintéticos2x2!T82</f>
        <v>0.6</v>
      </c>
      <c r="H83" s="32">
        <f>Sintéticos2x2!U82</f>
        <v>1</v>
      </c>
      <c r="I83" s="32">
        <f>Sintéticos2x2!V82</f>
        <v>1</v>
      </c>
      <c r="J83" s="32">
        <f>Sintéticos2x2!W82</f>
        <v>0.6</v>
      </c>
      <c r="K83" s="33">
        <f>Sintéticos2x2!K82</f>
        <v>1.6627644464763156</v>
      </c>
    </row>
    <row r="84" spans="2:11" ht="13.5" hidden="1" customHeight="1" outlineLevel="1">
      <c r="B84" s="31">
        <v>80</v>
      </c>
      <c r="C84" s="31">
        <v>2</v>
      </c>
      <c r="D84" s="32">
        <f t="shared" si="0"/>
        <v>9.0909090909090912E-2</v>
      </c>
      <c r="E84" s="32">
        <f>Sintéticos2x2!R83</f>
        <v>1.5</v>
      </c>
      <c r="F84" s="32">
        <f>Sintéticos2x2!S83</f>
        <v>0.1</v>
      </c>
      <c r="G84" s="32">
        <f>Sintéticos2x2!T83</f>
        <v>0.6</v>
      </c>
      <c r="H84" s="32">
        <f>Sintéticos2x2!U83</f>
        <v>0.5</v>
      </c>
      <c r="I84" s="32">
        <f>Sintéticos2x2!V83</f>
        <v>0.9</v>
      </c>
      <c r="J84" s="32">
        <f>Sintéticos2x2!W83</f>
        <v>0.6</v>
      </c>
      <c r="K84" s="33">
        <f>Sintéticos2x2!K83</f>
        <v>0.76232264310733433</v>
      </c>
    </row>
    <row r="85" spans="2:11" ht="13.5" hidden="1" customHeight="1" outlineLevel="1">
      <c r="B85" s="31">
        <v>81</v>
      </c>
      <c r="C85" s="31">
        <v>2</v>
      </c>
      <c r="D85" s="32">
        <f t="shared" si="0"/>
        <v>9.0909090909090912E-2</v>
      </c>
      <c r="E85" s="32">
        <f>Sintéticos2x2!R84</f>
        <v>1.1000000000000001</v>
      </c>
      <c r="F85" s="32">
        <f>Sintéticos2x2!S84</f>
        <v>0.1</v>
      </c>
      <c r="G85" s="32">
        <f>Sintéticos2x2!T84</f>
        <v>0.6</v>
      </c>
      <c r="H85" s="32">
        <f>Sintéticos2x2!U84</f>
        <v>9.9999999999999978E-2</v>
      </c>
      <c r="I85" s="32">
        <f>Sintéticos2x2!V84</f>
        <v>0.9</v>
      </c>
      <c r="J85" s="32">
        <f>Sintéticos2x2!W84</f>
        <v>0.6</v>
      </c>
      <c r="K85" s="33">
        <f>Sintéticos2x2!K84</f>
        <v>0.31507735058922837</v>
      </c>
    </row>
    <row r="86" spans="2:11" ht="13.5" hidden="1" customHeight="1" outlineLevel="1">
      <c r="B86" s="31">
        <v>82</v>
      </c>
      <c r="C86" s="31">
        <v>2</v>
      </c>
      <c r="D86" s="32">
        <f t="shared" si="0"/>
        <v>9.0909090909090912E-2</v>
      </c>
      <c r="E86" s="32">
        <f>Sintéticos2x2!R85</f>
        <v>1.3</v>
      </c>
      <c r="F86" s="32">
        <f>Sintéticos2x2!S85</f>
        <v>1</v>
      </c>
      <c r="G86" s="32">
        <f>Sintéticos2x2!T85</f>
        <v>0.6</v>
      </c>
      <c r="H86" s="32">
        <f>Sintéticos2x2!U85</f>
        <v>0.30000000000000004</v>
      </c>
      <c r="I86" s="32">
        <f>Sintéticos2x2!V85</f>
        <v>0</v>
      </c>
      <c r="J86" s="32">
        <f>Sintéticos2x2!W85</f>
        <v>0.6</v>
      </c>
      <c r="K86" s="33">
        <f>Sintéticos2x2!K85</f>
        <v>0.71400310460827587</v>
      </c>
    </row>
    <row r="87" spans="2:11" ht="13.5" hidden="1" customHeight="1" outlineLevel="1">
      <c r="B87" s="31">
        <v>83</v>
      </c>
      <c r="C87" s="31">
        <v>2</v>
      </c>
      <c r="D87" s="32">
        <f t="shared" si="0"/>
        <v>9.0909090909090912E-2</v>
      </c>
      <c r="E87" s="32">
        <f>Sintéticos2x2!R86</f>
        <v>1.1000000000000001</v>
      </c>
      <c r="F87" s="32">
        <f>Sintéticos2x2!S86</f>
        <v>0.5</v>
      </c>
      <c r="G87" s="32">
        <f>Sintéticos2x2!T86</f>
        <v>0.6</v>
      </c>
      <c r="H87" s="32">
        <f>Sintéticos2x2!U86</f>
        <v>9.9999999999999978E-2</v>
      </c>
      <c r="I87" s="32">
        <f>Sintéticos2x2!V86</f>
        <v>0.5</v>
      </c>
      <c r="J87" s="32">
        <f>Sintéticos2x2!W86</f>
        <v>0.6</v>
      </c>
      <c r="K87" s="33">
        <f>Sintéticos2x2!K86</f>
        <v>0.30618159151882685</v>
      </c>
    </row>
    <row r="88" spans="2:11" ht="13.5" hidden="1" customHeight="1" outlineLevel="1">
      <c r="B88" s="31">
        <v>84</v>
      </c>
      <c r="C88" s="31">
        <v>2</v>
      </c>
      <c r="D88" s="32">
        <f t="shared" si="0"/>
        <v>9.0909090909090912E-2</v>
      </c>
      <c r="E88" s="32">
        <f>Sintéticos2x2!R87</f>
        <v>1.5</v>
      </c>
      <c r="F88" s="32">
        <f>Sintéticos2x2!S87</f>
        <v>0.5</v>
      </c>
      <c r="G88" s="32">
        <f>Sintéticos2x2!T87</f>
        <v>0.6</v>
      </c>
      <c r="H88" s="32">
        <f>Sintéticos2x2!U87</f>
        <v>0.5</v>
      </c>
      <c r="I88" s="32">
        <f>Sintéticos2x2!V87</f>
        <v>0.5</v>
      </c>
      <c r="J88" s="32">
        <f>Sintéticos2x2!W87</f>
        <v>0.6</v>
      </c>
      <c r="K88" s="33">
        <f>Sintéticos2x2!K87</f>
        <v>0.79698251795476738</v>
      </c>
    </row>
    <row r="89" spans="2:11" ht="13.5" hidden="1" customHeight="1" outlineLevel="1">
      <c r="B89" s="31">
        <v>85</v>
      </c>
      <c r="C89" s="31">
        <v>2</v>
      </c>
      <c r="D89" s="32">
        <f t="shared" si="0"/>
        <v>9.0909090909090912E-2</v>
      </c>
      <c r="E89" s="32">
        <f>Sintéticos2x2!R88</f>
        <v>2</v>
      </c>
      <c r="F89" s="32">
        <f>Sintéticos2x2!S88</f>
        <v>0</v>
      </c>
      <c r="G89" s="32">
        <f>Sintéticos2x2!T88</f>
        <v>1.5</v>
      </c>
      <c r="H89" s="32">
        <f>Sintéticos2x2!U88</f>
        <v>1</v>
      </c>
      <c r="I89" s="32">
        <f>Sintéticos2x2!V88</f>
        <v>1</v>
      </c>
      <c r="J89" s="32">
        <f>Sintéticos2x2!W88</f>
        <v>0.5</v>
      </c>
      <c r="K89" s="33">
        <f>Sintéticos2x2!K88</f>
        <v>1.6259007668534731</v>
      </c>
    </row>
    <row r="90" spans="2:11" ht="13.5" hidden="1" customHeight="1" outlineLevel="1">
      <c r="B90" s="31">
        <v>86</v>
      </c>
      <c r="C90" s="31">
        <v>2</v>
      </c>
      <c r="D90" s="32">
        <f t="shared" si="0"/>
        <v>9.0909090909090912E-2</v>
      </c>
      <c r="E90" s="32">
        <f>Sintéticos2x2!R89</f>
        <v>1.5</v>
      </c>
      <c r="F90" s="32">
        <f>Sintéticos2x2!S89</f>
        <v>0.1</v>
      </c>
      <c r="G90" s="32">
        <f>Sintéticos2x2!T89</f>
        <v>1.5</v>
      </c>
      <c r="H90" s="32">
        <f>Sintéticos2x2!U89</f>
        <v>0.5</v>
      </c>
      <c r="I90" s="32">
        <f>Sintéticos2x2!V89</f>
        <v>0.9</v>
      </c>
      <c r="J90" s="32">
        <f>Sintéticos2x2!W89</f>
        <v>0.5</v>
      </c>
      <c r="K90" s="33">
        <f>Sintéticos2x2!K89</f>
        <v>0.94694652447651384</v>
      </c>
    </row>
    <row r="91" spans="2:11" ht="13.5" hidden="1" customHeight="1" outlineLevel="1">
      <c r="B91" s="31">
        <v>87</v>
      </c>
      <c r="C91" s="31">
        <v>2</v>
      </c>
      <c r="D91" s="32">
        <f t="shared" si="0"/>
        <v>9.0909090909090912E-2</v>
      </c>
      <c r="E91" s="32">
        <f>Sintéticos2x2!R90</f>
        <v>1.1000000000000001</v>
      </c>
      <c r="F91" s="32">
        <f>Sintéticos2x2!S90</f>
        <v>0.1</v>
      </c>
      <c r="G91" s="32">
        <f>Sintéticos2x2!T90</f>
        <v>1.5</v>
      </c>
      <c r="H91" s="32">
        <f>Sintéticos2x2!U90</f>
        <v>9.9999999999999978E-2</v>
      </c>
      <c r="I91" s="32">
        <f>Sintéticos2x2!V90</f>
        <v>0.9</v>
      </c>
      <c r="J91" s="32">
        <f>Sintéticos2x2!W90</f>
        <v>0.5</v>
      </c>
      <c r="K91" s="33">
        <f>Sintéticos2x2!K90</f>
        <v>0.49849497172028767</v>
      </c>
    </row>
    <row r="92" spans="2:11" ht="13.5" hidden="1" customHeight="1" outlineLevel="1">
      <c r="B92" s="31">
        <v>88</v>
      </c>
      <c r="C92" s="31">
        <v>2</v>
      </c>
      <c r="D92" s="32">
        <f t="shared" si="0"/>
        <v>9.0909090909090912E-2</v>
      </c>
      <c r="E92" s="32">
        <f>Sintéticos2x2!R91</f>
        <v>1.3</v>
      </c>
      <c r="F92" s="32">
        <f>Sintéticos2x2!S91</f>
        <v>1</v>
      </c>
      <c r="G92" s="32">
        <f>Sintéticos2x2!T91</f>
        <v>1.5</v>
      </c>
      <c r="H92" s="32">
        <f>Sintéticos2x2!U91</f>
        <v>0.30000000000000004</v>
      </c>
      <c r="I92" s="32">
        <f>Sintéticos2x2!V91</f>
        <v>0</v>
      </c>
      <c r="J92" s="32">
        <f>Sintéticos2x2!W91</f>
        <v>0.5</v>
      </c>
      <c r="K92" s="33">
        <f>Sintéticos2x2!K91</f>
        <v>0.90801671659681304</v>
      </c>
    </row>
    <row r="93" spans="2:11" ht="13.5" hidden="1" customHeight="1" outlineLevel="1">
      <c r="B93" s="31">
        <v>89</v>
      </c>
      <c r="C93" s="31">
        <v>2</v>
      </c>
      <c r="D93" s="32">
        <f t="shared" si="0"/>
        <v>9.0909090909090912E-2</v>
      </c>
      <c r="E93" s="32">
        <f>Sintéticos2x2!R92</f>
        <v>1.1000000000000001</v>
      </c>
      <c r="F93" s="32">
        <f>Sintéticos2x2!S92</f>
        <v>0.5</v>
      </c>
      <c r="G93" s="32">
        <f>Sintéticos2x2!T92</f>
        <v>1.5</v>
      </c>
      <c r="H93" s="32">
        <f>Sintéticos2x2!U92</f>
        <v>9.9999999999999978E-2</v>
      </c>
      <c r="I93" s="32">
        <f>Sintéticos2x2!V92</f>
        <v>0.5</v>
      </c>
      <c r="J93" s="32">
        <f>Sintéticos2x2!W92</f>
        <v>0.5</v>
      </c>
      <c r="K93" s="33">
        <f>Sintéticos2x2!K92</f>
        <v>0.4731538179779794</v>
      </c>
    </row>
    <row r="94" spans="2:11" ht="13.5" hidden="1" customHeight="1" outlineLevel="1">
      <c r="B94" s="31">
        <v>90</v>
      </c>
      <c r="C94" s="31">
        <v>2</v>
      </c>
      <c r="D94" s="32">
        <f t="shared" si="0"/>
        <v>9.0909090909090912E-2</v>
      </c>
      <c r="E94" s="32">
        <f>Sintéticos2x2!R93</f>
        <v>1.5</v>
      </c>
      <c r="F94" s="32">
        <f>Sintéticos2x2!S93</f>
        <v>0.5</v>
      </c>
      <c r="G94" s="32">
        <f>Sintéticos2x2!T93</f>
        <v>1.5</v>
      </c>
      <c r="H94" s="32">
        <f>Sintéticos2x2!U93</f>
        <v>0.5</v>
      </c>
      <c r="I94" s="32">
        <f>Sintéticos2x2!V93</f>
        <v>0.5</v>
      </c>
      <c r="J94" s="32">
        <f>Sintéticos2x2!W93</f>
        <v>0.5</v>
      </c>
      <c r="K94" s="33">
        <f>Sintéticos2x2!K93</f>
        <v>0.95838253719859723</v>
      </c>
    </row>
    <row r="95" spans="2:11" ht="13.5" hidden="1" customHeight="1" outlineLevel="1">
      <c r="B95" s="31">
        <v>91</v>
      </c>
      <c r="C95" s="31">
        <v>2</v>
      </c>
      <c r="D95" s="32">
        <f t="shared" si="0"/>
        <v>9.0909090909090912E-2</v>
      </c>
      <c r="E95" s="32">
        <f>Sintéticos2x2!R94</f>
        <v>2</v>
      </c>
      <c r="F95" s="32">
        <f>Sintéticos2x2!S94</f>
        <v>0</v>
      </c>
      <c r="G95" s="32">
        <f>Sintéticos2x2!T94</f>
        <v>1</v>
      </c>
      <c r="H95" s="32">
        <f>Sintéticos2x2!U94</f>
        <v>1</v>
      </c>
      <c r="I95" s="32">
        <f>Sintéticos2x2!V94</f>
        <v>1</v>
      </c>
      <c r="J95" s="32">
        <f>Sintéticos2x2!W94</f>
        <v>1</v>
      </c>
      <c r="K95" s="33">
        <f>Sintéticos2x2!K94</f>
        <v>1.4850327853273781</v>
      </c>
    </row>
    <row r="96" spans="2:11" ht="13.5" hidden="1" customHeight="1" outlineLevel="1">
      <c r="B96" s="31">
        <v>92</v>
      </c>
      <c r="C96" s="31">
        <v>2</v>
      </c>
      <c r="D96" s="32">
        <f t="shared" si="0"/>
        <v>9.0909090909090912E-2</v>
      </c>
      <c r="E96" s="32">
        <f>Sintéticos2x2!R95</f>
        <v>1.5</v>
      </c>
      <c r="F96" s="32">
        <f>Sintéticos2x2!S95</f>
        <v>0.1</v>
      </c>
      <c r="G96" s="32">
        <f>Sintéticos2x2!T95</f>
        <v>1</v>
      </c>
      <c r="H96" s="32">
        <f>Sintéticos2x2!U95</f>
        <v>0.5</v>
      </c>
      <c r="I96" s="32">
        <f>Sintéticos2x2!V95</f>
        <v>0.9</v>
      </c>
      <c r="J96" s="32">
        <f>Sintéticos2x2!W95</f>
        <v>1</v>
      </c>
      <c r="K96" s="33">
        <f>Sintéticos2x2!K95</f>
        <v>0.80586009651369628</v>
      </c>
    </row>
    <row r="97" spans="2:11" ht="13.5" hidden="1" customHeight="1" outlineLevel="1">
      <c r="B97" s="31">
        <v>93</v>
      </c>
      <c r="C97" s="31">
        <v>2</v>
      </c>
      <c r="D97" s="32">
        <f t="shared" si="0"/>
        <v>9.0909090909090912E-2</v>
      </c>
      <c r="E97" s="32">
        <f>Sintéticos2x2!R96</f>
        <v>1.1000000000000001</v>
      </c>
      <c r="F97" s="32">
        <f>Sintéticos2x2!S96</f>
        <v>0.1</v>
      </c>
      <c r="G97" s="32">
        <f>Sintéticos2x2!T96</f>
        <v>1</v>
      </c>
      <c r="H97" s="32">
        <f>Sintéticos2x2!U96</f>
        <v>9.9999999999999978E-2</v>
      </c>
      <c r="I97" s="32">
        <f>Sintéticos2x2!V96</f>
        <v>0.9</v>
      </c>
      <c r="J97" s="32">
        <f>Sintéticos2x2!W96</f>
        <v>1</v>
      </c>
      <c r="K97" s="33">
        <f>Sintéticos2x2!K96</f>
        <v>0.32690312484276507</v>
      </c>
    </row>
    <row r="98" spans="2:11" ht="13.5" hidden="1" customHeight="1" outlineLevel="1">
      <c r="B98" s="31">
        <v>94</v>
      </c>
      <c r="C98" s="31">
        <v>2</v>
      </c>
      <c r="D98" s="32">
        <f t="shared" si="0"/>
        <v>9.0909090909090912E-2</v>
      </c>
      <c r="E98" s="32">
        <f>Sintéticos2x2!R97</f>
        <v>1.3</v>
      </c>
      <c r="F98" s="32">
        <f>Sintéticos2x2!S97</f>
        <v>1</v>
      </c>
      <c r="G98" s="32">
        <f>Sintéticos2x2!T97</f>
        <v>1</v>
      </c>
      <c r="H98" s="32">
        <f>Sintéticos2x2!U97</f>
        <v>0.30000000000000004</v>
      </c>
      <c r="I98" s="32">
        <f>Sintéticos2x2!V97</f>
        <v>0</v>
      </c>
      <c r="J98" s="32">
        <f>Sintéticos2x2!W97</f>
        <v>1</v>
      </c>
      <c r="K98" s="33">
        <f>Sintéticos2x2!K97</f>
        <v>0.8249984616801801</v>
      </c>
    </row>
    <row r="99" spans="2:11" ht="13.5" hidden="1" customHeight="1" outlineLevel="1">
      <c r="B99" s="31">
        <v>95</v>
      </c>
      <c r="C99" s="31">
        <v>2</v>
      </c>
      <c r="D99" s="32">
        <f t="shared" si="0"/>
        <v>9.0909090909090912E-2</v>
      </c>
      <c r="E99" s="32">
        <f>Sintéticos2x2!R98</f>
        <v>1.1000000000000001</v>
      </c>
      <c r="F99" s="32">
        <f>Sintéticos2x2!S98</f>
        <v>0.5</v>
      </c>
      <c r="G99" s="32">
        <f>Sintéticos2x2!T98</f>
        <v>1</v>
      </c>
      <c r="H99" s="32">
        <f>Sintéticos2x2!U98</f>
        <v>9.9999999999999978E-2</v>
      </c>
      <c r="I99" s="32">
        <f>Sintéticos2x2!V98</f>
        <v>0.5</v>
      </c>
      <c r="J99" s="32">
        <f>Sintéticos2x2!W98</f>
        <v>1</v>
      </c>
      <c r="K99" s="33">
        <f>Sintéticos2x2!K98</f>
        <v>0.32949843075774121</v>
      </c>
    </row>
    <row r="100" spans="2:11" ht="13.5" hidden="1" customHeight="1" outlineLevel="1">
      <c r="B100" s="31">
        <v>96</v>
      </c>
      <c r="C100" s="31">
        <v>2</v>
      </c>
      <c r="D100" s="32">
        <f t="shared" si="0"/>
        <v>9.0909090909090912E-2</v>
      </c>
      <c r="E100" s="32">
        <f>Sintéticos2x2!R99</f>
        <v>1.5</v>
      </c>
      <c r="F100" s="32">
        <f>Sintéticos2x2!S99</f>
        <v>0.5</v>
      </c>
      <c r="G100" s="32">
        <f>Sintéticos2x2!T99</f>
        <v>1</v>
      </c>
      <c r="H100" s="32">
        <f>Sintéticos2x2!U99</f>
        <v>0.5</v>
      </c>
      <c r="I100" s="32">
        <f>Sintéticos2x2!V99</f>
        <v>0.5</v>
      </c>
      <c r="J100" s="32">
        <f>Sintéticos2x2!W99</f>
        <v>1</v>
      </c>
      <c r="K100" s="33">
        <f>Sintéticos2x2!K99</f>
        <v>0.84877614218050323</v>
      </c>
    </row>
    <row r="101" spans="2:11" ht="13.5" hidden="1" customHeight="1" outlineLevel="1">
      <c r="B101" s="31">
        <v>97</v>
      </c>
      <c r="C101" s="31">
        <v>2</v>
      </c>
      <c r="D101" s="32">
        <f t="shared" si="0"/>
        <v>9.0909090909090912E-2</v>
      </c>
      <c r="E101" s="32">
        <f>Sintéticos2x2!R100</f>
        <v>1.5</v>
      </c>
      <c r="F101" s="32">
        <f>Sintéticos2x2!S100</f>
        <v>0.1</v>
      </c>
      <c r="G101" s="32">
        <f>Sintéticos2x2!T100</f>
        <v>0.6</v>
      </c>
      <c r="H101" s="32">
        <f>Sintéticos2x2!U100</f>
        <v>0.5</v>
      </c>
      <c r="I101" s="32">
        <f>Sintéticos2x2!V100</f>
        <v>0.9</v>
      </c>
      <c r="J101" s="32">
        <f>Sintéticos2x2!W100</f>
        <v>0.6</v>
      </c>
      <c r="K101" s="33">
        <f>Sintéticos2x2!K100</f>
        <v>0.75875133588822241</v>
      </c>
    </row>
    <row r="102" spans="2:11" ht="13.5" hidden="1" customHeight="1" outlineLevel="1">
      <c r="B102" s="31">
        <v>98</v>
      </c>
      <c r="C102" s="31">
        <v>2</v>
      </c>
      <c r="D102" s="32">
        <f t="shared" si="0"/>
        <v>9.0909090909090912E-2</v>
      </c>
      <c r="E102" s="32">
        <f>Sintéticos2x2!R101</f>
        <v>1</v>
      </c>
      <c r="F102" s="32">
        <f>Sintéticos2x2!S101</f>
        <v>0.2</v>
      </c>
      <c r="G102" s="32">
        <f>Sintéticos2x2!T101</f>
        <v>0.6</v>
      </c>
      <c r="H102" s="32">
        <f>Sintéticos2x2!U101</f>
        <v>1</v>
      </c>
      <c r="I102" s="32">
        <f>Sintéticos2x2!V101</f>
        <v>1</v>
      </c>
      <c r="J102" s="32">
        <f>Sintéticos2x2!W101</f>
        <v>0.6</v>
      </c>
      <c r="K102" s="33">
        <f>Sintéticos2x2!K101</f>
        <v>0.71833492215399564</v>
      </c>
    </row>
    <row r="103" spans="2:11" ht="13.5" hidden="1" customHeight="1" outlineLevel="1">
      <c r="B103" s="31">
        <v>99</v>
      </c>
      <c r="C103" s="31">
        <v>2</v>
      </c>
      <c r="D103" s="32">
        <f t="shared" si="0"/>
        <v>9.0909090909090912E-2</v>
      </c>
      <c r="E103" s="32">
        <f>Sintéticos2x2!R102</f>
        <v>0.6</v>
      </c>
      <c r="F103" s="32">
        <f>Sintéticos2x2!S102</f>
        <v>0.2</v>
      </c>
      <c r="G103" s="32">
        <f>Sintéticos2x2!T102</f>
        <v>0.6</v>
      </c>
      <c r="H103" s="32">
        <f>Sintéticos2x2!U102</f>
        <v>0.6</v>
      </c>
      <c r="I103" s="32">
        <f>Sintéticos2x2!V102</f>
        <v>1</v>
      </c>
      <c r="J103" s="32">
        <f>Sintéticos2x2!W102</f>
        <v>0.6</v>
      </c>
      <c r="K103" s="33">
        <f>Sintéticos2x2!K102</f>
        <v>0.21859965683848626</v>
      </c>
    </row>
    <row r="104" spans="2:11" ht="13.5" hidden="1" customHeight="1" outlineLevel="1">
      <c r="B104" s="31">
        <v>100</v>
      </c>
      <c r="C104" s="31">
        <v>2</v>
      </c>
      <c r="D104" s="32">
        <f t="shared" si="0"/>
        <v>9.0909090909090912E-2</v>
      </c>
      <c r="E104" s="32">
        <f>Sintéticos2x2!R103</f>
        <v>0.8</v>
      </c>
      <c r="F104" s="32">
        <f>Sintéticos2x2!S103</f>
        <v>1.1000000000000001</v>
      </c>
      <c r="G104" s="32">
        <f>Sintéticos2x2!T103</f>
        <v>0.6</v>
      </c>
      <c r="H104" s="32">
        <f>Sintéticos2x2!U103</f>
        <v>0.8</v>
      </c>
      <c r="I104" s="32">
        <f>Sintéticos2x2!V103</f>
        <v>9.9999999999999978E-2</v>
      </c>
      <c r="J104" s="32">
        <f>Sintéticos2x2!W103</f>
        <v>0.6</v>
      </c>
      <c r="K104" s="33">
        <f>Sintéticos2x2!K103</f>
        <v>0.38097547437178803</v>
      </c>
    </row>
    <row r="105" spans="2:11" ht="13.5" hidden="1" customHeight="1" outlineLevel="1">
      <c r="B105" s="31">
        <v>101</v>
      </c>
      <c r="C105" s="31">
        <v>2</v>
      </c>
      <c r="D105" s="32">
        <f t="shared" si="0"/>
        <v>9.0909090909090912E-2</v>
      </c>
      <c r="E105" s="32">
        <f>Sintéticos2x2!R104</f>
        <v>0.6</v>
      </c>
      <c r="F105" s="32">
        <f>Sintéticos2x2!S104</f>
        <v>0.6</v>
      </c>
      <c r="G105" s="32">
        <f>Sintéticos2x2!T104</f>
        <v>0.6</v>
      </c>
      <c r="H105" s="32">
        <f>Sintéticos2x2!U104</f>
        <v>0.6</v>
      </c>
      <c r="I105" s="32">
        <f>Sintéticos2x2!V104</f>
        <v>0.6</v>
      </c>
      <c r="J105" s="32">
        <f>Sintéticos2x2!W104</f>
        <v>0.6</v>
      </c>
      <c r="K105" s="33">
        <f>Sintéticos2x2!K104</f>
        <v>9.97746138097374E-2</v>
      </c>
    </row>
    <row r="106" spans="2:11" ht="13.5" hidden="1" customHeight="1" outlineLevel="1">
      <c r="B106" s="31">
        <v>102</v>
      </c>
      <c r="C106" s="31">
        <v>2</v>
      </c>
      <c r="D106" s="32">
        <f t="shared" si="0"/>
        <v>9.0909090909090912E-2</v>
      </c>
      <c r="E106" s="32">
        <f>Sintéticos2x2!R105</f>
        <v>1</v>
      </c>
      <c r="F106" s="32">
        <f>Sintéticos2x2!S105</f>
        <v>0.6</v>
      </c>
      <c r="G106" s="32">
        <f>Sintéticos2x2!T105</f>
        <v>0.6</v>
      </c>
      <c r="H106" s="32">
        <f>Sintéticos2x2!U105</f>
        <v>1</v>
      </c>
      <c r="I106" s="32">
        <f>Sintéticos2x2!V105</f>
        <v>0.6</v>
      </c>
      <c r="J106" s="32">
        <f>Sintéticos2x2!W105</f>
        <v>0.6</v>
      </c>
      <c r="K106" s="33">
        <f>Sintéticos2x2!K105</f>
        <v>0.475240945944992</v>
      </c>
    </row>
    <row r="107" spans="2:11" ht="13.5" hidden="1" customHeight="1" outlineLevel="1">
      <c r="B107" s="31">
        <v>103</v>
      </c>
      <c r="C107" s="31">
        <v>2</v>
      </c>
      <c r="D107" s="32">
        <f t="shared" si="0"/>
        <v>9.0909090909090912E-2</v>
      </c>
      <c r="E107" s="32">
        <f>Sintéticos2x2!R106</f>
        <v>1.5</v>
      </c>
      <c r="F107" s="32">
        <f>Sintéticos2x2!S106</f>
        <v>0.1</v>
      </c>
      <c r="G107" s="32">
        <f>Sintéticos2x2!T106</f>
        <v>1.5</v>
      </c>
      <c r="H107" s="32">
        <f>Sintéticos2x2!U106</f>
        <v>0.5</v>
      </c>
      <c r="I107" s="32">
        <f>Sintéticos2x2!V106</f>
        <v>0.9</v>
      </c>
      <c r="J107" s="32">
        <f>Sintéticos2x2!W106</f>
        <v>0.5</v>
      </c>
      <c r="K107" s="33">
        <f>Sintéticos2x2!K106</f>
        <v>0.85412957572615367</v>
      </c>
    </row>
    <row r="108" spans="2:11" ht="13.5" hidden="1" customHeight="1" outlineLevel="1">
      <c r="B108" s="31">
        <v>104</v>
      </c>
      <c r="C108" s="31">
        <v>2</v>
      </c>
      <c r="D108" s="32">
        <f t="shared" si="0"/>
        <v>9.0909090909090912E-2</v>
      </c>
      <c r="E108" s="32">
        <f>Sintéticos2x2!R107</f>
        <v>1</v>
      </c>
      <c r="F108" s="32">
        <f>Sintéticos2x2!S107</f>
        <v>0.2</v>
      </c>
      <c r="G108" s="32">
        <f>Sintéticos2x2!T107</f>
        <v>1.5</v>
      </c>
      <c r="H108" s="32">
        <f>Sintéticos2x2!U107</f>
        <v>1</v>
      </c>
      <c r="I108" s="32">
        <f>Sintéticos2x2!V107</f>
        <v>1</v>
      </c>
      <c r="J108" s="32">
        <f>Sintéticos2x2!W107</f>
        <v>0.5</v>
      </c>
      <c r="K108" s="33">
        <f>Sintéticos2x2!K107</f>
        <v>0.87969114049750186</v>
      </c>
    </row>
    <row r="109" spans="2:11" ht="13.5" hidden="1" customHeight="1" outlineLevel="1">
      <c r="B109" s="31">
        <v>105</v>
      </c>
      <c r="C109" s="31">
        <v>2</v>
      </c>
      <c r="D109" s="32">
        <f t="shared" si="0"/>
        <v>9.0909090909090912E-2</v>
      </c>
      <c r="E109" s="32">
        <f>Sintéticos2x2!R108</f>
        <v>0.6</v>
      </c>
      <c r="F109" s="32">
        <f>Sintéticos2x2!S108</f>
        <v>0.2</v>
      </c>
      <c r="G109" s="32">
        <f>Sintéticos2x2!T108</f>
        <v>1.5</v>
      </c>
      <c r="H109" s="32">
        <f>Sintéticos2x2!U108</f>
        <v>0.6</v>
      </c>
      <c r="I109" s="32">
        <f>Sintéticos2x2!V108</f>
        <v>1</v>
      </c>
      <c r="J109" s="32">
        <f>Sintéticos2x2!W108</f>
        <v>0.5</v>
      </c>
      <c r="K109" s="33">
        <f>Sintéticos2x2!K108</f>
        <v>0.37201549940700662</v>
      </c>
    </row>
    <row r="110" spans="2:11" ht="13.5" hidden="1" customHeight="1" outlineLevel="1">
      <c r="B110" s="31">
        <v>106</v>
      </c>
      <c r="C110" s="31">
        <v>2</v>
      </c>
      <c r="D110" s="32">
        <f t="shared" si="0"/>
        <v>9.0909090909090912E-2</v>
      </c>
      <c r="E110" s="32">
        <f>Sintéticos2x2!R109</f>
        <v>0.8</v>
      </c>
      <c r="F110" s="32">
        <f>Sintéticos2x2!S109</f>
        <v>1.1000000000000001</v>
      </c>
      <c r="G110" s="32">
        <f>Sintéticos2x2!T109</f>
        <v>1.5</v>
      </c>
      <c r="H110" s="32">
        <f>Sintéticos2x2!U109</f>
        <v>0.8</v>
      </c>
      <c r="I110" s="32">
        <f>Sintéticos2x2!V109</f>
        <v>9.9999999999999978E-2</v>
      </c>
      <c r="J110" s="32">
        <f>Sintéticos2x2!W109</f>
        <v>0.5</v>
      </c>
      <c r="K110" s="33">
        <f>Sintéticos2x2!K109</f>
        <v>0.52638286720844285</v>
      </c>
    </row>
    <row r="111" spans="2:11" ht="13.5" hidden="1" customHeight="1" outlineLevel="1">
      <c r="B111" s="31">
        <v>107</v>
      </c>
      <c r="C111" s="31">
        <v>2</v>
      </c>
      <c r="D111" s="32">
        <f t="shared" si="0"/>
        <v>9.0909090909090912E-2</v>
      </c>
      <c r="E111" s="32">
        <f>Sintéticos2x2!R110</f>
        <v>0.6</v>
      </c>
      <c r="F111" s="32">
        <f>Sintéticos2x2!S110</f>
        <v>0.6</v>
      </c>
      <c r="G111" s="32">
        <f>Sintéticos2x2!T110</f>
        <v>1.5</v>
      </c>
      <c r="H111" s="32">
        <f>Sintéticos2x2!U110</f>
        <v>0.6</v>
      </c>
      <c r="I111" s="32">
        <f>Sintéticos2x2!V110</f>
        <v>0.6</v>
      </c>
      <c r="J111" s="32">
        <f>Sintéticos2x2!W110</f>
        <v>0.5</v>
      </c>
      <c r="K111" s="33">
        <f>Sintéticos2x2!K110</f>
        <v>0.2477572697685132</v>
      </c>
    </row>
    <row r="112" spans="2:11" ht="13.5" hidden="1" customHeight="1" outlineLevel="1">
      <c r="B112" s="31">
        <v>108</v>
      </c>
      <c r="C112" s="31">
        <v>2</v>
      </c>
      <c r="D112" s="32">
        <f t="shared" si="0"/>
        <v>9.0909090909090912E-2</v>
      </c>
      <c r="E112" s="32">
        <f>Sintéticos2x2!R111</f>
        <v>1</v>
      </c>
      <c r="F112" s="32">
        <f>Sintéticos2x2!S111</f>
        <v>0.6</v>
      </c>
      <c r="G112" s="32">
        <f>Sintéticos2x2!T111</f>
        <v>1.5</v>
      </c>
      <c r="H112" s="32">
        <f>Sintéticos2x2!U111</f>
        <v>1</v>
      </c>
      <c r="I112" s="32">
        <f>Sintéticos2x2!V111</f>
        <v>0.6</v>
      </c>
      <c r="J112" s="32">
        <f>Sintéticos2x2!W111</f>
        <v>0.5</v>
      </c>
      <c r="K112" s="33">
        <f>Sintéticos2x2!K111</f>
        <v>0.56598546919079873</v>
      </c>
    </row>
    <row r="113" spans="2:11" ht="13.5" hidden="1" customHeight="1" outlineLevel="1">
      <c r="B113" s="31">
        <v>109</v>
      </c>
      <c r="C113" s="31">
        <v>2</v>
      </c>
      <c r="D113" s="32">
        <f t="shared" si="0"/>
        <v>9.0909090909090912E-2</v>
      </c>
      <c r="E113" s="32">
        <f>Sintéticos2x2!R112</f>
        <v>1</v>
      </c>
      <c r="F113" s="32">
        <f>Sintéticos2x2!S112</f>
        <v>0.2</v>
      </c>
      <c r="G113" s="32">
        <f>Sintéticos2x2!T112</f>
        <v>1</v>
      </c>
      <c r="H113" s="32">
        <f>Sintéticos2x2!U112</f>
        <v>1</v>
      </c>
      <c r="I113" s="32">
        <f>Sintéticos2x2!V112</f>
        <v>1</v>
      </c>
      <c r="J113" s="32">
        <f>Sintéticos2x2!W112</f>
        <v>1</v>
      </c>
      <c r="K113" s="33">
        <f>Sintéticos2x2!K112</f>
        <v>0.57722818478768079</v>
      </c>
    </row>
    <row r="114" spans="2:11" ht="13.5" hidden="1" customHeight="1" outlineLevel="1">
      <c r="B114" s="31">
        <v>110</v>
      </c>
      <c r="C114" s="31">
        <v>2</v>
      </c>
      <c r="D114" s="32">
        <f t="shared" si="0"/>
        <v>9.0909090909090912E-2</v>
      </c>
      <c r="E114" s="32">
        <f>Sintéticos2x2!R113</f>
        <v>0.6</v>
      </c>
      <c r="F114" s="32">
        <f>Sintéticos2x2!S113</f>
        <v>0.2</v>
      </c>
      <c r="G114" s="32">
        <f>Sintéticos2x2!T113</f>
        <v>1</v>
      </c>
      <c r="H114" s="32">
        <f>Sintéticos2x2!U113</f>
        <v>0.6</v>
      </c>
      <c r="I114" s="32">
        <f>Sintéticos2x2!V113</f>
        <v>1</v>
      </c>
      <c r="J114" s="32">
        <f>Sintéticos2x2!W113</f>
        <v>1</v>
      </c>
      <c r="K114" s="33">
        <f>Sintéticos2x2!K113</f>
        <v>0.21643909150431773</v>
      </c>
    </row>
    <row r="115" spans="2:11" ht="13.5" hidden="1" customHeight="1" outlineLevel="1">
      <c r="B115" s="31">
        <v>111</v>
      </c>
      <c r="C115" s="31">
        <v>2</v>
      </c>
      <c r="D115" s="32">
        <f t="shared" si="0"/>
        <v>9.0909090909090912E-2</v>
      </c>
      <c r="E115" s="32">
        <f>Sintéticos2x2!R114</f>
        <v>0.8</v>
      </c>
      <c r="F115" s="32">
        <f>Sintéticos2x2!S114</f>
        <v>1.1000000000000001</v>
      </c>
      <c r="G115" s="32">
        <f>Sintéticos2x2!T114</f>
        <v>1</v>
      </c>
      <c r="H115" s="32">
        <f>Sintéticos2x2!U114</f>
        <v>0.8</v>
      </c>
      <c r="I115" s="32">
        <f>Sintéticos2x2!V114</f>
        <v>9.9999999999999978E-2</v>
      </c>
      <c r="J115" s="32">
        <f>Sintéticos2x2!W114</f>
        <v>1</v>
      </c>
      <c r="K115" s="33">
        <f>Sintéticos2x2!K114</f>
        <v>0.40667601725657621</v>
      </c>
    </row>
    <row r="116" spans="2:11" ht="13.5" hidden="1" customHeight="1" outlineLevel="1">
      <c r="B116" s="31">
        <v>112</v>
      </c>
      <c r="C116" s="31">
        <v>2</v>
      </c>
      <c r="D116" s="32">
        <f t="shared" si="0"/>
        <v>9.0909090909090912E-2</v>
      </c>
      <c r="E116" s="32">
        <f>Sintéticos2x2!R115</f>
        <v>0.6</v>
      </c>
      <c r="F116" s="32">
        <f>Sintéticos2x2!S115</f>
        <v>0.6</v>
      </c>
      <c r="G116" s="32">
        <f>Sintéticos2x2!T115</f>
        <v>1</v>
      </c>
      <c r="H116" s="32">
        <f>Sintéticos2x2!U115</f>
        <v>0.6</v>
      </c>
      <c r="I116" s="32">
        <f>Sintéticos2x2!V115</f>
        <v>0.6</v>
      </c>
      <c r="J116" s="32">
        <f>Sintéticos2x2!W115</f>
        <v>1</v>
      </c>
      <c r="K116" s="33">
        <f>Sintéticos2x2!K115</f>
        <v>0.14720591762216972</v>
      </c>
    </row>
    <row r="117" spans="2:11" ht="13.5" hidden="1" customHeight="1" outlineLevel="1">
      <c r="B117" s="31">
        <v>113</v>
      </c>
      <c r="C117" s="31">
        <v>2</v>
      </c>
      <c r="D117" s="32">
        <f t="shared" si="0"/>
        <v>9.0909090909090912E-2</v>
      </c>
      <c r="E117" s="32">
        <f>Sintéticos2x2!R116</f>
        <v>1</v>
      </c>
      <c r="F117" s="32">
        <f>Sintéticos2x2!S116</f>
        <v>0.6</v>
      </c>
      <c r="G117" s="32">
        <f>Sintéticos2x2!T116</f>
        <v>1</v>
      </c>
      <c r="H117" s="32">
        <f>Sintéticos2x2!U116</f>
        <v>1</v>
      </c>
      <c r="I117" s="32">
        <f>Sintéticos2x2!V116</f>
        <v>0.6</v>
      </c>
      <c r="J117" s="32">
        <f>Sintéticos2x2!W116</f>
        <v>1</v>
      </c>
      <c r="K117" s="33">
        <f>Sintéticos2x2!K116</f>
        <v>0.49435083205186625</v>
      </c>
    </row>
    <row r="118" spans="2:11" ht="13.5" hidden="1" customHeight="1" outlineLevel="1">
      <c r="B118" s="31">
        <v>114</v>
      </c>
      <c r="C118" s="31">
        <v>2</v>
      </c>
      <c r="D118" s="32">
        <f t="shared" si="0"/>
        <v>9.0909090909090912E-2</v>
      </c>
      <c r="E118" s="32">
        <f>Sintéticos2x2!R117</f>
        <v>1.1000000000000001</v>
      </c>
      <c r="F118" s="32">
        <f>Sintéticos2x2!S117</f>
        <v>0.1</v>
      </c>
      <c r="G118" s="32">
        <f>Sintéticos2x2!T117</f>
        <v>0.6</v>
      </c>
      <c r="H118" s="32">
        <f>Sintéticos2x2!U117</f>
        <v>9.9999999999999978E-2</v>
      </c>
      <c r="I118" s="32">
        <f>Sintéticos2x2!V117</f>
        <v>0.9</v>
      </c>
      <c r="J118" s="32">
        <f>Sintéticos2x2!W117</f>
        <v>0.6</v>
      </c>
      <c r="K118" s="33">
        <f>Sintéticos2x2!K117</f>
        <v>0.35724356700057291</v>
      </c>
    </row>
    <row r="119" spans="2:11" ht="13.5" hidden="1" customHeight="1" outlineLevel="1">
      <c r="B119" s="31">
        <v>115</v>
      </c>
      <c r="C119" s="31">
        <v>2</v>
      </c>
      <c r="D119" s="32">
        <f t="shared" si="0"/>
        <v>9.0909090909090912E-2</v>
      </c>
      <c r="E119" s="32">
        <f>Sintéticos2x2!R118</f>
        <v>0.6</v>
      </c>
      <c r="F119" s="32">
        <f>Sintéticos2x2!S118</f>
        <v>0.2</v>
      </c>
      <c r="G119" s="32">
        <f>Sintéticos2x2!T118</f>
        <v>0.6</v>
      </c>
      <c r="H119" s="32">
        <f>Sintéticos2x2!U118</f>
        <v>0.6</v>
      </c>
      <c r="I119" s="32">
        <f>Sintéticos2x2!V118</f>
        <v>1</v>
      </c>
      <c r="J119" s="32">
        <f>Sintéticos2x2!W118</f>
        <v>0.6</v>
      </c>
      <c r="K119" s="33">
        <f>Sintéticos2x2!K118</f>
        <v>0.25239508924328868</v>
      </c>
    </row>
    <row r="120" spans="2:11" ht="13.5" hidden="1" customHeight="1" outlineLevel="1">
      <c r="B120" s="31">
        <v>116</v>
      </c>
      <c r="C120" s="31">
        <v>2</v>
      </c>
      <c r="D120" s="32">
        <f t="shared" si="0"/>
        <v>9.0909090909090912E-2</v>
      </c>
      <c r="E120" s="32">
        <f>Sintéticos2x2!R119</f>
        <v>0.2</v>
      </c>
      <c r="F120" s="32">
        <f>Sintéticos2x2!S119</f>
        <v>0.2</v>
      </c>
      <c r="G120" s="32">
        <f>Sintéticos2x2!T119</f>
        <v>0.6</v>
      </c>
      <c r="H120" s="32">
        <f>Sintéticos2x2!U119</f>
        <v>1</v>
      </c>
      <c r="I120" s="32">
        <f>Sintéticos2x2!V119</f>
        <v>1</v>
      </c>
      <c r="J120" s="32">
        <f>Sintéticos2x2!W119</f>
        <v>0.6</v>
      </c>
      <c r="K120" s="33">
        <f>Sintéticos2x2!K119</f>
        <v>0.23110771413269604</v>
      </c>
    </row>
    <row r="121" spans="2:11" ht="13.5" hidden="1" customHeight="1" outlineLevel="1">
      <c r="B121" s="31">
        <v>117</v>
      </c>
      <c r="C121" s="31">
        <v>2</v>
      </c>
      <c r="D121" s="32">
        <f t="shared" si="0"/>
        <v>9.0909090909090912E-2</v>
      </c>
      <c r="E121" s="32">
        <f>Sintéticos2x2!R120</f>
        <v>0.4</v>
      </c>
      <c r="F121" s="32">
        <f>Sintéticos2x2!S120</f>
        <v>1.1000000000000001</v>
      </c>
      <c r="G121" s="32">
        <f>Sintéticos2x2!T120</f>
        <v>0.6</v>
      </c>
      <c r="H121" s="32">
        <f>Sintéticos2x2!U120</f>
        <v>0.8</v>
      </c>
      <c r="I121" s="32">
        <f>Sintéticos2x2!V120</f>
        <v>9.9999999999999978E-2</v>
      </c>
      <c r="J121" s="32">
        <f>Sintéticos2x2!W120</f>
        <v>0.6</v>
      </c>
      <c r="K121" s="33">
        <f>Sintéticos2x2!K120</f>
        <v>0.33700910263430561</v>
      </c>
    </row>
    <row r="122" spans="2:11" ht="13.5" hidden="1" customHeight="1" outlineLevel="1">
      <c r="B122" s="31">
        <v>118</v>
      </c>
      <c r="C122" s="31">
        <v>2</v>
      </c>
      <c r="D122" s="32">
        <f t="shared" si="0"/>
        <v>9.0909090909090912E-2</v>
      </c>
      <c r="E122" s="32">
        <f>Sintéticos2x2!R121</f>
        <v>0.2</v>
      </c>
      <c r="F122" s="32">
        <f>Sintéticos2x2!S121</f>
        <v>0.6</v>
      </c>
      <c r="G122" s="32">
        <f>Sintéticos2x2!T121</f>
        <v>0.6</v>
      </c>
      <c r="H122" s="32">
        <f>Sintéticos2x2!U121</f>
        <v>1</v>
      </c>
      <c r="I122" s="32">
        <f>Sintéticos2x2!V121</f>
        <v>0.6</v>
      </c>
      <c r="J122" s="32">
        <f>Sintéticos2x2!W121</f>
        <v>0.6</v>
      </c>
      <c r="K122" s="33">
        <f>Sintéticos2x2!K121</f>
        <v>0.15100348594857671</v>
      </c>
    </row>
    <row r="123" spans="2:11" ht="13.5" hidden="1" customHeight="1" outlineLevel="1">
      <c r="B123" s="31">
        <v>119</v>
      </c>
      <c r="C123" s="31">
        <v>2</v>
      </c>
      <c r="D123" s="32">
        <f t="shared" si="0"/>
        <v>9.0909090909090912E-2</v>
      </c>
      <c r="E123" s="32">
        <f>Sintéticos2x2!R122</f>
        <v>0.6</v>
      </c>
      <c r="F123" s="32">
        <f>Sintéticos2x2!S122</f>
        <v>0.6</v>
      </c>
      <c r="G123" s="32">
        <f>Sintéticos2x2!T122</f>
        <v>0.6</v>
      </c>
      <c r="H123" s="32">
        <f>Sintéticos2x2!U122</f>
        <v>0.6</v>
      </c>
      <c r="I123" s="32">
        <f>Sintéticos2x2!V122</f>
        <v>0.6</v>
      </c>
      <c r="J123" s="32">
        <f>Sintéticos2x2!W122</f>
        <v>0.6</v>
      </c>
      <c r="K123" s="33">
        <f>Sintéticos2x2!K122</f>
        <v>0.38345940023676628</v>
      </c>
    </row>
    <row r="124" spans="2:11" ht="13.5" hidden="1" customHeight="1" outlineLevel="1">
      <c r="B124" s="31">
        <v>120</v>
      </c>
      <c r="C124" s="31">
        <v>2</v>
      </c>
      <c r="D124" s="32">
        <f t="shared" si="0"/>
        <v>9.0909090909090912E-2</v>
      </c>
      <c r="E124" s="32">
        <f>Sintéticos2x2!R123</f>
        <v>1.1000000000000001</v>
      </c>
      <c r="F124" s="32">
        <f>Sintéticos2x2!S123</f>
        <v>0.1</v>
      </c>
      <c r="G124" s="32">
        <f>Sintéticos2x2!T123</f>
        <v>1.5</v>
      </c>
      <c r="H124" s="32">
        <f>Sintéticos2x2!U123</f>
        <v>9.9999999999999978E-2</v>
      </c>
      <c r="I124" s="32">
        <f>Sintéticos2x2!V123</f>
        <v>0.9</v>
      </c>
      <c r="J124" s="32">
        <f>Sintéticos2x2!W123</f>
        <v>0.5</v>
      </c>
      <c r="K124" s="33">
        <f>Sintéticos2x2!K123</f>
        <v>0.41665876546234082</v>
      </c>
    </row>
    <row r="125" spans="2:11" ht="13.5" hidden="1" customHeight="1" outlineLevel="1">
      <c r="B125" s="31">
        <v>121</v>
      </c>
      <c r="C125" s="31">
        <v>2</v>
      </c>
      <c r="D125" s="32">
        <f t="shared" si="0"/>
        <v>9.0909090909090912E-2</v>
      </c>
      <c r="E125" s="32">
        <f>Sintéticos2x2!R124</f>
        <v>0.6</v>
      </c>
      <c r="F125" s="32">
        <f>Sintéticos2x2!S124</f>
        <v>0.2</v>
      </c>
      <c r="G125" s="32">
        <f>Sintéticos2x2!T124</f>
        <v>1.5</v>
      </c>
      <c r="H125" s="32">
        <f>Sintéticos2x2!U124</f>
        <v>0.6</v>
      </c>
      <c r="I125" s="32">
        <f>Sintéticos2x2!V124</f>
        <v>1</v>
      </c>
      <c r="J125" s="32">
        <f>Sintéticos2x2!W124</f>
        <v>0.5</v>
      </c>
      <c r="K125" s="33">
        <f>Sintéticos2x2!K124</f>
        <v>0.41634356720376708</v>
      </c>
    </row>
    <row r="126" spans="2:11" ht="13.5" hidden="1" customHeight="1" outlineLevel="1">
      <c r="B126" s="31">
        <v>122</v>
      </c>
      <c r="C126" s="31">
        <v>2</v>
      </c>
      <c r="D126" s="32">
        <f t="shared" si="0"/>
        <v>9.0909090909090912E-2</v>
      </c>
      <c r="E126" s="32">
        <f>Sintéticos2x2!R125</f>
        <v>0.2</v>
      </c>
      <c r="F126" s="32">
        <f>Sintéticos2x2!S125</f>
        <v>0.2</v>
      </c>
      <c r="G126" s="32">
        <f>Sintéticos2x2!T125</f>
        <v>1.5</v>
      </c>
      <c r="H126" s="32">
        <f>Sintéticos2x2!U125</f>
        <v>1</v>
      </c>
      <c r="I126" s="32">
        <f>Sintéticos2x2!V125</f>
        <v>1</v>
      </c>
      <c r="J126" s="32">
        <f>Sintéticos2x2!W125</f>
        <v>0.5</v>
      </c>
      <c r="K126" s="33">
        <f>Sintéticos2x2!K125</f>
        <v>0.44106480574221008</v>
      </c>
    </row>
    <row r="127" spans="2:11" ht="13.5" hidden="1" customHeight="1" outlineLevel="1">
      <c r="B127" s="31">
        <v>123</v>
      </c>
      <c r="C127" s="31">
        <v>2</v>
      </c>
      <c r="D127" s="32">
        <f t="shared" si="0"/>
        <v>9.0909090909090912E-2</v>
      </c>
      <c r="E127" s="32">
        <f>Sintéticos2x2!R126</f>
        <v>0.4</v>
      </c>
      <c r="F127" s="32">
        <f>Sintéticos2x2!S126</f>
        <v>1.1000000000000001</v>
      </c>
      <c r="G127" s="32">
        <f>Sintéticos2x2!T126</f>
        <v>1.5</v>
      </c>
      <c r="H127" s="32">
        <f>Sintéticos2x2!U126</f>
        <v>0.8</v>
      </c>
      <c r="I127" s="32">
        <f>Sintéticos2x2!V126</f>
        <v>9.9999999999999978E-2</v>
      </c>
      <c r="J127" s="32">
        <f>Sintéticos2x2!W126</f>
        <v>0.5</v>
      </c>
      <c r="K127" s="33">
        <f>Sintéticos2x2!K126</f>
        <v>0.44316280644511497</v>
      </c>
    </row>
    <row r="128" spans="2:11" ht="13.5" hidden="1" customHeight="1" outlineLevel="1">
      <c r="B128" s="31">
        <v>124</v>
      </c>
      <c r="C128" s="31">
        <v>2</v>
      </c>
      <c r="D128" s="32">
        <f t="shared" si="0"/>
        <v>9.0909090909090912E-2</v>
      </c>
      <c r="E128" s="32">
        <f>Sintéticos2x2!R127</f>
        <v>0.2</v>
      </c>
      <c r="F128" s="32">
        <f>Sintéticos2x2!S127</f>
        <v>0.6</v>
      </c>
      <c r="G128" s="32">
        <f>Sintéticos2x2!T127</f>
        <v>1.5</v>
      </c>
      <c r="H128" s="32">
        <f>Sintéticos2x2!U127</f>
        <v>1</v>
      </c>
      <c r="I128" s="32">
        <f>Sintéticos2x2!V127</f>
        <v>0.6</v>
      </c>
      <c r="J128" s="32">
        <f>Sintéticos2x2!W127</f>
        <v>0.5</v>
      </c>
      <c r="K128" s="33">
        <f>Sintéticos2x2!K127</f>
        <v>0.22528435640553934</v>
      </c>
    </row>
    <row r="129" spans="2:11" ht="13.5" hidden="1" customHeight="1" outlineLevel="1">
      <c r="B129" s="31">
        <v>125</v>
      </c>
      <c r="C129" s="31">
        <v>2</v>
      </c>
      <c r="D129" s="32">
        <f t="shared" si="0"/>
        <v>9.0909090909090912E-2</v>
      </c>
      <c r="E129" s="32">
        <f>Sintéticos2x2!R128</f>
        <v>0.6</v>
      </c>
      <c r="F129" s="32">
        <f>Sintéticos2x2!S128</f>
        <v>0.6</v>
      </c>
      <c r="G129" s="32">
        <f>Sintéticos2x2!T128</f>
        <v>1.5</v>
      </c>
      <c r="H129" s="32">
        <f>Sintéticos2x2!U128</f>
        <v>0.6</v>
      </c>
      <c r="I129" s="32">
        <f>Sintéticos2x2!V128</f>
        <v>0.6</v>
      </c>
      <c r="J129" s="32">
        <f>Sintéticos2x2!W128</f>
        <v>0.5</v>
      </c>
      <c r="K129" s="33">
        <f>Sintéticos2x2!K128</f>
        <v>0.45299978387867679</v>
      </c>
    </row>
    <row r="130" spans="2:11" ht="13.5" hidden="1" customHeight="1" outlineLevel="1">
      <c r="B130" s="31">
        <v>126</v>
      </c>
      <c r="C130" s="31">
        <v>2</v>
      </c>
      <c r="D130" s="32">
        <f t="shared" si="0"/>
        <v>9.0909090909090912E-2</v>
      </c>
      <c r="E130" s="32">
        <f>Sintéticos2x2!R129</f>
        <v>0.2</v>
      </c>
      <c r="F130" s="32">
        <f>Sintéticos2x2!S129</f>
        <v>0.2</v>
      </c>
      <c r="G130" s="32">
        <f>Sintéticos2x2!T129</f>
        <v>1</v>
      </c>
      <c r="H130" s="32">
        <f>Sintéticos2x2!U129</f>
        <v>1</v>
      </c>
      <c r="I130" s="32">
        <f>Sintéticos2x2!V129</f>
        <v>1</v>
      </c>
      <c r="J130" s="32">
        <f>Sintéticos2x2!W129</f>
        <v>1</v>
      </c>
      <c r="K130" s="33">
        <f>Sintéticos2x2!K129</f>
        <v>0.23824597337305653</v>
      </c>
    </row>
    <row r="131" spans="2:11" ht="13.5" hidden="1" customHeight="1" outlineLevel="1">
      <c r="B131" s="31">
        <v>127</v>
      </c>
      <c r="C131" s="31">
        <v>2</v>
      </c>
      <c r="D131" s="32">
        <f t="shared" si="0"/>
        <v>9.0909090909090912E-2</v>
      </c>
      <c r="E131" s="32">
        <f>Sintéticos2x2!R130</f>
        <v>0.4</v>
      </c>
      <c r="F131" s="32">
        <f>Sintéticos2x2!S130</f>
        <v>1.1000000000000001</v>
      </c>
      <c r="G131" s="32">
        <f>Sintéticos2x2!T130</f>
        <v>1</v>
      </c>
      <c r="H131" s="32">
        <f>Sintéticos2x2!U130</f>
        <v>0.8</v>
      </c>
      <c r="I131" s="32">
        <f>Sintéticos2x2!V130</f>
        <v>9.9999999999999978E-2</v>
      </c>
      <c r="J131" s="32">
        <f>Sintéticos2x2!W130</f>
        <v>1</v>
      </c>
      <c r="K131" s="33">
        <f>Sintéticos2x2!K130</f>
        <v>0.34825788390601276</v>
      </c>
    </row>
    <row r="132" spans="2:11" ht="13.5" hidden="1" customHeight="1" outlineLevel="1">
      <c r="B132" s="31">
        <v>128</v>
      </c>
      <c r="C132" s="31">
        <v>2</v>
      </c>
      <c r="D132" s="32">
        <f t="shared" si="0"/>
        <v>9.0909090909090912E-2</v>
      </c>
      <c r="E132" s="32">
        <f>Sintéticos2x2!R131</f>
        <v>0.2</v>
      </c>
      <c r="F132" s="32">
        <f>Sintéticos2x2!S131</f>
        <v>0.6</v>
      </c>
      <c r="G132" s="32">
        <f>Sintéticos2x2!T131</f>
        <v>1</v>
      </c>
      <c r="H132" s="32">
        <f>Sintéticos2x2!U131</f>
        <v>1</v>
      </c>
      <c r="I132" s="32">
        <f>Sintéticos2x2!V131</f>
        <v>0.6</v>
      </c>
      <c r="J132" s="32">
        <f>Sintéticos2x2!W131</f>
        <v>1</v>
      </c>
      <c r="K132" s="33">
        <f>Sintéticos2x2!K131</f>
        <v>0.14967213638245924</v>
      </c>
    </row>
    <row r="133" spans="2:11" ht="13.5" hidden="1" customHeight="1" outlineLevel="1">
      <c r="B133" s="31">
        <v>129</v>
      </c>
      <c r="C133" s="31">
        <v>2</v>
      </c>
      <c r="D133" s="32">
        <f t="shared" si="0"/>
        <v>9.0909090909090912E-2</v>
      </c>
      <c r="E133" s="32">
        <f>Sintéticos2x2!R132</f>
        <v>0.6</v>
      </c>
      <c r="F133" s="32">
        <f>Sintéticos2x2!S132</f>
        <v>0.6</v>
      </c>
      <c r="G133" s="32">
        <f>Sintéticos2x2!T132</f>
        <v>1</v>
      </c>
      <c r="H133" s="32">
        <f>Sintéticos2x2!U132</f>
        <v>0.6</v>
      </c>
      <c r="I133" s="32">
        <f>Sintéticos2x2!V132</f>
        <v>0.6</v>
      </c>
      <c r="J133" s="32">
        <f>Sintéticos2x2!W132</f>
        <v>1</v>
      </c>
      <c r="K133" s="33">
        <f>Sintéticos2x2!K132</f>
        <v>0.39076923939069186</v>
      </c>
    </row>
    <row r="134" spans="2:11" ht="13.5" hidden="1" customHeight="1" outlineLevel="1">
      <c r="B134" s="31">
        <v>130</v>
      </c>
      <c r="C134" s="31">
        <v>2</v>
      </c>
      <c r="D134" s="32">
        <f t="shared" si="0"/>
        <v>9.0909090909090912E-2</v>
      </c>
      <c r="E134" s="32">
        <f>Sintéticos2x2!R133</f>
        <v>1.3</v>
      </c>
      <c r="F134" s="32">
        <f>Sintéticos2x2!S133</f>
        <v>1</v>
      </c>
      <c r="G134" s="32">
        <f>Sintéticos2x2!T133</f>
        <v>0.6</v>
      </c>
      <c r="H134" s="32">
        <f>Sintéticos2x2!U133</f>
        <v>0.30000000000000004</v>
      </c>
      <c r="I134" s="32">
        <f>Sintéticos2x2!V133</f>
        <v>0</v>
      </c>
      <c r="J134" s="32">
        <f>Sintéticos2x2!W133</f>
        <v>0.6</v>
      </c>
      <c r="K134" s="33">
        <f>Sintéticos2x2!K133</f>
        <v>0.76235080657869247</v>
      </c>
    </row>
    <row r="135" spans="2:11" ht="13.5" hidden="1" customHeight="1" outlineLevel="1">
      <c r="B135" s="31">
        <v>131</v>
      </c>
      <c r="C135" s="31">
        <v>2</v>
      </c>
      <c r="D135" s="32">
        <f t="shared" si="0"/>
        <v>9.0909090909090912E-2</v>
      </c>
      <c r="E135" s="32">
        <f>Sintéticos2x2!R134</f>
        <v>0.8</v>
      </c>
      <c r="F135" s="32">
        <f>Sintéticos2x2!S134</f>
        <v>1.1000000000000001</v>
      </c>
      <c r="G135" s="32">
        <f>Sintéticos2x2!T134</f>
        <v>0.6</v>
      </c>
      <c r="H135" s="32">
        <f>Sintéticos2x2!U134</f>
        <v>0.8</v>
      </c>
      <c r="I135" s="32">
        <f>Sintéticos2x2!V134</f>
        <v>9.9999999999999978E-2</v>
      </c>
      <c r="J135" s="32">
        <f>Sintéticos2x2!W134</f>
        <v>0.6</v>
      </c>
      <c r="K135" s="33">
        <f>Sintéticos2x2!K134</f>
        <v>0.39051557837126138</v>
      </c>
    </row>
    <row r="136" spans="2:11" ht="13.5" hidden="1" customHeight="1" outlineLevel="1">
      <c r="B136" s="31">
        <v>132</v>
      </c>
      <c r="C136" s="31">
        <v>2</v>
      </c>
      <c r="D136" s="32">
        <f t="shared" si="0"/>
        <v>9.0909090909090912E-2</v>
      </c>
      <c r="E136" s="32">
        <f>Sintéticos2x2!R135</f>
        <v>0.4</v>
      </c>
      <c r="F136" s="32">
        <f>Sintéticos2x2!S135</f>
        <v>1.1000000000000001</v>
      </c>
      <c r="G136" s="32">
        <f>Sintéticos2x2!T135</f>
        <v>0.6</v>
      </c>
      <c r="H136" s="32">
        <f>Sintéticos2x2!U135</f>
        <v>0.8</v>
      </c>
      <c r="I136" s="32">
        <f>Sintéticos2x2!V135</f>
        <v>9.9999999999999978E-2</v>
      </c>
      <c r="J136" s="32">
        <f>Sintéticos2x2!W135</f>
        <v>0.6</v>
      </c>
      <c r="K136" s="33">
        <f>Sintéticos2x2!K135</f>
        <v>0.31983677310381908</v>
      </c>
    </row>
    <row r="137" spans="2:11" ht="13.5" hidden="1" customHeight="1" outlineLevel="1">
      <c r="B137" s="31">
        <v>133</v>
      </c>
      <c r="C137" s="31">
        <v>2</v>
      </c>
      <c r="D137" s="32">
        <f t="shared" si="0"/>
        <v>9.0909090909090912E-2</v>
      </c>
      <c r="E137" s="32">
        <f>Sintéticos2x2!R136</f>
        <v>0.6</v>
      </c>
      <c r="F137" s="32">
        <f>Sintéticos2x2!S136</f>
        <v>2</v>
      </c>
      <c r="G137" s="32">
        <f>Sintéticos2x2!T136</f>
        <v>0.6</v>
      </c>
      <c r="H137" s="32">
        <f>Sintéticos2x2!U136</f>
        <v>1</v>
      </c>
      <c r="I137" s="32">
        <f>Sintéticos2x2!V136</f>
        <v>1</v>
      </c>
      <c r="J137" s="32">
        <f>Sintéticos2x2!W136</f>
        <v>0.6</v>
      </c>
      <c r="K137" s="33">
        <f>Sintéticos2x2!K136</f>
        <v>0.45052620231502072</v>
      </c>
    </row>
    <row r="138" spans="2:11" ht="13.5" hidden="1" customHeight="1" outlineLevel="1">
      <c r="B138" s="31">
        <v>134</v>
      </c>
      <c r="C138" s="31">
        <v>2</v>
      </c>
      <c r="D138" s="32">
        <f t="shared" si="0"/>
        <v>9.0909090909090912E-2</v>
      </c>
      <c r="E138" s="32">
        <f>Sintéticos2x2!R137</f>
        <v>0.4</v>
      </c>
      <c r="F138" s="32">
        <f>Sintéticos2x2!S137</f>
        <v>1.5</v>
      </c>
      <c r="G138" s="32">
        <f>Sintéticos2x2!T137</f>
        <v>0.6</v>
      </c>
      <c r="H138" s="32">
        <f>Sintéticos2x2!U137</f>
        <v>0.8</v>
      </c>
      <c r="I138" s="32">
        <f>Sintéticos2x2!V137</f>
        <v>0.5</v>
      </c>
      <c r="J138" s="32">
        <f>Sintéticos2x2!W137</f>
        <v>0.6</v>
      </c>
      <c r="K138" s="33">
        <f>Sintéticos2x2!K137</f>
        <v>0.26880574044507111</v>
      </c>
    </row>
    <row r="139" spans="2:11" ht="13.5" hidden="1" customHeight="1" outlineLevel="1">
      <c r="B139" s="31">
        <v>135</v>
      </c>
      <c r="C139" s="31">
        <v>2</v>
      </c>
      <c r="D139" s="32">
        <f t="shared" si="0"/>
        <v>9.0909090909090912E-2</v>
      </c>
      <c r="E139" s="32">
        <f>Sintéticos2x2!R138</f>
        <v>0.8</v>
      </c>
      <c r="F139" s="32">
        <f>Sintéticos2x2!S138</f>
        <v>1.5</v>
      </c>
      <c r="G139" s="32">
        <f>Sintéticos2x2!T138</f>
        <v>0.6</v>
      </c>
      <c r="H139" s="32">
        <f>Sintéticos2x2!U138</f>
        <v>0.8</v>
      </c>
      <c r="I139" s="32">
        <f>Sintéticos2x2!V138</f>
        <v>0.5</v>
      </c>
      <c r="J139" s="32">
        <f>Sintéticos2x2!W138</f>
        <v>0.6</v>
      </c>
      <c r="K139" s="33">
        <f>Sintéticos2x2!K138</f>
        <v>0.646055163519626</v>
      </c>
    </row>
    <row r="140" spans="2:11" ht="13.5" hidden="1" customHeight="1" outlineLevel="1">
      <c r="B140" s="31">
        <v>136</v>
      </c>
      <c r="C140" s="31">
        <v>2</v>
      </c>
      <c r="D140" s="32">
        <f t="shared" si="0"/>
        <v>9.0909090909090912E-2</v>
      </c>
      <c r="E140" s="32">
        <f>Sintéticos2x2!R139</f>
        <v>1.3</v>
      </c>
      <c r="F140" s="32">
        <f>Sintéticos2x2!S139</f>
        <v>1</v>
      </c>
      <c r="G140" s="32">
        <f>Sintéticos2x2!T139</f>
        <v>1.5</v>
      </c>
      <c r="H140" s="32">
        <f>Sintéticos2x2!U139</f>
        <v>0.30000000000000004</v>
      </c>
      <c r="I140" s="32">
        <f>Sintéticos2x2!V139</f>
        <v>0</v>
      </c>
      <c r="J140" s="32">
        <f>Sintéticos2x2!W139</f>
        <v>0.5</v>
      </c>
      <c r="K140" s="33">
        <f>Sintéticos2x2!K139</f>
        <v>0.80701603396655486</v>
      </c>
    </row>
    <row r="141" spans="2:11" ht="13.5" hidden="1" customHeight="1" outlineLevel="1">
      <c r="B141" s="31">
        <v>137</v>
      </c>
      <c r="C141" s="31">
        <v>2</v>
      </c>
      <c r="D141" s="32">
        <f t="shared" si="0"/>
        <v>9.0909090909090912E-2</v>
      </c>
      <c r="E141" s="32">
        <f>Sintéticos2x2!R140</f>
        <v>0.8</v>
      </c>
      <c r="F141" s="32">
        <f>Sintéticos2x2!S140</f>
        <v>1.1000000000000001</v>
      </c>
      <c r="G141" s="32">
        <f>Sintéticos2x2!T140</f>
        <v>1.5</v>
      </c>
      <c r="H141" s="32">
        <f>Sintéticos2x2!U140</f>
        <v>0.8</v>
      </c>
      <c r="I141" s="32">
        <f>Sintéticos2x2!V140</f>
        <v>9.9999999999999978E-2</v>
      </c>
      <c r="J141" s="32">
        <f>Sintéticos2x2!W140</f>
        <v>0.5</v>
      </c>
      <c r="K141" s="33">
        <f>Sintéticos2x2!K140</f>
        <v>0.52408128492990602</v>
      </c>
    </row>
    <row r="142" spans="2:11" ht="13.5" hidden="1" customHeight="1" outlineLevel="1">
      <c r="B142" s="31">
        <v>138</v>
      </c>
      <c r="C142" s="31">
        <v>2</v>
      </c>
      <c r="D142" s="32">
        <f t="shared" si="0"/>
        <v>9.0909090909090912E-2</v>
      </c>
      <c r="E142" s="32">
        <f>Sintéticos2x2!R141</f>
        <v>0.4</v>
      </c>
      <c r="F142" s="32">
        <f>Sintéticos2x2!S141</f>
        <v>1.1000000000000001</v>
      </c>
      <c r="G142" s="32">
        <f>Sintéticos2x2!T141</f>
        <v>1.5</v>
      </c>
      <c r="H142" s="32">
        <f>Sintéticos2x2!U141</f>
        <v>0.8</v>
      </c>
      <c r="I142" s="32">
        <f>Sintéticos2x2!V141</f>
        <v>9.9999999999999978E-2</v>
      </c>
      <c r="J142" s="32">
        <f>Sintéticos2x2!W141</f>
        <v>0.5</v>
      </c>
      <c r="K142" s="33">
        <f>Sintéticos2x2!K141</f>
        <v>0.48149264528574875</v>
      </c>
    </row>
    <row r="143" spans="2:11" ht="13.5" hidden="1" customHeight="1" outlineLevel="1">
      <c r="B143" s="31">
        <v>139</v>
      </c>
      <c r="C143" s="31">
        <v>2</v>
      </c>
      <c r="D143" s="32">
        <f t="shared" si="0"/>
        <v>9.0909090909090912E-2</v>
      </c>
      <c r="E143" s="32">
        <f>Sintéticos2x2!R142</f>
        <v>0.6</v>
      </c>
      <c r="F143" s="32">
        <f>Sintéticos2x2!S142</f>
        <v>2</v>
      </c>
      <c r="G143" s="32">
        <f>Sintéticos2x2!T142</f>
        <v>1.5</v>
      </c>
      <c r="H143" s="32">
        <f>Sintéticos2x2!U142</f>
        <v>1</v>
      </c>
      <c r="I143" s="32">
        <f>Sintéticos2x2!V142</f>
        <v>1</v>
      </c>
      <c r="J143" s="32">
        <f>Sintéticos2x2!W142</f>
        <v>0.5</v>
      </c>
      <c r="K143" s="33">
        <f>Sintéticos2x2!K142</f>
        <v>0.59911142425216679</v>
      </c>
    </row>
    <row r="144" spans="2:11" ht="13.5" hidden="1" customHeight="1" outlineLevel="1">
      <c r="B144" s="31">
        <v>140</v>
      </c>
      <c r="C144" s="31">
        <v>2</v>
      </c>
      <c r="D144" s="32">
        <f t="shared" si="0"/>
        <v>9.0909090909090912E-2</v>
      </c>
      <c r="E144" s="32">
        <f>Sintéticos2x2!R143</f>
        <v>0.4</v>
      </c>
      <c r="F144" s="32">
        <f>Sintéticos2x2!S143</f>
        <v>1.5</v>
      </c>
      <c r="G144" s="32">
        <f>Sintéticos2x2!T143</f>
        <v>1.5</v>
      </c>
      <c r="H144" s="32">
        <f>Sintéticos2x2!U143</f>
        <v>0.8</v>
      </c>
      <c r="I144" s="32">
        <f>Sintéticos2x2!V143</f>
        <v>0.5</v>
      </c>
      <c r="J144" s="32">
        <f>Sintéticos2x2!W143</f>
        <v>0.5</v>
      </c>
      <c r="K144" s="33">
        <f>Sintéticos2x2!K143</f>
        <v>0.43088216572093696</v>
      </c>
    </row>
    <row r="145" spans="2:11" ht="13.5" hidden="1" customHeight="1" outlineLevel="1">
      <c r="B145" s="31">
        <v>141</v>
      </c>
      <c r="C145" s="31">
        <v>2</v>
      </c>
      <c r="D145" s="32">
        <f t="shared" si="0"/>
        <v>9.0909090909090912E-2</v>
      </c>
      <c r="E145" s="32">
        <f>Sintéticos2x2!R144</f>
        <v>0.8</v>
      </c>
      <c r="F145" s="32">
        <f>Sintéticos2x2!S144</f>
        <v>1.5</v>
      </c>
      <c r="G145" s="32">
        <f>Sintéticos2x2!T144</f>
        <v>1.5</v>
      </c>
      <c r="H145" s="32">
        <f>Sintéticos2x2!U144</f>
        <v>0.8</v>
      </c>
      <c r="I145" s="32">
        <f>Sintéticos2x2!V144</f>
        <v>0.5</v>
      </c>
      <c r="J145" s="32">
        <f>Sintéticos2x2!W144</f>
        <v>0.5</v>
      </c>
      <c r="K145" s="33">
        <f>Sintéticos2x2!K144</f>
        <v>0.75198319582300621</v>
      </c>
    </row>
    <row r="146" spans="2:11" ht="13.5" hidden="1" customHeight="1" outlineLevel="1">
      <c r="B146" s="31">
        <v>142</v>
      </c>
      <c r="C146" s="31">
        <v>2</v>
      </c>
      <c r="D146" s="32">
        <f t="shared" si="0"/>
        <v>9.0909090909090912E-2</v>
      </c>
      <c r="E146" s="32">
        <f>Sintéticos2x2!R145</f>
        <v>0.6</v>
      </c>
      <c r="F146" s="32">
        <f>Sintéticos2x2!S145</f>
        <v>2</v>
      </c>
      <c r="G146" s="32">
        <f>Sintéticos2x2!T145</f>
        <v>1</v>
      </c>
      <c r="H146" s="32">
        <f>Sintéticos2x2!U145</f>
        <v>1</v>
      </c>
      <c r="I146" s="32">
        <f>Sintéticos2x2!V145</f>
        <v>1</v>
      </c>
      <c r="J146" s="32">
        <f>Sintéticos2x2!W145</f>
        <v>1</v>
      </c>
      <c r="K146" s="33">
        <f>Sintéticos2x2!K145</f>
        <v>0.47509578544061293</v>
      </c>
    </row>
    <row r="147" spans="2:11" ht="13.5" hidden="1" customHeight="1" outlineLevel="1">
      <c r="B147" s="31">
        <v>143</v>
      </c>
      <c r="C147" s="31">
        <v>2</v>
      </c>
      <c r="D147" s="32">
        <f t="shared" si="0"/>
        <v>9.0909090909090912E-2</v>
      </c>
      <c r="E147" s="32">
        <f>Sintéticos2x2!R146</f>
        <v>0.4</v>
      </c>
      <c r="F147" s="32">
        <f>Sintéticos2x2!S146</f>
        <v>1.5</v>
      </c>
      <c r="G147" s="32">
        <f>Sintéticos2x2!T146</f>
        <v>1</v>
      </c>
      <c r="H147" s="32">
        <f>Sintéticos2x2!U146</f>
        <v>0.8</v>
      </c>
      <c r="I147" s="32">
        <f>Sintéticos2x2!V146</f>
        <v>0.5</v>
      </c>
      <c r="J147" s="32">
        <f>Sintéticos2x2!W146</f>
        <v>1</v>
      </c>
      <c r="K147" s="33">
        <f>Sintéticos2x2!K146</f>
        <v>0.29370713802762483</v>
      </c>
    </row>
    <row r="148" spans="2:11" ht="13.5" hidden="1" customHeight="1" outlineLevel="1">
      <c r="B148" s="31">
        <v>144</v>
      </c>
      <c r="C148" s="31">
        <v>2</v>
      </c>
      <c r="D148" s="32">
        <f t="shared" si="0"/>
        <v>9.0909090909090912E-2</v>
      </c>
      <c r="E148" s="32">
        <f>Sintéticos2x2!R147</f>
        <v>0.8</v>
      </c>
      <c r="F148" s="32">
        <f>Sintéticos2x2!S147</f>
        <v>1.5</v>
      </c>
      <c r="G148" s="32">
        <f>Sintéticos2x2!T147</f>
        <v>1</v>
      </c>
      <c r="H148" s="32">
        <f>Sintéticos2x2!U147</f>
        <v>0.8</v>
      </c>
      <c r="I148" s="32">
        <f>Sintéticos2x2!V147</f>
        <v>0.5</v>
      </c>
      <c r="J148" s="32">
        <f>Sintéticos2x2!W147</f>
        <v>1</v>
      </c>
      <c r="K148" s="33">
        <f>Sintéticos2x2!K147</f>
        <v>0.66091175854711737</v>
      </c>
    </row>
    <row r="149" spans="2:11" ht="13.5" hidden="1" customHeight="1" outlineLevel="1">
      <c r="B149" s="31">
        <v>145</v>
      </c>
      <c r="C149" s="31">
        <v>2</v>
      </c>
      <c r="D149" s="32">
        <f t="shared" si="0"/>
        <v>9.0909090909090912E-2</v>
      </c>
      <c r="E149" s="32">
        <f>Sintéticos2x2!R148</f>
        <v>1.1000000000000001</v>
      </c>
      <c r="F149" s="32">
        <f>Sintéticos2x2!S148</f>
        <v>0.5</v>
      </c>
      <c r="G149" s="32">
        <f>Sintéticos2x2!T148</f>
        <v>0.6</v>
      </c>
      <c r="H149" s="32">
        <f>Sintéticos2x2!U148</f>
        <v>9.9999999999999978E-2</v>
      </c>
      <c r="I149" s="32">
        <f>Sintéticos2x2!V148</f>
        <v>0.5</v>
      </c>
      <c r="J149" s="32">
        <f>Sintéticos2x2!W148</f>
        <v>0.6</v>
      </c>
      <c r="K149" s="33">
        <f>Sintéticos2x2!K148</f>
        <v>0.34877910806123169</v>
      </c>
    </row>
    <row r="150" spans="2:11" ht="13.5" hidden="1" customHeight="1" outlineLevel="1">
      <c r="B150" s="31">
        <v>146</v>
      </c>
      <c r="C150" s="31">
        <v>2</v>
      </c>
      <c r="D150" s="32">
        <f t="shared" si="0"/>
        <v>9.0909090909090912E-2</v>
      </c>
      <c r="E150" s="32">
        <f>Sintéticos2x2!R149</f>
        <v>0.6</v>
      </c>
      <c r="F150" s="32">
        <f>Sintéticos2x2!S149</f>
        <v>0.6</v>
      </c>
      <c r="G150" s="32">
        <f>Sintéticos2x2!T149</f>
        <v>0.6</v>
      </c>
      <c r="H150" s="32">
        <f>Sintéticos2x2!U149</f>
        <v>0.6</v>
      </c>
      <c r="I150" s="32">
        <f>Sintéticos2x2!V149</f>
        <v>0.6</v>
      </c>
      <c r="J150" s="32">
        <f>Sintéticos2x2!W149</f>
        <v>0.6</v>
      </c>
      <c r="K150" s="33">
        <f>Sintéticos2x2!K149</f>
        <v>0.11963281861716257</v>
      </c>
    </row>
    <row r="151" spans="2:11" ht="13.5" hidden="1" customHeight="1" outlineLevel="1">
      <c r="B151" s="31">
        <v>147</v>
      </c>
      <c r="C151" s="31">
        <v>2</v>
      </c>
      <c r="D151" s="32">
        <f t="shared" si="0"/>
        <v>9.0909090909090912E-2</v>
      </c>
      <c r="E151" s="32">
        <f>Sintéticos2x2!R150</f>
        <v>0.2</v>
      </c>
      <c r="F151" s="32">
        <f>Sintéticos2x2!S150</f>
        <v>0.6</v>
      </c>
      <c r="G151" s="32">
        <f>Sintéticos2x2!T150</f>
        <v>0.6</v>
      </c>
      <c r="H151" s="32">
        <f>Sintéticos2x2!U150</f>
        <v>1</v>
      </c>
      <c r="I151" s="32">
        <f>Sintéticos2x2!V150</f>
        <v>0.6</v>
      </c>
      <c r="J151" s="32">
        <f>Sintéticos2x2!W150</f>
        <v>0.6</v>
      </c>
      <c r="K151" s="33">
        <f>Sintéticos2x2!K150</f>
        <v>0.13357048507209779</v>
      </c>
    </row>
    <row r="152" spans="2:11" ht="13.5" hidden="1" customHeight="1" outlineLevel="1">
      <c r="B152" s="31">
        <v>148</v>
      </c>
      <c r="C152" s="31">
        <v>2</v>
      </c>
      <c r="D152" s="32">
        <f t="shared" si="0"/>
        <v>9.0909090909090912E-2</v>
      </c>
      <c r="E152" s="32">
        <f>Sintéticos2x2!R151</f>
        <v>0.4</v>
      </c>
      <c r="F152" s="32">
        <f>Sintéticos2x2!S151</f>
        <v>1.5</v>
      </c>
      <c r="G152" s="32">
        <f>Sintéticos2x2!T151</f>
        <v>0.6</v>
      </c>
      <c r="H152" s="32">
        <f>Sintéticos2x2!U151</f>
        <v>0.8</v>
      </c>
      <c r="I152" s="32">
        <f>Sintéticos2x2!V151</f>
        <v>0.5</v>
      </c>
      <c r="J152" s="32">
        <f>Sintéticos2x2!W151</f>
        <v>0.6</v>
      </c>
      <c r="K152" s="33">
        <f>Sintéticos2x2!K151</f>
        <v>0.28716421686109861</v>
      </c>
    </row>
    <row r="153" spans="2:11" ht="13.5" hidden="1" customHeight="1" outlineLevel="1">
      <c r="B153" s="31">
        <v>149</v>
      </c>
      <c r="C153" s="31">
        <v>2</v>
      </c>
      <c r="D153" s="32">
        <f t="shared" si="0"/>
        <v>9.0909090909090912E-2</v>
      </c>
      <c r="E153" s="32">
        <f>Sintéticos2x2!R152</f>
        <v>0.2</v>
      </c>
      <c r="F153" s="32">
        <f>Sintéticos2x2!S152</f>
        <v>1</v>
      </c>
      <c r="G153" s="32">
        <f>Sintéticos2x2!T152</f>
        <v>0.6</v>
      </c>
      <c r="H153" s="32">
        <f>Sintéticos2x2!U152</f>
        <v>1</v>
      </c>
      <c r="I153" s="32">
        <f>Sintéticos2x2!V152</f>
        <v>1</v>
      </c>
      <c r="J153" s="32">
        <f>Sintéticos2x2!W152</f>
        <v>0.6</v>
      </c>
      <c r="K153" s="33">
        <f>Sintéticos2x2!K152</f>
        <v>0.10660723949106454</v>
      </c>
    </row>
    <row r="154" spans="2:11" ht="13.5" hidden="1" customHeight="1" outlineLevel="1">
      <c r="B154" s="31">
        <v>150</v>
      </c>
      <c r="C154" s="31">
        <v>2</v>
      </c>
      <c r="D154" s="32">
        <f t="shared" si="0"/>
        <v>9.0909090909090912E-2</v>
      </c>
      <c r="E154" s="32">
        <f>Sintéticos2x2!R153</f>
        <v>0.6</v>
      </c>
      <c r="F154" s="32">
        <f>Sintéticos2x2!S153</f>
        <v>1</v>
      </c>
      <c r="G154" s="32">
        <f>Sintéticos2x2!T153</f>
        <v>0.6</v>
      </c>
      <c r="H154" s="32">
        <f>Sintéticos2x2!U153</f>
        <v>0.6</v>
      </c>
      <c r="I154" s="32">
        <f>Sintéticos2x2!V153</f>
        <v>1</v>
      </c>
      <c r="J154" s="32">
        <f>Sintéticos2x2!W153</f>
        <v>0.6</v>
      </c>
      <c r="K154" s="33">
        <f>Sintéticos2x2!K153</f>
        <v>0.43651396632191597</v>
      </c>
    </row>
    <row r="155" spans="2:11" ht="13.5" hidden="1" customHeight="1" outlineLevel="1">
      <c r="B155" s="31">
        <v>151</v>
      </c>
      <c r="C155" s="31">
        <v>2</v>
      </c>
      <c r="D155" s="32">
        <f t="shared" si="0"/>
        <v>9.0909090909090912E-2</v>
      </c>
      <c r="E155" s="32">
        <f>Sintéticos2x2!R154</f>
        <v>1.1000000000000001</v>
      </c>
      <c r="F155" s="32">
        <f>Sintéticos2x2!S154</f>
        <v>0.5</v>
      </c>
      <c r="G155" s="32">
        <f>Sintéticos2x2!T154</f>
        <v>1.5</v>
      </c>
      <c r="H155" s="32">
        <f>Sintéticos2x2!U154</f>
        <v>9.9999999999999978E-2</v>
      </c>
      <c r="I155" s="32">
        <f>Sintéticos2x2!V154</f>
        <v>0.5</v>
      </c>
      <c r="J155" s="32">
        <f>Sintéticos2x2!W154</f>
        <v>0.5</v>
      </c>
      <c r="K155" s="33">
        <f>Sintéticos2x2!K154</f>
        <v>0.41473908319215902</v>
      </c>
    </row>
    <row r="156" spans="2:11" ht="13.5" hidden="1" customHeight="1" outlineLevel="1">
      <c r="B156" s="31">
        <v>152</v>
      </c>
      <c r="C156" s="31">
        <v>2</v>
      </c>
      <c r="D156" s="32">
        <f t="shared" si="0"/>
        <v>9.0909090909090912E-2</v>
      </c>
      <c r="E156" s="32">
        <f>Sintéticos2x2!R155</f>
        <v>0.6</v>
      </c>
      <c r="F156" s="32">
        <f>Sintéticos2x2!S155</f>
        <v>0.6</v>
      </c>
      <c r="G156" s="32">
        <f>Sintéticos2x2!T155</f>
        <v>1.5</v>
      </c>
      <c r="H156" s="32">
        <f>Sintéticos2x2!U155</f>
        <v>0.6</v>
      </c>
      <c r="I156" s="32">
        <f>Sintéticos2x2!V155</f>
        <v>0.6</v>
      </c>
      <c r="J156" s="32">
        <f>Sintéticos2x2!W155</f>
        <v>0.5</v>
      </c>
      <c r="K156" s="33">
        <f>Sintéticos2x2!K155</f>
        <v>0.26349805306892538</v>
      </c>
    </row>
    <row r="157" spans="2:11" ht="13.5" hidden="1" customHeight="1" outlineLevel="1">
      <c r="B157" s="31">
        <v>153</v>
      </c>
      <c r="C157" s="31">
        <v>2</v>
      </c>
      <c r="D157" s="32">
        <f t="shared" si="0"/>
        <v>9.0909090909090912E-2</v>
      </c>
      <c r="E157" s="32">
        <f>Sintéticos2x2!R156</f>
        <v>0.2</v>
      </c>
      <c r="F157" s="32">
        <f>Sintéticos2x2!S156</f>
        <v>0.6</v>
      </c>
      <c r="G157" s="32">
        <f>Sintéticos2x2!T156</f>
        <v>1.5</v>
      </c>
      <c r="H157" s="32">
        <f>Sintéticos2x2!U156</f>
        <v>1</v>
      </c>
      <c r="I157" s="32">
        <f>Sintéticos2x2!V156</f>
        <v>0.6</v>
      </c>
      <c r="J157" s="32">
        <f>Sintéticos2x2!W156</f>
        <v>0.5</v>
      </c>
      <c r="K157" s="33">
        <f>Sintéticos2x2!K156</f>
        <v>0.25955152577870633</v>
      </c>
    </row>
    <row r="158" spans="2:11" ht="13.5" hidden="1" customHeight="1" outlineLevel="1">
      <c r="B158" s="31">
        <v>154</v>
      </c>
      <c r="C158" s="31">
        <v>2</v>
      </c>
      <c r="D158" s="32">
        <f t="shared" si="0"/>
        <v>9.0909090909090912E-2</v>
      </c>
      <c r="E158" s="32">
        <f>Sintéticos2x2!R157</f>
        <v>0.4</v>
      </c>
      <c r="F158" s="32">
        <f>Sintéticos2x2!S157</f>
        <v>1.5</v>
      </c>
      <c r="G158" s="32">
        <f>Sintéticos2x2!T157</f>
        <v>1.5</v>
      </c>
      <c r="H158" s="32">
        <f>Sintéticos2x2!U157</f>
        <v>0.8</v>
      </c>
      <c r="I158" s="32">
        <f>Sintéticos2x2!V157</f>
        <v>0.5</v>
      </c>
      <c r="J158" s="32">
        <f>Sintéticos2x2!W157</f>
        <v>0.5</v>
      </c>
      <c r="K158" s="33">
        <f>Sintéticos2x2!K157</f>
        <v>0.41455394654013855</v>
      </c>
    </row>
    <row r="159" spans="2:11" ht="13.5" hidden="1" customHeight="1" outlineLevel="1">
      <c r="B159" s="31">
        <v>155</v>
      </c>
      <c r="C159" s="31">
        <v>2</v>
      </c>
      <c r="D159" s="32">
        <f t="shared" si="0"/>
        <v>9.0909090909090912E-2</v>
      </c>
      <c r="E159" s="32">
        <f>Sintéticos2x2!R158</f>
        <v>0.2</v>
      </c>
      <c r="F159" s="32">
        <f>Sintéticos2x2!S158</f>
        <v>1</v>
      </c>
      <c r="G159" s="32">
        <f>Sintéticos2x2!T158</f>
        <v>1.5</v>
      </c>
      <c r="H159" s="32">
        <f>Sintéticos2x2!U158</f>
        <v>1</v>
      </c>
      <c r="I159" s="32">
        <f>Sintéticos2x2!V158</f>
        <v>1</v>
      </c>
      <c r="J159" s="32">
        <f>Sintéticos2x2!W158</f>
        <v>0.5</v>
      </c>
      <c r="K159" s="33">
        <f>Sintéticos2x2!K158</f>
        <v>0.2464903846741664</v>
      </c>
    </row>
    <row r="160" spans="2:11" ht="13.5" hidden="1" customHeight="1" outlineLevel="1">
      <c r="B160" s="31">
        <v>156</v>
      </c>
      <c r="C160" s="31">
        <v>2</v>
      </c>
      <c r="D160" s="32">
        <f t="shared" si="0"/>
        <v>9.0909090909090912E-2</v>
      </c>
      <c r="E160" s="32">
        <f>Sintéticos2x2!R159</f>
        <v>0.6</v>
      </c>
      <c r="F160" s="32">
        <f>Sintéticos2x2!S159</f>
        <v>1</v>
      </c>
      <c r="G160" s="32">
        <f>Sintéticos2x2!T159</f>
        <v>1.5</v>
      </c>
      <c r="H160" s="32">
        <f>Sintéticos2x2!U159</f>
        <v>0.6</v>
      </c>
      <c r="I160" s="32">
        <f>Sintéticos2x2!V159</f>
        <v>1</v>
      </c>
      <c r="J160" s="32">
        <f>Sintéticos2x2!W159</f>
        <v>0.5</v>
      </c>
      <c r="K160" s="33">
        <f>Sintéticos2x2!K159</f>
        <v>0.52710423790049232</v>
      </c>
    </row>
    <row r="161" spans="2:11" ht="13.5" hidden="1" customHeight="1" outlineLevel="1">
      <c r="B161" s="31">
        <v>157</v>
      </c>
      <c r="C161" s="31">
        <v>2</v>
      </c>
      <c r="D161" s="32">
        <f t="shared" si="0"/>
        <v>9.0909090909090912E-2</v>
      </c>
      <c r="E161" s="32">
        <f>Sintéticos2x2!R160</f>
        <v>0.2</v>
      </c>
      <c r="F161" s="32">
        <f>Sintéticos2x2!S160</f>
        <v>1</v>
      </c>
      <c r="G161" s="32">
        <f>Sintéticos2x2!T160</f>
        <v>1</v>
      </c>
      <c r="H161" s="32">
        <f>Sintéticos2x2!U160</f>
        <v>1</v>
      </c>
      <c r="I161" s="32">
        <f>Sintéticos2x2!V160</f>
        <v>1</v>
      </c>
      <c r="J161" s="32">
        <f>Sintéticos2x2!W160</f>
        <v>1</v>
      </c>
      <c r="K161" s="33">
        <f>Sintéticos2x2!K160</f>
        <v>0.11561866125760645</v>
      </c>
    </row>
    <row r="162" spans="2:11" ht="13.5" hidden="1" customHeight="1" outlineLevel="1">
      <c r="B162" s="31">
        <v>158</v>
      </c>
      <c r="C162" s="31">
        <v>2</v>
      </c>
      <c r="D162" s="32">
        <f t="shared" si="0"/>
        <v>9.0909090909090912E-2</v>
      </c>
      <c r="E162" s="32">
        <f>Sintéticos2x2!R161</f>
        <v>0.6</v>
      </c>
      <c r="F162" s="32">
        <f>Sintéticos2x2!S161</f>
        <v>1</v>
      </c>
      <c r="G162" s="32">
        <f>Sintéticos2x2!T161</f>
        <v>1</v>
      </c>
      <c r="H162" s="32">
        <f>Sintéticos2x2!U161</f>
        <v>0.6</v>
      </c>
      <c r="I162" s="32">
        <f>Sintéticos2x2!V161</f>
        <v>1</v>
      </c>
      <c r="J162" s="32">
        <f>Sintéticos2x2!W161</f>
        <v>1</v>
      </c>
      <c r="K162" s="33">
        <f>Sintéticos2x2!K161</f>
        <v>0.43186737843917689</v>
      </c>
    </row>
    <row r="163" spans="2:11" ht="13.5" hidden="1" customHeight="1" outlineLevel="1">
      <c r="B163" s="31">
        <v>159</v>
      </c>
      <c r="C163" s="31">
        <v>2</v>
      </c>
      <c r="D163" s="32">
        <f t="shared" si="0"/>
        <v>9.0909090909090912E-2</v>
      </c>
      <c r="E163" s="32">
        <f>Sintéticos2x2!R162</f>
        <v>1.5</v>
      </c>
      <c r="F163" s="32">
        <f>Sintéticos2x2!S162</f>
        <v>0.5</v>
      </c>
      <c r="G163" s="32">
        <f>Sintéticos2x2!T162</f>
        <v>0.6</v>
      </c>
      <c r="H163" s="32">
        <f>Sintéticos2x2!U162</f>
        <v>0.5</v>
      </c>
      <c r="I163" s="32">
        <f>Sintéticos2x2!V162</f>
        <v>0.5</v>
      </c>
      <c r="J163" s="32">
        <f>Sintéticos2x2!W162</f>
        <v>0.6</v>
      </c>
      <c r="K163" s="33">
        <f>Sintéticos2x2!K162</f>
        <v>0.79794523024726605</v>
      </c>
    </row>
    <row r="164" spans="2:11" ht="13.5" hidden="1" customHeight="1" outlineLevel="1">
      <c r="B164" s="31">
        <v>160</v>
      </c>
      <c r="C164" s="31">
        <v>2</v>
      </c>
      <c r="D164" s="32">
        <f t="shared" si="0"/>
        <v>9.0909090909090912E-2</v>
      </c>
      <c r="E164" s="32">
        <f>Sintéticos2x2!R163</f>
        <v>1</v>
      </c>
      <c r="F164" s="32">
        <f>Sintéticos2x2!S163</f>
        <v>0.6</v>
      </c>
      <c r="G164" s="32">
        <f>Sintéticos2x2!T163</f>
        <v>0.6</v>
      </c>
      <c r="H164" s="32">
        <f>Sintéticos2x2!U163</f>
        <v>1</v>
      </c>
      <c r="I164" s="32">
        <f>Sintéticos2x2!V163</f>
        <v>0.6</v>
      </c>
      <c r="J164" s="32">
        <f>Sintéticos2x2!W163</f>
        <v>0.6</v>
      </c>
      <c r="K164" s="33">
        <f>Sintéticos2x2!K163</f>
        <v>0.45123674739796971</v>
      </c>
    </row>
    <row r="165" spans="2:11" ht="13.5" hidden="1" customHeight="1" outlineLevel="1">
      <c r="B165" s="31">
        <v>161</v>
      </c>
      <c r="C165" s="31">
        <v>2</v>
      </c>
      <c r="D165" s="32">
        <f t="shared" si="0"/>
        <v>9.0909090909090912E-2</v>
      </c>
      <c r="E165" s="32">
        <f>Sintéticos2x2!R164</f>
        <v>0.6</v>
      </c>
      <c r="F165" s="32">
        <f>Sintéticos2x2!S164</f>
        <v>0.6</v>
      </c>
      <c r="G165" s="32">
        <f>Sintéticos2x2!T164</f>
        <v>0.6</v>
      </c>
      <c r="H165" s="32">
        <f>Sintéticos2x2!U164</f>
        <v>0.6</v>
      </c>
      <c r="I165" s="32">
        <f>Sintéticos2x2!V164</f>
        <v>0.6</v>
      </c>
      <c r="J165" s="32">
        <f>Sintéticos2x2!W164</f>
        <v>0.6</v>
      </c>
      <c r="K165" s="33">
        <f>Sintéticos2x2!K164</f>
        <v>0.35223286521211328</v>
      </c>
    </row>
    <row r="166" spans="2:11" ht="13.5" hidden="1" customHeight="1" outlineLevel="1">
      <c r="B166" s="31">
        <v>162</v>
      </c>
      <c r="C166" s="31">
        <v>2</v>
      </c>
      <c r="D166" s="32">
        <f t="shared" si="0"/>
        <v>9.0909090909090912E-2</v>
      </c>
      <c r="E166" s="32">
        <f>Sintéticos2x2!R165</f>
        <v>0.8</v>
      </c>
      <c r="F166" s="32">
        <f>Sintéticos2x2!S165</f>
        <v>1.5</v>
      </c>
      <c r="G166" s="32">
        <f>Sintéticos2x2!T165</f>
        <v>0.6</v>
      </c>
      <c r="H166" s="32">
        <f>Sintéticos2x2!U165</f>
        <v>0.8</v>
      </c>
      <c r="I166" s="32">
        <f>Sintéticos2x2!V165</f>
        <v>0.5</v>
      </c>
      <c r="J166" s="32">
        <f>Sintéticos2x2!W165</f>
        <v>0.6</v>
      </c>
      <c r="K166" s="33">
        <f>Sintéticos2x2!K165</f>
        <v>0.61735840659692709</v>
      </c>
    </row>
    <row r="167" spans="2:11" ht="13.5" hidden="1" customHeight="1" outlineLevel="1">
      <c r="B167" s="31">
        <v>163</v>
      </c>
      <c r="C167" s="31">
        <v>2</v>
      </c>
      <c r="D167" s="32">
        <f t="shared" si="0"/>
        <v>9.0909090909090912E-2</v>
      </c>
      <c r="E167" s="32">
        <f>Sintéticos2x2!R166</f>
        <v>0.6</v>
      </c>
      <c r="F167" s="32">
        <f>Sintéticos2x2!S166</f>
        <v>1</v>
      </c>
      <c r="G167" s="32">
        <f>Sintéticos2x2!T166</f>
        <v>0.6</v>
      </c>
      <c r="H167" s="32">
        <f>Sintéticos2x2!U166</f>
        <v>0.6</v>
      </c>
      <c r="I167" s="32">
        <f>Sintéticos2x2!V166</f>
        <v>1</v>
      </c>
      <c r="J167" s="32">
        <f>Sintéticos2x2!W166</f>
        <v>0.6</v>
      </c>
      <c r="K167" s="33">
        <f>Sintéticos2x2!K166</f>
        <v>0.39025575616429997</v>
      </c>
    </row>
    <row r="168" spans="2:11" ht="13.5" hidden="1" customHeight="1" outlineLevel="1">
      <c r="B168" s="31">
        <v>164</v>
      </c>
      <c r="C168" s="31">
        <v>2</v>
      </c>
      <c r="D168" s="32">
        <f t="shared" si="0"/>
        <v>9.0909090909090912E-2</v>
      </c>
      <c r="E168" s="32">
        <f>Sintéticos2x2!R167</f>
        <v>1</v>
      </c>
      <c r="F168" s="32">
        <f>Sintéticos2x2!S167</f>
        <v>1</v>
      </c>
      <c r="G168" s="32">
        <f>Sintéticos2x2!T167</f>
        <v>0.6</v>
      </c>
      <c r="H168" s="32">
        <f>Sintéticos2x2!U167</f>
        <v>1</v>
      </c>
      <c r="I168" s="32">
        <f>Sintéticos2x2!V167</f>
        <v>1</v>
      </c>
      <c r="J168" s="32">
        <f>Sintéticos2x2!W167</f>
        <v>0.6</v>
      </c>
      <c r="K168" s="33">
        <f>Sintéticos2x2!K167</f>
        <v>1.1128077717554672</v>
      </c>
    </row>
    <row r="169" spans="2:11" ht="13.5" hidden="1" customHeight="1" outlineLevel="1">
      <c r="B169" s="31">
        <v>165</v>
      </c>
      <c r="C169" s="31">
        <v>2</v>
      </c>
      <c r="D169" s="32">
        <f t="shared" si="0"/>
        <v>9.0909090909090912E-2</v>
      </c>
      <c r="E169" s="32">
        <f>Sintéticos2x2!R168</f>
        <v>1.5</v>
      </c>
      <c r="F169" s="32">
        <f>Sintéticos2x2!S168</f>
        <v>0.5</v>
      </c>
      <c r="G169" s="32">
        <f>Sintéticos2x2!T168</f>
        <v>1.5</v>
      </c>
      <c r="H169" s="32">
        <f>Sintéticos2x2!U168</f>
        <v>0.5</v>
      </c>
      <c r="I169" s="32">
        <f>Sintéticos2x2!V168</f>
        <v>0.5</v>
      </c>
      <c r="J169" s="32">
        <f>Sintéticos2x2!W168</f>
        <v>0.5</v>
      </c>
      <c r="K169" s="33">
        <f>Sintéticos2x2!K168</f>
        <v>0.94774526549126037</v>
      </c>
    </row>
    <row r="170" spans="2:11" ht="13.5" hidden="1" customHeight="1" outlineLevel="1">
      <c r="B170" s="31">
        <v>166</v>
      </c>
      <c r="C170" s="31">
        <v>2</v>
      </c>
      <c r="D170" s="32">
        <f t="shared" si="0"/>
        <v>9.0909090909090912E-2</v>
      </c>
      <c r="E170" s="32">
        <f>Sintéticos2x2!R169</f>
        <v>1</v>
      </c>
      <c r="F170" s="32">
        <f>Sintéticos2x2!S169</f>
        <v>0.6</v>
      </c>
      <c r="G170" s="32">
        <f>Sintéticos2x2!T169</f>
        <v>1.5</v>
      </c>
      <c r="H170" s="32">
        <f>Sintéticos2x2!U169</f>
        <v>1</v>
      </c>
      <c r="I170" s="32">
        <f>Sintéticos2x2!V169</f>
        <v>0.6</v>
      </c>
      <c r="J170" s="32">
        <f>Sintéticos2x2!W169</f>
        <v>0.5</v>
      </c>
      <c r="K170" s="33">
        <f>Sintéticos2x2!K169</f>
        <v>0.63169003266597079</v>
      </c>
    </row>
    <row r="171" spans="2:11" ht="13.5" hidden="1" customHeight="1" outlineLevel="1">
      <c r="B171" s="31">
        <v>167</v>
      </c>
      <c r="C171" s="31">
        <v>2</v>
      </c>
      <c r="D171" s="32">
        <f t="shared" si="0"/>
        <v>9.0909090909090912E-2</v>
      </c>
      <c r="E171" s="32">
        <f>Sintéticos2x2!R170</f>
        <v>0.6</v>
      </c>
      <c r="F171" s="32">
        <f>Sintéticos2x2!S170</f>
        <v>0.6</v>
      </c>
      <c r="G171" s="32">
        <f>Sintéticos2x2!T170</f>
        <v>1.5</v>
      </c>
      <c r="H171" s="32">
        <f>Sintéticos2x2!U170</f>
        <v>0.6</v>
      </c>
      <c r="I171" s="32">
        <f>Sintéticos2x2!V170</f>
        <v>0.6</v>
      </c>
      <c r="J171" s="32">
        <f>Sintéticos2x2!W170</f>
        <v>0.5</v>
      </c>
      <c r="K171" s="33">
        <f>Sintéticos2x2!K170</f>
        <v>0.53935388425787256</v>
      </c>
    </row>
    <row r="172" spans="2:11" ht="13.5" hidden="1" customHeight="1" outlineLevel="1">
      <c r="B172" s="31">
        <v>168</v>
      </c>
      <c r="C172" s="31">
        <v>2</v>
      </c>
      <c r="D172" s="32">
        <f t="shared" si="0"/>
        <v>9.0909090909090912E-2</v>
      </c>
      <c r="E172" s="32">
        <f>Sintéticos2x2!R171</f>
        <v>0.8</v>
      </c>
      <c r="F172" s="32">
        <f>Sintéticos2x2!S171</f>
        <v>1.5</v>
      </c>
      <c r="G172" s="32">
        <f>Sintéticos2x2!T171</f>
        <v>1.5</v>
      </c>
      <c r="H172" s="32">
        <f>Sintéticos2x2!U171</f>
        <v>0.8</v>
      </c>
      <c r="I172" s="32">
        <f>Sintéticos2x2!V171</f>
        <v>0.5</v>
      </c>
      <c r="J172" s="32">
        <f>Sintéticos2x2!W171</f>
        <v>0.5</v>
      </c>
      <c r="K172" s="33">
        <f>Sintéticos2x2!K171</f>
        <v>0.83021381246892179</v>
      </c>
    </row>
    <row r="173" spans="2:11" ht="13.5" hidden="1" customHeight="1" outlineLevel="1">
      <c r="B173" s="31">
        <v>169</v>
      </c>
      <c r="C173" s="31">
        <v>2</v>
      </c>
      <c r="D173" s="32">
        <f t="shared" si="0"/>
        <v>9.0909090909090912E-2</v>
      </c>
      <c r="E173" s="32">
        <f>Sintéticos2x2!R172</f>
        <v>0.6</v>
      </c>
      <c r="F173" s="32">
        <f>Sintéticos2x2!S172</f>
        <v>1</v>
      </c>
      <c r="G173" s="32">
        <f>Sintéticos2x2!T172</f>
        <v>1.5</v>
      </c>
      <c r="H173" s="32">
        <f>Sintéticos2x2!U172</f>
        <v>0.6</v>
      </c>
      <c r="I173" s="32">
        <f>Sintéticos2x2!V172</f>
        <v>1</v>
      </c>
      <c r="J173" s="32">
        <f>Sintéticos2x2!W172</f>
        <v>0.5</v>
      </c>
      <c r="K173" s="33">
        <f>Sintéticos2x2!K172</f>
        <v>0.60883481667071782</v>
      </c>
    </row>
    <row r="174" spans="2:11" ht="13.5" hidden="1" customHeight="1" outlineLevel="1">
      <c r="B174" s="31">
        <v>170</v>
      </c>
      <c r="C174" s="31">
        <v>2</v>
      </c>
      <c r="D174" s="32">
        <f t="shared" si="0"/>
        <v>9.0909090909090912E-2</v>
      </c>
      <c r="E174" s="32">
        <f>Sintéticos2x2!R173</f>
        <v>1</v>
      </c>
      <c r="F174" s="32">
        <f>Sintéticos2x2!S173</f>
        <v>1</v>
      </c>
      <c r="G174" s="32">
        <f>Sintéticos2x2!T173</f>
        <v>1.5</v>
      </c>
      <c r="H174" s="32">
        <f>Sintéticos2x2!U173</f>
        <v>1</v>
      </c>
      <c r="I174" s="32">
        <f>Sintéticos2x2!V173</f>
        <v>1</v>
      </c>
      <c r="J174" s="32">
        <f>Sintéticos2x2!W173</f>
        <v>0.5</v>
      </c>
      <c r="K174" s="33">
        <f>Sintéticos2x2!K173</f>
        <v>1.2651024092768914</v>
      </c>
    </row>
    <row r="175" spans="2:11" ht="13.5" hidden="1" customHeight="1" outlineLevel="1">
      <c r="B175" s="31">
        <v>171</v>
      </c>
      <c r="C175" s="31">
        <v>2</v>
      </c>
      <c r="D175" s="32">
        <f t="shared" si="0"/>
        <v>9.0909090909090912E-2</v>
      </c>
      <c r="E175" s="32">
        <f>Sintéticos2x2!R174</f>
        <v>1</v>
      </c>
      <c r="F175" s="32">
        <f>Sintéticos2x2!S174</f>
        <v>1</v>
      </c>
      <c r="G175" s="32">
        <f>Sintéticos2x2!T174</f>
        <v>1</v>
      </c>
      <c r="H175" s="32">
        <f>Sintéticos2x2!U174</f>
        <v>1</v>
      </c>
      <c r="I175" s="32">
        <f>Sintéticos2x2!V174</f>
        <v>1</v>
      </c>
      <c r="J175" s="32">
        <f>Sintéticos2x2!W174</f>
        <v>1</v>
      </c>
      <c r="K175" s="33">
        <f>Sintéticos2x2!K174</f>
        <v>1.0910265878877403</v>
      </c>
    </row>
    <row r="176" spans="2:11" ht="13.5" customHeight="1" collapsed="1">
      <c r="B176" s="31">
        <v>172</v>
      </c>
      <c r="C176" s="31">
        <v>3</v>
      </c>
      <c r="D176" s="32">
        <f t="shared" si="0"/>
        <v>0.18181818181818182</v>
      </c>
      <c r="E176" s="32">
        <f>Sintéticos3x3!Y4</f>
        <v>3</v>
      </c>
      <c r="F176" s="32">
        <f>Sintéticos3x3!Z4</f>
        <v>0</v>
      </c>
      <c r="G176" s="32">
        <f>Sintéticos3x3!AA4</f>
        <v>0.30000000000000004</v>
      </c>
      <c r="H176" s="32">
        <f>Sintéticos3x3!AB4</f>
        <v>1</v>
      </c>
      <c r="I176" s="32">
        <f>Sintéticos3x3!AC4</f>
        <v>1</v>
      </c>
      <c r="J176" s="32">
        <f>Sintéticos3x3!AD4</f>
        <v>1</v>
      </c>
      <c r="K176" s="33">
        <f>Sintéticos3x3!O4</f>
        <v>2.947923255323635</v>
      </c>
    </row>
    <row r="177" spans="2:11" ht="13.5" customHeight="1">
      <c r="B177" s="31">
        <v>173</v>
      </c>
      <c r="C177" s="31">
        <v>3</v>
      </c>
      <c r="D177" s="32">
        <f t="shared" si="0"/>
        <v>0.18181818181818182</v>
      </c>
      <c r="E177" s="32">
        <f>Sintéticos3x3!Y5</f>
        <v>2.1</v>
      </c>
      <c r="F177" s="32">
        <f>Sintéticos3x3!Z5</f>
        <v>0</v>
      </c>
      <c r="G177" s="32">
        <f>Sintéticos3x3!AA5</f>
        <v>0.30000000000000004</v>
      </c>
      <c r="H177" s="32">
        <f>Sintéticos3x3!AB5</f>
        <v>0.40000000000000008</v>
      </c>
      <c r="I177" s="32">
        <f>Sintéticos3x3!AC5</f>
        <v>1</v>
      </c>
      <c r="J177" s="32">
        <f>Sintéticos3x3!AD5</f>
        <v>1</v>
      </c>
      <c r="K177" s="33">
        <f>Sintéticos3x3!O5</f>
        <v>1.0167773538642788</v>
      </c>
    </row>
    <row r="178" spans="2:11" ht="13.5" customHeight="1">
      <c r="B178" s="31">
        <v>174</v>
      </c>
      <c r="C178" s="31">
        <v>3</v>
      </c>
      <c r="D178" s="32">
        <f t="shared" si="0"/>
        <v>0.18181818181818182</v>
      </c>
      <c r="E178" s="32">
        <f>Sintéticos3x3!Y6</f>
        <v>2.2999999999999998</v>
      </c>
      <c r="F178" s="32">
        <f>Sintéticos3x3!Z6</f>
        <v>0.9</v>
      </c>
      <c r="G178" s="32">
        <f>Sintéticos3x3!AA6</f>
        <v>0.30000000000000004</v>
      </c>
      <c r="H178" s="32">
        <f>Sintéticos3x3!AB6</f>
        <v>0.53333333333333333</v>
      </c>
      <c r="I178" s="32">
        <f>Sintéticos3x3!AC6</f>
        <v>0.70000000000000007</v>
      </c>
      <c r="J178" s="32">
        <f>Sintéticos3x3!AD6</f>
        <v>1</v>
      </c>
      <c r="K178" s="33">
        <f>Sintéticos3x3!O6</f>
        <v>1.9167093810859608</v>
      </c>
    </row>
    <row r="179" spans="2:11" ht="13.5" customHeight="1">
      <c r="B179" s="31">
        <v>175</v>
      </c>
      <c r="C179" s="31">
        <v>3</v>
      </c>
      <c r="D179" s="32">
        <f t="shared" si="0"/>
        <v>0.18181818181818182</v>
      </c>
      <c r="E179" s="32">
        <f>Sintéticos3x3!Y7</f>
        <v>2.9</v>
      </c>
      <c r="F179" s="32">
        <f>Sintéticos3x3!Z7</f>
        <v>0</v>
      </c>
      <c r="G179" s="32">
        <f>Sintéticos3x3!AA7</f>
        <v>0.7</v>
      </c>
      <c r="H179" s="32">
        <f>Sintéticos3x3!AB7</f>
        <v>0.93333333333333324</v>
      </c>
      <c r="I179" s="32">
        <f>Sintéticos3x3!AC7</f>
        <v>1</v>
      </c>
      <c r="J179" s="32">
        <f>Sintéticos3x3!AD7</f>
        <v>0.73333333333333339</v>
      </c>
      <c r="K179" s="33">
        <f>Sintéticos3x3!O7</f>
        <v>2.3149647648022857</v>
      </c>
    </row>
    <row r="180" spans="2:11" ht="13.5" customHeight="1">
      <c r="B180" s="31">
        <v>176</v>
      </c>
      <c r="C180" s="31">
        <v>3</v>
      </c>
      <c r="D180" s="32">
        <f t="shared" si="0"/>
        <v>0.18181818181818182</v>
      </c>
      <c r="E180" s="32">
        <f>Sintéticos3x3!Y8</f>
        <v>2.2999999999999998</v>
      </c>
      <c r="F180" s="32">
        <f>Sintéticos3x3!Z8</f>
        <v>0.9</v>
      </c>
      <c r="G180" s="32">
        <f>Sintéticos3x3!AA8</f>
        <v>0.7</v>
      </c>
      <c r="H180" s="32">
        <f>Sintéticos3x3!AB8</f>
        <v>0.53333333333333333</v>
      </c>
      <c r="I180" s="32">
        <f>Sintéticos3x3!AC8</f>
        <v>0.70000000000000007</v>
      </c>
      <c r="J180" s="32">
        <f>Sintéticos3x3!AD8</f>
        <v>0.73333333333333339</v>
      </c>
      <c r="K180" s="33">
        <f>Sintéticos3x3!O8</f>
        <v>1.5999132911546239</v>
      </c>
    </row>
    <row r="181" spans="2:11" ht="13.5" hidden="1" customHeight="1" outlineLevel="1">
      <c r="B181" s="31">
        <v>177</v>
      </c>
      <c r="C181" s="31">
        <v>3</v>
      </c>
      <c r="D181" s="32">
        <f t="shared" si="0"/>
        <v>0.18181818181818182</v>
      </c>
      <c r="E181" s="32">
        <f>Sintéticos3x3!Y9</f>
        <v>3</v>
      </c>
      <c r="F181" s="32">
        <f>Sintéticos3x3!Z9</f>
        <v>0</v>
      </c>
      <c r="G181" s="32">
        <f>Sintéticos3x3!AA9</f>
        <v>0.5</v>
      </c>
      <c r="H181" s="32">
        <f>Sintéticos3x3!AB9</f>
        <v>1</v>
      </c>
      <c r="I181" s="32">
        <f>Sintéticos3x3!AC9</f>
        <v>1</v>
      </c>
      <c r="J181" s="32">
        <f>Sintéticos3x3!AD9</f>
        <v>0.8666666666666667</v>
      </c>
      <c r="K181" s="33">
        <f>Sintéticos3x3!O9</f>
        <v>2.3722597721217693</v>
      </c>
    </row>
    <row r="182" spans="2:11" ht="13.5" hidden="1" customHeight="1" outlineLevel="1">
      <c r="B182" s="31">
        <v>178</v>
      </c>
      <c r="C182" s="31">
        <v>3</v>
      </c>
      <c r="D182" s="32">
        <f t="shared" si="0"/>
        <v>0.18181818181818182</v>
      </c>
      <c r="E182" s="32">
        <f>Sintéticos3x3!Y10</f>
        <v>2.2999999999999998</v>
      </c>
      <c r="F182" s="32">
        <f>Sintéticos3x3!Z10</f>
        <v>0.9</v>
      </c>
      <c r="G182" s="32">
        <f>Sintéticos3x3!AA10</f>
        <v>0.5</v>
      </c>
      <c r="H182" s="32">
        <f>Sintéticos3x3!AB10</f>
        <v>0.53333333333333333</v>
      </c>
      <c r="I182" s="32">
        <f>Sintéticos3x3!AC10</f>
        <v>0.70000000000000007</v>
      </c>
      <c r="J182" s="32">
        <f>Sintéticos3x3!AD10</f>
        <v>0.8666666666666667</v>
      </c>
      <c r="K182" s="33">
        <f>Sintéticos3x3!O10</f>
        <v>1.8412025583516733</v>
      </c>
    </row>
    <row r="183" spans="2:11" ht="13.5" hidden="1" customHeight="1" outlineLevel="1">
      <c r="B183" s="31">
        <v>179</v>
      </c>
      <c r="C183" s="31">
        <v>3</v>
      </c>
      <c r="D183" s="32">
        <f t="shared" si="0"/>
        <v>0.18181818181818182</v>
      </c>
      <c r="E183" s="32">
        <f>Sintéticos3x3!Y11</f>
        <v>2.7</v>
      </c>
      <c r="F183" s="32">
        <f>Sintéticos3x3!Z11</f>
        <v>0.1</v>
      </c>
      <c r="G183" s="32">
        <f>Sintéticos3x3!AA11</f>
        <v>0.60000000000000009</v>
      </c>
      <c r="H183" s="32">
        <f>Sintéticos3x3!AB11</f>
        <v>0.79999999999999993</v>
      </c>
      <c r="I183" s="32">
        <f>Sintéticos3x3!AC11</f>
        <v>0.96666666666666667</v>
      </c>
      <c r="J183" s="32">
        <f>Sintéticos3x3!AD11</f>
        <v>0.79999999999999993</v>
      </c>
      <c r="K183" s="33">
        <f>Sintéticos3x3!O11</f>
        <v>1.8011186238561516</v>
      </c>
    </row>
    <row r="184" spans="2:11" ht="13.5" hidden="1" customHeight="1" outlineLevel="1">
      <c r="B184" s="31">
        <v>180</v>
      </c>
      <c r="C184" s="31">
        <v>3</v>
      </c>
      <c r="D184" s="32">
        <f t="shared" si="0"/>
        <v>0.18181818181818182</v>
      </c>
      <c r="E184" s="32">
        <f>Sintéticos3x3!Y12</f>
        <v>1.2000000000000002</v>
      </c>
      <c r="F184" s="32">
        <f>Sintéticos3x3!Z12</f>
        <v>0</v>
      </c>
      <c r="G184" s="32">
        <f>Sintéticos3x3!AA12</f>
        <v>0.30000000000000004</v>
      </c>
      <c r="H184" s="32">
        <f>Sintéticos3x3!AB12</f>
        <v>0.39999999999999997</v>
      </c>
      <c r="I184" s="32">
        <f>Sintéticos3x3!AC12</f>
        <v>1</v>
      </c>
      <c r="J184" s="32">
        <f>Sintéticos3x3!AD12</f>
        <v>1</v>
      </c>
      <c r="K184" s="33">
        <f>Sintéticos3x3!O12</f>
        <v>0.52239349856374928</v>
      </c>
    </row>
    <row r="185" spans="2:11" ht="13.5" hidden="1" customHeight="1" outlineLevel="1">
      <c r="B185" s="31">
        <v>181</v>
      </c>
      <c r="C185" s="31">
        <v>3</v>
      </c>
      <c r="D185" s="32">
        <f t="shared" si="0"/>
        <v>0.18181818181818182</v>
      </c>
      <c r="E185" s="32">
        <f>Sintéticos3x3!Y13</f>
        <v>1.4000000000000001</v>
      </c>
      <c r="F185" s="32">
        <f>Sintéticos3x3!Z13</f>
        <v>0.9</v>
      </c>
      <c r="G185" s="32">
        <f>Sintéticos3x3!AA13</f>
        <v>0.30000000000000004</v>
      </c>
      <c r="H185" s="32">
        <f>Sintéticos3x3!AB13</f>
        <v>0.40000000000000008</v>
      </c>
      <c r="I185" s="32">
        <f>Sintéticos3x3!AC13</f>
        <v>0.70000000000000007</v>
      </c>
      <c r="J185" s="32">
        <f>Sintéticos3x3!AD13</f>
        <v>1</v>
      </c>
      <c r="K185" s="33">
        <f>Sintéticos3x3!O13</f>
        <v>0.7746209985859922</v>
      </c>
    </row>
    <row r="186" spans="2:11" ht="13.5" hidden="1" customHeight="1" outlineLevel="1">
      <c r="B186" s="31">
        <v>182</v>
      </c>
      <c r="C186" s="31">
        <v>3</v>
      </c>
      <c r="D186" s="32">
        <f t="shared" si="0"/>
        <v>0.18181818181818182</v>
      </c>
      <c r="E186" s="32">
        <f>Sintéticos3x3!Y14</f>
        <v>2</v>
      </c>
      <c r="F186" s="32">
        <f>Sintéticos3x3!Z14</f>
        <v>0</v>
      </c>
      <c r="G186" s="32">
        <f>Sintéticos3x3!AA14</f>
        <v>0.7</v>
      </c>
      <c r="H186" s="32">
        <f>Sintéticos3x3!AB14</f>
        <v>0.39999999999999997</v>
      </c>
      <c r="I186" s="32">
        <f>Sintéticos3x3!AC14</f>
        <v>1</v>
      </c>
      <c r="J186" s="32">
        <f>Sintéticos3x3!AD14</f>
        <v>0.73333333333333339</v>
      </c>
      <c r="K186" s="33">
        <f>Sintéticos3x3!O14</f>
        <v>0.79794341381083134</v>
      </c>
    </row>
    <row r="187" spans="2:11" ht="13.5" hidden="1" customHeight="1" outlineLevel="1">
      <c r="B187" s="31">
        <v>183</v>
      </c>
      <c r="C187" s="31">
        <v>3</v>
      </c>
      <c r="D187" s="32">
        <f t="shared" si="0"/>
        <v>0.18181818181818182</v>
      </c>
      <c r="E187" s="32">
        <f>Sintéticos3x3!Y15</f>
        <v>1.4000000000000001</v>
      </c>
      <c r="F187" s="32">
        <f>Sintéticos3x3!Z15</f>
        <v>0.9</v>
      </c>
      <c r="G187" s="32">
        <f>Sintéticos3x3!AA15</f>
        <v>0.7</v>
      </c>
      <c r="H187" s="32">
        <f>Sintéticos3x3!AB15</f>
        <v>0.40000000000000008</v>
      </c>
      <c r="I187" s="32">
        <f>Sintéticos3x3!AC15</f>
        <v>0.70000000000000007</v>
      </c>
      <c r="J187" s="32">
        <f>Sintéticos3x3!AD15</f>
        <v>0.73333333333333339</v>
      </c>
      <c r="K187" s="33">
        <f>Sintéticos3x3!O15</f>
        <v>0.64692547405738421</v>
      </c>
    </row>
    <row r="188" spans="2:11" ht="13.5" hidden="1" customHeight="1" outlineLevel="1">
      <c r="B188" s="31">
        <v>184</v>
      </c>
      <c r="C188" s="31">
        <v>3</v>
      </c>
      <c r="D188" s="32">
        <f t="shared" si="0"/>
        <v>0.18181818181818182</v>
      </c>
      <c r="E188" s="32">
        <f>Sintéticos3x3!Y16</f>
        <v>2.1</v>
      </c>
      <c r="F188" s="32">
        <f>Sintéticos3x3!Z16</f>
        <v>0</v>
      </c>
      <c r="G188" s="32">
        <f>Sintéticos3x3!AA16</f>
        <v>0.5</v>
      </c>
      <c r="H188" s="32">
        <f>Sintéticos3x3!AB16</f>
        <v>0.40000000000000008</v>
      </c>
      <c r="I188" s="32">
        <f>Sintéticos3x3!AC16</f>
        <v>1</v>
      </c>
      <c r="J188" s="32">
        <f>Sintéticos3x3!AD16</f>
        <v>0.8666666666666667</v>
      </c>
      <c r="K188" s="33">
        <f>Sintéticos3x3!O16</f>
        <v>0.87013364901490153</v>
      </c>
    </row>
    <row r="189" spans="2:11" ht="13.5" hidden="1" customHeight="1" outlineLevel="1">
      <c r="B189" s="31">
        <v>185</v>
      </c>
      <c r="C189" s="31">
        <v>3</v>
      </c>
      <c r="D189" s="32">
        <f t="shared" si="0"/>
        <v>0.18181818181818182</v>
      </c>
      <c r="E189" s="32">
        <f>Sintéticos3x3!Y17</f>
        <v>1.4000000000000001</v>
      </c>
      <c r="F189" s="32">
        <f>Sintéticos3x3!Z17</f>
        <v>0.9</v>
      </c>
      <c r="G189" s="32">
        <f>Sintéticos3x3!AA17</f>
        <v>0.5</v>
      </c>
      <c r="H189" s="32">
        <f>Sintéticos3x3!AB17</f>
        <v>0.40000000000000008</v>
      </c>
      <c r="I189" s="32">
        <f>Sintéticos3x3!AC17</f>
        <v>0.70000000000000007</v>
      </c>
      <c r="J189" s="32">
        <f>Sintéticos3x3!AD17</f>
        <v>0.8666666666666667</v>
      </c>
      <c r="K189" s="33">
        <f>Sintéticos3x3!O17</f>
        <v>0.72227133688515133</v>
      </c>
    </row>
    <row r="190" spans="2:11" ht="13.5" hidden="1" customHeight="1" outlineLevel="1">
      <c r="B190" s="31">
        <v>186</v>
      </c>
      <c r="C190" s="31">
        <v>3</v>
      </c>
      <c r="D190" s="32">
        <f t="shared" si="0"/>
        <v>0.18181818181818182</v>
      </c>
      <c r="E190" s="32">
        <f>Sintéticos3x3!Y18</f>
        <v>1.8</v>
      </c>
      <c r="F190" s="32">
        <f>Sintéticos3x3!Z18</f>
        <v>0.1</v>
      </c>
      <c r="G190" s="32">
        <f>Sintéticos3x3!AA18</f>
        <v>0.60000000000000009</v>
      </c>
      <c r="H190" s="32">
        <f>Sintéticos3x3!AB18</f>
        <v>0.39999999999999997</v>
      </c>
      <c r="I190" s="32">
        <f>Sintéticos3x3!AC18</f>
        <v>0.96666666666666667</v>
      </c>
      <c r="J190" s="32">
        <f>Sintéticos3x3!AD18</f>
        <v>0.79999999999999993</v>
      </c>
      <c r="K190" s="33">
        <f>Sintéticos3x3!O18</f>
        <v>0.75520934848329924</v>
      </c>
    </row>
    <row r="191" spans="2:11" ht="13.5" hidden="1" customHeight="1" outlineLevel="1">
      <c r="B191" s="31">
        <v>187</v>
      </c>
      <c r="C191" s="31">
        <v>3</v>
      </c>
      <c r="D191" s="32">
        <f t="shared" si="0"/>
        <v>0.18181818181818182</v>
      </c>
      <c r="E191" s="32">
        <f>Sintéticos3x3!Y19</f>
        <v>1.6</v>
      </c>
      <c r="F191" s="32">
        <f>Sintéticos3x3!Z19</f>
        <v>1.8</v>
      </c>
      <c r="G191" s="32">
        <f>Sintéticos3x3!AA19</f>
        <v>0.30000000000000004</v>
      </c>
      <c r="H191" s="32">
        <f>Sintéticos3x3!AB19</f>
        <v>0.53333333333333333</v>
      </c>
      <c r="I191" s="32">
        <f>Sintéticos3x3!AC19</f>
        <v>0.39999999999999997</v>
      </c>
      <c r="J191" s="32">
        <f>Sintéticos3x3!AD19</f>
        <v>1</v>
      </c>
      <c r="K191" s="33">
        <f>Sintéticos3x3!O19</f>
        <v>1.2975731591638535</v>
      </c>
    </row>
    <row r="192" spans="2:11" ht="13.5" hidden="1" customHeight="1" outlineLevel="1">
      <c r="B192" s="31">
        <v>188</v>
      </c>
      <c r="C192" s="31">
        <v>3</v>
      </c>
      <c r="D192" s="32">
        <f t="shared" si="0"/>
        <v>0.18181818181818182</v>
      </c>
      <c r="E192" s="32">
        <f>Sintéticos3x3!Y20</f>
        <v>2.2000000000000002</v>
      </c>
      <c r="F192" s="32">
        <f>Sintéticos3x3!Z20</f>
        <v>0.9</v>
      </c>
      <c r="G192" s="32">
        <f>Sintéticos3x3!AA20</f>
        <v>0.7</v>
      </c>
      <c r="H192" s="32">
        <f>Sintéticos3x3!AB20</f>
        <v>0.53333333333333333</v>
      </c>
      <c r="I192" s="32">
        <f>Sintéticos3x3!AC20</f>
        <v>9.9999999999999978E-2</v>
      </c>
      <c r="J192" s="32">
        <f>Sintéticos3x3!AD20</f>
        <v>0.73333333333333339</v>
      </c>
      <c r="K192" s="33">
        <f>Sintéticos3x3!O20</f>
        <v>1.5764826587991205</v>
      </c>
    </row>
    <row r="193" spans="2:11" ht="13.5" hidden="1" customHeight="1" outlineLevel="1">
      <c r="B193" s="31">
        <v>189</v>
      </c>
      <c r="C193" s="31">
        <v>3</v>
      </c>
      <c r="D193" s="32">
        <f t="shared" si="0"/>
        <v>0.18181818181818182</v>
      </c>
      <c r="E193" s="32">
        <f>Sintéticos3x3!Y21</f>
        <v>1.6</v>
      </c>
      <c r="F193" s="32">
        <f>Sintéticos3x3!Z21</f>
        <v>1.8</v>
      </c>
      <c r="G193" s="32">
        <f>Sintéticos3x3!AA21</f>
        <v>0.7</v>
      </c>
      <c r="H193" s="32">
        <f>Sintéticos3x3!AB21</f>
        <v>0.53333333333333333</v>
      </c>
      <c r="I193" s="32">
        <f>Sintéticos3x3!AC21</f>
        <v>0.39999999999999997</v>
      </c>
      <c r="J193" s="32">
        <f>Sintéticos3x3!AD21</f>
        <v>0.73333333333333339</v>
      </c>
      <c r="K193" s="33">
        <f>Sintéticos3x3!O21</f>
        <v>1.1525131687646251</v>
      </c>
    </row>
    <row r="194" spans="2:11" ht="13.5" hidden="1" customHeight="1" outlineLevel="1">
      <c r="B194" s="31">
        <v>190</v>
      </c>
      <c r="C194" s="31">
        <v>3</v>
      </c>
      <c r="D194" s="32">
        <f t="shared" si="0"/>
        <v>0.18181818181818182</v>
      </c>
      <c r="E194" s="32">
        <f>Sintéticos3x3!Y22</f>
        <v>2.2999999999999998</v>
      </c>
      <c r="F194" s="32">
        <f>Sintéticos3x3!Z22</f>
        <v>0.9</v>
      </c>
      <c r="G194" s="32">
        <f>Sintéticos3x3!AA22</f>
        <v>0.5</v>
      </c>
      <c r="H194" s="32">
        <f>Sintéticos3x3!AB22</f>
        <v>0.53333333333333333</v>
      </c>
      <c r="I194" s="32">
        <f>Sintéticos3x3!AC22</f>
        <v>9.9999999999999978E-2</v>
      </c>
      <c r="J194" s="32">
        <f>Sintéticos3x3!AD22</f>
        <v>0.8666666666666667</v>
      </c>
      <c r="K194" s="33">
        <f>Sintéticos3x3!O22</f>
        <v>1.6680958892107229</v>
      </c>
    </row>
    <row r="195" spans="2:11" ht="13.5" hidden="1" customHeight="1" outlineLevel="1">
      <c r="B195" s="31">
        <v>191</v>
      </c>
      <c r="C195" s="31">
        <v>3</v>
      </c>
      <c r="D195" s="32">
        <f t="shared" si="0"/>
        <v>0.18181818181818182</v>
      </c>
      <c r="E195" s="32">
        <f>Sintéticos3x3!Y23</f>
        <v>1.6</v>
      </c>
      <c r="F195" s="32">
        <f>Sintéticos3x3!Z23</f>
        <v>1.8</v>
      </c>
      <c r="G195" s="32">
        <f>Sintéticos3x3!AA23</f>
        <v>0.5</v>
      </c>
      <c r="H195" s="32">
        <f>Sintéticos3x3!AB23</f>
        <v>0.53333333333333333</v>
      </c>
      <c r="I195" s="32">
        <f>Sintéticos3x3!AC23</f>
        <v>0.39999999999999997</v>
      </c>
      <c r="J195" s="32">
        <f>Sintéticos3x3!AD23</f>
        <v>0.8666666666666667</v>
      </c>
      <c r="K195" s="33">
        <f>Sintéticos3x3!O23</f>
        <v>1.2296774846015734</v>
      </c>
    </row>
    <row r="196" spans="2:11" ht="13.5" hidden="1" customHeight="1" outlineLevel="1">
      <c r="B196" s="31">
        <v>192</v>
      </c>
      <c r="C196" s="31">
        <v>3</v>
      </c>
      <c r="D196" s="32">
        <f t="shared" si="0"/>
        <v>0.18181818181818182</v>
      </c>
      <c r="E196" s="32">
        <f>Sintéticos3x3!Y24</f>
        <v>2</v>
      </c>
      <c r="F196" s="32">
        <f>Sintéticos3x3!Z24</f>
        <v>1</v>
      </c>
      <c r="G196" s="32">
        <f>Sintéticos3x3!AA24</f>
        <v>0.60000000000000009</v>
      </c>
      <c r="H196" s="32">
        <f>Sintéticos3x3!AB24</f>
        <v>0.53333333333333333</v>
      </c>
      <c r="I196" s="32">
        <f>Sintéticos3x3!AC24</f>
        <v>0.1333333333333333</v>
      </c>
      <c r="J196" s="32">
        <f>Sintéticos3x3!AD24</f>
        <v>0.79999999999999993</v>
      </c>
      <c r="K196" s="33">
        <f>Sintéticos3x3!O24</f>
        <v>1.358211328139437</v>
      </c>
    </row>
    <row r="197" spans="2:11" ht="13.5" hidden="1" customHeight="1" outlineLevel="1">
      <c r="B197" s="31">
        <v>193</v>
      </c>
      <c r="C197" s="31">
        <v>3</v>
      </c>
      <c r="D197" s="32">
        <f t="shared" si="0"/>
        <v>0.18181818181818182</v>
      </c>
      <c r="E197" s="32">
        <f>Sintéticos3x3!Y25</f>
        <v>2.8</v>
      </c>
      <c r="F197" s="32">
        <f>Sintéticos3x3!Z25</f>
        <v>0</v>
      </c>
      <c r="G197" s="32">
        <f>Sintéticos3x3!AA25</f>
        <v>1.1000000000000001</v>
      </c>
      <c r="H197" s="32">
        <f>Sintéticos3x3!AB25</f>
        <v>0.93333333333333324</v>
      </c>
      <c r="I197" s="32">
        <f>Sintéticos3x3!AC25</f>
        <v>1</v>
      </c>
      <c r="J197" s="32">
        <f>Sintéticos3x3!AD25</f>
        <v>0.73333333333333339</v>
      </c>
      <c r="K197" s="33">
        <f>Sintéticos3x3!O25</f>
        <v>2.2632002505294713</v>
      </c>
    </row>
    <row r="198" spans="2:11" ht="13.5" hidden="1" customHeight="1" outlineLevel="1">
      <c r="B198" s="31">
        <v>194</v>
      </c>
      <c r="C198" s="31">
        <v>3</v>
      </c>
      <c r="D198" s="32">
        <f t="shared" si="0"/>
        <v>0.18181818181818182</v>
      </c>
      <c r="E198" s="32">
        <f>Sintéticos3x3!Y26</f>
        <v>2.1999999999999997</v>
      </c>
      <c r="F198" s="32">
        <f>Sintéticos3x3!Z26</f>
        <v>0.9</v>
      </c>
      <c r="G198" s="32">
        <f>Sintéticos3x3!AA26</f>
        <v>1.1000000000000001</v>
      </c>
      <c r="H198" s="32">
        <f>Sintéticos3x3!AB26</f>
        <v>0.53333333333333333</v>
      </c>
      <c r="I198" s="32">
        <f>Sintéticos3x3!AC26</f>
        <v>0.70000000000000007</v>
      </c>
      <c r="J198" s="32">
        <f>Sintéticos3x3!AD26</f>
        <v>0.73333333333333339</v>
      </c>
      <c r="K198" s="33">
        <f>Sintéticos3x3!O26</f>
        <v>1.353344084646827</v>
      </c>
    </row>
    <row r="199" spans="2:11" ht="13.5" hidden="1" customHeight="1" outlineLevel="1">
      <c r="B199" s="31">
        <v>195</v>
      </c>
      <c r="C199" s="31">
        <v>3</v>
      </c>
      <c r="D199" s="32">
        <f t="shared" si="0"/>
        <v>0.18181818181818182</v>
      </c>
      <c r="E199" s="32">
        <f>Sintéticos3x3!Y27</f>
        <v>2.9</v>
      </c>
      <c r="F199" s="32">
        <f>Sintéticos3x3!Z27</f>
        <v>0</v>
      </c>
      <c r="G199" s="32">
        <f>Sintéticos3x3!AA27</f>
        <v>0.89999999999999991</v>
      </c>
      <c r="H199" s="32">
        <f>Sintéticos3x3!AB27</f>
        <v>0.93333333333333324</v>
      </c>
      <c r="I199" s="32">
        <f>Sintéticos3x3!AC27</f>
        <v>1</v>
      </c>
      <c r="J199" s="32">
        <f>Sintéticos3x3!AD27</f>
        <v>0.73333333333333339</v>
      </c>
      <c r="K199" s="33">
        <f>Sintéticos3x3!O27</f>
        <v>2.0468881037637483</v>
      </c>
    </row>
    <row r="200" spans="2:11" ht="13.5" hidden="1" customHeight="1" outlineLevel="1">
      <c r="B200" s="31">
        <v>196</v>
      </c>
      <c r="C200" s="31">
        <v>3</v>
      </c>
      <c r="D200" s="32">
        <f t="shared" si="0"/>
        <v>0.18181818181818182</v>
      </c>
      <c r="E200" s="32">
        <f>Sintéticos3x3!Y28</f>
        <v>2.1999999999999997</v>
      </c>
      <c r="F200" s="32">
        <f>Sintéticos3x3!Z28</f>
        <v>0.9</v>
      </c>
      <c r="G200" s="32">
        <f>Sintéticos3x3!AA28</f>
        <v>0.89999999999999991</v>
      </c>
      <c r="H200" s="32">
        <f>Sintéticos3x3!AB28</f>
        <v>0.53333333333333333</v>
      </c>
      <c r="I200" s="32">
        <f>Sintéticos3x3!AC28</f>
        <v>0.70000000000000007</v>
      </c>
      <c r="J200" s="32">
        <f>Sintéticos3x3!AD28</f>
        <v>0.73333333333333339</v>
      </c>
      <c r="K200" s="33">
        <f>Sintéticos3x3!O28</f>
        <v>1.5036829800897149</v>
      </c>
    </row>
    <row r="201" spans="2:11" ht="13.5" hidden="1" customHeight="1" outlineLevel="1">
      <c r="B201" s="31">
        <v>197</v>
      </c>
      <c r="C201" s="31">
        <v>3</v>
      </c>
      <c r="D201" s="32">
        <f t="shared" si="0"/>
        <v>0.18181818181818182</v>
      </c>
      <c r="E201" s="32">
        <f>Sintéticos3x3!Y29</f>
        <v>2.5999999999999996</v>
      </c>
      <c r="F201" s="32">
        <f>Sintéticos3x3!Z29</f>
        <v>0.1</v>
      </c>
      <c r="G201" s="32">
        <f>Sintéticos3x3!AA29</f>
        <v>1</v>
      </c>
      <c r="H201" s="32">
        <f>Sintéticos3x3!AB29</f>
        <v>0.79999999999999993</v>
      </c>
      <c r="I201" s="32">
        <f>Sintéticos3x3!AC29</f>
        <v>0.96666666666666667</v>
      </c>
      <c r="J201" s="32">
        <f>Sintéticos3x3!AD29</f>
        <v>0.73333333333333328</v>
      </c>
      <c r="K201" s="33">
        <f>Sintéticos3x3!O29</f>
        <v>1.5470752000785397</v>
      </c>
    </row>
    <row r="202" spans="2:11" ht="13.5" hidden="1" customHeight="1" outlineLevel="1">
      <c r="B202" s="31">
        <v>198</v>
      </c>
      <c r="C202" s="31">
        <v>3</v>
      </c>
      <c r="D202" s="32">
        <f t="shared" si="0"/>
        <v>0.18181818181818182</v>
      </c>
      <c r="E202" s="32">
        <f>Sintéticos3x3!Y30</f>
        <v>1.6</v>
      </c>
      <c r="F202" s="32">
        <f>Sintéticos3x3!Z30</f>
        <v>1.8</v>
      </c>
      <c r="G202" s="32">
        <f>Sintéticos3x3!AA30</f>
        <v>1.1000000000000001</v>
      </c>
      <c r="H202" s="32">
        <f>Sintéticos3x3!AB30</f>
        <v>0.53333333333333333</v>
      </c>
      <c r="I202" s="32">
        <f>Sintéticos3x3!AC30</f>
        <v>0.39999999999999997</v>
      </c>
      <c r="J202" s="32">
        <f>Sintéticos3x3!AD30</f>
        <v>0.73333333333333339</v>
      </c>
      <c r="K202" s="33">
        <f>Sintéticos3x3!O30</f>
        <v>1.1575342581900008</v>
      </c>
    </row>
    <row r="203" spans="2:11" ht="13.5" hidden="1" customHeight="1" outlineLevel="1">
      <c r="B203" s="31">
        <v>199</v>
      </c>
      <c r="C203" s="31">
        <v>3</v>
      </c>
      <c r="D203" s="32">
        <f t="shared" si="0"/>
        <v>0.18181818181818182</v>
      </c>
      <c r="E203" s="32">
        <f>Sintéticos3x3!Y31</f>
        <v>2.2999999999999998</v>
      </c>
      <c r="F203" s="32">
        <f>Sintéticos3x3!Z31</f>
        <v>0.9</v>
      </c>
      <c r="G203" s="32">
        <f>Sintéticos3x3!AA31</f>
        <v>0.89999999999999991</v>
      </c>
      <c r="H203" s="32">
        <f>Sintéticos3x3!AB31</f>
        <v>0.53333333333333333</v>
      </c>
      <c r="I203" s="32">
        <f>Sintéticos3x3!AC31</f>
        <v>9.9999999999999978E-2</v>
      </c>
      <c r="J203" s="32">
        <f>Sintéticos3x3!AD31</f>
        <v>0.73333333333333339</v>
      </c>
      <c r="K203" s="33">
        <f>Sintéticos3x3!O31</f>
        <v>1.3757719348926045</v>
      </c>
    </row>
    <row r="204" spans="2:11" ht="13.5" hidden="1" customHeight="1" outlineLevel="1">
      <c r="B204" s="31">
        <v>200</v>
      </c>
      <c r="C204" s="31">
        <v>3</v>
      </c>
      <c r="D204" s="32">
        <f t="shared" si="0"/>
        <v>0.18181818181818182</v>
      </c>
      <c r="E204" s="32">
        <f>Sintéticos3x3!Y32</f>
        <v>1.6</v>
      </c>
      <c r="F204" s="32">
        <f>Sintéticos3x3!Z32</f>
        <v>1.8</v>
      </c>
      <c r="G204" s="32">
        <f>Sintéticos3x3!AA32</f>
        <v>0.89999999999999991</v>
      </c>
      <c r="H204" s="32">
        <f>Sintéticos3x3!AB32</f>
        <v>0.53333333333333333</v>
      </c>
      <c r="I204" s="32">
        <f>Sintéticos3x3!AC32</f>
        <v>0.39999999999999997</v>
      </c>
      <c r="J204" s="32">
        <f>Sintéticos3x3!AD32</f>
        <v>0.73333333333333339</v>
      </c>
      <c r="K204" s="33">
        <f>Sintéticos3x3!O32</f>
        <v>1.1055387521699656</v>
      </c>
    </row>
    <row r="205" spans="2:11" ht="13.5" hidden="1" customHeight="1" outlineLevel="1">
      <c r="B205" s="31">
        <v>201</v>
      </c>
      <c r="C205" s="31">
        <v>3</v>
      </c>
      <c r="D205" s="32">
        <f t="shared" si="0"/>
        <v>0.18181818181818182</v>
      </c>
      <c r="E205" s="32">
        <f>Sintéticos3x3!Y33</f>
        <v>2</v>
      </c>
      <c r="F205" s="32">
        <f>Sintéticos3x3!Z33</f>
        <v>1</v>
      </c>
      <c r="G205" s="32">
        <f>Sintéticos3x3!AA33</f>
        <v>1</v>
      </c>
      <c r="H205" s="32">
        <f>Sintéticos3x3!AB33</f>
        <v>0.53333333333333333</v>
      </c>
      <c r="I205" s="32">
        <f>Sintéticos3x3!AC33</f>
        <v>0.1333333333333333</v>
      </c>
      <c r="J205" s="32">
        <f>Sintéticos3x3!AD33</f>
        <v>0.73333333333333328</v>
      </c>
      <c r="K205" s="33">
        <f>Sintéticos3x3!O33</f>
        <v>1.2487044636980482</v>
      </c>
    </row>
    <row r="206" spans="2:11" ht="13.5" hidden="1" customHeight="1" outlineLevel="1">
      <c r="B206" s="31">
        <v>202</v>
      </c>
      <c r="C206" s="31">
        <v>3</v>
      </c>
      <c r="D206" s="32">
        <f t="shared" si="0"/>
        <v>0.18181818181818182</v>
      </c>
      <c r="E206" s="32">
        <f>Sintéticos3x3!Y34</f>
        <v>3</v>
      </c>
      <c r="F206" s="32">
        <f>Sintéticos3x3!Z34</f>
        <v>0</v>
      </c>
      <c r="G206" s="32">
        <f>Sintéticos3x3!AA34</f>
        <v>0.7</v>
      </c>
      <c r="H206" s="32">
        <f>Sintéticos3x3!AB34</f>
        <v>1</v>
      </c>
      <c r="I206" s="32">
        <f>Sintéticos3x3!AC34</f>
        <v>1</v>
      </c>
      <c r="J206" s="32">
        <f>Sintéticos3x3!AD34</f>
        <v>0.8666666666666667</v>
      </c>
      <c r="K206" s="33">
        <f>Sintéticos3x3!O34</f>
        <v>2.5858411613112322</v>
      </c>
    </row>
    <row r="207" spans="2:11" ht="13.5" hidden="1" customHeight="1" outlineLevel="1">
      <c r="B207" s="31">
        <v>203</v>
      </c>
      <c r="C207" s="31">
        <v>3</v>
      </c>
      <c r="D207" s="32">
        <f t="shared" si="0"/>
        <v>0.18181818181818182</v>
      </c>
      <c r="E207" s="32">
        <f>Sintéticos3x3!Y35</f>
        <v>2.2999999999999998</v>
      </c>
      <c r="F207" s="32">
        <f>Sintéticos3x3!Z35</f>
        <v>0.9</v>
      </c>
      <c r="G207" s="32">
        <f>Sintéticos3x3!AA35</f>
        <v>0.7</v>
      </c>
      <c r="H207" s="32">
        <f>Sintéticos3x3!AB35</f>
        <v>0.53333333333333333</v>
      </c>
      <c r="I207" s="32">
        <f>Sintéticos3x3!AC35</f>
        <v>0.70000000000000007</v>
      </c>
      <c r="J207" s="32">
        <f>Sintéticos3x3!AD35</f>
        <v>0.8666666666666667</v>
      </c>
      <c r="K207" s="33">
        <f>Sintéticos3x3!O35</f>
        <v>1.6646276193426892</v>
      </c>
    </row>
    <row r="208" spans="2:11" ht="13.5" hidden="1" customHeight="1" outlineLevel="1">
      <c r="B208" s="31">
        <v>204</v>
      </c>
      <c r="C208" s="31">
        <v>3</v>
      </c>
      <c r="D208" s="32">
        <f t="shared" si="0"/>
        <v>0.18181818181818182</v>
      </c>
      <c r="E208" s="32">
        <f>Sintéticos3x3!Y36</f>
        <v>2.7</v>
      </c>
      <c r="F208" s="32">
        <f>Sintéticos3x3!Z36</f>
        <v>0.1</v>
      </c>
      <c r="G208" s="32">
        <f>Sintéticos3x3!AA36</f>
        <v>0.8</v>
      </c>
      <c r="H208" s="32">
        <f>Sintéticos3x3!AB36</f>
        <v>0.79999999999999993</v>
      </c>
      <c r="I208" s="32">
        <f>Sintéticos3x3!AC36</f>
        <v>0.96666666666666667</v>
      </c>
      <c r="J208" s="32">
        <f>Sintéticos3x3!AD36</f>
        <v>0.79999999999999993</v>
      </c>
      <c r="K208" s="33">
        <f>Sintéticos3x3!O36</f>
        <v>1.6483772686329263</v>
      </c>
    </row>
    <row r="209" spans="2:11" ht="13.5" hidden="1" customHeight="1" outlineLevel="1">
      <c r="B209" s="31">
        <v>205</v>
      </c>
      <c r="C209" s="31">
        <v>3</v>
      </c>
      <c r="D209" s="32">
        <f t="shared" si="0"/>
        <v>0.18181818181818182</v>
      </c>
      <c r="E209" s="32">
        <f>Sintéticos3x3!Y37</f>
        <v>1.6</v>
      </c>
      <c r="F209" s="32">
        <f>Sintéticos3x3!Z37</f>
        <v>1.8</v>
      </c>
      <c r="G209" s="32">
        <f>Sintéticos3x3!AA37</f>
        <v>0.7</v>
      </c>
      <c r="H209" s="32">
        <f>Sintéticos3x3!AB37</f>
        <v>0.53333333333333333</v>
      </c>
      <c r="I209" s="32">
        <f>Sintéticos3x3!AC37</f>
        <v>0.39999999999999997</v>
      </c>
      <c r="J209" s="32">
        <f>Sintéticos3x3!AD37</f>
        <v>0.8666666666666667</v>
      </c>
      <c r="K209" s="33">
        <f>Sintéticos3x3!O37</f>
        <v>1.2105383607316977</v>
      </c>
    </row>
    <row r="210" spans="2:11" ht="13.5" hidden="1" customHeight="1" outlineLevel="1">
      <c r="B210" s="31">
        <v>206</v>
      </c>
      <c r="C210" s="31">
        <v>3</v>
      </c>
      <c r="D210" s="32">
        <f t="shared" si="0"/>
        <v>0.18181818181818182</v>
      </c>
      <c r="E210" s="32">
        <f>Sintéticos3x3!Y38</f>
        <v>2</v>
      </c>
      <c r="F210" s="32">
        <f>Sintéticos3x3!Z38</f>
        <v>1</v>
      </c>
      <c r="G210" s="32">
        <f>Sintéticos3x3!AA38</f>
        <v>0.8</v>
      </c>
      <c r="H210" s="32">
        <f>Sintéticos3x3!AB38</f>
        <v>0.53333333333333333</v>
      </c>
      <c r="I210" s="32">
        <f>Sintéticos3x3!AC38</f>
        <v>0.1333333333333333</v>
      </c>
      <c r="J210" s="32">
        <f>Sintéticos3x3!AD38</f>
        <v>0.79999999999999993</v>
      </c>
      <c r="K210" s="33">
        <f>Sintéticos3x3!O38</f>
        <v>1.3000332126458989</v>
      </c>
    </row>
    <row r="211" spans="2:11" ht="13.5" hidden="1" customHeight="1" outlineLevel="1">
      <c r="B211" s="31">
        <v>207</v>
      </c>
      <c r="C211" s="31">
        <v>3</v>
      </c>
      <c r="D211" s="32">
        <f t="shared" si="0"/>
        <v>0.18181818181818182</v>
      </c>
      <c r="E211" s="32">
        <f>Sintéticos3x3!Y39</f>
        <v>2.4</v>
      </c>
      <c r="F211" s="32">
        <f>Sintéticos3x3!Z39</f>
        <v>0.2</v>
      </c>
      <c r="G211" s="32">
        <f>Sintéticos3x3!AA39</f>
        <v>0.9</v>
      </c>
      <c r="H211" s="32">
        <f>Sintéticos3x3!AB39</f>
        <v>0.79999999999999993</v>
      </c>
      <c r="I211" s="32">
        <f>Sintéticos3x3!AC39</f>
        <v>0.93333333333333324</v>
      </c>
      <c r="J211" s="32">
        <f>Sintéticos3x3!AD39</f>
        <v>0.79999999999999993</v>
      </c>
      <c r="K211" s="33">
        <f>Sintéticos3x3!O39</f>
        <v>1.8444640851071545</v>
      </c>
    </row>
    <row r="212" spans="2:11" ht="13.5" hidden="1" customHeight="1" outlineLevel="1">
      <c r="B212" s="31">
        <v>208</v>
      </c>
      <c r="C212" s="31">
        <v>3</v>
      </c>
      <c r="D212" s="32">
        <f t="shared" si="0"/>
        <v>0.18181818181818182</v>
      </c>
      <c r="E212" s="32">
        <f>Sintéticos3x3!Y40</f>
        <v>0.30000000000000004</v>
      </c>
      <c r="F212" s="32">
        <f>Sintéticos3x3!Z40</f>
        <v>0</v>
      </c>
      <c r="G212" s="32">
        <f>Sintéticos3x3!AA40</f>
        <v>0.30000000000000004</v>
      </c>
      <c r="H212" s="32">
        <f>Sintéticos3x3!AB40</f>
        <v>1</v>
      </c>
      <c r="I212" s="32">
        <f>Sintéticos3x3!AC40</f>
        <v>1</v>
      </c>
      <c r="J212" s="32">
        <f>Sintéticos3x3!AD40</f>
        <v>1</v>
      </c>
      <c r="K212" s="33">
        <f>Sintéticos3x3!O40</f>
        <v>0.58145682858896286</v>
      </c>
    </row>
    <row r="213" spans="2:11" ht="13.5" hidden="1" customHeight="1" outlineLevel="1">
      <c r="B213" s="31">
        <v>209</v>
      </c>
      <c r="C213" s="31">
        <v>3</v>
      </c>
      <c r="D213" s="32">
        <f t="shared" si="0"/>
        <v>0.18181818181818182</v>
      </c>
      <c r="E213" s="32">
        <f>Sintéticos3x3!Y41</f>
        <v>0.5</v>
      </c>
      <c r="F213" s="32">
        <f>Sintéticos3x3!Z41</f>
        <v>0.9</v>
      </c>
      <c r="G213" s="32">
        <f>Sintéticos3x3!AA41</f>
        <v>0.30000000000000004</v>
      </c>
      <c r="H213" s="32">
        <f>Sintéticos3x3!AB41</f>
        <v>0.8666666666666667</v>
      </c>
      <c r="I213" s="32">
        <f>Sintéticos3x3!AC41</f>
        <v>0.70000000000000007</v>
      </c>
      <c r="J213" s="32">
        <f>Sintéticos3x3!AD41</f>
        <v>1</v>
      </c>
      <c r="K213" s="33">
        <f>Sintéticos3x3!O41</f>
        <v>0.58264987307609484</v>
      </c>
    </row>
    <row r="214" spans="2:11" ht="13.5" hidden="1" customHeight="1" outlineLevel="1">
      <c r="B214" s="31">
        <v>210</v>
      </c>
      <c r="C214" s="31">
        <v>3</v>
      </c>
      <c r="D214" s="32">
        <f t="shared" si="0"/>
        <v>0.18181818181818182</v>
      </c>
      <c r="E214" s="32">
        <f>Sintéticos3x3!Y42</f>
        <v>1.1000000000000001</v>
      </c>
      <c r="F214" s="32">
        <f>Sintéticos3x3!Z42</f>
        <v>0</v>
      </c>
      <c r="G214" s="32">
        <f>Sintéticos3x3!AA42</f>
        <v>0.7</v>
      </c>
      <c r="H214" s="32">
        <f>Sintéticos3x3!AB42</f>
        <v>0.46666666666666662</v>
      </c>
      <c r="I214" s="32">
        <f>Sintéticos3x3!AC42</f>
        <v>1</v>
      </c>
      <c r="J214" s="32">
        <f>Sintéticos3x3!AD42</f>
        <v>0.73333333333333339</v>
      </c>
      <c r="K214" s="33">
        <f>Sintéticos3x3!O42</f>
        <v>0.46375694837686487</v>
      </c>
    </row>
    <row r="215" spans="2:11" ht="13.5" hidden="1" customHeight="1" outlineLevel="1">
      <c r="B215" s="31">
        <v>211</v>
      </c>
      <c r="C215" s="31">
        <v>3</v>
      </c>
      <c r="D215" s="32">
        <f t="shared" si="0"/>
        <v>0.18181818181818182</v>
      </c>
      <c r="E215" s="32">
        <f>Sintéticos3x3!Y43</f>
        <v>0.5</v>
      </c>
      <c r="F215" s="32">
        <f>Sintéticos3x3!Z43</f>
        <v>0.9</v>
      </c>
      <c r="G215" s="32">
        <f>Sintéticos3x3!AA43</f>
        <v>0.7</v>
      </c>
      <c r="H215" s="32">
        <f>Sintéticos3x3!AB43</f>
        <v>0.8666666666666667</v>
      </c>
      <c r="I215" s="32">
        <f>Sintéticos3x3!AC43</f>
        <v>0.70000000000000007</v>
      </c>
      <c r="J215" s="32">
        <f>Sintéticos3x3!AD43</f>
        <v>0.73333333333333339</v>
      </c>
      <c r="K215" s="33">
        <f>Sintéticos3x3!O43</f>
        <v>0.52545461425830997</v>
      </c>
    </row>
    <row r="216" spans="2:11" ht="13.5" hidden="1" customHeight="1" outlineLevel="1">
      <c r="B216" s="31">
        <v>212</v>
      </c>
      <c r="C216" s="31">
        <v>3</v>
      </c>
      <c r="D216" s="32">
        <f t="shared" si="0"/>
        <v>0.18181818181818182</v>
      </c>
      <c r="E216" s="32">
        <f>Sintéticos3x3!Y44</f>
        <v>1.2</v>
      </c>
      <c r="F216" s="32">
        <f>Sintéticos3x3!Z44</f>
        <v>0</v>
      </c>
      <c r="G216" s="32">
        <f>Sintéticos3x3!AA44</f>
        <v>0.5</v>
      </c>
      <c r="H216" s="32">
        <f>Sintéticos3x3!AB44</f>
        <v>0.40000000000000008</v>
      </c>
      <c r="I216" s="32">
        <f>Sintéticos3x3!AC44</f>
        <v>1</v>
      </c>
      <c r="J216" s="32">
        <f>Sintéticos3x3!AD44</f>
        <v>0.8666666666666667</v>
      </c>
      <c r="K216" s="33">
        <f>Sintéticos3x3!O44</f>
        <v>0.49150363314656792</v>
      </c>
    </row>
    <row r="217" spans="2:11" ht="13.5" hidden="1" customHeight="1" outlineLevel="1">
      <c r="B217" s="31">
        <v>213</v>
      </c>
      <c r="C217" s="31">
        <v>3</v>
      </c>
      <c r="D217" s="32">
        <f t="shared" si="0"/>
        <v>0.18181818181818182</v>
      </c>
      <c r="E217" s="32">
        <f>Sintéticos3x3!Y45</f>
        <v>0.5</v>
      </c>
      <c r="F217" s="32">
        <f>Sintéticos3x3!Z45</f>
        <v>0.9</v>
      </c>
      <c r="G217" s="32">
        <f>Sintéticos3x3!AA45</f>
        <v>0.5</v>
      </c>
      <c r="H217" s="32">
        <f>Sintéticos3x3!AB45</f>
        <v>0.8666666666666667</v>
      </c>
      <c r="I217" s="32">
        <f>Sintéticos3x3!AC45</f>
        <v>0.70000000000000007</v>
      </c>
      <c r="J217" s="32">
        <f>Sintéticos3x3!AD45</f>
        <v>0.8666666666666667</v>
      </c>
      <c r="K217" s="33">
        <f>Sintéticos3x3!O45</f>
        <v>0.57894026667134069</v>
      </c>
    </row>
    <row r="218" spans="2:11" ht="13.5" hidden="1" customHeight="1" outlineLevel="1">
      <c r="B218" s="31">
        <v>214</v>
      </c>
      <c r="C218" s="31">
        <v>3</v>
      </c>
      <c r="D218" s="32">
        <f t="shared" si="0"/>
        <v>0.18181818181818182</v>
      </c>
      <c r="E218" s="32">
        <f>Sintéticos3x3!Y46</f>
        <v>0.89999999999999991</v>
      </c>
      <c r="F218" s="32">
        <f>Sintéticos3x3!Z46</f>
        <v>0.1</v>
      </c>
      <c r="G218" s="32">
        <f>Sintéticos3x3!AA46</f>
        <v>0.60000000000000009</v>
      </c>
      <c r="H218" s="32">
        <f>Sintéticos3x3!AB46</f>
        <v>0.6</v>
      </c>
      <c r="I218" s="32">
        <f>Sintéticos3x3!AC46</f>
        <v>0.96666666666666667</v>
      </c>
      <c r="J218" s="32">
        <f>Sintéticos3x3!AD46</f>
        <v>0.79999999999999993</v>
      </c>
      <c r="K218" s="33">
        <f>Sintéticos3x3!O46</f>
        <v>0.5372857787719505</v>
      </c>
    </row>
    <row r="219" spans="2:11" ht="13.5" hidden="1" customHeight="1" outlineLevel="1">
      <c r="B219" s="31">
        <v>215</v>
      </c>
      <c r="C219" s="31">
        <v>3</v>
      </c>
      <c r="D219" s="32">
        <f t="shared" si="0"/>
        <v>0.18181818181818182</v>
      </c>
      <c r="E219" s="32">
        <f>Sintéticos3x3!Y47</f>
        <v>0.7</v>
      </c>
      <c r="F219" s="32">
        <f>Sintéticos3x3!Z47</f>
        <v>1.8</v>
      </c>
      <c r="G219" s="32">
        <f>Sintéticos3x3!AA47</f>
        <v>0.30000000000000004</v>
      </c>
      <c r="H219" s="32">
        <f>Sintéticos3x3!AB47</f>
        <v>0.8666666666666667</v>
      </c>
      <c r="I219" s="32">
        <f>Sintéticos3x3!AC47</f>
        <v>0.39999999999999997</v>
      </c>
      <c r="J219" s="32">
        <f>Sintéticos3x3!AD47</f>
        <v>1</v>
      </c>
      <c r="K219" s="33">
        <f>Sintéticos3x3!O47</f>
        <v>0.7366289728116806</v>
      </c>
    </row>
    <row r="220" spans="2:11" ht="13.5" hidden="1" customHeight="1" outlineLevel="1">
      <c r="B220" s="31">
        <v>216</v>
      </c>
      <c r="C220" s="31">
        <v>3</v>
      </c>
      <c r="D220" s="32">
        <f t="shared" si="0"/>
        <v>0.18181818181818182</v>
      </c>
      <c r="E220" s="32">
        <f>Sintéticos3x3!Y48</f>
        <v>1.3</v>
      </c>
      <c r="F220" s="32">
        <f>Sintéticos3x3!Z48</f>
        <v>0.9</v>
      </c>
      <c r="G220" s="32">
        <f>Sintéticos3x3!AA48</f>
        <v>0.7</v>
      </c>
      <c r="H220" s="32">
        <f>Sintéticos3x3!AB48</f>
        <v>0.46666666666666662</v>
      </c>
      <c r="I220" s="32">
        <f>Sintéticos3x3!AC48</f>
        <v>9.9999999999999978E-2</v>
      </c>
      <c r="J220" s="32">
        <f>Sintéticos3x3!AD48</f>
        <v>0.73333333333333339</v>
      </c>
      <c r="K220" s="33">
        <f>Sintéticos3x3!O48</f>
        <v>0.68022631269788814</v>
      </c>
    </row>
    <row r="221" spans="2:11" ht="13.5" hidden="1" customHeight="1" outlineLevel="1">
      <c r="B221" s="31">
        <v>217</v>
      </c>
      <c r="C221" s="31">
        <v>3</v>
      </c>
      <c r="D221" s="32">
        <f t="shared" si="0"/>
        <v>0.18181818181818182</v>
      </c>
      <c r="E221" s="32">
        <f>Sintéticos3x3!Y49</f>
        <v>0.7</v>
      </c>
      <c r="F221" s="32">
        <f>Sintéticos3x3!Z49</f>
        <v>1.8</v>
      </c>
      <c r="G221" s="32">
        <f>Sintéticos3x3!AA49</f>
        <v>0.7</v>
      </c>
      <c r="H221" s="32">
        <f>Sintéticos3x3!AB49</f>
        <v>0.8666666666666667</v>
      </c>
      <c r="I221" s="32">
        <f>Sintéticos3x3!AC49</f>
        <v>0.39999999999999997</v>
      </c>
      <c r="J221" s="32">
        <f>Sintéticos3x3!AD49</f>
        <v>0.73333333333333339</v>
      </c>
      <c r="K221" s="33">
        <f>Sintéticos3x3!O49</f>
        <v>0.64572094464544871</v>
      </c>
    </row>
    <row r="222" spans="2:11" ht="13.5" hidden="1" customHeight="1" outlineLevel="1">
      <c r="B222" s="31">
        <v>218</v>
      </c>
      <c r="C222" s="31">
        <v>3</v>
      </c>
      <c r="D222" s="32">
        <f t="shared" si="0"/>
        <v>0.18181818181818182</v>
      </c>
      <c r="E222" s="32">
        <f>Sintéticos3x3!Y50</f>
        <v>1.4</v>
      </c>
      <c r="F222" s="32">
        <f>Sintéticos3x3!Z50</f>
        <v>0.9</v>
      </c>
      <c r="G222" s="32">
        <f>Sintéticos3x3!AA50</f>
        <v>0.5</v>
      </c>
      <c r="H222" s="32">
        <f>Sintéticos3x3!AB50</f>
        <v>0.40000000000000008</v>
      </c>
      <c r="I222" s="32">
        <f>Sintéticos3x3!AC50</f>
        <v>9.9999999999999978E-2</v>
      </c>
      <c r="J222" s="32">
        <f>Sintéticos3x3!AD50</f>
        <v>0.8666666666666667</v>
      </c>
      <c r="K222" s="33">
        <f>Sintéticos3x3!O50</f>
        <v>0.7036904031800385</v>
      </c>
    </row>
    <row r="223" spans="2:11" ht="13.5" hidden="1" customHeight="1" outlineLevel="1">
      <c r="B223" s="31">
        <v>219</v>
      </c>
      <c r="C223" s="31">
        <v>3</v>
      </c>
      <c r="D223" s="32">
        <f t="shared" si="0"/>
        <v>0.18181818181818182</v>
      </c>
      <c r="E223" s="32">
        <f>Sintéticos3x3!Y51</f>
        <v>0.7</v>
      </c>
      <c r="F223" s="32">
        <f>Sintéticos3x3!Z51</f>
        <v>1.8</v>
      </c>
      <c r="G223" s="32">
        <f>Sintéticos3x3!AA51</f>
        <v>0.5</v>
      </c>
      <c r="H223" s="32">
        <f>Sintéticos3x3!AB51</f>
        <v>0.8666666666666667</v>
      </c>
      <c r="I223" s="32">
        <f>Sintéticos3x3!AC51</f>
        <v>0.39999999999999997</v>
      </c>
      <c r="J223" s="32">
        <f>Sintéticos3x3!AD51</f>
        <v>0.8666666666666667</v>
      </c>
      <c r="K223" s="33">
        <f>Sintéticos3x3!O51</f>
        <v>0.68973089790766495</v>
      </c>
    </row>
    <row r="224" spans="2:11" ht="13.5" hidden="1" customHeight="1" outlineLevel="1">
      <c r="B224" s="31">
        <v>220</v>
      </c>
      <c r="C224" s="31">
        <v>3</v>
      </c>
      <c r="D224" s="32">
        <f t="shared" si="0"/>
        <v>0.18181818181818182</v>
      </c>
      <c r="E224" s="32">
        <f>Sintéticos3x3!Y52</f>
        <v>1.1000000000000001</v>
      </c>
      <c r="F224" s="32">
        <f>Sintéticos3x3!Z52</f>
        <v>1</v>
      </c>
      <c r="G224" s="32">
        <f>Sintéticos3x3!AA52</f>
        <v>0.60000000000000009</v>
      </c>
      <c r="H224" s="32">
        <f>Sintéticos3x3!AB52</f>
        <v>0.60000000000000009</v>
      </c>
      <c r="I224" s="32">
        <f>Sintéticos3x3!AC52</f>
        <v>0.1333333333333333</v>
      </c>
      <c r="J224" s="32">
        <f>Sintéticos3x3!AD52</f>
        <v>0.79999999999999993</v>
      </c>
      <c r="K224" s="33">
        <f>Sintéticos3x3!O52</f>
        <v>0.78006829318265236</v>
      </c>
    </row>
    <row r="225" spans="2:11" ht="13.5" hidden="1" customHeight="1" outlineLevel="1">
      <c r="B225" s="31">
        <v>221</v>
      </c>
      <c r="C225" s="31">
        <v>3</v>
      </c>
      <c r="D225" s="32">
        <f t="shared" si="0"/>
        <v>0.18181818181818182</v>
      </c>
      <c r="E225" s="32">
        <f>Sintéticos3x3!Y53</f>
        <v>1.9</v>
      </c>
      <c r="F225" s="32">
        <f>Sintéticos3x3!Z53</f>
        <v>0</v>
      </c>
      <c r="G225" s="32">
        <f>Sintéticos3x3!AA53</f>
        <v>1.1000000000000001</v>
      </c>
      <c r="H225" s="32">
        <f>Sintéticos3x3!AB53</f>
        <v>0.46666666666666662</v>
      </c>
      <c r="I225" s="32">
        <f>Sintéticos3x3!AC53</f>
        <v>1</v>
      </c>
      <c r="J225" s="32">
        <f>Sintéticos3x3!AD53</f>
        <v>0.73333333333333339</v>
      </c>
      <c r="K225" s="33">
        <f>Sintéticos3x3!O53</f>
        <v>0.83476938339860551</v>
      </c>
    </row>
    <row r="226" spans="2:11" ht="13.5" hidden="1" customHeight="1" outlineLevel="1">
      <c r="B226" s="31">
        <v>222</v>
      </c>
      <c r="C226" s="31">
        <v>3</v>
      </c>
      <c r="D226" s="32">
        <f t="shared" si="0"/>
        <v>0.18181818181818182</v>
      </c>
      <c r="E226" s="32">
        <f>Sintéticos3x3!Y54</f>
        <v>1.3</v>
      </c>
      <c r="F226" s="32">
        <f>Sintéticos3x3!Z54</f>
        <v>0.9</v>
      </c>
      <c r="G226" s="32">
        <f>Sintéticos3x3!AA54</f>
        <v>1.1000000000000001</v>
      </c>
      <c r="H226" s="32">
        <f>Sintéticos3x3!AB54</f>
        <v>0.46666666666666662</v>
      </c>
      <c r="I226" s="32">
        <f>Sintéticos3x3!AC54</f>
        <v>0.70000000000000007</v>
      </c>
      <c r="J226" s="32">
        <f>Sintéticos3x3!AD54</f>
        <v>0.73333333333333339</v>
      </c>
      <c r="K226" s="33">
        <f>Sintéticos3x3!O54</f>
        <v>0.62932755696989573</v>
      </c>
    </row>
    <row r="227" spans="2:11" ht="13.5" hidden="1" customHeight="1" outlineLevel="1">
      <c r="B227" s="31">
        <v>223</v>
      </c>
      <c r="C227" s="31">
        <v>3</v>
      </c>
      <c r="D227" s="32">
        <f t="shared" si="0"/>
        <v>0.18181818181818182</v>
      </c>
      <c r="E227" s="32">
        <f>Sintéticos3x3!Y55</f>
        <v>2</v>
      </c>
      <c r="F227" s="32">
        <f>Sintéticos3x3!Z55</f>
        <v>0</v>
      </c>
      <c r="G227" s="32">
        <f>Sintéticos3x3!AA55</f>
        <v>0.89999999999999991</v>
      </c>
      <c r="H227" s="32">
        <f>Sintéticos3x3!AB55</f>
        <v>0.39999999999999997</v>
      </c>
      <c r="I227" s="32">
        <f>Sintéticos3x3!AC55</f>
        <v>1</v>
      </c>
      <c r="J227" s="32">
        <f>Sintéticos3x3!AD55</f>
        <v>0.73333333333333339</v>
      </c>
      <c r="K227" s="33">
        <f>Sintéticos3x3!O55</f>
        <v>0.78957047713704276</v>
      </c>
    </row>
    <row r="228" spans="2:11" ht="13.5" hidden="1" customHeight="1" outlineLevel="1">
      <c r="B228" s="31">
        <v>224</v>
      </c>
      <c r="C228" s="31">
        <v>3</v>
      </c>
      <c r="D228" s="32">
        <f t="shared" si="0"/>
        <v>0.18181818181818182</v>
      </c>
      <c r="E228" s="32">
        <f>Sintéticos3x3!Y56</f>
        <v>1.3</v>
      </c>
      <c r="F228" s="32">
        <f>Sintéticos3x3!Z56</f>
        <v>0.9</v>
      </c>
      <c r="G228" s="32">
        <f>Sintéticos3x3!AA56</f>
        <v>0.89999999999999991</v>
      </c>
      <c r="H228" s="32">
        <f>Sintéticos3x3!AB56</f>
        <v>0.46666666666666662</v>
      </c>
      <c r="I228" s="32">
        <f>Sintéticos3x3!AC56</f>
        <v>0.70000000000000007</v>
      </c>
      <c r="J228" s="32">
        <f>Sintéticos3x3!AD56</f>
        <v>0.73333333333333339</v>
      </c>
      <c r="K228" s="33">
        <f>Sintéticos3x3!O56</f>
        <v>0.66144873466080867</v>
      </c>
    </row>
    <row r="229" spans="2:11" ht="13.5" hidden="1" customHeight="1" outlineLevel="1">
      <c r="B229" s="31">
        <v>225</v>
      </c>
      <c r="C229" s="31">
        <v>3</v>
      </c>
      <c r="D229" s="32">
        <f t="shared" si="0"/>
        <v>0.18181818181818182</v>
      </c>
      <c r="E229" s="32">
        <f>Sintéticos3x3!Y57</f>
        <v>1.7</v>
      </c>
      <c r="F229" s="32">
        <f>Sintéticos3x3!Z57</f>
        <v>0.1</v>
      </c>
      <c r="G229" s="32">
        <f>Sintéticos3x3!AA57</f>
        <v>1</v>
      </c>
      <c r="H229" s="32">
        <f>Sintéticos3x3!AB57</f>
        <v>0.46666666666666662</v>
      </c>
      <c r="I229" s="32">
        <f>Sintéticos3x3!AC57</f>
        <v>0.96666666666666667</v>
      </c>
      <c r="J229" s="32">
        <f>Sintéticos3x3!AD57</f>
        <v>0.73333333333333328</v>
      </c>
      <c r="K229" s="33">
        <f>Sintéticos3x3!O57</f>
        <v>0.70875140893824462</v>
      </c>
    </row>
    <row r="230" spans="2:11" ht="13.5" hidden="1" customHeight="1" outlineLevel="1">
      <c r="B230" s="31">
        <v>226</v>
      </c>
      <c r="C230" s="31">
        <v>3</v>
      </c>
      <c r="D230" s="32">
        <f t="shared" si="0"/>
        <v>0.18181818181818182</v>
      </c>
      <c r="E230" s="32">
        <f>Sintéticos3x3!Y58</f>
        <v>0.7</v>
      </c>
      <c r="F230" s="32">
        <f>Sintéticos3x3!Z58</f>
        <v>1.8</v>
      </c>
      <c r="G230" s="32">
        <f>Sintéticos3x3!AA58</f>
        <v>1.1000000000000001</v>
      </c>
      <c r="H230" s="32">
        <f>Sintéticos3x3!AB58</f>
        <v>0.8666666666666667</v>
      </c>
      <c r="I230" s="32">
        <f>Sintéticos3x3!AC58</f>
        <v>0.39999999999999997</v>
      </c>
      <c r="J230" s="32">
        <f>Sintéticos3x3!AD58</f>
        <v>0.73333333333333339</v>
      </c>
      <c r="K230" s="33">
        <f>Sintéticos3x3!O58</f>
        <v>0.62154967961435004</v>
      </c>
    </row>
    <row r="231" spans="2:11" ht="13.5" hidden="1" customHeight="1" outlineLevel="1">
      <c r="B231" s="31">
        <v>227</v>
      </c>
      <c r="C231" s="31">
        <v>3</v>
      </c>
      <c r="D231" s="32">
        <f t="shared" si="0"/>
        <v>0.18181818181818182</v>
      </c>
      <c r="E231" s="32">
        <f>Sintéticos3x3!Y59</f>
        <v>1.4</v>
      </c>
      <c r="F231" s="32">
        <f>Sintéticos3x3!Z59</f>
        <v>0.9</v>
      </c>
      <c r="G231" s="32">
        <f>Sintéticos3x3!AA59</f>
        <v>0.89999999999999991</v>
      </c>
      <c r="H231" s="32">
        <f>Sintéticos3x3!AB59</f>
        <v>0.40000000000000008</v>
      </c>
      <c r="I231" s="32">
        <f>Sintéticos3x3!AC59</f>
        <v>9.9999999999999978E-2</v>
      </c>
      <c r="J231" s="32">
        <f>Sintéticos3x3!AD59</f>
        <v>0.73333333333333339</v>
      </c>
      <c r="K231" s="33">
        <f>Sintéticos3x3!O59</f>
        <v>0.61131193325301969</v>
      </c>
    </row>
    <row r="232" spans="2:11" ht="13.5" hidden="1" customHeight="1" outlineLevel="1">
      <c r="B232" s="31">
        <v>228</v>
      </c>
      <c r="C232" s="31">
        <v>3</v>
      </c>
      <c r="D232" s="32">
        <f t="shared" si="0"/>
        <v>0.18181818181818182</v>
      </c>
      <c r="E232" s="32">
        <f>Sintéticos3x3!Y60</f>
        <v>0.7</v>
      </c>
      <c r="F232" s="32">
        <f>Sintéticos3x3!Z60</f>
        <v>1.8</v>
      </c>
      <c r="G232" s="32">
        <f>Sintéticos3x3!AA60</f>
        <v>0.89999999999999991</v>
      </c>
      <c r="H232" s="32">
        <f>Sintéticos3x3!AB60</f>
        <v>0.8666666666666667</v>
      </c>
      <c r="I232" s="32">
        <f>Sintéticos3x3!AC60</f>
        <v>0.39999999999999997</v>
      </c>
      <c r="J232" s="32">
        <f>Sintéticos3x3!AD60</f>
        <v>0.73333333333333339</v>
      </c>
      <c r="K232" s="33">
        <f>Sintéticos3x3!O60</f>
        <v>0.64371072362089488</v>
      </c>
    </row>
    <row r="233" spans="2:11" ht="13.5" hidden="1" customHeight="1" outlineLevel="1">
      <c r="B233" s="31">
        <v>229</v>
      </c>
      <c r="C233" s="31">
        <v>3</v>
      </c>
      <c r="D233" s="32">
        <f t="shared" si="0"/>
        <v>0.18181818181818182</v>
      </c>
      <c r="E233" s="32">
        <f>Sintéticos3x3!Y61</f>
        <v>1.1000000000000001</v>
      </c>
      <c r="F233" s="32">
        <f>Sintéticos3x3!Z61</f>
        <v>1</v>
      </c>
      <c r="G233" s="32">
        <f>Sintéticos3x3!AA61</f>
        <v>1</v>
      </c>
      <c r="H233" s="32">
        <f>Sintéticos3x3!AB61</f>
        <v>0.60000000000000009</v>
      </c>
      <c r="I233" s="32">
        <f>Sintéticos3x3!AC61</f>
        <v>0.1333333333333333</v>
      </c>
      <c r="J233" s="32">
        <f>Sintéticos3x3!AD61</f>
        <v>0.73333333333333328</v>
      </c>
      <c r="K233" s="33">
        <f>Sintéticos3x3!O61</f>
        <v>0.73361023929908986</v>
      </c>
    </row>
    <row r="234" spans="2:11" ht="13.5" hidden="1" customHeight="1" outlineLevel="1">
      <c r="B234" s="31">
        <v>230</v>
      </c>
      <c r="C234" s="31">
        <v>3</v>
      </c>
      <c r="D234" s="32">
        <f t="shared" si="0"/>
        <v>0.18181818181818182</v>
      </c>
      <c r="E234" s="32">
        <f>Sintéticos3x3!Y62</f>
        <v>2.1</v>
      </c>
      <c r="F234" s="32">
        <f>Sintéticos3x3!Z62</f>
        <v>0</v>
      </c>
      <c r="G234" s="32">
        <f>Sintéticos3x3!AA62</f>
        <v>0.7</v>
      </c>
      <c r="H234" s="32">
        <f>Sintéticos3x3!AB62</f>
        <v>0.39999999999999997</v>
      </c>
      <c r="I234" s="32">
        <f>Sintéticos3x3!AC62</f>
        <v>1</v>
      </c>
      <c r="J234" s="32">
        <f>Sintéticos3x3!AD62</f>
        <v>0.8666666666666667</v>
      </c>
      <c r="K234" s="33">
        <f>Sintéticos3x3!O62</f>
        <v>0.95334714626383665</v>
      </c>
    </row>
    <row r="235" spans="2:11" ht="13.5" hidden="1" customHeight="1" outlineLevel="1">
      <c r="B235" s="31">
        <v>231</v>
      </c>
      <c r="C235" s="31">
        <v>3</v>
      </c>
      <c r="D235" s="32">
        <f t="shared" si="0"/>
        <v>0.18181818181818182</v>
      </c>
      <c r="E235" s="32">
        <f>Sintéticos3x3!Y63</f>
        <v>1.4000000000000001</v>
      </c>
      <c r="F235" s="32">
        <f>Sintéticos3x3!Z63</f>
        <v>0.9</v>
      </c>
      <c r="G235" s="32">
        <f>Sintéticos3x3!AA63</f>
        <v>0.7</v>
      </c>
      <c r="H235" s="32">
        <f>Sintéticos3x3!AB63</f>
        <v>0.40000000000000008</v>
      </c>
      <c r="I235" s="32">
        <f>Sintéticos3x3!AC63</f>
        <v>0.70000000000000007</v>
      </c>
      <c r="J235" s="32">
        <f>Sintéticos3x3!AD63</f>
        <v>0.8666666666666667</v>
      </c>
      <c r="K235" s="33">
        <f>Sintéticos3x3!O63</f>
        <v>0.6819500793001142</v>
      </c>
    </row>
    <row r="236" spans="2:11" ht="13.5" hidden="1" customHeight="1" outlineLevel="1">
      <c r="B236" s="31">
        <v>232</v>
      </c>
      <c r="C236" s="31">
        <v>3</v>
      </c>
      <c r="D236" s="32">
        <f t="shared" si="0"/>
        <v>0.18181818181818182</v>
      </c>
      <c r="E236" s="32">
        <f>Sintéticos3x3!Y64</f>
        <v>1.8</v>
      </c>
      <c r="F236" s="32">
        <f>Sintéticos3x3!Z64</f>
        <v>0.1</v>
      </c>
      <c r="G236" s="32">
        <f>Sintéticos3x3!AA64</f>
        <v>0.8</v>
      </c>
      <c r="H236" s="32">
        <f>Sintéticos3x3!AB64</f>
        <v>0.39999999999999997</v>
      </c>
      <c r="I236" s="32">
        <f>Sintéticos3x3!AC64</f>
        <v>0.96666666666666667</v>
      </c>
      <c r="J236" s="32">
        <f>Sintéticos3x3!AD64</f>
        <v>0.79999999999999993</v>
      </c>
      <c r="K236" s="33">
        <f>Sintéticos3x3!O64</f>
        <v>0.72508102042816136</v>
      </c>
    </row>
    <row r="237" spans="2:11" ht="13.5" hidden="1" customHeight="1" outlineLevel="1">
      <c r="B237" s="31">
        <v>233</v>
      </c>
      <c r="C237" s="31">
        <v>3</v>
      </c>
      <c r="D237" s="32">
        <f t="shared" si="0"/>
        <v>0.18181818181818182</v>
      </c>
      <c r="E237" s="32">
        <f>Sintéticos3x3!Y65</f>
        <v>0.7</v>
      </c>
      <c r="F237" s="32">
        <f>Sintéticos3x3!Z65</f>
        <v>1.8</v>
      </c>
      <c r="G237" s="32">
        <f>Sintéticos3x3!AA65</f>
        <v>0.7</v>
      </c>
      <c r="H237" s="32">
        <f>Sintéticos3x3!AB65</f>
        <v>0.8666666666666667</v>
      </c>
      <c r="I237" s="32">
        <f>Sintéticos3x3!AC65</f>
        <v>0.39999999999999997</v>
      </c>
      <c r="J237" s="32">
        <f>Sintéticos3x3!AD65</f>
        <v>0.8666666666666667</v>
      </c>
      <c r="K237" s="33">
        <f>Sintéticos3x3!O65</f>
        <v>0.6422248435776563</v>
      </c>
    </row>
    <row r="238" spans="2:11" ht="13.5" hidden="1" customHeight="1" outlineLevel="1">
      <c r="B238" s="31">
        <v>234</v>
      </c>
      <c r="C238" s="31">
        <v>3</v>
      </c>
      <c r="D238" s="32">
        <f t="shared" si="0"/>
        <v>0.18181818181818182</v>
      </c>
      <c r="E238" s="32">
        <f>Sintéticos3x3!Y66</f>
        <v>1.1000000000000001</v>
      </c>
      <c r="F238" s="32">
        <f>Sintéticos3x3!Z66</f>
        <v>1</v>
      </c>
      <c r="G238" s="32">
        <f>Sintéticos3x3!AA66</f>
        <v>0.8</v>
      </c>
      <c r="H238" s="32">
        <f>Sintéticos3x3!AB66</f>
        <v>0.60000000000000009</v>
      </c>
      <c r="I238" s="32">
        <f>Sintéticos3x3!AC66</f>
        <v>0.1333333333333333</v>
      </c>
      <c r="J238" s="32">
        <f>Sintéticos3x3!AD66</f>
        <v>0.79999999999999993</v>
      </c>
      <c r="K238" s="33">
        <f>Sintéticos3x3!O66</f>
        <v>0.72038550111029309</v>
      </c>
    </row>
    <row r="239" spans="2:11" ht="13.5" hidden="1" customHeight="1" outlineLevel="1">
      <c r="B239" s="31">
        <v>235</v>
      </c>
      <c r="C239" s="31">
        <v>3</v>
      </c>
      <c r="D239" s="32">
        <f t="shared" si="0"/>
        <v>0.18181818181818182</v>
      </c>
      <c r="E239" s="32">
        <f>Sintéticos3x3!Y67</f>
        <v>1.5</v>
      </c>
      <c r="F239" s="32">
        <f>Sintéticos3x3!Z67</f>
        <v>0.2</v>
      </c>
      <c r="G239" s="32">
        <f>Sintéticos3x3!AA67</f>
        <v>0.9</v>
      </c>
      <c r="H239" s="32">
        <f>Sintéticos3x3!AB67</f>
        <v>0.6</v>
      </c>
      <c r="I239" s="32">
        <f>Sintéticos3x3!AC67</f>
        <v>0.93333333333333324</v>
      </c>
      <c r="J239" s="32">
        <f>Sintéticos3x3!AD67</f>
        <v>0.79999999999999993</v>
      </c>
      <c r="K239" s="33">
        <f>Sintéticos3x3!O67</f>
        <v>1.1603576379616889</v>
      </c>
    </row>
    <row r="240" spans="2:11" ht="13.5" hidden="1" customHeight="1" outlineLevel="1">
      <c r="B240" s="31">
        <v>236</v>
      </c>
      <c r="C240" s="31">
        <v>3</v>
      </c>
      <c r="D240" s="32">
        <f t="shared" si="0"/>
        <v>0.18181818181818182</v>
      </c>
      <c r="E240" s="32">
        <f>Sintéticos3x3!Y68</f>
        <v>0.89999999999999991</v>
      </c>
      <c r="F240" s="32">
        <f>Sintéticos3x3!Z68</f>
        <v>2.7</v>
      </c>
      <c r="G240" s="32">
        <f>Sintéticos3x3!AA68</f>
        <v>0.30000000000000004</v>
      </c>
      <c r="H240" s="32">
        <f>Sintéticos3x3!AB68</f>
        <v>1</v>
      </c>
      <c r="I240" s="32">
        <f>Sintéticos3x3!AC68</f>
        <v>1</v>
      </c>
      <c r="J240" s="32">
        <f>Sintéticos3x3!AD68</f>
        <v>1</v>
      </c>
      <c r="K240" s="33">
        <f>Sintéticos3x3!O68</f>
        <v>0.99658338671791602</v>
      </c>
    </row>
    <row r="241" spans="2:11" ht="13.5" hidden="1" customHeight="1" outlineLevel="1">
      <c r="B241" s="31">
        <v>237</v>
      </c>
      <c r="C241" s="31">
        <v>3</v>
      </c>
      <c r="D241" s="32">
        <f t="shared" si="0"/>
        <v>0.18181818181818182</v>
      </c>
      <c r="E241" s="32">
        <f>Sintéticos3x3!Y69</f>
        <v>1.5</v>
      </c>
      <c r="F241" s="32">
        <f>Sintéticos3x3!Z69</f>
        <v>1.8</v>
      </c>
      <c r="G241" s="32">
        <f>Sintéticos3x3!AA69</f>
        <v>0.7</v>
      </c>
      <c r="H241" s="32">
        <f>Sintéticos3x3!AB69</f>
        <v>0.6</v>
      </c>
      <c r="I241" s="32">
        <f>Sintéticos3x3!AC69</f>
        <v>0.70000000000000007</v>
      </c>
      <c r="J241" s="32">
        <f>Sintéticos3x3!AD69</f>
        <v>0.73333333333333339</v>
      </c>
      <c r="K241" s="33">
        <f>Sintéticos3x3!O69</f>
        <v>1.1560352227960378</v>
      </c>
    </row>
    <row r="242" spans="2:11" ht="13.5" hidden="1" customHeight="1" outlineLevel="1">
      <c r="B242" s="31">
        <v>238</v>
      </c>
      <c r="C242" s="31">
        <v>3</v>
      </c>
      <c r="D242" s="32">
        <f t="shared" si="0"/>
        <v>0.18181818181818182</v>
      </c>
      <c r="E242" s="32">
        <f>Sintéticos3x3!Y70</f>
        <v>0.89999999999999991</v>
      </c>
      <c r="F242" s="32">
        <f>Sintéticos3x3!Z70</f>
        <v>2.7</v>
      </c>
      <c r="G242" s="32">
        <f>Sintéticos3x3!AA70</f>
        <v>0.7</v>
      </c>
      <c r="H242" s="32">
        <f>Sintéticos3x3!AB70</f>
        <v>1</v>
      </c>
      <c r="I242" s="32">
        <f>Sintéticos3x3!AC70</f>
        <v>1</v>
      </c>
      <c r="J242" s="32">
        <f>Sintéticos3x3!AD70</f>
        <v>0.73333333333333339</v>
      </c>
      <c r="K242" s="33">
        <f>Sintéticos3x3!O70</f>
        <v>0.99986947254887493</v>
      </c>
    </row>
    <row r="243" spans="2:11" ht="13.5" hidden="1" customHeight="1" outlineLevel="1">
      <c r="B243" s="31">
        <v>239</v>
      </c>
      <c r="C243" s="31">
        <v>3</v>
      </c>
      <c r="D243" s="32">
        <f t="shared" si="0"/>
        <v>0.18181818181818182</v>
      </c>
      <c r="E243" s="32">
        <f>Sintéticos3x3!Y71</f>
        <v>1.6</v>
      </c>
      <c r="F243" s="32">
        <f>Sintéticos3x3!Z71</f>
        <v>1.8</v>
      </c>
      <c r="G243" s="32">
        <f>Sintéticos3x3!AA71</f>
        <v>0.5</v>
      </c>
      <c r="H243" s="32">
        <f>Sintéticos3x3!AB71</f>
        <v>0.53333333333333333</v>
      </c>
      <c r="I243" s="32">
        <f>Sintéticos3x3!AC71</f>
        <v>0.70000000000000007</v>
      </c>
      <c r="J243" s="32">
        <f>Sintéticos3x3!AD71</f>
        <v>0.8666666666666667</v>
      </c>
      <c r="K243" s="33">
        <f>Sintéticos3x3!O71</f>
        <v>1.2026769087642541</v>
      </c>
    </row>
    <row r="244" spans="2:11" ht="13.5" hidden="1" customHeight="1" outlineLevel="1">
      <c r="B244" s="31">
        <v>240</v>
      </c>
      <c r="C244" s="31">
        <v>3</v>
      </c>
      <c r="D244" s="32">
        <f t="shared" si="0"/>
        <v>0.18181818181818182</v>
      </c>
      <c r="E244" s="32">
        <f>Sintéticos3x3!Y72</f>
        <v>0.89999999999999991</v>
      </c>
      <c r="F244" s="32">
        <f>Sintéticos3x3!Z72</f>
        <v>2.7</v>
      </c>
      <c r="G244" s="32">
        <f>Sintéticos3x3!AA72</f>
        <v>0.5</v>
      </c>
      <c r="H244" s="32">
        <f>Sintéticos3x3!AB72</f>
        <v>1</v>
      </c>
      <c r="I244" s="32">
        <f>Sintéticos3x3!AC72</f>
        <v>1</v>
      </c>
      <c r="J244" s="32">
        <f>Sintéticos3x3!AD72</f>
        <v>0.8666666666666667</v>
      </c>
      <c r="K244" s="33">
        <f>Sintéticos3x3!O72</f>
        <v>0.96694800756382182</v>
      </c>
    </row>
    <row r="245" spans="2:11" ht="13.5" hidden="1" customHeight="1" outlineLevel="1">
      <c r="B245" s="31">
        <v>241</v>
      </c>
      <c r="C245" s="31">
        <v>3</v>
      </c>
      <c r="D245" s="32">
        <f t="shared" si="0"/>
        <v>0.18181818181818182</v>
      </c>
      <c r="E245" s="32">
        <f>Sintéticos3x3!Y73</f>
        <v>1.2999999999999998</v>
      </c>
      <c r="F245" s="32">
        <f>Sintéticos3x3!Z73</f>
        <v>1.9000000000000001</v>
      </c>
      <c r="G245" s="32">
        <f>Sintéticos3x3!AA73</f>
        <v>0.60000000000000009</v>
      </c>
      <c r="H245" s="32">
        <f>Sintéticos3x3!AB73</f>
        <v>0.73333333333333339</v>
      </c>
      <c r="I245" s="32">
        <f>Sintéticos3x3!AC73</f>
        <v>0.73333333333333339</v>
      </c>
      <c r="J245" s="32">
        <f>Sintéticos3x3!AD73</f>
        <v>0.79999999999999993</v>
      </c>
      <c r="K245" s="33">
        <f>Sintéticos3x3!O73</f>
        <v>1.1464805688526603</v>
      </c>
    </row>
    <row r="246" spans="2:11" ht="13.5" hidden="1" customHeight="1" outlineLevel="1">
      <c r="B246" s="31">
        <v>242</v>
      </c>
      <c r="C246" s="31">
        <v>3</v>
      </c>
      <c r="D246" s="32">
        <f t="shared" si="0"/>
        <v>0.18181818181818182</v>
      </c>
      <c r="E246" s="32">
        <f>Sintéticos3x3!Y74</f>
        <v>2.1</v>
      </c>
      <c r="F246" s="32">
        <f>Sintéticos3x3!Z74</f>
        <v>0.9</v>
      </c>
      <c r="G246" s="32">
        <f>Sintéticos3x3!AA74</f>
        <v>1.1000000000000001</v>
      </c>
      <c r="H246" s="32">
        <f>Sintéticos3x3!AB74</f>
        <v>0.6</v>
      </c>
      <c r="I246" s="32">
        <f>Sintéticos3x3!AC74</f>
        <v>0.39999999999999997</v>
      </c>
      <c r="J246" s="32">
        <f>Sintéticos3x3!AD74</f>
        <v>0.73333333333333339</v>
      </c>
      <c r="K246" s="33">
        <f>Sintéticos3x3!O74</f>
        <v>1.5218546609204708</v>
      </c>
    </row>
    <row r="247" spans="2:11" ht="13.5" hidden="1" customHeight="1" outlineLevel="1">
      <c r="B247" s="31">
        <v>243</v>
      </c>
      <c r="C247" s="31">
        <v>3</v>
      </c>
      <c r="D247" s="32">
        <f t="shared" si="0"/>
        <v>0.18181818181818182</v>
      </c>
      <c r="E247" s="32">
        <f>Sintéticos3x3!Y75</f>
        <v>1.5</v>
      </c>
      <c r="F247" s="32">
        <f>Sintéticos3x3!Z75</f>
        <v>1.8</v>
      </c>
      <c r="G247" s="32">
        <f>Sintéticos3x3!AA75</f>
        <v>1.1000000000000001</v>
      </c>
      <c r="H247" s="32">
        <f>Sintéticos3x3!AB75</f>
        <v>0.6</v>
      </c>
      <c r="I247" s="32">
        <f>Sintéticos3x3!AC75</f>
        <v>9.9999999999999978E-2</v>
      </c>
      <c r="J247" s="32">
        <f>Sintéticos3x3!AD75</f>
        <v>0.73333333333333339</v>
      </c>
      <c r="K247" s="33">
        <f>Sintéticos3x3!O75</f>
        <v>1.1137719284096537</v>
      </c>
    </row>
    <row r="248" spans="2:11" ht="13.5" hidden="1" customHeight="1" outlineLevel="1">
      <c r="B248" s="31">
        <v>244</v>
      </c>
      <c r="C248" s="31">
        <v>3</v>
      </c>
      <c r="D248" s="32">
        <f t="shared" si="0"/>
        <v>0.18181818181818182</v>
      </c>
      <c r="E248" s="32">
        <f>Sintéticos3x3!Y76</f>
        <v>2.2000000000000002</v>
      </c>
      <c r="F248" s="32">
        <f>Sintéticos3x3!Z76</f>
        <v>0.9</v>
      </c>
      <c r="G248" s="32">
        <f>Sintéticos3x3!AA76</f>
        <v>0.89999999999999991</v>
      </c>
      <c r="H248" s="32">
        <f>Sintéticos3x3!AB76</f>
        <v>0.53333333333333333</v>
      </c>
      <c r="I248" s="32">
        <f>Sintéticos3x3!AC76</f>
        <v>0.39999999999999997</v>
      </c>
      <c r="J248" s="32">
        <f>Sintéticos3x3!AD76</f>
        <v>0.73333333333333339</v>
      </c>
      <c r="K248" s="33">
        <f>Sintéticos3x3!O76</f>
        <v>1.4900842530220251</v>
      </c>
    </row>
    <row r="249" spans="2:11" ht="13.5" hidden="1" customHeight="1" outlineLevel="1">
      <c r="B249" s="31">
        <v>245</v>
      </c>
      <c r="C249" s="31">
        <v>3</v>
      </c>
      <c r="D249" s="32">
        <f t="shared" si="0"/>
        <v>0.18181818181818182</v>
      </c>
      <c r="E249" s="32">
        <f>Sintéticos3x3!Y77</f>
        <v>1.5</v>
      </c>
      <c r="F249" s="32">
        <f>Sintéticos3x3!Z77</f>
        <v>1.8</v>
      </c>
      <c r="G249" s="32">
        <f>Sintéticos3x3!AA77</f>
        <v>0.89999999999999991</v>
      </c>
      <c r="H249" s="32">
        <f>Sintéticos3x3!AB77</f>
        <v>0.6</v>
      </c>
      <c r="I249" s="32">
        <f>Sintéticos3x3!AC77</f>
        <v>9.9999999999999978E-2</v>
      </c>
      <c r="J249" s="32">
        <f>Sintéticos3x3!AD77</f>
        <v>0.73333333333333339</v>
      </c>
      <c r="K249" s="33">
        <f>Sintéticos3x3!O77</f>
        <v>1.1296074948238495</v>
      </c>
    </row>
    <row r="250" spans="2:11" ht="13.5" hidden="1" customHeight="1" outlineLevel="1">
      <c r="B250" s="31">
        <v>246</v>
      </c>
      <c r="C250" s="31">
        <v>3</v>
      </c>
      <c r="D250" s="32">
        <f t="shared" si="0"/>
        <v>0.18181818181818182</v>
      </c>
      <c r="E250" s="32">
        <f>Sintéticos3x3!Y78</f>
        <v>1.9</v>
      </c>
      <c r="F250" s="32">
        <f>Sintéticos3x3!Z78</f>
        <v>1</v>
      </c>
      <c r="G250" s="32">
        <f>Sintéticos3x3!AA78</f>
        <v>1</v>
      </c>
      <c r="H250" s="32">
        <f>Sintéticos3x3!AB78</f>
        <v>0.6</v>
      </c>
      <c r="I250" s="32">
        <f>Sintéticos3x3!AC78</f>
        <v>0.3666666666666667</v>
      </c>
      <c r="J250" s="32">
        <f>Sintéticos3x3!AD78</f>
        <v>0.73333333333333328</v>
      </c>
      <c r="K250" s="33">
        <f>Sintéticos3x3!O78</f>
        <v>1.2876586946911368</v>
      </c>
    </row>
    <row r="251" spans="2:11" ht="13.5" hidden="1" customHeight="1" outlineLevel="1">
      <c r="B251" s="31">
        <v>247</v>
      </c>
      <c r="C251" s="31">
        <v>3</v>
      </c>
      <c r="D251" s="32">
        <f t="shared" si="0"/>
        <v>0.18181818181818182</v>
      </c>
      <c r="E251" s="32">
        <f>Sintéticos3x3!Y79</f>
        <v>0.89999999999999991</v>
      </c>
      <c r="F251" s="32">
        <f>Sintéticos3x3!Z79</f>
        <v>2.7</v>
      </c>
      <c r="G251" s="32">
        <f>Sintéticos3x3!AA79</f>
        <v>1.1000000000000001</v>
      </c>
      <c r="H251" s="32">
        <f>Sintéticos3x3!AB79</f>
        <v>1</v>
      </c>
      <c r="I251" s="32">
        <f>Sintéticos3x3!AC79</f>
        <v>1</v>
      </c>
      <c r="J251" s="32">
        <f>Sintéticos3x3!AD79</f>
        <v>0.73333333333333339</v>
      </c>
      <c r="K251" s="33">
        <f>Sintéticos3x3!O79</f>
        <v>1.022370000669812</v>
      </c>
    </row>
    <row r="252" spans="2:11" ht="13.5" hidden="1" customHeight="1" outlineLevel="1">
      <c r="B252" s="31">
        <v>248</v>
      </c>
      <c r="C252" s="31">
        <v>3</v>
      </c>
      <c r="D252" s="32">
        <f t="shared" si="0"/>
        <v>0.18181818181818182</v>
      </c>
      <c r="E252" s="32">
        <f>Sintéticos3x3!Y80</f>
        <v>1.6</v>
      </c>
      <c r="F252" s="32">
        <f>Sintéticos3x3!Z80</f>
        <v>1.8</v>
      </c>
      <c r="G252" s="32">
        <f>Sintéticos3x3!AA80</f>
        <v>0.89999999999999991</v>
      </c>
      <c r="H252" s="32">
        <f>Sintéticos3x3!AB80</f>
        <v>0.53333333333333333</v>
      </c>
      <c r="I252" s="32">
        <f>Sintéticos3x3!AC80</f>
        <v>0.70000000000000007</v>
      </c>
      <c r="J252" s="32">
        <f>Sintéticos3x3!AD80</f>
        <v>0.73333333333333339</v>
      </c>
      <c r="K252" s="33">
        <f>Sintéticos3x3!O80</f>
        <v>1.0739268707472036</v>
      </c>
    </row>
    <row r="253" spans="2:11" ht="13.5" hidden="1" customHeight="1" outlineLevel="1">
      <c r="B253" s="31">
        <v>249</v>
      </c>
      <c r="C253" s="31">
        <v>3</v>
      </c>
      <c r="D253" s="32">
        <f t="shared" si="0"/>
        <v>0.18181818181818182</v>
      </c>
      <c r="E253" s="32">
        <f>Sintéticos3x3!Y81</f>
        <v>0.89999999999999991</v>
      </c>
      <c r="F253" s="32">
        <f>Sintéticos3x3!Z81</f>
        <v>2.7</v>
      </c>
      <c r="G253" s="32">
        <f>Sintéticos3x3!AA81</f>
        <v>0.89999999999999991</v>
      </c>
      <c r="H253" s="32">
        <f>Sintéticos3x3!AB81</f>
        <v>1</v>
      </c>
      <c r="I253" s="32">
        <f>Sintéticos3x3!AC81</f>
        <v>1</v>
      </c>
      <c r="J253" s="32">
        <f>Sintéticos3x3!AD81</f>
        <v>0.73333333333333339</v>
      </c>
      <c r="K253" s="33">
        <f>Sintéticos3x3!O81</f>
        <v>0.94765773435240852</v>
      </c>
    </row>
    <row r="254" spans="2:11" ht="13.5" hidden="1" customHeight="1" outlineLevel="1">
      <c r="B254" s="31">
        <v>250</v>
      </c>
      <c r="C254" s="31">
        <v>3</v>
      </c>
      <c r="D254" s="32">
        <f t="shared" si="0"/>
        <v>0.18181818181818182</v>
      </c>
      <c r="E254" s="32">
        <f>Sintéticos3x3!Y82</f>
        <v>1.2999999999999998</v>
      </c>
      <c r="F254" s="32">
        <f>Sintéticos3x3!Z82</f>
        <v>1.9000000000000001</v>
      </c>
      <c r="G254" s="32">
        <f>Sintéticos3x3!AA82</f>
        <v>1</v>
      </c>
      <c r="H254" s="32">
        <f>Sintéticos3x3!AB82</f>
        <v>0.73333333333333339</v>
      </c>
      <c r="I254" s="32">
        <f>Sintéticos3x3!AC82</f>
        <v>0.73333333333333339</v>
      </c>
      <c r="J254" s="32">
        <f>Sintéticos3x3!AD82</f>
        <v>0.73333333333333328</v>
      </c>
      <c r="K254" s="33">
        <f>Sintéticos3x3!O82</f>
        <v>1.159009272747759</v>
      </c>
    </row>
    <row r="255" spans="2:11" ht="13.5" hidden="1" customHeight="1" outlineLevel="1">
      <c r="B255" s="31">
        <v>251</v>
      </c>
      <c r="C255" s="31">
        <v>3</v>
      </c>
      <c r="D255" s="32">
        <f t="shared" si="0"/>
        <v>0.18181818181818182</v>
      </c>
      <c r="E255" s="32">
        <f>Sintéticos3x3!Y83</f>
        <v>2.2999999999999998</v>
      </c>
      <c r="F255" s="32">
        <f>Sintéticos3x3!Z83</f>
        <v>0.9</v>
      </c>
      <c r="G255" s="32">
        <f>Sintéticos3x3!AA83</f>
        <v>0.7</v>
      </c>
      <c r="H255" s="32">
        <f>Sintéticos3x3!AB83</f>
        <v>0.53333333333333333</v>
      </c>
      <c r="I255" s="32">
        <f>Sintéticos3x3!AC83</f>
        <v>0.39999999999999997</v>
      </c>
      <c r="J255" s="32">
        <f>Sintéticos3x3!AD83</f>
        <v>0.8666666666666667</v>
      </c>
      <c r="K255" s="33">
        <f>Sintéticos3x3!O83</f>
        <v>1.7394929719930048</v>
      </c>
    </row>
    <row r="256" spans="2:11" ht="13.5" hidden="1" customHeight="1" outlineLevel="1">
      <c r="B256" s="31">
        <v>252</v>
      </c>
      <c r="C256" s="31">
        <v>3</v>
      </c>
      <c r="D256" s="32">
        <f t="shared" si="0"/>
        <v>0.18181818181818182</v>
      </c>
      <c r="E256" s="32">
        <f>Sintéticos3x3!Y84</f>
        <v>1.6</v>
      </c>
      <c r="F256" s="32">
        <f>Sintéticos3x3!Z84</f>
        <v>1.8</v>
      </c>
      <c r="G256" s="32">
        <f>Sintéticos3x3!AA84</f>
        <v>0.7</v>
      </c>
      <c r="H256" s="32">
        <f>Sintéticos3x3!AB84</f>
        <v>0.53333333333333333</v>
      </c>
      <c r="I256" s="32">
        <f>Sintéticos3x3!AC84</f>
        <v>9.9999999999999978E-2</v>
      </c>
      <c r="J256" s="32">
        <f>Sintéticos3x3!AD84</f>
        <v>0.8666666666666667</v>
      </c>
      <c r="K256" s="33">
        <f>Sintéticos3x3!O84</f>
        <v>1.1656038047853938</v>
      </c>
    </row>
    <row r="257" spans="2:11" ht="13.5" hidden="1" customHeight="1" outlineLevel="1">
      <c r="B257" s="31">
        <v>253</v>
      </c>
      <c r="C257" s="31">
        <v>3</v>
      </c>
      <c r="D257" s="32">
        <f t="shared" si="0"/>
        <v>0.18181818181818182</v>
      </c>
      <c r="E257" s="32">
        <f>Sintéticos3x3!Y85</f>
        <v>2</v>
      </c>
      <c r="F257" s="32">
        <f>Sintéticos3x3!Z85</f>
        <v>1</v>
      </c>
      <c r="G257" s="32">
        <f>Sintéticos3x3!AA85</f>
        <v>0.8</v>
      </c>
      <c r="H257" s="32">
        <f>Sintéticos3x3!AB85</f>
        <v>0.53333333333333333</v>
      </c>
      <c r="I257" s="32">
        <f>Sintéticos3x3!AC85</f>
        <v>0.3666666666666667</v>
      </c>
      <c r="J257" s="32">
        <f>Sintéticos3x3!AD85</f>
        <v>0.79999999999999993</v>
      </c>
      <c r="K257" s="33">
        <f>Sintéticos3x3!O85</f>
        <v>1.3018076006589241</v>
      </c>
    </row>
    <row r="258" spans="2:11" ht="13.5" hidden="1" customHeight="1" outlineLevel="1">
      <c r="B258" s="31">
        <v>254</v>
      </c>
      <c r="C258" s="31">
        <v>3</v>
      </c>
      <c r="D258" s="32">
        <f t="shared" si="0"/>
        <v>0.18181818181818182</v>
      </c>
      <c r="E258" s="32">
        <f>Sintéticos3x3!Y86</f>
        <v>0.89999999999999991</v>
      </c>
      <c r="F258" s="32">
        <f>Sintéticos3x3!Z86</f>
        <v>2.7</v>
      </c>
      <c r="G258" s="32">
        <f>Sintéticos3x3!AA86</f>
        <v>0.7</v>
      </c>
      <c r="H258" s="32">
        <f>Sintéticos3x3!AB86</f>
        <v>1</v>
      </c>
      <c r="I258" s="32">
        <f>Sintéticos3x3!AC86</f>
        <v>1</v>
      </c>
      <c r="J258" s="32">
        <f>Sintéticos3x3!AD86</f>
        <v>0.8666666666666667</v>
      </c>
      <c r="K258" s="33">
        <f>Sintéticos3x3!O86</f>
        <v>0.94255527184836618</v>
      </c>
    </row>
    <row r="259" spans="2:11" ht="13.5" hidden="1" customHeight="1" outlineLevel="1">
      <c r="B259" s="31">
        <v>255</v>
      </c>
      <c r="C259" s="31">
        <v>3</v>
      </c>
      <c r="D259" s="32">
        <f t="shared" si="0"/>
        <v>0.18181818181818182</v>
      </c>
      <c r="E259" s="32">
        <f>Sintéticos3x3!Y87</f>
        <v>1.2999999999999998</v>
      </c>
      <c r="F259" s="32">
        <f>Sintéticos3x3!Z87</f>
        <v>1.9000000000000001</v>
      </c>
      <c r="G259" s="32">
        <f>Sintéticos3x3!AA87</f>
        <v>0.8</v>
      </c>
      <c r="H259" s="32">
        <f>Sintéticos3x3!AB87</f>
        <v>0.73333333333333339</v>
      </c>
      <c r="I259" s="32">
        <f>Sintéticos3x3!AC87</f>
        <v>0.73333333333333339</v>
      </c>
      <c r="J259" s="32">
        <f>Sintéticos3x3!AD87</f>
        <v>0.79999999999999993</v>
      </c>
      <c r="K259" s="33">
        <f>Sintéticos3x3!O87</f>
        <v>1.1528587187984114</v>
      </c>
    </row>
    <row r="260" spans="2:11" ht="13.5" hidden="1" customHeight="1" outlineLevel="1">
      <c r="B260" s="31">
        <v>256</v>
      </c>
      <c r="C260" s="31">
        <v>3</v>
      </c>
      <c r="D260" s="32">
        <f t="shared" si="0"/>
        <v>0.18181818181818182</v>
      </c>
      <c r="E260" s="32">
        <f>Sintéticos3x3!Y88</f>
        <v>1.7</v>
      </c>
      <c r="F260" s="32">
        <f>Sintéticos3x3!Z88</f>
        <v>1.1000000000000001</v>
      </c>
      <c r="G260" s="32">
        <f>Sintéticos3x3!AA88</f>
        <v>0.9</v>
      </c>
      <c r="H260" s="32">
        <f>Sintéticos3x3!AB88</f>
        <v>0.73333333333333339</v>
      </c>
      <c r="I260" s="32">
        <f>Sintéticos3x3!AC88</f>
        <v>0.46666666666666662</v>
      </c>
      <c r="J260" s="32">
        <f>Sintéticos3x3!AD88</f>
        <v>0.79999999999999993</v>
      </c>
      <c r="K260" s="33">
        <f>Sintéticos3x3!O88</f>
        <v>1.8584808668492154</v>
      </c>
    </row>
    <row r="261" spans="2:11" ht="13.5" hidden="1" customHeight="1" outlineLevel="1">
      <c r="B261" s="31">
        <v>257</v>
      </c>
      <c r="C261" s="31">
        <v>3</v>
      </c>
      <c r="D261" s="32">
        <f t="shared" si="0"/>
        <v>0.18181818181818182</v>
      </c>
      <c r="E261" s="32">
        <f>Sintéticos3x3!Y89</f>
        <v>2.7</v>
      </c>
      <c r="F261" s="32">
        <f>Sintéticos3x3!Z89</f>
        <v>0</v>
      </c>
      <c r="G261" s="32">
        <f>Sintéticos3x3!AA89</f>
        <v>1.5</v>
      </c>
      <c r="H261" s="32">
        <f>Sintéticos3x3!AB89</f>
        <v>1</v>
      </c>
      <c r="I261" s="32">
        <f>Sintéticos3x3!AC89</f>
        <v>1</v>
      </c>
      <c r="J261" s="32">
        <f>Sintéticos3x3!AD89</f>
        <v>1</v>
      </c>
      <c r="K261" s="33">
        <f>Sintéticos3x3!O89</f>
        <v>2.3939903930437225</v>
      </c>
    </row>
    <row r="262" spans="2:11" ht="13.5" hidden="1" customHeight="1" outlineLevel="1">
      <c r="B262" s="31">
        <v>258</v>
      </c>
      <c r="C262" s="31">
        <v>3</v>
      </c>
      <c r="D262" s="32">
        <f t="shared" si="0"/>
        <v>0.18181818181818182</v>
      </c>
      <c r="E262" s="32">
        <f>Sintéticos3x3!Y90</f>
        <v>2.1</v>
      </c>
      <c r="F262" s="32">
        <f>Sintéticos3x3!Z90</f>
        <v>0.9</v>
      </c>
      <c r="G262" s="32">
        <f>Sintéticos3x3!AA90</f>
        <v>1.5</v>
      </c>
      <c r="H262" s="32">
        <f>Sintéticos3x3!AB90</f>
        <v>0.6</v>
      </c>
      <c r="I262" s="32">
        <f>Sintéticos3x3!AC90</f>
        <v>0.70000000000000007</v>
      </c>
      <c r="J262" s="32">
        <f>Sintéticos3x3!AD90</f>
        <v>1</v>
      </c>
      <c r="K262" s="33">
        <f>Sintéticos3x3!O90</f>
        <v>1.4414219784246274</v>
      </c>
    </row>
    <row r="263" spans="2:11" ht="13.5" hidden="1" customHeight="1" outlineLevel="1">
      <c r="B263" s="31">
        <v>259</v>
      </c>
      <c r="C263" s="31">
        <v>3</v>
      </c>
      <c r="D263" s="32">
        <f t="shared" si="0"/>
        <v>0.18181818181818182</v>
      </c>
      <c r="E263" s="32">
        <f>Sintéticos3x3!Y91</f>
        <v>2.8</v>
      </c>
      <c r="F263" s="32">
        <f>Sintéticos3x3!Z91</f>
        <v>0</v>
      </c>
      <c r="G263" s="32">
        <f>Sintéticos3x3!AA91</f>
        <v>1.3</v>
      </c>
      <c r="H263" s="32">
        <f>Sintéticos3x3!AB91</f>
        <v>0.93333333333333324</v>
      </c>
      <c r="I263" s="32">
        <f>Sintéticos3x3!AC91</f>
        <v>1</v>
      </c>
      <c r="J263" s="32">
        <f>Sintéticos3x3!AD91</f>
        <v>0.8666666666666667</v>
      </c>
      <c r="K263" s="33">
        <f>Sintéticos3x3!O91</f>
        <v>1.8825252737437215</v>
      </c>
    </row>
    <row r="264" spans="2:11" ht="13.5" hidden="1" customHeight="1" outlineLevel="1">
      <c r="B264" s="31">
        <v>260</v>
      </c>
      <c r="C264" s="31">
        <v>3</v>
      </c>
      <c r="D264" s="32">
        <f t="shared" si="0"/>
        <v>0.18181818181818182</v>
      </c>
      <c r="E264" s="32">
        <f>Sintéticos3x3!Y92</f>
        <v>2.1</v>
      </c>
      <c r="F264" s="32">
        <f>Sintéticos3x3!Z92</f>
        <v>0.9</v>
      </c>
      <c r="G264" s="32">
        <f>Sintéticos3x3!AA92</f>
        <v>1.3</v>
      </c>
      <c r="H264" s="32">
        <f>Sintéticos3x3!AB92</f>
        <v>0.6</v>
      </c>
      <c r="I264" s="32">
        <f>Sintéticos3x3!AC92</f>
        <v>0.70000000000000007</v>
      </c>
      <c r="J264" s="32">
        <f>Sintéticos3x3!AD92</f>
        <v>0.8666666666666667</v>
      </c>
      <c r="K264" s="33">
        <f>Sintéticos3x3!O92</f>
        <v>1.4303652711031758</v>
      </c>
    </row>
    <row r="265" spans="2:11" ht="13.5" hidden="1" customHeight="1" outlineLevel="1">
      <c r="B265" s="31">
        <v>261</v>
      </c>
      <c r="C265" s="31">
        <v>3</v>
      </c>
      <c r="D265" s="32">
        <f t="shared" si="0"/>
        <v>0.18181818181818182</v>
      </c>
      <c r="E265" s="32">
        <f>Sintéticos3x3!Y93</f>
        <v>2.5</v>
      </c>
      <c r="F265" s="32">
        <f>Sintéticos3x3!Z93</f>
        <v>0.1</v>
      </c>
      <c r="G265" s="32">
        <f>Sintéticos3x3!AA93</f>
        <v>1.4</v>
      </c>
      <c r="H265" s="32">
        <f>Sintéticos3x3!AB93</f>
        <v>0.86666666666666659</v>
      </c>
      <c r="I265" s="32">
        <f>Sintéticos3x3!AC93</f>
        <v>0.96666666666666667</v>
      </c>
      <c r="J265" s="32">
        <f>Sintéticos3x3!AD93</f>
        <v>0.93333333333333324</v>
      </c>
      <c r="K265" s="33">
        <f>Sintéticos3x3!O93</f>
        <v>1.4814676917478915</v>
      </c>
    </row>
    <row r="266" spans="2:11" ht="13.5" hidden="1" customHeight="1" outlineLevel="1">
      <c r="B266" s="31">
        <v>262</v>
      </c>
      <c r="C266" s="31">
        <v>3</v>
      </c>
      <c r="D266" s="32">
        <f t="shared" si="0"/>
        <v>0.18181818181818182</v>
      </c>
      <c r="E266" s="32">
        <f>Sintéticos3x3!Y94</f>
        <v>1.5</v>
      </c>
      <c r="F266" s="32">
        <f>Sintéticos3x3!Z94</f>
        <v>1.8</v>
      </c>
      <c r="G266" s="32">
        <f>Sintéticos3x3!AA94</f>
        <v>1.5</v>
      </c>
      <c r="H266" s="32">
        <f>Sintéticos3x3!AB94</f>
        <v>0.6</v>
      </c>
      <c r="I266" s="32">
        <f>Sintéticos3x3!AC94</f>
        <v>0.39999999999999997</v>
      </c>
      <c r="J266" s="32">
        <f>Sintéticos3x3!AD94</f>
        <v>1</v>
      </c>
      <c r="K266" s="33">
        <f>Sintéticos3x3!O94</f>
        <v>1.1311703628754619</v>
      </c>
    </row>
    <row r="267" spans="2:11" ht="13.5" hidden="1" customHeight="1" outlineLevel="1">
      <c r="B267" s="31">
        <v>263</v>
      </c>
      <c r="C267" s="31">
        <v>3</v>
      </c>
      <c r="D267" s="32">
        <f t="shared" si="0"/>
        <v>0.18181818181818182</v>
      </c>
      <c r="E267" s="32">
        <f>Sintéticos3x3!Y95</f>
        <v>2.2000000000000002</v>
      </c>
      <c r="F267" s="32">
        <f>Sintéticos3x3!Z95</f>
        <v>0.9</v>
      </c>
      <c r="G267" s="32">
        <f>Sintéticos3x3!AA95</f>
        <v>1.3</v>
      </c>
      <c r="H267" s="32">
        <f>Sintéticos3x3!AB95</f>
        <v>0.53333333333333333</v>
      </c>
      <c r="I267" s="32">
        <f>Sintéticos3x3!AC95</f>
        <v>9.9999999999999978E-2</v>
      </c>
      <c r="J267" s="32">
        <f>Sintéticos3x3!AD95</f>
        <v>0.8666666666666667</v>
      </c>
      <c r="K267" s="33">
        <f>Sintéticos3x3!O95</f>
        <v>1.2857933422277397</v>
      </c>
    </row>
    <row r="268" spans="2:11" ht="13.5" hidden="1" customHeight="1" outlineLevel="1">
      <c r="B268" s="31">
        <v>264</v>
      </c>
      <c r="C268" s="31">
        <v>3</v>
      </c>
      <c r="D268" s="32">
        <f t="shared" si="0"/>
        <v>0.18181818181818182</v>
      </c>
      <c r="E268" s="32">
        <f>Sintéticos3x3!Y96</f>
        <v>1.5</v>
      </c>
      <c r="F268" s="32">
        <f>Sintéticos3x3!Z96</f>
        <v>1.8</v>
      </c>
      <c r="G268" s="32">
        <f>Sintéticos3x3!AA96</f>
        <v>1.3</v>
      </c>
      <c r="H268" s="32">
        <f>Sintéticos3x3!AB96</f>
        <v>0.6</v>
      </c>
      <c r="I268" s="32">
        <f>Sintéticos3x3!AC96</f>
        <v>0.39999999999999997</v>
      </c>
      <c r="J268" s="32">
        <f>Sintéticos3x3!AD96</f>
        <v>0.8666666666666667</v>
      </c>
      <c r="K268" s="33">
        <f>Sintéticos3x3!O96</f>
        <v>1.1038690046398696</v>
      </c>
    </row>
    <row r="269" spans="2:11" ht="13.5" hidden="1" customHeight="1" outlineLevel="1">
      <c r="B269" s="31">
        <v>265</v>
      </c>
      <c r="C269" s="31">
        <v>3</v>
      </c>
      <c r="D269" s="32">
        <f t="shared" si="0"/>
        <v>0.18181818181818182</v>
      </c>
      <c r="E269" s="32">
        <f>Sintéticos3x3!Y97</f>
        <v>1.9</v>
      </c>
      <c r="F269" s="32">
        <f>Sintéticos3x3!Z97</f>
        <v>1</v>
      </c>
      <c r="G269" s="32">
        <f>Sintéticos3x3!AA97</f>
        <v>1.4</v>
      </c>
      <c r="H269" s="32">
        <f>Sintéticos3x3!AB97</f>
        <v>0.6</v>
      </c>
      <c r="I269" s="32">
        <f>Sintéticos3x3!AC97</f>
        <v>0.1333333333333333</v>
      </c>
      <c r="J269" s="32">
        <f>Sintéticos3x3!AD97</f>
        <v>0.93333333333333324</v>
      </c>
      <c r="K269" s="33">
        <f>Sintéticos3x3!O97</f>
        <v>1.2168876333682279</v>
      </c>
    </row>
    <row r="270" spans="2:11" ht="13.5" hidden="1" customHeight="1" outlineLevel="1">
      <c r="B270" s="31">
        <v>266</v>
      </c>
      <c r="C270" s="31">
        <v>3</v>
      </c>
      <c r="D270" s="32">
        <f t="shared" si="0"/>
        <v>0.18181818181818182</v>
      </c>
      <c r="E270" s="32">
        <f>Sintéticos3x3!Y98</f>
        <v>2.9</v>
      </c>
      <c r="F270" s="32">
        <f>Sintéticos3x3!Z98</f>
        <v>0</v>
      </c>
      <c r="G270" s="32">
        <f>Sintéticos3x3!AA98</f>
        <v>1.1000000000000001</v>
      </c>
      <c r="H270" s="32">
        <f>Sintéticos3x3!AB98</f>
        <v>0.93333333333333324</v>
      </c>
      <c r="I270" s="32">
        <f>Sintéticos3x3!AC98</f>
        <v>1</v>
      </c>
      <c r="J270" s="32">
        <f>Sintéticos3x3!AD98</f>
        <v>0.8666666666666667</v>
      </c>
      <c r="K270" s="33">
        <f>Sintéticos3x3!O98</f>
        <v>2.0642002355698734</v>
      </c>
    </row>
    <row r="271" spans="2:11" ht="13.5" hidden="1" customHeight="1" outlineLevel="1">
      <c r="B271" s="31">
        <v>267</v>
      </c>
      <c r="C271" s="31">
        <v>3</v>
      </c>
      <c r="D271" s="32">
        <f t="shared" si="0"/>
        <v>0.18181818181818182</v>
      </c>
      <c r="E271" s="32">
        <f>Sintéticos3x3!Y99</f>
        <v>2.1999999999999997</v>
      </c>
      <c r="F271" s="32">
        <f>Sintéticos3x3!Z99</f>
        <v>0.9</v>
      </c>
      <c r="G271" s="32">
        <f>Sintéticos3x3!AA99</f>
        <v>1.1000000000000001</v>
      </c>
      <c r="H271" s="32">
        <f>Sintéticos3x3!AB99</f>
        <v>0.53333333333333333</v>
      </c>
      <c r="I271" s="32">
        <f>Sintéticos3x3!AC99</f>
        <v>0.70000000000000007</v>
      </c>
      <c r="J271" s="32">
        <f>Sintéticos3x3!AD99</f>
        <v>0.8666666666666667</v>
      </c>
      <c r="K271" s="33">
        <f>Sintéticos3x3!O99</f>
        <v>1.4530413841455003</v>
      </c>
    </row>
    <row r="272" spans="2:11" ht="13.5" hidden="1" customHeight="1" outlineLevel="1">
      <c r="B272" s="31">
        <v>268</v>
      </c>
      <c r="C272" s="31">
        <v>3</v>
      </c>
      <c r="D272" s="32">
        <f t="shared" si="0"/>
        <v>0.18181818181818182</v>
      </c>
      <c r="E272" s="32">
        <f>Sintéticos3x3!Y100</f>
        <v>2.5999999999999996</v>
      </c>
      <c r="F272" s="32">
        <f>Sintéticos3x3!Z100</f>
        <v>0.1</v>
      </c>
      <c r="G272" s="32">
        <f>Sintéticos3x3!AA100</f>
        <v>1.2000000000000002</v>
      </c>
      <c r="H272" s="32">
        <f>Sintéticos3x3!AB100</f>
        <v>0.79999999999999993</v>
      </c>
      <c r="I272" s="32">
        <f>Sintéticos3x3!AC100</f>
        <v>0.96666666666666667</v>
      </c>
      <c r="J272" s="32">
        <f>Sintéticos3x3!AD100</f>
        <v>0.8666666666666667</v>
      </c>
      <c r="K272" s="33">
        <f>Sintéticos3x3!O100</f>
        <v>1.4682736881356651</v>
      </c>
    </row>
    <row r="273" spans="2:11" ht="13.5" hidden="1" customHeight="1" outlineLevel="1">
      <c r="B273" s="31">
        <v>269</v>
      </c>
      <c r="C273" s="31">
        <v>3</v>
      </c>
      <c r="D273" s="32">
        <f t="shared" si="0"/>
        <v>0.18181818181818182</v>
      </c>
      <c r="E273" s="32">
        <f>Sintéticos3x3!Y101</f>
        <v>1.5</v>
      </c>
      <c r="F273" s="32">
        <f>Sintéticos3x3!Z101</f>
        <v>1.8</v>
      </c>
      <c r="G273" s="32">
        <f>Sintéticos3x3!AA101</f>
        <v>1.1000000000000001</v>
      </c>
      <c r="H273" s="32">
        <f>Sintéticos3x3!AB101</f>
        <v>0.6</v>
      </c>
      <c r="I273" s="32">
        <f>Sintéticos3x3!AC101</f>
        <v>0.39999999999999997</v>
      </c>
      <c r="J273" s="32">
        <f>Sintéticos3x3!AD101</f>
        <v>0.8666666666666667</v>
      </c>
      <c r="K273" s="33">
        <f>Sintéticos3x3!O101</f>
        <v>1.1132148899115537</v>
      </c>
    </row>
    <row r="274" spans="2:11" ht="13.5" hidden="1" customHeight="1" outlineLevel="1">
      <c r="B274" s="31">
        <v>270</v>
      </c>
      <c r="C274" s="31">
        <v>3</v>
      </c>
      <c r="D274" s="32">
        <f t="shared" si="0"/>
        <v>0.18181818181818182</v>
      </c>
      <c r="E274" s="32">
        <f>Sintéticos3x3!Y102</f>
        <v>1.9</v>
      </c>
      <c r="F274" s="32">
        <f>Sintéticos3x3!Z102</f>
        <v>1</v>
      </c>
      <c r="G274" s="32">
        <f>Sintéticos3x3!AA102</f>
        <v>1.2000000000000002</v>
      </c>
      <c r="H274" s="32">
        <f>Sintéticos3x3!AB102</f>
        <v>0.6</v>
      </c>
      <c r="I274" s="32">
        <f>Sintéticos3x3!AC102</f>
        <v>0.1333333333333333</v>
      </c>
      <c r="J274" s="32">
        <f>Sintéticos3x3!AD102</f>
        <v>0.8666666666666667</v>
      </c>
      <c r="K274" s="33">
        <f>Sintéticos3x3!O102</f>
        <v>1.2639877169598157</v>
      </c>
    </row>
    <row r="275" spans="2:11" ht="13.5" hidden="1" customHeight="1" outlineLevel="1">
      <c r="B275" s="31">
        <v>271</v>
      </c>
      <c r="C275" s="31">
        <v>3</v>
      </c>
      <c r="D275" s="32">
        <f t="shared" si="0"/>
        <v>0.18181818181818182</v>
      </c>
      <c r="E275" s="32">
        <f>Sintéticos3x3!Y103</f>
        <v>2.2999999999999998</v>
      </c>
      <c r="F275" s="32">
        <f>Sintéticos3x3!Z103</f>
        <v>0.2</v>
      </c>
      <c r="G275" s="32">
        <f>Sintéticos3x3!AA103</f>
        <v>1.3</v>
      </c>
      <c r="H275" s="32">
        <f>Sintéticos3x3!AB103</f>
        <v>0.86666666666666659</v>
      </c>
      <c r="I275" s="32">
        <f>Sintéticos3x3!AC103</f>
        <v>0.93333333333333324</v>
      </c>
      <c r="J275" s="32">
        <f>Sintéticos3x3!AD103</f>
        <v>0.93333333333333324</v>
      </c>
      <c r="K275" s="33">
        <f>Sintéticos3x3!O103</f>
        <v>1.8679363018792978</v>
      </c>
    </row>
    <row r="276" spans="2:11" ht="13.5" hidden="1" customHeight="1" outlineLevel="1">
      <c r="B276" s="31">
        <v>272</v>
      </c>
      <c r="C276" s="31">
        <v>3</v>
      </c>
      <c r="D276" s="32">
        <f t="shared" si="0"/>
        <v>0.18181818181818182</v>
      </c>
      <c r="E276" s="32">
        <f>Sintéticos3x3!Y104</f>
        <v>0.89999999999999991</v>
      </c>
      <c r="F276" s="32">
        <f>Sintéticos3x3!Z104</f>
        <v>2.7</v>
      </c>
      <c r="G276" s="32">
        <f>Sintéticos3x3!AA104</f>
        <v>1.5</v>
      </c>
      <c r="H276" s="32">
        <f>Sintéticos3x3!AB104</f>
        <v>1</v>
      </c>
      <c r="I276" s="32">
        <f>Sintéticos3x3!AC104</f>
        <v>1</v>
      </c>
      <c r="J276" s="32">
        <f>Sintéticos3x3!AD104</f>
        <v>1</v>
      </c>
      <c r="K276" s="33">
        <f>Sintéticos3x3!O104</f>
        <v>1.0554066130473638</v>
      </c>
    </row>
    <row r="277" spans="2:11" ht="13.5" hidden="1" customHeight="1" outlineLevel="1">
      <c r="B277" s="31">
        <v>273</v>
      </c>
      <c r="C277" s="31">
        <v>3</v>
      </c>
      <c r="D277" s="32">
        <f t="shared" si="0"/>
        <v>0.18181818181818182</v>
      </c>
      <c r="E277" s="32">
        <f>Sintéticos3x3!Y105</f>
        <v>1.6</v>
      </c>
      <c r="F277" s="32">
        <f>Sintéticos3x3!Z105</f>
        <v>1.8</v>
      </c>
      <c r="G277" s="32">
        <f>Sintéticos3x3!AA105</f>
        <v>1.3</v>
      </c>
      <c r="H277" s="32">
        <f>Sintéticos3x3!AB105</f>
        <v>0.53333333333333333</v>
      </c>
      <c r="I277" s="32">
        <f>Sintéticos3x3!AC105</f>
        <v>0.70000000000000007</v>
      </c>
      <c r="J277" s="32">
        <f>Sintéticos3x3!AD105</f>
        <v>0.8666666666666667</v>
      </c>
      <c r="K277" s="33">
        <f>Sintéticos3x3!O105</f>
        <v>1.0419172105192562</v>
      </c>
    </row>
    <row r="278" spans="2:11" ht="13.5" hidden="1" customHeight="1" outlineLevel="1">
      <c r="B278" s="31">
        <v>274</v>
      </c>
      <c r="C278" s="31">
        <v>3</v>
      </c>
      <c r="D278" s="32">
        <f t="shared" si="0"/>
        <v>0.18181818181818182</v>
      </c>
      <c r="E278" s="32">
        <f>Sintéticos3x3!Y106</f>
        <v>0.89999999999999991</v>
      </c>
      <c r="F278" s="32">
        <f>Sintéticos3x3!Z106</f>
        <v>2.7</v>
      </c>
      <c r="G278" s="32">
        <f>Sintéticos3x3!AA106</f>
        <v>1.3</v>
      </c>
      <c r="H278" s="32">
        <f>Sintéticos3x3!AB106</f>
        <v>1</v>
      </c>
      <c r="I278" s="32">
        <f>Sintéticos3x3!AC106</f>
        <v>1</v>
      </c>
      <c r="J278" s="32">
        <f>Sintéticos3x3!AD106</f>
        <v>0.8666666666666667</v>
      </c>
      <c r="K278" s="33">
        <f>Sintéticos3x3!O106</f>
        <v>1.0129272361784505</v>
      </c>
    </row>
    <row r="279" spans="2:11" ht="13.5" hidden="1" customHeight="1" outlineLevel="1">
      <c r="B279" s="31">
        <v>275</v>
      </c>
      <c r="C279" s="31">
        <v>3</v>
      </c>
      <c r="D279" s="32">
        <f t="shared" si="0"/>
        <v>0.18181818181818182</v>
      </c>
      <c r="E279" s="32">
        <f>Sintéticos3x3!Y107</f>
        <v>1.2999999999999998</v>
      </c>
      <c r="F279" s="32">
        <f>Sintéticos3x3!Z107</f>
        <v>1.9000000000000001</v>
      </c>
      <c r="G279" s="32">
        <f>Sintéticos3x3!AA107</f>
        <v>1.4</v>
      </c>
      <c r="H279" s="32">
        <f>Sintéticos3x3!AB107</f>
        <v>0.73333333333333339</v>
      </c>
      <c r="I279" s="32">
        <f>Sintéticos3x3!AC107</f>
        <v>0.73333333333333339</v>
      </c>
      <c r="J279" s="32">
        <f>Sintéticos3x3!AD107</f>
        <v>0.93333333333333324</v>
      </c>
      <c r="K279" s="33">
        <f>Sintéticos3x3!O107</f>
        <v>1.1438703436972419</v>
      </c>
    </row>
    <row r="280" spans="2:11" ht="13.5" hidden="1" customHeight="1" outlineLevel="1">
      <c r="B280" s="31">
        <v>276</v>
      </c>
      <c r="C280" s="31">
        <v>3</v>
      </c>
      <c r="D280" s="32">
        <f t="shared" si="0"/>
        <v>0.18181818181818182</v>
      </c>
      <c r="E280" s="32">
        <f>Sintéticos3x3!Y108</f>
        <v>2.2999999999999998</v>
      </c>
      <c r="F280" s="32">
        <f>Sintéticos3x3!Z108</f>
        <v>0.9</v>
      </c>
      <c r="G280" s="32">
        <f>Sintéticos3x3!AA108</f>
        <v>1.1000000000000001</v>
      </c>
      <c r="H280" s="32">
        <f>Sintéticos3x3!AB108</f>
        <v>0.53333333333333333</v>
      </c>
      <c r="I280" s="32">
        <f>Sintéticos3x3!AC108</f>
        <v>0.39999999999999997</v>
      </c>
      <c r="J280" s="32">
        <f>Sintéticos3x3!AD108</f>
        <v>0.8666666666666667</v>
      </c>
      <c r="K280" s="33">
        <f>Sintéticos3x3!O108</f>
        <v>1.5503585698564983</v>
      </c>
    </row>
    <row r="281" spans="2:11" ht="13.5" hidden="1" customHeight="1" outlineLevel="1">
      <c r="B281" s="31">
        <v>277</v>
      </c>
      <c r="C281" s="31">
        <v>3</v>
      </c>
      <c r="D281" s="32">
        <f t="shared" si="0"/>
        <v>0.18181818181818182</v>
      </c>
      <c r="E281" s="32">
        <f>Sintéticos3x3!Y109</f>
        <v>1.6</v>
      </c>
      <c r="F281" s="32">
        <f>Sintéticos3x3!Z109</f>
        <v>1.8</v>
      </c>
      <c r="G281" s="32">
        <f>Sintéticos3x3!AA109</f>
        <v>1.1000000000000001</v>
      </c>
      <c r="H281" s="32">
        <f>Sintéticos3x3!AB109</f>
        <v>0.53333333333333333</v>
      </c>
      <c r="I281" s="32">
        <f>Sintéticos3x3!AC109</f>
        <v>9.9999999999999978E-2</v>
      </c>
      <c r="J281" s="32">
        <f>Sintéticos3x3!AD109</f>
        <v>0.8666666666666667</v>
      </c>
      <c r="K281" s="33">
        <f>Sintéticos3x3!O109</f>
        <v>1.0616008594043767</v>
      </c>
    </row>
    <row r="282" spans="2:11" ht="13.5" hidden="1" customHeight="1" outlineLevel="1">
      <c r="B282" s="31">
        <v>278</v>
      </c>
      <c r="C282" s="31">
        <v>3</v>
      </c>
      <c r="D282" s="32">
        <f t="shared" si="0"/>
        <v>0.18181818181818182</v>
      </c>
      <c r="E282" s="32">
        <f>Sintéticos3x3!Y110</f>
        <v>2</v>
      </c>
      <c r="F282" s="32">
        <f>Sintéticos3x3!Z110</f>
        <v>1</v>
      </c>
      <c r="G282" s="32">
        <f>Sintéticos3x3!AA110</f>
        <v>1.2000000000000002</v>
      </c>
      <c r="H282" s="32">
        <f>Sintéticos3x3!AB110</f>
        <v>0.53333333333333333</v>
      </c>
      <c r="I282" s="32">
        <f>Sintéticos3x3!AC110</f>
        <v>0.3666666666666667</v>
      </c>
      <c r="J282" s="32">
        <f>Sintéticos3x3!AD110</f>
        <v>0.8666666666666667</v>
      </c>
      <c r="K282" s="33">
        <f>Sintéticos3x3!O110</f>
        <v>1.1985622439362185</v>
      </c>
    </row>
    <row r="283" spans="2:11" ht="13.5" hidden="1" customHeight="1" outlineLevel="1">
      <c r="B283" s="31">
        <v>279</v>
      </c>
      <c r="C283" s="31">
        <v>3</v>
      </c>
      <c r="D283" s="32">
        <f t="shared" si="0"/>
        <v>0.18181818181818182</v>
      </c>
      <c r="E283" s="32">
        <f>Sintéticos3x3!Y111</f>
        <v>0.89999999999999991</v>
      </c>
      <c r="F283" s="32">
        <f>Sintéticos3x3!Z111</f>
        <v>2.7</v>
      </c>
      <c r="G283" s="32">
        <f>Sintéticos3x3!AA111</f>
        <v>1.1000000000000001</v>
      </c>
      <c r="H283" s="32">
        <f>Sintéticos3x3!AB111</f>
        <v>1</v>
      </c>
      <c r="I283" s="32">
        <f>Sintéticos3x3!AC111</f>
        <v>1</v>
      </c>
      <c r="J283" s="32">
        <f>Sintéticos3x3!AD111</f>
        <v>0.8666666666666667</v>
      </c>
      <c r="K283" s="33">
        <f>Sintéticos3x3!O111</f>
        <v>0.95610628773585926</v>
      </c>
    </row>
    <row r="284" spans="2:11" ht="13.5" hidden="1" customHeight="1" outlineLevel="1">
      <c r="B284" s="31">
        <v>280</v>
      </c>
      <c r="C284" s="31">
        <v>3</v>
      </c>
      <c r="D284" s="32">
        <f t="shared" si="0"/>
        <v>0.18181818181818182</v>
      </c>
      <c r="E284" s="32">
        <f>Sintéticos3x3!Y112</f>
        <v>1.2999999999999998</v>
      </c>
      <c r="F284" s="32">
        <f>Sintéticos3x3!Z112</f>
        <v>1.9000000000000001</v>
      </c>
      <c r="G284" s="32">
        <f>Sintéticos3x3!AA112</f>
        <v>1.2000000000000002</v>
      </c>
      <c r="H284" s="32">
        <f>Sintéticos3x3!AB112</f>
        <v>0.73333333333333339</v>
      </c>
      <c r="I284" s="32">
        <f>Sintéticos3x3!AC112</f>
        <v>0.73333333333333339</v>
      </c>
      <c r="J284" s="32">
        <f>Sintéticos3x3!AD112</f>
        <v>0.8666666666666667</v>
      </c>
      <c r="K284" s="33">
        <f>Sintéticos3x3!O112</f>
        <v>1.1197544155375698</v>
      </c>
    </row>
    <row r="285" spans="2:11" ht="13.5" hidden="1" customHeight="1" outlineLevel="1">
      <c r="B285" s="31">
        <v>281</v>
      </c>
      <c r="C285" s="31">
        <v>3</v>
      </c>
      <c r="D285" s="32">
        <f t="shared" si="0"/>
        <v>0.18181818181818182</v>
      </c>
      <c r="E285" s="32">
        <f>Sintéticos3x3!Y113</f>
        <v>1.7</v>
      </c>
      <c r="F285" s="32">
        <f>Sintéticos3x3!Z113</f>
        <v>1.1000000000000001</v>
      </c>
      <c r="G285" s="32">
        <f>Sintéticos3x3!AA113</f>
        <v>1.3</v>
      </c>
      <c r="H285" s="32">
        <f>Sintéticos3x3!AB113</f>
        <v>0.73333333333333339</v>
      </c>
      <c r="I285" s="32">
        <f>Sintéticos3x3!AC113</f>
        <v>0.46666666666666662</v>
      </c>
      <c r="J285" s="32">
        <f>Sintéticos3x3!AD113</f>
        <v>0.93333333333333324</v>
      </c>
      <c r="K285" s="33">
        <f>Sintéticos3x3!O113</f>
        <v>1.8302179901259503</v>
      </c>
    </row>
    <row r="286" spans="2:11" ht="13.5" hidden="1" customHeight="1" outlineLevel="1">
      <c r="B286" s="31">
        <v>282</v>
      </c>
      <c r="C286" s="31">
        <v>3</v>
      </c>
      <c r="D286" s="32">
        <f t="shared" si="0"/>
        <v>0.18181818181818182</v>
      </c>
      <c r="E286" s="32">
        <f>Sintéticos3x3!Y114</f>
        <v>3</v>
      </c>
      <c r="F286" s="32">
        <f>Sintéticos3x3!Z114</f>
        <v>0</v>
      </c>
      <c r="G286" s="32">
        <f>Sintéticos3x3!AA114</f>
        <v>0.89999999999999991</v>
      </c>
      <c r="H286" s="32">
        <f>Sintéticos3x3!AB114</f>
        <v>1</v>
      </c>
      <c r="I286" s="32">
        <f>Sintéticos3x3!AC114</f>
        <v>1</v>
      </c>
      <c r="J286" s="32">
        <f>Sintéticos3x3!AD114</f>
        <v>1</v>
      </c>
      <c r="K286" s="33">
        <f>Sintéticos3x3!O114</f>
        <v>2.6479161112592204</v>
      </c>
    </row>
    <row r="287" spans="2:11" ht="13.5" hidden="1" customHeight="1" outlineLevel="1">
      <c r="B287" s="31">
        <v>283</v>
      </c>
      <c r="C287" s="31">
        <v>3</v>
      </c>
      <c r="D287" s="32">
        <f t="shared" si="0"/>
        <v>0.18181818181818182</v>
      </c>
      <c r="E287" s="32">
        <f>Sintéticos3x3!Y115</f>
        <v>2.2999999999999998</v>
      </c>
      <c r="F287" s="32">
        <f>Sintéticos3x3!Z115</f>
        <v>0.9</v>
      </c>
      <c r="G287" s="32">
        <f>Sintéticos3x3!AA115</f>
        <v>0.89999999999999991</v>
      </c>
      <c r="H287" s="32">
        <f>Sintéticos3x3!AB115</f>
        <v>0.53333333333333333</v>
      </c>
      <c r="I287" s="32">
        <f>Sintéticos3x3!AC115</f>
        <v>0.70000000000000007</v>
      </c>
      <c r="J287" s="32">
        <f>Sintéticos3x3!AD115</f>
        <v>1</v>
      </c>
      <c r="K287" s="33">
        <f>Sintéticos3x3!O115</f>
        <v>1.6597044728900343</v>
      </c>
    </row>
    <row r="288" spans="2:11" ht="13.5" hidden="1" customHeight="1" outlineLevel="1">
      <c r="B288" s="31">
        <v>284</v>
      </c>
      <c r="C288" s="31">
        <v>3</v>
      </c>
      <c r="D288" s="32">
        <f t="shared" si="0"/>
        <v>0.18181818181818182</v>
      </c>
      <c r="E288" s="32">
        <f>Sintéticos3x3!Y116</f>
        <v>2.7</v>
      </c>
      <c r="F288" s="32">
        <f>Sintéticos3x3!Z116</f>
        <v>0.1</v>
      </c>
      <c r="G288" s="32">
        <f>Sintéticos3x3!AA116</f>
        <v>1</v>
      </c>
      <c r="H288" s="32">
        <f>Sintéticos3x3!AB116</f>
        <v>0.79999999999999993</v>
      </c>
      <c r="I288" s="32">
        <f>Sintéticos3x3!AC116</f>
        <v>0.96666666666666667</v>
      </c>
      <c r="J288" s="32">
        <f>Sintéticos3x3!AD116</f>
        <v>0.93333333333333324</v>
      </c>
      <c r="K288" s="33">
        <f>Sintéticos3x3!O116</f>
        <v>1.6911431869059967</v>
      </c>
    </row>
    <row r="289" spans="2:11" ht="13.5" hidden="1" customHeight="1" outlineLevel="1">
      <c r="B289" s="31">
        <v>285</v>
      </c>
      <c r="C289" s="31">
        <v>3</v>
      </c>
      <c r="D289" s="32">
        <f t="shared" si="0"/>
        <v>0.18181818181818182</v>
      </c>
      <c r="E289" s="32">
        <f>Sintéticos3x3!Y117</f>
        <v>1.6</v>
      </c>
      <c r="F289" s="32">
        <f>Sintéticos3x3!Z117</f>
        <v>1.8</v>
      </c>
      <c r="G289" s="32">
        <f>Sintéticos3x3!AA117</f>
        <v>0.89999999999999991</v>
      </c>
      <c r="H289" s="32">
        <f>Sintéticos3x3!AB117</f>
        <v>0.53333333333333333</v>
      </c>
      <c r="I289" s="32">
        <f>Sintéticos3x3!AC117</f>
        <v>0.39999999999999997</v>
      </c>
      <c r="J289" s="32">
        <f>Sintéticos3x3!AD117</f>
        <v>1</v>
      </c>
      <c r="K289" s="33">
        <f>Sintéticos3x3!O117</f>
        <v>1.1650374437162325</v>
      </c>
    </row>
    <row r="290" spans="2:11" ht="13.5" hidden="1" customHeight="1" outlineLevel="1">
      <c r="B290" s="31">
        <v>286</v>
      </c>
      <c r="C290" s="31">
        <v>3</v>
      </c>
      <c r="D290" s="32">
        <f t="shared" si="0"/>
        <v>0.18181818181818182</v>
      </c>
      <c r="E290" s="32">
        <f>Sintéticos3x3!Y118</f>
        <v>2</v>
      </c>
      <c r="F290" s="32">
        <f>Sintéticos3x3!Z118</f>
        <v>1</v>
      </c>
      <c r="G290" s="32">
        <f>Sintéticos3x3!AA118</f>
        <v>1</v>
      </c>
      <c r="H290" s="32">
        <f>Sintéticos3x3!AB118</f>
        <v>0.53333333333333333</v>
      </c>
      <c r="I290" s="32">
        <f>Sintéticos3x3!AC118</f>
        <v>0.1333333333333333</v>
      </c>
      <c r="J290" s="32">
        <f>Sintéticos3x3!AD118</f>
        <v>0.93333333333333324</v>
      </c>
      <c r="K290" s="33">
        <f>Sintéticos3x3!O118</f>
        <v>1.2618998396277035</v>
      </c>
    </row>
    <row r="291" spans="2:11" ht="13.5" hidden="1" customHeight="1" outlineLevel="1">
      <c r="B291" s="31">
        <v>287</v>
      </c>
      <c r="C291" s="31">
        <v>3</v>
      </c>
      <c r="D291" s="32">
        <f t="shared" si="0"/>
        <v>0.18181818181818182</v>
      </c>
      <c r="E291" s="32">
        <f>Sintéticos3x3!Y119</f>
        <v>2.4</v>
      </c>
      <c r="F291" s="32">
        <f>Sintéticos3x3!Z119</f>
        <v>0.2</v>
      </c>
      <c r="G291" s="32">
        <f>Sintéticos3x3!AA119</f>
        <v>1.1000000000000001</v>
      </c>
      <c r="H291" s="32">
        <f>Sintéticos3x3!AB119</f>
        <v>0.79999999999999993</v>
      </c>
      <c r="I291" s="32">
        <f>Sintéticos3x3!AC119</f>
        <v>0.93333333333333324</v>
      </c>
      <c r="J291" s="32">
        <f>Sintéticos3x3!AD119</f>
        <v>0.93333333333333324</v>
      </c>
      <c r="K291" s="33">
        <f>Sintéticos3x3!O119</f>
        <v>1.899989843209184</v>
      </c>
    </row>
    <row r="292" spans="2:11" ht="13.5" hidden="1" customHeight="1" outlineLevel="1">
      <c r="B292" s="31">
        <v>288</v>
      </c>
      <c r="C292" s="31">
        <v>3</v>
      </c>
      <c r="D292" s="32">
        <f t="shared" si="0"/>
        <v>0.18181818181818182</v>
      </c>
      <c r="E292" s="32">
        <f>Sintéticos3x3!Y120</f>
        <v>0.89999999999999991</v>
      </c>
      <c r="F292" s="32">
        <f>Sintéticos3x3!Z120</f>
        <v>2.7</v>
      </c>
      <c r="G292" s="32">
        <f>Sintéticos3x3!AA120</f>
        <v>0.89999999999999991</v>
      </c>
      <c r="H292" s="32">
        <f>Sintéticos3x3!AB120</f>
        <v>1</v>
      </c>
      <c r="I292" s="32">
        <f>Sintéticos3x3!AC120</f>
        <v>1</v>
      </c>
      <c r="J292" s="32">
        <f>Sintéticos3x3!AD120</f>
        <v>1</v>
      </c>
      <c r="K292" s="33">
        <f>Sintéticos3x3!O120</f>
        <v>0.93320832217162264</v>
      </c>
    </row>
    <row r="293" spans="2:11" ht="13.5" hidden="1" customHeight="1" outlineLevel="1">
      <c r="B293" s="31">
        <v>289</v>
      </c>
      <c r="C293" s="31">
        <v>3</v>
      </c>
      <c r="D293" s="32">
        <f t="shared" si="0"/>
        <v>0.18181818181818182</v>
      </c>
      <c r="E293" s="32">
        <f>Sintéticos3x3!Y121</f>
        <v>1.2999999999999998</v>
      </c>
      <c r="F293" s="32">
        <f>Sintéticos3x3!Z121</f>
        <v>1.9000000000000001</v>
      </c>
      <c r="G293" s="32">
        <f>Sintéticos3x3!AA121</f>
        <v>1</v>
      </c>
      <c r="H293" s="32">
        <f>Sintéticos3x3!AB121</f>
        <v>0.73333333333333339</v>
      </c>
      <c r="I293" s="32">
        <f>Sintéticos3x3!AC121</f>
        <v>0.73333333333333339</v>
      </c>
      <c r="J293" s="32">
        <f>Sintéticos3x3!AD121</f>
        <v>0.93333333333333324</v>
      </c>
      <c r="K293" s="33">
        <f>Sintéticos3x3!O121</f>
        <v>1.1122567673229886</v>
      </c>
    </row>
    <row r="294" spans="2:11" ht="13.5" hidden="1" customHeight="1" outlineLevel="1">
      <c r="B294" s="31">
        <v>290</v>
      </c>
      <c r="C294" s="31">
        <v>3</v>
      </c>
      <c r="D294" s="32">
        <f t="shared" si="0"/>
        <v>0.18181818181818182</v>
      </c>
      <c r="E294" s="32">
        <f>Sintéticos3x3!Y122</f>
        <v>1.7</v>
      </c>
      <c r="F294" s="32">
        <f>Sintéticos3x3!Z122</f>
        <v>1.1000000000000001</v>
      </c>
      <c r="G294" s="32">
        <f>Sintéticos3x3!AA122</f>
        <v>1.1000000000000001</v>
      </c>
      <c r="H294" s="32">
        <f>Sintéticos3x3!AB122</f>
        <v>0.73333333333333339</v>
      </c>
      <c r="I294" s="32">
        <f>Sintéticos3x3!AC122</f>
        <v>0.46666666666666662</v>
      </c>
      <c r="J294" s="32">
        <f>Sintéticos3x3!AD122</f>
        <v>0.93333333333333324</v>
      </c>
      <c r="K294" s="33">
        <f>Sintéticos3x3!O122</f>
        <v>1.8888306037102363</v>
      </c>
    </row>
    <row r="295" spans="2:11" ht="13.5" hidden="1" customHeight="1" outlineLevel="1">
      <c r="B295" s="31">
        <v>291</v>
      </c>
      <c r="C295" s="31">
        <v>3</v>
      </c>
      <c r="D295" s="32">
        <f t="shared" si="0"/>
        <v>0.18181818181818182</v>
      </c>
      <c r="E295" s="32">
        <f>Sintéticos3x3!Y123</f>
        <v>2.0999999999999996</v>
      </c>
      <c r="F295" s="32">
        <f>Sintéticos3x3!Z123</f>
        <v>0.30000000000000004</v>
      </c>
      <c r="G295" s="32">
        <f>Sintéticos3x3!AA123</f>
        <v>1.2000000000000002</v>
      </c>
      <c r="H295" s="32">
        <f>Sintéticos3x3!AB123</f>
        <v>1</v>
      </c>
      <c r="I295" s="32">
        <f>Sintéticos3x3!AC123</f>
        <v>1</v>
      </c>
      <c r="J295" s="32">
        <f>Sintéticos3x3!AD123</f>
        <v>1</v>
      </c>
      <c r="K295" s="33">
        <f>Sintéticos3x3!O123</f>
        <v>2.6240662224914186</v>
      </c>
    </row>
    <row r="296" spans="2:11" ht="13.5" hidden="1" customHeight="1" outlineLevel="1">
      <c r="B296" s="31">
        <v>292</v>
      </c>
      <c r="C296" s="31">
        <v>3</v>
      </c>
      <c r="D296" s="32">
        <f t="shared" si="0"/>
        <v>0.18181818181818182</v>
      </c>
      <c r="E296" s="32">
        <f>Sintéticos3x3!Y124</f>
        <v>2.7</v>
      </c>
      <c r="F296" s="32">
        <f>Sintéticos3x3!Z124</f>
        <v>0.1</v>
      </c>
      <c r="G296" s="32">
        <f>Sintéticos3x3!AA124</f>
        <v>0.7</v>
      </c>
      <c r="H296" s="32">
        <f>Sintéticos3x3!AB124</f>
        <v>0.79999999999999993</v>
      </c>
      <c r="I296" s="32">
        <f>Sintéticos3x3!AC124</f>
        <v>0.93333333333333324</v>
      </c>
      <c r="J296" s="32">
        <f>Sintéticos3x3!AD124</f>
        <v>0.73333333333333339</v>
      </c>
      <c r="K296" s="33">
        <f>Sintéticos3x3!O124</f>
        <v>1.5694520334734132</v>
      </c>
    </row>
    <row r="297" spans="2:11" ht="13.5" hidden="1" customHeight="1" outlineLevel="1">
      <c r="B297" s="31">
        <v>293</v>
      </c>
      <c r="C297" s="31">
        <v>3</v>
      </c>
      <c r="D297" s="32">
        <f t="shared" si="0"/>
        <v>0.18181818181818182</v>
      </c>
      <c r="E297" s="32">
        <f>Sintéticos3x3!Y125</f>
        <v>1.8</v>
      </c>
      <c r="F297" s="32">
        <f>Sintéticos3x3!Z125</f>
        <v>0.1</v>
      </c>
      <c r="G297" s="32">
        <f>Sintéticos3x3!AA125</f>
        <v>0.7</v>
      </c>
      <c r="H297" s="32">
        <f>Sintéticos3x3!AB125</f>
        <v>0.40000000000000008</v>
      </c>
      <c r="I297" s="32">
        <f>Sintéticos3x3!AC125</f>
        <v>0.93333333333333324</v>
      </c>
      <c r="J297" s="32">
        <f>Sintéticos3x3!AD125</f>
        <v>0.73333333333333339</v>
      </c>
      <c r="K297" s="33">
        <f>Sintéticos3x3!O125</f>
        <v>0.69824835549840414</v>
      </c>
    </row>
    <row r="298" spans="2:11" ht="13.5" hidden="1" customHeight="1" outlineLevel="1">
      <c r="B298" s="31">
        <v>294</v>
      </c>
      <c r="C298" s="31">
        <v>3</v>
      </c>
      <c r="D298" s="32">
        <f t="shared" si="0"/>
        <v>0.18181818181818182</v>
      </c>
      <c r="E298" s="32">
        <f>Sintéticos3x3!Y126</f>
        <v>2</v>
      </c>
      <c r="F298" s="32">
        <f>Sintéticos3x3!Z126</f>
        <v>1</v>
      </c>
      <c r="G298" s="32">
        <f>Sintéticos3x3!AA126</f>
        <v>0.7</v>
      </c>
      <c r="H298" s="32">
        <f>Sintéticos3x3!AB126</f>
        <v>0.53333333333333333</v>
      </c>
      <c r="I298" s="32">
        <f>Sintéticos3x3!AC126</f>
        <v>0.6333333333333333</v>
      </c>
      <c r="J298" s="32">
        <f>Sintéticos3x3!AD126</f>
        <v>0.73333333333333339</v>
      </c>
      <c r="K298" s="33">
        <f>Sintéticos3x3!O126</f>
        <v>1.305048545837816</v>
      </c>
    </row>
    <row r="299" spans="2:11" ht="13.5" hidden="1" customHeight="1" outlineLevel="1">
      <c r="B299" s="31">
        <v>295</v>
      </c>
      <c r="C299" s="31">
        <v>3</v>
      </c>
      <c r="D299" s="32">
        <f t="shared" si="0"/>
        <v>0.18181818181818182</v>
      </c>
      <c r="E299" s="32">
        <f>Sintéticos3x3!Y127</f>
        <v>2.6</v>
      </c>
      <c r="F299" s="32">
        <f>Sintéticos3x3!Z127</f>
        <v>0.1</v>
      </c>
      <c r="G299" s="32">
        <f>Sintéticos3x3!AA127</f>
        <v>1.1000000000000001</v>
      </c>
      <c r="H299" s="32">
        <f>Sintéticos3x3!AB127</f>
        <v>0.79999999999999993</v>
      </c>
      <c r="I299" s="32">
        <f>Sintéticos3x3!AC127</f>
        <v>0.93333333333333324</v>
      </c>
      <c r="J299" s="32">
        <f>Sintéticos3x3!AD127</f>
        <v>0.73333333333333339</v>
      </c>
      <c r="K299" s="33">
        <f>Sintéticos3x3!O127</f>
        <v>1.446704328142334</v>
      </c>
    </row>
    <row r="300" spans="2:11" ht="13.5" hidden="1" customHeight="1" outlineLevel="1">
      <c r="B300" s="31">
        <v>296</v>
      </c>
      <c r="C300" s="31">
        <v>3</v>
      </c>
      <c r="D300" s="32">
        <f t="shared" si="0"/>
        <v>0.18181818181818182</v>
      </c>
      <c r="E300" s="32">
        <f>Sintéticos3x3!Y128</f>
        <v>2</v>
      </c>
      <c r="F300" s="32">
        <f>Sintéticos3x3!Z128</f>
        <v>1</v>
      </c>
      <c r="G300" s="32">
        <f>Sintéticos3x3!AA128</f>
        <v>1.1000000000000001</v>
      </c>
      <c r="H300" s="32">
        <f>Sintéticos3x3!AB128</f>
        <v>0.53333333333333333</v>
      </c>
      <c r="I300" s="32">
        <f>Sintéticos3x3!AC128</f>
        <v>0.6333333333333333</v>
      </c>
      <c r="J300" s="32">
        <f>Sintéticos3x3!AD128</f>
        <v>0.73333333333333339</v>
      </c>
      <c r="K300" s="33">
        <f>Sintéticos3x3!O128</f>
        <v>1.1873537359399802</v>
      </c>
    </row>
    <row r="301" spans="2:11" ht="13.5" hidden="1" customHeight="1" outlineLevel="1">
      <c r="B301" s="31">
        <v>297</v>
      </c>
      <c r="C301" s="31">
        <v>3</v>
      </c>
      <c r="D301" s="32">
        <f t="shared" si="0"/>
        <v>0.18181818181818182</v>
      </c>
      <c r="E301" s="32">
        <f>Sintéticos3x3!Y129</f>
        <v>2.4</v>
      </c>
      <c r="F301" s="32">
        <f>Sintéticos3x3!Z129</f>
        <v>0.2</v>
      </c>
      <c r="G301" s="32">
        <f>Sintéticos3x3!AA129</f>
        <v>1.1000000000000001</v>
      </c>
      <c r="H301" s="32">
        <f>Sintéticos3x3!AB129</f>
        <v>0.79999999999999993</v>
      </c>
      <c r="I301" s="32">
        <f>Sintéticos3x3!AC129</f>
        <v>0.9</v>
      </c>
      <c r="J301" s="32">
        <f>Sintéticos3x3!AD129</f>
        <v>0.73333333333333339</v>
      </c>
      <c r="K301" s="33">
        <f>Sintéticos3x3!O129</f>
        <v>1.6739764193691888</v>
      </c>
    </row>
    <row r="302" spans="2:11" ht="13.5" hidden="1" customHeight="1" outlineLevel="1">
      <c r="B302" s="31">
        <v>298</v>
      </c>
      <c r="C302" s="31">
        <v>3</v>
      </c>
      <c r="D302" s="32">
        <f t="shared" si="0"/>
        <v>0.18181818181818182</v>
      </c>
      <c r="E302" s="32">
        <f>Sintéticos3x3!Y130</f>
        <v>2.7</v>
      </c>
      <c r="F302" s="32">
        <f>Sintéticos3x3!Z130</f>
        <v>0.1</v>
      </c>
      <c r="G302" s="32">
        <f>Sintéticos3x3!AA130</f>
        <v>0.89999999999999991</v>
      </c>
      <c r="H302" s="32">
        <f>Sintéticos3x3!AB130</f>
        <v>0.79999999999999993</v>
      </c>
      <c r="I302" s="32">
        <f>Sintéticos3x3!AC130</f>
        <v>0.93333333333333324</v>
      </c>
      <c r="J302" s="32">
        <f>Sintéticos3x3!AD130</f>
        <v>0.73333333333333339</v>
      </c>
      <c r="K302" s="33">
        <f>Sintéticos3x3!O130</f>
        <v>1.5766920545362544</v>
      </c>
    </row>
    <row r="303" spans="2:11" ht="13.5" hidden="1" customHeight="1" outlineLevel="1">
      <c r="B303" s="31">
        <v>299</v>
      </c>
      <c r="C303" s="31">
        <v>3</v>
      </c>
      <c r="D303" s="32">
        <f t="shared" si="0"/>
        <v>0.18181818181818182</v>
      </c>
      <c r="E303" s="32">
        <f>Sintéticos3x3!Y131</f>
        <v>2</v>
      </c>
      <c r="F303" s="32">
        <f>Sintéticos3x3!Z131</f>
        <v>1</v>
      </c>
      <c r="G303" s="32">
        <f>Sintéticos3x3!AA131</f>
        <v>0.89999999999999991</v>
      </c>
      <c r="H303" s="32">
        <f>Sintéticos3x3!AB131</f>
        <v>0.53333333333333333</v>
      </c>
      <c r="I303" s="32">
        <f>Sintéticos3x3!AC131</f>
        <v>0.6333333333333333</v>
      </c>
      <c r="J303" s="32">
        <f>Sintéticos3x3!AD131</f>
        <v>0.73333333333333339</v>
      </c>
      <c r="K303" s="33">
        <f>Sintéticos3x3!O131</f>
        <v>1.2706948086139693</v>
      </c>
    </row>
    <row r="304" spans="2:11" ht="13.5" hidden="1" customHeight="1" outlineLevel="1">
      <c r="B304" s="31">
        <v>300</v>
      </c>
      <c r="C304" s="31">
        <v>3</v>
      </c>
      <c r="D304" s="32">
        <f t="shared" si="0"/>
        <v>0.18181818181818182</v>
      </c>
      <c r="E304" s="32">
        <f>Sintéticos3x3!Y132</f>
        <v>2.4</v>
      </c>
      <c r="F304" s="32">
        <f>Sintéticos3x3!Z132</f>
        <v>0.2</v>
      </c>
      <c r="G304" s="32">
        <f>Sintéticos3x3!AA132</f>
        <v>1</v>
      </c>
      <c r="H304" s="32">
        <f>Sintéticos3x3!AB132</f>
        <v>0.79999999999999993</v>
      </c>
      <c r="I304" s="32">
        <f>Sintéticos3x3!AC132</f>
        <v>0.9</v>
      </c>
      <c r="J304" s="32">
        <f>Sintéticos3x3!AD132</f>
        <v>0.73333333333333339</v>
      </c>
      <c r="K304" s="33">
        <f>Sintéticos3x3!O132</f>
        <v>1.6075286295525153</v>
      </c>
    </row>
    <row r="305" spans="2:11" ht="13.5" hidden="1" customHeight="1" outlineLevel="1">
      <c r="B305" s="31">
        <v>301</v>
      </c>
      <c r="C305" s="31">
        <v>3</v>
      </c>
      <c r="D305" s="32">
        <f t="shared" si="0"/>
        <v>0.18181818181818182</v>
      </c>
      <c r="E305" s="32">
        <f>Sintéticos3x3!Y133</f>
        <v>0.89999999999999991</v>
      </c>
      <c r="F305" s="32">
        <f>Sintéticos3x3!Z133</f>
        <v>0.1</v>
      </c>
      <c r="G305" s="32">
        <f>Sintéticos3x3!AA133</f>
        <v>0.7</v>
      </c>
      <c r="H305" s="32">
        <f>Sintéticos3x3!AB133</f>
        <v>0.6</v>
      </c>
      <c r="I305" s="32">
        <f>Sintéticos3x3!AC133</f>
        <v>0.93333333333333324</v>
      </c>
      <c r="J305" s="32">
        <f>Sintéticos3x3!AD133</f>
        <v>0.73333333333333339</v>
      </c>
      <c r="K305" s="33">
        <f>Sintéticos3x3!O133</f>
        <v>0.48558050201989217</v>
      </c>
    </row>
    <row r="306" spans="2:11" ht="13.5" hidden="1" customHeight="1" outlineLevel="1">
      <c r="B306" s="31">
        <v>302</v>
      </c>
      <c r="C306" s="31">
        <v>3</v>
      </c>
      <c r="D306" s="32">
        <f t="shared" si="0"/>
        <v>0.18181818181818182</v>
      </c>
      <c r="E306" s="32">
        <f>Sintéticos3x3!Y134</f>
        <v>1.0999999999999999</v>
      </c>
      <c r="F306" s="32">
        <f>Sintéticos3x3!Z134</f>
        <v>1</v>
      </c>
      <c r="G306" s="32">
        <f>Sintéticos3x3!AA134</f>
        <v>0.7</v>
      </c>
      <c r="H306" s="32">
        <f>Sintéticos3x3!AB134</f>
        <v>0.6</v>
      </c>
      <c r="I306" s="32">
        <f>Sintéticos3x3!AC134</f>
        <v>0.6333333333333333</v>
      </c>
      <c r="J306" s="32">
        <f>Sintéticos3x3!AD134</f>
        <v>0.73333333333333339</v>
      </c>
      <c r="K306" s="33">
        <f>Sintéticos3x3!O134</f>
        <v>0.73958542272924976</v>
      </c>
    </row>
    <row r="307" spans="2:11" ht="13.5" hidden="1" customHeight="1" outlineLevel="1">
      <c r="B307" s="31">
        <v>303</v>
      </c>
      <c r="C307" s="31">
        <v>3</v>
      </c>
      <c r="D307" s="32">
        <f t="shared" si="0"/>
        <v>0.18181818181818182</v>
      </c>
      <c r="E307" s="32">
        <f>Sintéticos3x3!Y135</f>
        <v>1.7</v>
      </c>
      <c r="F307" s="32">
        <f>Sintéticos3x3!Z135</f>
        <v>0.1</v>
      </c>
      <c r="G307" s="32">
        <f>Sintéticos3x3!AA135</f>
        <v>1.1000000000000001</v>
      </c>
      <c r="H307" s="32">
        <f>Sintéticos3x3!AB135</f>
        <v>0.46666666666666662</v>
      </c>
      <c r="I307" s="32">
        <f>Sintéticos3x3!AC135</f>
        <v>0.93333333333333324</v>
      </c>
      <c r="J307" s="32">
        <f>Sintéticos3x3!AD135</f>
        <v>0.73333333333333339</v>
      </c>
      <c r="K307" s="33">
        <f>Sintéticos3x3!O135</f>
        <v>0.64537598554457898</v>
      </c>
    </row>
    <row r="308" spans="2:11" ht="13.5" hidden="1" customHeight="1" outlineLevel="1">
      <c r="B308" s="31">
        <v>304</v>
      </c>
      <c r="C308" s="31">
        <v>3</v>
      </c>
      <c r="D308" s="32">
        <f t="shared" si="0"/>
        <v>0.18181818181818182</v>
      </c>
      <c r="E308" s="32">
        <f>Sintéticos3x3!Y136</f>
        <v>1.0999999999999999</v>
      </c>
      <c r="F308" s="32">
        <f>Sintéticos3x3!Z136</f>
        <v>1</v>
      </c>
      <c r="G308" s="32">
        <f>Sintéticos3x3!AA136</f>
        <v>1.1000000000000001</v>
      </c>
      <c r="H308" s="32">
        <f>Sintéticos3x3!AB136</f>
        <v>0.6</v>
      </c>
      <c r="I308" s="32">
        <f>Sintéticos3x3!AC136</f>
        <v>0.6333333333333333</v>
      </c>
      <c r="J308" s="32">
        <f>Sintéticos3x3!AD136</f>
        <v>0.73333333333333339</v>
      </c>
      <c r="K308" s="33">
        <f>Sintéticos3x3!O136</f>
        <v>0.65296565187472355</v>
      </c>
    </row>
    <row r="309" spans="2:11" ht="13.5" hidden="1" customHeight="1" outlineLevel="1">
      <c r="B309" s="31">
        <v>305</v>
      </c>
      <c r="C309" s="31">
        <v>3</v>
      </c>
      <c r="D309" s="32">
        <f t="shared" si="0"/>
        <v>0.18181818181818182</v>
      </c>
      <c r="E309" s="32">
        <f>Sintéticos3x3!Y137</f>
        <v>1.5</v>
      </c>
      <c r="F309" s="32">
        <f>Sintéticos3x3!Z137</f>
        <v>0.2</v>
      </c>
      <c r="G309" s="32">
        <f>Sintéticos3x3!AA137</f>
        <v>1.1000000000000001</v>
      </c>
      <c r="H309" s="32">
        <f>Sintéticos3x3!AB137</f>
        <v>0.6</v>
      </c>
      <c r="I309" s="32">
        <f>Sintéticos3x3!AC137</f>
        <v>0.9</v>
      </c>
      <c r="J309" s="32">
        <f>Sintéticos3x3!AD137</f>
        <v>0.73333333333333339</v>
      </c>
      <c r="K309" s="33">
        <f>Sintéticos3x3!O137</f>
        <v>1.0036405651661191</v>
      </c>
    </row>
    <row r="310" spans="2:11" ht="13.5" hidden="1" customHeight="1" outlineLevel="1">
      <c r="B310" s="31">
        <v>306</v>
      </c>
      <c r="C310" s="31">
        <v>3</v>
      </c>
      <c r="D310" s="32">
        <f t="shared" si="0"/>
        <v>0.18181818181818182</v>
      </c>
      <c r="E310" s="32">
        <f>Sintéticos3x3!Y138</f>
        <v>1.7999999999999998</v>
      </c>
      <c r="F310" s="32">
        <f>Sintéticos3x3!Z138</f>
        <v>0.1</v>
      </c>
      <c r="G310" s="32">
        <f>Sintéticos3x3!AA138</f>
        <v>0.89999999999999991</v>
      </c>
      <c r="H310" s="32">
        <f>Sintéticos3x3!AB138</f>
        <v>0.40000000000000008</v>
      </c>
      <c r="I310" s="32">
        <f>Sintéticos3x3!AC138</f>
        <v>0.93333333333333324</v>
      </c>
      <c r="J310" s="32">
        <f>Sintéticos3x3!AD138</f>
        <v>0.73333333333333339</v>
      </c>
      <c r="K310" s="33">
        <f>Sintéticos3x3!O138</f>
        <v>0.66612748813201617</v>
      </c>
    </row>
    <row r="311" spans="2:11" ht="13.5" hidden="1" customHeight="1" outlineLevel="1">
      <c r="B311" s="31">
        <v>307</v>
      </c>
      <c r="C311" s="31">
        <v>3</v>
      </c>
      <c r="D311" s="32">
        <f t="shared" si="0"/>
        <v>0.18181818181818182</v>
      </c>
      <c r="E311" s="32">
        <f>Sintéticos3x3!Y139</f>
        <v>1.0999999999999999</v>
      </c>
      <c r="F311" s="32">
        <f>Sintéticos3x3!Z139</f>
        <v>1</v>
      </c>
      <c r="G311" s="32">
        <f>Sintéticos3x3!AA139</f>
        <v>0.89999999999999991</v>
      </c>
      <c r="H311" s="32">
        <f>Sintéticos3x3!AB139</f>
        <v>0.6</v>
      </c>
      <c r="I311" s="32">
        <f>Sintéticos3x3!AC139</f>
        <v>0.6333333333333333</v>
      </c>
      <c r="J311" s="32">
        <f>Sintéticos3x3!AD139</f>
        <v>0.73333333333333339</v>
      </c>
      <c r="K311" s="33">
        <f>Sintéticos3x3!O139</f>
        <v>0.71169735639570408</v>
      </c>
    </row>
    <row r="312" spans="2:11" ht="13.5" hidden="1" customHeight="1" outlineLevel="1">
      <c r="B312" s="31">
        <v>308</v>
      </c>
      <c r="C312" s="31">
        <v>3</v>
      </c>
      <c r="D312" s="32">
        <f t="shared" si="0"/>
        <v>0.18181818181818182</v>
      </c>
      <c r="E312" s="32">
        <f>Sintéticos3x3!Y140</f>
        <v>1.5</v>
      </c>
      <c r="F312" s="32">
        <f>Sintéticos3x3!Z140</f>
        <v>0.2</v>
      </c>
      <c r="G312" s="32">
        <f>Sintéticos3x3!AA140</f>
        <v>1</v>
      </c>
      <c r="H312" s="32">
        <f>Sintéticos3x3!AB140</f>
        <v>0.6</v>
      </c>
      <c r="I312" s="32">
        <f>Sintéticos3x3!AC140</f>
        <v>0.9</v>
      </c>
      <c r="J312" s="32">
        <f>Sintéticos3x3!AD140</f>
        <v>0.73333333333333339</v>
      </c>
      <c r="K312" s="33">
        <f>Sintéticos3x3!O140</f>
        <v>0.89403343075609565</v>
      </c>
    </row>
    <row r="313" spans="2:11" ht="13.5" hidden="1" customHeight="1" outlineLevel="1">
      <c r="B313" s="31">
        <v>309</v>
      </c>
      <c r="C313" s="31">
        <v>3</v>
      </c>
      <c r="D313" s="32">
        <f t="shared" si="0"/>
        <v>0.18181818181818182</v>
      </c>
      <c r="E313" s="32">
        <f>Sintéticos3x3!Y141</f>
        <v>1.3</v>
      </c>
      <c r="F313" s="32">
        <f>Sintéticos3x3!Z141</f>
        <v>1.9</v>
      </c>
      <c r="G313" s="32">
        <f>Sintéticos3x3!AA141</f>
        <v>0.7</v>
      </c>
      <c r="H313" s="32">
        <f>Sintéticos3x3!AB141</f>
        <v>0.73333333333333339</v>
      </c>
      <c r="I313" s="32">
        <f>Sintéticos3x3!AC141</f>
        <v>0.46666666666666662</v>
      </c>
      <c r="J313" s="32">
        <f>Sintéticos3x3!AD141</f>
        <v>0.73333333333333339</v>
      </c>
      <c r="K313" s="33">
        <f>Sintéticos3x3!O141</f>
        <v>1.1227101305987508</v>
      </c>
    </row>
    <row r="314" spans="2:11" ht="13.5" hidden="1" customHeight="1" outlineLevel="1">
      <c r="B314" s="31">
        <v>310</v>
      </c>
      <c r="C314" s="31">
        <v>3</v>
      </c>
      <c r="D314" s="32">
        <f t="shared" si="0"/>
        <v>0.18181818181818182</v>
      </c>
      <c r="E314" s="32">
        <f>Sintéticos3x3!Y142</f>
        <v>1.9</v>
      </c>
      <c r="F314" s="32">
        <f>Sintéticos3x3!Z142</f>
        <v>1</v>
      </c>
      <c r="G314" s="32">
        <f>Sintéticos3x3!AA142</f>
        <v>1.1000000000000001</v>
      </c>
      <c r="H314" s="32">
        <f>Sintéticos3x3!AB142</f>
        <v>0.6</v>
      </c>
      <c r="I314" s="32">
        <f>Sintéticos3x3!AC142</f>
        <v>0.16666666666666663</v>
      </c>
      <c r="J314" s="32">
        <f>Sintéticos3x3!AD142</f>
        <v>0.73333333333333339</v>
      </c>
      <c r="K314" s="33">
        <f>Sintéticos3x3!O142</f>
        <v>1.2357937638205641</v>
      </c>
    </row>
    <row r="315" spans="2:11" ht="13.5" hidden="1" customHeight="1" outlineLevel="1">
      <c r="B315" s="31">
        <v>311</v>
      </c>
      <c r="C315" s="31">
        <v>3</v>
      </c>
      <c r="D315" s="32">
        <f t="shared" si="0"/>
        <v>0.18181818181818182</v>
      </c>
      <c r="E315" s="32">
        <f>Sintéticos3x3!Y143</f>
        <v>1.3</v>
      </c>
      <c r="F315" s="32">
        <f>Sintéticos3x3!Z143</f>
        <v>1.9</v>
      </c>
      <c r="G315" s="32">
        <f>Sintéticos3x3!AA143</f>
        <v>1.1000000000000001</v>
      </c>
      <c r="H315" s="32">
        <f>Sintéticos3x3!AB143</f>
        <v>0.73333333333333339</v>
      </c>
      <c r="I315" s="32">
        <f>Sintéticos3x3!AC143</f>
        <v>0.46666666666666662</v>
      </c>
      <c r="J315" s="32">
        <f>Sintéticos3x3!AD143</f>
        <v>0.73333333333333339</v>
      </c>
      <c r="K315" s="33">
        <f>Sintéticos3x3!O143</f>
        <v>1.1451528753148945</v>
      </c>
    </row>
    <row r="316" spans="2:11" ht="13.5" hidden="1" customHeight="1" outlineLevel="1">
      <c r="B316" s="31">
        <v>312</v>
      </c>
      <c r="C316" s="31">
        <v>3</v>
      </c>
      <c r="D316" s="32">
        <f t="shared" si="0"/>
        <v>0.18181818181818182</v>
      </c>
      <c r="E316" s="32">
        <f>Sintéticos3x3!Y144</f>
        <v>1.7</v>
      </c>
      <c r="F316" s="32">
        <f>Sintéticos3x3!Z144</f>
        <v>1.1000000000000001</v>
      </c>
      <c r="G316" s="32">
        <f>Sintéticos3x3!AA144</f>
        <v>1.1000000000000001</v>
      </c>
      <c r="H316" s="32">
        <f>Sintéticos3x3!AB144</f>
        <v>0.73333333333333339</v>
      </c>
      <c r="I316" s="32">
        <f>Sintéticos3x3!AC144</f>
        <v>0.19999999999999996</v>
      </c>
      <c r="J316" s="32">
        <f>Sintéticos3x3!AD144</f>
        <v>0.73333333333333339</v>
      </c>
      <c r="K316" s="33">
        <f>Sintéticos3x3!O144</f>
        <v>1.6310543364988932</v>
      </c>
    </row>
    <row r="317" spans="2:11" ht="13.5" hidden="1" customHeight="1" outlineLevel="1">
      <c r="B317" s="31">
        <v>313</v>
      </c>
      <c r="C317" s="31">
        <v>3</v>
      </c>
      <c r="D317" s="32">
        <f t="shared" si="0"/>
        <v>0.18181818181818182</v>
      </c>
      <c r="E317" s="32">
        <f>Sintéticos3x3!Y145</f>
        <v>2</v>
      </c>
      <c r="F317" s="32">
        <f>Sintéticos3x3!Z145</f>
        <v>1</v>
      </c>
      <c r="G317" s="32">
        <f>Sintéticos3x3!AA145</f>
        <v>0.89999999999999991</v>
      </c>
      <c r="H317" s="32">
        <f>Sintéticos3x3!AB145</f>
        <v>0.53333333333333333</v>
      </c>
      <c r="I317" s="32">
        <f>Sintéticos3x3!AC145</f>
        <v>0.16666666666666663</v>
      </c>
      <c r="J317" s="32">
        <f>Sintéticos3x3!AD145</f>
        <v>0.73333333333333339</v>
      </c>
      <c r="K317" s="33">
        <f>Sintéticos3x3!O145</f>
        <v>1.2295610042732728</v>
      </c>
    </row>
    <row r="318" spans="2:11" ht="13.5" hidden="1" customHeight="1" outlineLevel="1">
      <c r="B318" s="31">
        <v>314</v>
      </c>
      <c r="C318" s="31">
        <v>3</v>
      </c>
      <c r="D318" s="32">
        <f t="shared" si="0"/>
        <v>0.18181818181818182</v>
      </c>
      <c r="E318" s="32">
        <f>Sintéticos3x3!Y146</f>
        <v>1.3</v>
      </c>
      <c r="F318" s="32">
        <f>Sintéticos3x3!Z146</f>
        <v>1.9</v>
      </c>
      <c r="G318" s="32">
        <f>Sintéticos3x3!AA146</f>
        <v>0.89999999999999991</v>
      </c>
      <c r="H318" s="32">
        <f>Sintéticos3x3!AB146</f>
        <v>0.73333333333333339</v>
      </c>
      <c r="I318" s="32">
        <f>Sintéticos3x3!AC146</f>
        <v>0.46666666666666662</v>
      </c>
      <c r="J318" s="32">
        <f>Sintéticos3x3!AD146</f>
        <v>0.73333333333333339</v>
      </c>
      <c r="K318" s="33">
        <f>Sintéticos3x3!O146</f>
        <v>1.1391698643748143</v>
      </c>
    </row>
    <row r="319" spans="2:11" ht="13.5" hidden="1" customHeight="1" outlineLevel="1">
      <c r="B319" s="31">
        <v>315</v>
      </c>
      <c r="C319" s="31">
        <v>3</v>
      </c>
      <c r="D319" s="32">
        <f t="shared" si="0"/>
        <v>0.18181818181818182</v>
      </c>
      <c r="E319" s="32">
        <f>Sintéticos3x3!Y147</f>
        <v>1.7</v>
      </c>
      <c r="F319" s="32">
        <f>Sintéticos3x3!Z147</f>
        <v>1.1000000000000001</v>
      </c>
      <c r="G319" s="32">
        <f>Sintéticos3x3!AA147</f>
        <v>1</v>
      </c>
      <c r="H319" s="32">
        <f>Sintéticos3x3!AB147</f>
        <v>0.73333333333333339</v>
      </c>
      <c r="I319" s="32">
        <f>Sintéticos3x3!AC147</f>
        <v>0.19999999999999996</v>
      </c>
      <c r="J319" s="32">
        <f>Sintéticos3x3!AD147</f>
        <v>0.73333333333333339</v>
      </c>
      <c r="K319" s="33">
        <f>Sintéticos3x3!O147</f>
        <v>1.5399434692022969</v>
      </c>
    </row>
    <row r="320" spans="2:11" ht="13.5" hidden="1" customHeight="1" outlineLevel="1">
      <c r="B320" s="31">
        <v>316</v>
      </c>
      <c r="C320" s="31">
        <v>3</v>
      </c>
      <c r="D320" s="32">
        <f t="shared" si="0"/>
        <v>0.18181818181818182</v>
      </c>
      <c r="E320" s="32">
        <f>Sintéticos3x3!Y148</f>
        <v>2.5</v>
      </c>
      <c r="F320" s="32">
        <f>Sintéticos3x3!Z148</f>
        <v>0.1</v>
      </c>
      <c r="G320" s="32">
        <f>Sintéticos3x3!AA148</f>
        <v>1.5</v>
      </c>
      <c r="H320" s="32">
        <f>Sintéticos3x3!AB148</f>
        <v>0.86666666666666659</v>
      </c>
      <c r="I320" s="32">
        <f>Sintéticos3x3!AC148</f>
        <v>0.93333333333333324</v>
      </c>
      <c r="J320" s="32">
        <f>Sintéticos3x3!AD148</f>
        <v>1</v>
      </c>
      <c r="K320" s="33">
        <f>Sintéticos3x3!O148</f>
        <v>1.5050975879932444</v>
      </c>
    </row>
    <row r="321" spans="2:11" ht="13.5" hidden="1" customHeight="1" outlineLevel="1">
      <c r="B321" s="31">
        <v>317</v>
      </c>
      <c r="C321" s="31">
        <v>3</v>
      </c>
      <c r="D321" s="32">
        <f t="shared" si="0"/>
        <v>0.18181818181818182</v>
      </c>
      <c r="E321" s="32">
        <f>Sintéticos3x3!Y149</f>
        <v>1.9000000000000001</v>
      </c>
      <c r="F321" s="32">
        <f>Sintéticos3x3!Z149</f>
        <v>1</v>
      </c>
      <c r="G321" s="32">
        <f>Sintéticos3x3!AA149</f>
        <v>1.5</v>
      </c>
      <c r="H321" s="32">
        <f>Sintéticos3x3!AB149</f>
        <v>0.6</v>
      </c>
      <c r="I321" s="32">
        <f>Sintéticos3x3!AC149</f>
        <v>0.6333333333333333</v>
      </c>
      <c r="J321" s="32">
        <f>Sintéticos3x3!AD149</f>
        <v>1</v>
      </c>
      <c r="K321" s="33">
        <f>Sintéticos3x3!O149</f>
        <v>1.1957779808430271</v>
      </c>
    </row>
    <row r="322" spans="2:11" ht="13.5" hidden="1" customHeight="1" outlineLevel="1">
      <c r="B322" s="31">
        <v>318</v>
      </c>
      <c r="C322" s="31">
        <v>3</v>
      </c>
      <c r="D322" s="32">
        <f t="shared" si="0"/>
        <v>0.18181818181818182</v>
      </c>
      <c r="E322" s="32">
        <f>Sintéticos3x3!Y150</f>
        <v>2.2999999999999998</v>
      </c>
      <c r="F322" s="32">
        <f>Sintéticos3x3!Z150</f>
        <v>0.2</v>
      </c>
      <c r="G322" s="32">
        <f>Sintéticos3x3!AA150</f>
        <v>1.5</v>
      </c>
      <c r="H322" s="32">
        <f>Sintéticos3x3!AB150</f>
        <v>0.86666666666666659</v>
      </c>
      <c r="I322" s="32">
        <f>Sintéticos3x3!AC150</f>
        <v>0.9</v>
      </c>
      <c r="J322" s="32">
        <f>Sintéticos3x3!AD150</f>
        <v>1</v>
      </c>
      <c r="K322" s="33">
        <f>Sintéticos3x3!O150</f>
        <v>1.7133370328822346</v>
      </c>
    </row>
    <row r="323" spans="2:11" ht="13.5" hidden="1" customHeight="1" outlineLevel="1">
      <c r="B323" s="31">
        <v>319</v>
      </c>
      <c r="C323" s="31">
        <v>3</v>
      </c>
      <c r="D323" s="32">
        <f t="shared" si="0"/>
        <v>0.18181818181818182</v>
      </c>
      <c r="E323" s="32">
        <f>Sintéticos3x3!Y151</f>
        <v>2.6</v>
      </c>
      <c r="F323" s="32">
        <f>Sintéticos3x3!Z151</f>
        <v>0.1</v>
      </c>
      <c r="G323" s="32">
        <f>Sintéticos3x3!AA151</f>
        <v>1.3</v>
      </c>
      <c r="H323" s="32">
        <f>Sintéticos3x3!AB151</f>
        <v>0.79999999999999993</v>
      </c>
      <c r="I323" s="32">
        <f>Sintéticos3x3!AC151</f>
        <v>0.93333333333333324</v>
      </c>
      <c r="J323" s="32">
        <f>Sintéticos3x3!AD151</f>
        <v>0.8666666666666667</v>
      </c>
      <c r="K323" s="33">
        <f>Sintéticos3x3!O151</f>
        <v>1.3883300875774705</v>
      </c>
    </row>
    <row r="324" spans="2:11" ht="13.5" hidden="1" customHeight="1" outlineLevel="1">
      <c r="B324" s="31">
        <v>320</v>
      </c>
      <c r="C324" s="31">
        <v>3</v>
      </c>
      <c r="D324" s="32">
        <f t="shared" si="0"/>
        <v>0.18181818181818182</v>
      </c>
      <c r="E324" s="32">
        <f>Sintéticos3x3!Y152</f>
        <v>1.9000000000000001</v>
      </c>
      <c r="F324" s="32">
        <f>Sintéticos3x3!Z152</f>
        <v>1</v>
      </c>
      <c r="G324" s="32">
        <f>Sintéticos3x3!AA152</f>
        <v>1.3</v>
      </c>
      <c r="H324" s="32">
        <f>Sintéticos3x3!AB152</f>
        <v>0.6</v>
      </c>
      <c r="I324" s="32">
        <f>Sintéticos3x3!AC152</f>
        <v>0.6333333333333333</v>
      </c>
      <c r="J324" s="32">
        <f>Sintéticos3x3!AD152</f>
        <v>0.8666666666666667</v>
      </c>
      <c r="K324" s="33">
        <f>Sintéticos3x3!O152</f>
        <v>1.196486165269965</v>
      </c>
    </row>
    <row r="325" spans="2:11" ht="13.5" hidden="1" customHeight="1" outlineLevel="1">
      <c r="B325" s="31">
        <v>321</v>
      </c>
      <c r="C325" s="31">
        <v>3</v>
      </c>
      <c r="D325" s="32">
        <f t="shared" si="0"/>
        <v>0.18181818181818182</v>
      </c>
      <c r="E325" s="32">
        <f>Sintéticos3x3!Y153</f>
        <v>2.2999999999999998</v>
      </c>
      <c r="F325" s="32">
        <f>Sintéticos3x3!Z153</f>
        <v>0.2</v>
      </c>
      <c r="G325" s="32">
        <f>Sintéticos3x3!AA153</f>
        <v>1.4</v>
      </c>
      <c r="H325" s="32">
        <f>Sintéticos3x3!AB153</f>
        <v>0.86666666666666659</v>
      </c>
      <c r="I325" s="32">
        <f>Sintéticos3x3!AC153</f>
        <v>0.9</v>
      </c>
      <c r="J325" s="32">
        <f>Sintéticos3x3!AD153</f>
        <v>0.93333333333333324</v>
      </c>
      <c r="K325" s="33">
        <f>Sintéticos3x3!O153</f>
        <v>1.4811363123688619</v>
      </c>
    </row>
    <row r="326" spans="2:11" ht="13.5" hidden="1" customHeight="1" outlineLevel="1">
      <c r="B326" s="31">
        <v>322</v>
      </c>
      <c r="C326" s="31">
        <v>3</v>
      </c>
      <c r="D326" s="32">
        <f t="shared" si="0"/>
        <v>0.18181818181818182</v>
      </c>
      <c r="E326" s="32">
        <f>Sintéticos3x3!Y154</f>
        <v>1.3</v>
      </c>
      <c r="F326" s="32">
        <f>Sintéticos3x3!Z154</f>
        <v>1.9</v>
      </c>
      <c r="G326" s="32">
        <f>Sintéticos3x3!AA154</f>
        <v>1.5</v>
      </c>
      <c r="H326" s="32">
        <f>Sintéticos3x3!AB154</f>
        <v>0.73333333333333339</v>
      </c>
      <c r="I326" s="32">
        <f>Sintéticos3x3!AC154</f>
        <v>0.46666666666666662</v>
      </c>
      <c r="J326" s="32">
        <f>Sintéticos3x3!AD154</f>
        <v>1</v>
      </c>
      <c r="K326" s="33">
        <f>Sintéticos3x3!O154</f>
        <v>1.0869917824285269</v>
      </c>
    </row>
    <row r="327" spans="2:11" ht="13.5" hidden="1" customHeight="1" outlineLevel="1">
      <c r="B327" s="31">
        <v>323</v>
      </c>
      <c r="C327" s="31">
        <v>3</v>
      </c>
      <c r="D327" s="32">
        <f t="shared" si="0"/>
        <v>0.18181818181818182</v>
      </c>
      <c r="E327" s="32">
        <f>Sintéticos3x3!Y155</f>
        <v>1.7</v>
      </c>
      <c r="F327" s="32">
        <f>Sintéticos3x3!Z155</f>
        <v>1.1000000000000001</v>
      </c>
      <c r="G327" s="32">
        <f>Sintéticos3x3!AA155</f>
        <v>1.5</v>
      </c>
      <c r="H327" s="32">
        <f>Sintéticos3x3!AB155</f>
        <v>0.73333333333333339</v>
      </c>
      <c r="I327" s="32">
        <f>Sintéticos3x3!AC155</f>
        <v>0.19999999999999996</v>
      </c>
      <c r="J327" s="32">
        <f>Sintéticos3x3!AD155</f>
        <v>1</v>
      </c>
      <c r="K327" s="33">
        <f>Sintéticos3x3!O155</f>
        <v>1.3456682683834824</v>
      </c>
    </row>
    <row r="328" spans="2:11" ht="13.5" hidden="1" customHeight="1" outlineLevel="1">
      <c r="B328" s="31">
        <v>324</v>
      </c>
      <c r="C328" s="31">
        <v>3</v>
      </c>
      <c r="D328" s="32">
        <f t="shared" si="0"/>
        <v>0.18181818181818182</v>
      </c>
      <c r="E328" s="32">
        <f>Sintéticos3x3!Y156</f>
        <v>2</v>
      </c>
      <c r="F328" s="32">
        <f>Sintéticos3x3!Z156</f>
        <v>1</v>
      </c>
      <c r="G328" s="32">
        <f>Sintéticos3x3!AA156</f>
        <v>1.3</v>
      </c>
      <c r="H328" s="32">
        <f>Sintéticos3x3!AB156</f>
        <v>0.53333333333333333</v>
      </c>
      <c r="I328" s="32">
        <f>Sintéticos3x3!AC156</f>
        <v>0.16666666666666663</v>
      </c>
      <c r="J328" s="32">
        <f>Sintéticos3x3!AD156</f>
        <v>0.8666666666666667</v>
      </c>
      <c r="K328" s="33">
        <f>Sintéticos3x3!O156</f>
        <v>1.1659702160268084</v>
      </c>
    </row>
    <row r="329" spans="2:11" ht="13.5" hidden="1" customHeight="1" outlineLevel="1">
      <c r="B329" s="31">
        <v>325</v>
      </c>
      <c r="C329" s="31">
        <v>3</v>
      </c>
      <c r="D329" s="32">
        <f t="shared" si="0"/>
        <v>0.18181818181818182</v>
      </c>
      <c r="E329" s="32">
        <f>Sintéticos3x3!Y157</f>
        <v>1.3</v>
      </c>
      <c r="F329" s="32">
        <f>Sintéticos3x3!Z157</f>
        <v>1.9</v>
      </c>
      <c r="G329" s="32">
        <f>Sintéticos3x3!AA157</f>
        <v>1.3</v>
      </c>
      <c r="H329" s="32">
        <f>Sintéticos3x3!AB157</f>
        <v>0.73333333333333339</v>
      </c>
      <c r="I329" s="32">
        <f>Sintéticos3x3!AC157</f>
        <v>0.46666666666666662</v>
      </c>
      <c r="J329" s="32">
        <f>Sintéticos3x3!AD157</f>
        <v>0.8666666666666667</v>
      </c>
      <c r="K329" s="33">
        <f>Sintéticos3x3!O157</f>
        <v>1.0967381701071992</v>
      </c>
    </row>
    <row r="330" spans="2:11" ht="13.5" hidden="1" customHeight="1" outlineLevel="1">
      <c r="B330" s="31">
        <v>326</v>
      </c>
      <c r="C330" s="31">
        <v>3</v>
      </c>
      <c r="D330" s="32">
        <f t="shared" si="0"/>
        <v>0.18181818181818182</v>
      </c>
      <c r="E330" s="32">
        <f>Sintéticos3x3!Y158</f>
        <v>1.7</v>
      </c>
      <c r="F330" s="32">
        <f>Sintéticos3x3!Z158</f>
        <v>1.1000000000000001</v>
      </c>
      <c r="G330" s="32">
        <f>Sintéticos3x3!AA158</f>
        <v>1.4</v>
      </c>
      <c r="H330" s="32">
        <f>Sintéticos3x3!AB158</f>
        <v>0.73333333333333339</v>
      </c>
      <c r="I330" s="32">
        <f>Sintéticos3x3!AC158</f>
        <v>0.19999999999999996</v>
      </c>
      <c r="J330" s="32">
        <f>Sintéticos3x3!AD158</f>
        <v>0.93333333333333324</v>
      </c>
      <c r="K330" s="33">
        <f>Sintéticos3x3!O158</f>
        <v>1.4688829803352448</v>
      </c>
    </row>
    <row r="331" spans="2:11" ht="13.5" hidden="1" customHeight="1" outlineLevel="1">
      <c r="B331" s="31">
        <v>327</v>
      </c>
      <c r="C331" s="31">
        <v>3</v>
      </c>
      <c r="D331" s="32">
        <f t="shared" si="0"/>
        <v>0.18181818181818182</v>
      </c>
      <c r="E331" s="32">
        <f>Sintéticos3x3!Y159</f>
        <v>2.0999999999999996</v>
      </c>
      <c r="F331" s="32">
        <f>Sintéticos3x3!Z159</f>
        <v>0.30000000000000004</v>
      </c>
      <c r="G331" s="32">
        <f>Sintéticos3x3!AA159</f>
        <v>1.5</v>
      </c>
      <c r="H331" s="32">
        <f>Sintéticos3x3!AB159</f>
        <v>1</v>
      </c>
      <c r="I331" s="32">
        <f>Sintéticos3x3!AC159</f>
        <v>1</v>
      </c>
      <c r="J331" s="32">
        <f>Sintéticos3x3!AD159</f>
        <v>1</v>
      </c>
      <c r="K331" s="33">
        <f>Sintéticos3x3!O159</f>
        <v>2.160752375412061</v>
      </c>
    </row>
    <row r="332" spans="2:11" ht="13.5" hidden="1" customHeight="1" outlineLevel="1">
      <c r="B332" s="31">
        <v>328</v>
      </c>
      <c r="C332" s="31">
        <v>3</v>
      </c>
      <c r="D332" s="32">
        <f t="shared" si="0"/>
        <v>0.18181818181818182</v>
      </c>
      <c r="E332" s="32">
        <f>Sintéticos3x3!Y160</f>
        <v>2.4</v>
      </c>
      <c r="F332" s="32">
        <f>Sintéticos3x3!Z160</f>
        <v>0.2</v>
      </c>
      <c r="G332" s="32">
        <f>Sintéticos3x3!AA160</f>
        <v>1.3</v>
      </c>
      <c r="H332" s="32">
        <f>Sintéticos3x3!AB160</f>
        <v>0.79999999999999993</v>
      </c>
      <c r="I332" s="32">
        <f>Sintéticos3x3!AC160</f>
        <v>0.96666666666666667</v>
      </c>
      <c r="J332" s="32">
        <f>Sintéticos3x3!AD160</f>
        <v>0.8666666666666667</v>
      </c>
      <c r="K332" s="33">
        <f>Sintéticos3x3!O160</f>
        <v>1.6116363152490341</v>
      </c>
    </row>
    <row r="333" spans="2:11" ht="13.5" hidden="1" customHeight="1" outlineLevel="1">
      <c r="B333" s="31">
        <v>329</v>
      </c>
      <c r="C333" s="31">
        <v>3</v>
      </c>
      <c r="D333" s="32">
        <f t="shared" si="0"/>
        <v>0.18181818181818182</v>
      </c>
      <c r="E333" s="32">
        <f>Sintéticos3x3!Y161</f>
        <v>1.7</v>
      </c>
      <c r="F333" s="32">
        <f>Sintéticos3x3!Z161</f>
        <v>1.1000000000000001</v>
      </c>
      <c r="G333" s="32">
        <f>Sintéticos3x3!AA161</f>
        <v>1.3</v>
      </c>
      <c r="H333" s="32">
        <f>Sintéticos3x3!AB161</f>
        <v>0.73333333333333339</v>
      </c>
      <c r="I333" s="32">
        <f>Sintéticos3x3!AC161</f>
        <v>0.73333333333333339</v>
      </c>
      <c r="J333" s="32">
        <f>Sintéticos3x3!AD161</f>
        <v>0.8666666666666667</v>
      </c>
      <c r="K333" s="33">
        <f>Sintéticos3x3!O161</f>
        <v>1.4958920488672816</v>
      </c>
    </row>
    <row r="334" spans="2:11" ht="13.5" hidden="1" customHeight="1" outlineLevel="1">
      <c r="B334" s="31">
        <v>330</v>
      </c>
      <c r="C334" s="31">
        <v>3</v>
      </c>
      <c r="D334" s="32">
        <f t="shared" si="0"/>
        <v>0.18181818181818182</v>
      </c>
      <c r="E334" s="32">
        <f>Sintéticos3x3!Y162</f>
        <v>2.0999999999999996</v>
      </c>
      <c r="F334" s="32">
        <f>Sintéticos3x3!Z162</f>
        <v>0.30000000000000004</v>
      </c>
      <c r="G334" s="32">
        <f>Sintéticos3x3!AA162</f>
        <v>1.4</v>
      </c>
      <c r="H334" s="32">
        <f>Sintéticos3x3!AB162</f>
        <v>1</v>
      </c>
      <c r="I334" s="32">
        <f>Sintéticos3x3!AC162</f>
        <v>1</v>
      </c>
      <c r="J334" s="32">
        <f>Sintéticos3x3!AD162</f>
        <v>0.93333333333333324</v>
      </c>
      <c r="K334" s="33">
        <f>Sintéticos3x3!O162</f>
        <v>2.0994237044037098</v>
      </c>
    </row>
    <row r="335" spans="2:11" ht="13.5" hidden="1" customHeight="1" outlineLevel="1">
      <c r="B335" s="31">
        <v>331</v>
      </c>
      <c r="C335" s="31">
        <v>3</v>
      </c>
      <c r="D335" s="32">
        <f t="shared" si="0"/>
        <v>0.18181818181818182</v>
      </c>
      <c r="E335" s="32">
        <f>Sintéticos3x3!Y163</f>
        <v>2.7</v>
      </c>
      <c r="F335" s="32">
        <f>Sintéticos3x3!Z163</f>
        <v>0.1</v>
      </c>
      <c r="G335" s="32">
        <f>Sintéticos3x3!AA163</f>
        <v>1.1000000000000001</v>
      </c>
      <c r="H335" s="32">
        <f>Sintéticos3x3!AB163</f>
        <v>0.79999999999999993</v>
      </c>
      <c r="I335" s="32">
        <f>Sintéticos3x3!AC163</f>
        <v>0.93333333333333324</v>
      </c>
      <c r="J335" s="32">
        <f>Sintéticos3x3!AD163</f>
        <v>0.8666666666666667</v>
      </c>
      <c r="K335" s="33">
        <f>Sintéticos3x3!O163</f>
        <v>1.5579568801690373</v>
      </c>
    </row>
    <row r="336" spans="2:11" ht="13.5" hidden="1" customHeight="1" outlineLevel="1">
      <c r="B336" s="31">
        <v>332</v>
      </c>
      <c r="C336" s="31">
        <v>3</v>
      </c>
      <c r="D336" s="32">
        <f t="shared" si="0"/>
        <v>0.18181818181818182</v>
      </c>
      <c r="E336" s="32">
        <f>Sintéticos3x3!Y164</f>
        <v>2</v>
      </c>
      <c r="F336" s="32">
        <f>Sintéticos3x3!Z164</f>
        <v>1</v>
      </c>
      <c r="G336" s="32">
        <f>Sintéticos3x3!AA164</f>
        <v>1.1000000000000001</v>
      </c>
      <c r="H336" s="32">
        <f>Sintéticos3x3!AB164</f>
        <v>0.53333333333333333</v>
      </c>
      <c r="I336" s="32">
        <f>Sintéticos3x3!AC164</f>
        <v>0.6333333333333333</v>
      </c>
      <c r="J336" s="32">
        <f>Sintéticos3x3!AD164</f>
        <v>0.8666666666666667</v>
      </c>
      <c r="K336" s="33">
        <f>Sintéticos3x3!O164</f>
        <v>1.2441659352677767</v>
      </c>
    </row>
    <row r="337" spans="2:11" ht="13.5" hidden="1" customHeight="1" outlineLevel="1">
      <c r="B337" s="31">
        <v>333</v>
      </c>
      <c r="C337" s="31">
        <v>3</v>
      </c>
      <c r="D337" s="32">
        <f t="shared" si="0"/>
        <v>0.18181818181818182</v>
      </c>
      <c r="E337" s="32">
        <f>Sintéticos3x3!Y165</f>
        <v>2.4</v>
      </c>
      <c r="F337" s="32">
        <f>Sintéticos3x3!Z165</f>
        <v>0.2</v>
      </c>
      <c r="G337" s="32">
        <f>Sintéticos3x3!AA165</f>
        <v>1.2000000000000002</v>
      </c>
      <c r="H337" s="32">
        <f>Sintéticos3x3!AB165</f>
        <v>0.79999999999999993</v>
      </c>
      <c r="I337" s="32">
        <f>Sintéticos3x3!AC165</f>
        <v>0.9</v>
      </c>
      <c r="J337" s="32">
        <f>Sintéticos3x3!AD165</f>
        <v>0.8666666666666667</v>
      </c>
      <c r="K337" s="33">
        <f>Sintéticos3x3!O165</f>
        <v>1.5387534255881599</v>
      </c>
    </row>
    <row r="338" spans="2:11" ht="13.5" hidden="1" customHeight="1" outlineLevel="1">
      <c r="B338" s="31">
        <v>334</v>
      </c>
      <c r="C338" s="31">
        <v>3</v>
      </c>
      <c r="D338" s="32">
        <f t="shared" si="0"/>
        <v>0.18181818181818182</v>
      </c>
      <c r="E338" s="32">
        <f>Sintéticos3x3!Y166</f>
        <v>1.3</v>
      </c>
      <c r="F338" s="32">
        <f>Sintéticos3x3!Z166</f>
        <v>1.9</v>
      </c>
      <c r="G338" s="32">
        <f>Sintéticos3x3!AA166</f>
        <v>1.1000000000000001</v>
      </c>
      <c r="H338" s="32">
        <f>Sintéticos3x3!AB166</f>
        <v>0.73333333333333339</v>
      </c>
      <c r="I338" s="32">
        <f>Sintéticos3x3!AC166</f>
        <v>0.46666666666666662</v>
      </c>
      <c r="J338" s="32">
        <f>Sintéticos3x3!AD166</f>
        <v>0.8666666666666667</v>
      </c>
      <c r="K338" s="33">
        <f>Sintéticos3x3!O166</f>
        <v>1.127309110589686</v>
      </c>
    </row>
    <row r="339" spans="2:11" ht="13.5" hidden="1" customHeight="1" outlineLevel="1">
      <c r="B339" s="31">
        <v>335</v>
      </c>
      <c r="C339" s="31">
        <v>3</v>
      </c>
      <c r="D339" s="32">
        <f t="shared" si="0"/>
        <v>0.18181818181818182</v>
      </c>
      <c r="E339" s="32">
        <f>Sintéticos3x3!Y167</f>
        <v>1.7</v>
      </c>
      <c r="F339" s="32">
        <f>Sintéticos3x3!Z167</f>
        <v>1.1000000000000001</v>
      </c>
      <c r="G339" s="32">
        <f>Sintéticos3x3!AA167</f>
        <v>1.2000000000000002</v>
      </c>
      <c r="H339" s="32">
        <f>Sintéticos3x3!AB167</f>
        <v>0.73333333333333339</v>
      </c>
      <c r="I339" s="32">
        <f>Sintéticos3x3!AC167</f>
        <v>0.19999999999999996</v>
      </c>
      <c r="J339" s="32">
        <f>Sintéticos3x3!AD167</f>
        <v>0.8666666666666667</v>
      </c>
      <c r="K339" s="33">
        <f>Sintéticos3x3!O167</f>
        <v>1.5287598176299895</v>
      </c>
    </row>
    <row r="340" spans="2:11" ht="13.5" hidden="1" customHeight="1" outlineLevel="1">
      <c r="B340" s="31">
        <v>336</v>
      </c>
      <c r="C340" s="31">
        <v>3</v>
      </c>
      <c r="D340" s="32">
        <f t="shared" si="0"/>
        <v>0.18181818181818182</v>
      </c>
      <c r="E340" s="32">
        <f>Sintéticos3x3!Y168</f>
        <v>2.0999999999999996</v>
      </c>
      <c r="F340" s="32">
        <f>Sintéticos3x3!Z168</f>
        <v>0.30000000000000004</v>
      </c>
      <c r="G340" s="32">
        <f>Sintéticos3x3!AA168</f>
        <v>1.3</v>
      </c>
      <c r="H340" s="32">
        <f>Sintéticos3x3!AB168</f>
        <v>1</v>
      </c>
      <c r="I340" s="32">
        <f>Sintéticos3x3!AC168</f>
        <v>1</v>
      </c>
      <c r="J340" s="32">
        <f>Sintéticos3x3!AD168</f>
        <v>0.93333333333333324</v>
      </c>
      <c r="K340" s="33">
        <f>Sintéticos3x3!O168</f>
        <v>2.2473787635184341</v>
      </c>
    </row>
    <row r="341" spans="2:11" ht="13.5" customHeight="1" collapsed="1">
      <c r="B341" s="31">
        <v>337</v>
      </c>
      <c r="C341" s="47">
        <v>6</v>
      </c>
      <c r="D341" s="32">
        <f t="shared" si="0"/>
        <v>0.45454545454545453</v>
      </c>
      <c r="E341" s="32">
        <f>Sintéticos6x6!AT4</f>
        <v>0.6</v>
      </c>
      <c r="F341" s="32">
        <f>Sintéticos6x6!AU4</f>
        <v>0</v>
      </c>
      <c r="G341" s="32">
        <f>Sintéticos6x6!AV4</f>
        <v>0</v>
      </c>
      <c r="H341" s="32">
        <f>Sintéticos6x6!AW4</f>
        <v>1</v>
      </c>
      <c r="I341" s="32">
        <f>Sintéticos6x6!AX4</f>
        <v>1</v>
      </c>
      <c r="J341" s="32">
        <f>Sintéticos6x6!AY4</f>
        <v>1</v>
      </c>
      <c r="K341" s="33">
        <f>Sintéticos6x6!AA4</f>
        <v>1.0713107996702389</v>
      </c>
    </row>
    <row r="342" spans="2:11" ht="13.5" customHeight="1">
      <c r="B342" s="31">
        <v>338</v>
      </c>
      <c r="C342" s="31">
        <v>6</v>
      </c>
      <c r="D342" s="32">
        <f t="shared" si="0"/>
        <v>0.45454545454545453</v>
      </c>
      <c r="E342" s="32">
        <f>Sintéticos6x6!AT5</f>
        <v>1.1000000000000001</v>
      </c>
      <c r="F342" s="32">
        <f>Sintéticos6x6!AU5</f>
        <v>0</v>
      </c>
      <c r="G342" s="32">
        <f>Sintéticos6x6!AV5</f>
        <v>0.3</v>
      </c>
      <c r="H342" s="32">
        <f>Sintéticos6x6!AW5</f>
        <v>0.83333333333333337</v>
      </c>
      <c r="I342" s="32">
        <f>Sintéticos6x6!AX5</f>
        <v>1</v>
      </c>
      <c r="J342" s="32">
        <f>Sintéticos6x6!AY5</f>
        <v>0.89999999999999991</v>
      </c>
      <c r="K342" s="33">
        <f>Sintéticos6x6!AA5</f>
        <v>0.88007346184193713</v>
      </c>
    </row>
    <row r="343" spans="2:11" ht="13.5" customHeight="1">
      <c r="B343" s="31">
        <v>339</v>
      </c>
      <c r="C343" s="31">
        <v>6</v>
      </c>
      <c r="D343" s="32">
        <f t="shared" si="0"/>
        <v>0.45454545454545453</v>
      </c>
      <c r="E343" s="32">
        <f>Sintéticos6x6!AT6</f>
        <v>1</v>
      </c>
      <c r="F343" s="32">
        <f>Sintéticos6x6!AU6</f>
        <v>0.1</v>
      </c>
      <c r="G343" s="32">
        <f>Sintéticos6x6!AV6</f>
        <v>0.3</v>
      </c>
      <c r="H343" s="32">
        <f>Sintéticos6x6!AW6</f>
        <v>0.86666666666666659</v>
      </c>
      <c r="I343" s="32">
        <f>Sintéticos6x6!AX6</f>
        <v>0.96666666666666679</v>
      </c>
      <c r="J343" s="32">
        <f>Sintéticos6x6!AY6</f>
        <v>0.89999999999999991</v>
      </c>
      <c r="K343" s="33">
        <f>Sintéticos6x6!AA6</f>
        <v>1.0041306776900072</v>
      </c>
    </row>
    <row r="344" spans="2:11" ht="13.5" customHeight="1">
      <c r="B344" s="31">
        <v>340</v>
      </c>
      <c r="C344" s="31">
        <v>6</v>
      </c>
      <c r="D344" s="32">
        <f t="shared" si="0"/>
        <v>0.45454545454545453</v>
      </c>
      <c r="E344" s="32">
        <f>Sintéticos6x6!AT7</f>
        <v>1</v>
      </c>
      <c r="F344" s="32">
        <f>Sintéticos6x6!AU7</f>
        <v>0</v>
      </c>
      <c r="G344" s="32">
        <f>Sintéticos6x6!AV7</f>
        <v>0.2</v>
      </c>
      <c r="H344" s="32">
        <f>Sintéticos6x6!AW7</f>
        <v>0.86666666666666659</v>
      </c>
      <c r="I344" s="32">
        <f>Sintéticos6x6!AX7</f>
        <v>1</v>
      </c>
      <c r="J344" s="32">
        <f>Sintéticos6x6!AY7</f>
        <v>0.93333333333333346</v>
      </c>
      <c r="K344" s="33">
        <f>Sintéticos6x6!AA7</f>
        <v>1.0160259810535128</v>
      </c>
    </row>
    <row r="345" spans="2:11" ht="13.5" customHeight="1">
      <c r="B345" s="31">
        <v>341</v>
      </c>
      <c r="C345" s="31">
        <v>6</v>
      </c>
      <c r="D345" s="32">
        <f t="shared" si="0"/>
        <v>0.45454545454545453</v>
      </c>
      <c r="E345" s="32">
        <f>Sintéticos6x6!AT8</f>
        <v>1.6</v>
      </c>
      <c r="F345" s="32">
        <f>Sintéticos6x6!AU8</f>
        <v>0</v>
      </c>
      <c r="G345" s="32">
        <f>Sintéticos6x6!AV8</f>
        <v>0.6</v>
      </c>
      <c r="H345" s="32">
        <f>Sintéticos6x6!AW8</f>
        <v>0.73333333333333328</v>
      </c>
      <c r="I345" s="32">
        <f>Sintéticos6x6!AX8</f>
        <v>1</v>
      </c>
      <c r="J345" s="32">
        <f>Sintéticos6x6!AY8</f>
        <v>0.83999999999999986</v>
      </c>
      <c r="K345" s="33">
        <f>Sintéticos6x6!AA8</f>
        <v>0.85666442387378139</v>
      </c>
    </row>
    <row r="346" spans="2:11" ht="13.5" hidden="1" customHeight="1" outlineLevel="1">
      <c r="B346" s="31">
        <v>342</v>
      </c>
      <c r="C346" s="31">
        <v>6</v>
      </c>
      <c r="D346" s="32">
        <f t="shared" si="0"/>
        <v>0.45454545454545453</v>
      </c>
      <c r="E346" s="32">
        <f>Sintéticos6x6!AT9</f>
        <v>1.5</v>
      </c>
      <c r="F346" s="32">
        <f>Sintéticos6x6!AU9</f>
        <v>0.1</v>
      </c>
      <c r="G346" s="32">
        <f>Sintéticos6x6!AV9</f>
        <v>0.6</v>
      </c>
      <c r="H346" s="32">
        <f>Sintéticos6x6!AW9</f>
        <v>0.7533333333333333</v>
      </c>
      <c r="I346" s="32">
        <f>Sintéticos6x6!AX9</f>
        <v>0.96666666666666679</v>
      </c>
      <c r="J346" s="32">
        <f>Sintéticos6x6!AY9</f>
        <v>0.83999999999999986</v>
      </c>
      <c r="K346" s="33">
        <f>Sintéticos6x6!AA9</f>
        <v>0.91794575821920577</v>
      </c>
    </row>
    <row r="347" spans="2:11" ht="13.5" hidden="1" customHeight="1" outlineLevel="1">
      <c r="B347" s="31">
        <v>343</v>
      </c>
      <c r="C347" s="31">
        <v>6</v>
      </c>
      <c r="D347" s="32">
        <f t="shared" si="0"/>
        <v>0.45454545454545453</v>
      </c>
      <c r="E347" s="32">
        <f>Sintéticos6x6!AT10</f>
        <v>1.5</v>
      </c>
      <c r="F347" s="32">
        <f>Sintéticos6x6!AU10</f>
        <v>0</v>
      </c>
      <c r="G347" s="32">
        <f>Sintéticos6x6!AV10</f>
        <v>0.5</v>
      </c>
      <c r="H347" s="32">
        <f>Sintéticos6x6!AW10</f>
        <v>0.7533333333333333</v>
      </c>
      <c r="I347" s="32">
        <f>Sintéticos6x6!AX10</f>
        <v>1</v>
      </c>
      <c r="J347" s="32">
        <f>Sintéticos6x6!AY10</f>
        <v>0.86</v>
      </c>
      <c r="K347" s="33">
        <f>Sintéticos6x6!AA10</f>
        <v>0.92587516102695944</v>
      </c>
    </row>
    <row r="348" spans="2:11" ht="13.5" hidden="1" customHeight="1" outlineLevel="1">
      <c r="B348" s="31">
        <v>344</v>
      </c>
      <c r="C348" s="31">
        <v>6</v>
      </c>
      <c r="D348" s="32">
        <f t="shared" si="0"/>
        <v>0.45454545454545453</v>
      </c>
      <c r="E348" s="32">
        <f>Sintéticos6x6!AT11</f>
        <v>1.4</v>
      </c>
      <c r="F348" s="32">
        <f>Sintéticos6x6!AU11</f>
        <v>0.2</v>
      </c>
      <c r="G348" s="32">
        <f>Sintéticos6x6!AV11</f>
        <v>0.6</v>
      </c>
      <c r="H348" s="32">
        <f>Sintéticos6x6!AW11</f>
        <v>0.78666666666666651</v>
      </c>
      <c r="I348" s="32">
        <f>Sintéticos6x6!AX11</f>
        <v>0.94666666666666677</v>
      </c>
      <c r="J348" s="32">
        <f>Sintéticos6x6!AY11</f>
        <v>0.83999999999999986</v>
      </c>
      <c r="K348" s="33">
        <f>Sintéticos6x6!AA11</f>
        <v>1.2652368360507298</v>
      </c>
    </row>
    <row r="349" spans="2:11" ht="13.5" hidden="1" customHeight="1" outlineLevel="1">
      <c r="B349" s="31">
        <v>345</v>
      </c>
      <c r="C349" s="31">
        <v>6</v>
      </c>
      <c r="D349" s="32">
        <f t="shared" si="0"/>
        <v>0.45454545454545453</v>
      </c>
      <c r="E349" s="32">
        <f>Sintéticos6x6!AT12</f>
        <v>1.4</v>
      </c>
      <c r="F349" s="32">
        <f>Sintéticos6x6!AU12</f>
        <v>0.1</v>
      </c>
      <c r="G349" s="32">
        <f>Sintéticos6x6!AV12</f>
        <v>0.5</v>
      </c>
      <c r="H349" s="32">
        <f>Sintéticos6x6!AW12</f>
        <v>0.78666666666666651</v>
      </c>
      <c r="I349" s="32">
        <f>Sintéticos6x6!AX12</f>
        <v>0.96666666666666679</v>
      </c>
      <c r="J349" s="32">
        <f>Sintéticos6x6!AY12</f>
        <v>0.86</v>
      </c>
      <c r="K349" s="33">
        <f>Sintéticos6x6!AA12</f>
        <v>1.0756902275716611</v>
      </c>
    </row>
    <row r="350" spans="2:11" ht="13.5" hidden="1" customHeight="1" outlineLevel="1">
      <c r="B350" s="31">
        <v>346</v>
      </c>
      <c r="C350" s="31">
        <v>6</v>
      </c>
      <c r="D350" s="32">
        <f t="shared" si="0"/>
        <v>0.45454545454545453</v>
      </c>
      <c r="E350" s="32">
        <f>Sintéticos6x6!AT13</f>
        <v>1.4</v>
      </c>
      <c r="F350" s="32">
        <f>Sintéticos6x6!AU13</f>
        <v>0</v>
      </c>
      <c r="G350" s="32">
        <f>Sintéticos6x6!AV13</f>
        <v>0.4</v>
      </c>
      <c r="H350" s="32">
        <f>Sintéticos6x6!AW13</f>
        <v>0.78666666666666651</v>
      </c>
      <c r="I350" s="32">
        <f>Sintéticos6x6!AX13</f>
        <v>1</v>
      </c>
      <c r="J350" s="32">
        <f>Sintéticos6x6!AY13</f>
        <v>0.89333333333333342</v>
      </c>
      <c r="K350" s="33">
        <f>Sintéticos6x6!AA13</f>
        <v>1.0433707021489056</v>
      </c>
    </row>
    <row r="351" spans="2:11" ht="13.5" hidden="1" customHeight="1" outlineLevel="1">
      <c r="B351" s="31">
        <v>347</v>
      </c>
      <c r="C351" s="31">
        <v>6</v>
      </c>
      <c r="D351" s="32">
        <f t="shared" si="0"/>
        <v>0.45454545454545453</v>
      </c>
      <c r="E351" s="32">
        <f>Sintéticos6x6!AT14</f>
        <v>2.1</v>
      </c>
      <c r="F351" s="32">
        <f>Sintéticos6x6!AU14</f>
        <v>0</v>
      </c>
      <c r="G351" s="32">
        <f>Sintéticos6x6!AV14</f>
        <v>0.89999999999999991</v>
      </c>
      <c r="H351" s="32">
        <f>Sintéticos6x6!AW14</f>
        <v>0.7</v>
      </c>
      <c r="I351" s="32">
        <f>Sintéticos6x6!AX14</f>
        <v>1</v>
      </c>
      <c r="J351" s="32">
        <f>Sintéticos6x6!AY14</f>
        <v>0.84</v>
      </c>
      <c r="K351" s="33">
        <f>Sintéticos6x6!AA14</f>
        <v>0.94053008220386258</v>
      </c>
    </row>
    <row r="352" spans="2:11" ht="13.5" hidden="1" customHeight="1" outlineLevel="1">
      <c r="B352" s="31">
        <v>348</v>
      </c>
      <c r="C352" s="31">
        <v>6</v>
      </c>
      <c r="D352" s="32">
        <f t="shared" si="0"/>
        <v>0.45454545454545453</v>
      </c>
      <c r="E352" s="32">
        <f>Sintéticos6x6!AT15</f>
        <v>2</v>
      </c>
      <c r="F352" s="32">
        <f>Sintéticos6x6!AU15</f>
        <v>0.1</v>
      </c>
      <c r="G352" s="32">
        <f>Sintéticos6x6!AV15</f>
        <v>0.89999999999999991</v>
      </c>
      <c r="H352" s="32">
        <f>Sintéticos6x6!AW15</f>
        <v>0.70666666666666667</v>
      </c>
      <c r="I352" s="32">
        <f>Sintéticos6x6!AX15</f>
        <v>0.96666666666666679</v>
      </c>
      <c r="J352" s="32">
        <f>Sintéticos6x6!AY15</f>
        <v>0.84</v>
      </c>
      <c r="K352" s="33">
        <f>Sintéticos6x6!AA15</f>
        <v>0.98845205589406826</v>
      </c>
    </row>
    <row r="353" spans="2:11" ht="13.5" hidden="1" customHeight="1" outlineLevel="1">
      <c r="B353" s="31">
        <v>349</v>
      </c>
      <c r="C353" s="31">
        <v>6</v>
      </c>
      <c r="D353" s="32">
        <f t="shared" si="0"/>
        <v>0.45454545454545453</v>
      </c>
      <c r="E353" s="32">
        <f>Sintéticos6x6!AT16</f>
        <v>2</v>
      </c>
      <c r="F353" s="32">
        <f>Sintéticos6x6!AU16</f>
        <v>0</v>
      </c>
      <c r="G353" s="32">
        <f>Sintéticos6x6!AV16</f>
        <v>0.8</v>
      </c>
      <c r="H353" s="32">
        <f>Sintéticos6x6!AW16</f>
        <v>0.70666666666666667</v>
      </c>
      <c r="I353" s="32">
        <f>Sintéticos6x6!AX16</f>
        <v>1</v>
      </c>
      <c r="J353" s="32">
        <f>Sintéticos6x6!AY16</f>
        <v>0.83333333333333348</v>
      </c>
      <c r="K353" s="33">
        <f>Sintéticos6x6!AA16</f>
        <v>0.96534410715816943</v>
      </c>
    </row>
    <row r="354" spans="2:11" ht="13.5" hidden="1" customHeight="1" outlineLevel="1">
      <c r="B354" s="31">
        <v>350</v>
      </c>
      <c r="C354" s="31">
        <v>6</v>
      </c>
      <c r="D354" s="32">
        <f t="shared" si="0"/>
        <v>0.45454545454545453</v>
      </c>
      <c r="E354" s="32">
        <f>Sintéticos6x6!AT17</f>
        <v>1.9</v>
      </c>
      <c r="F354" s="32">
        <f>Sintéticos6x6!AU17</f>
        <v>0.2</v>
      </c>
      <c r="G354" s="32">
        <f>Sintéticos6x6!AV17</f>
        <v>0.89999999999999991</v>
      </c>
      <c r="H354" s="32">
        <f>Sintéticos6x6!AW17</f>
        <v>0.72666666666666668</v>
      </c>
      <c r="I354" s="32">
        <f>Sintéticos6x6!AX17</f>
        <v>0.94666666666666677</v>
      </c>
      <c r="J354" s="32">
        <f>Sintéticos6x6!AY17</f>
        <v>0.84</v>
      </c>
      <c r="K354" s="33">
        <f>Sintéticos6x6!AA17</f>
        <v>1.2174782486169018</v>
      </c>
    </row>
    <row r="355" spans="2:11" ht="13.5" hidden="1" customHeight="1" outlineLevel="1">
      <c r="B355" s="31">
        <v>351</v>
      </c>
      <c r="C355" s="31">
        <v>6</v>
      </c>
      <c r="D355" s="32">
        <f t="shared" si="0"/>
        <v>0.45454545454545453</v>
      </c>
      <c r="E355" s="32">
        <f>Sintéticos6x6!AT18</f>
        <v>1.9</v>
      </c>
      <c r="F355" s="32">
        <f>Sintéticos6x6!AU18</f>
        <v>0.1</v>
      </c>
      <c r="G355" s="32">
        <f>Sintéticos6x6!AV18</f>
        <v>0.8</v>
      </c>
      <c r="H355" s="32">
        <f>Sintéticos6x6!AW18</f>
        <v>0.72666666666666668</v>
      </c>
      <c r="I355" s="32">
        <f>Sintéticos6x6!AX18</f>
        <v>0.96666666666666679</v>
      </c>
      <c r="J355" s="32">
        <f>Sintéticos6x6!AY18</f>
        <v>0.83333333333333348</v>
      </c>
      <c r="K355" s="33">
        <f>Sintéticos6x6!AA18</f>
        <v>1.1074311244970252</v>
      </c>
    </row>
    <row r="356" spans="2:11" ht="13.5" hidden="1" customHeight="1" outlineLevel="1">
      <c r="B356" s="31">
        <v>352</v>
      </c>
      <c r="C356" s="31">
        <v>6</v>
      </c>
      <c r="D356" s="32">
        <f t="shared" si="0"/>
        <v>0.45454545454545453</v>
      </c>
      <c r="E356" s="32">
        <f>Sintéticos6x6!AT19</f>
        <v>1.9</v>
      </c>
      <c r="F356" s="32">
        <f>Sintéticos6x6!AU19</f>
        <v>0</v>
      </c>
      <c r="G356" s="32">
        <f>Sintéticos6x6!AV19</f>
        <v>0.7</v>
      </c>
      <c r="H356" s="32">
        <f>Sintéticos6x6!AW19</f>
        <v>0.72666666666666668</v>
      </c>
      <c r="I356" s="32">
        <f>Sintéticos6x6!AX19</f>
        <v>1</v>
      </c>
      <c r="J356" s="32">
        <f>Sintéticos6x6!AY19</f>
        <v>0.8533333333333335</v>
      </c>
      <c r="K356" s="33">
        <f>Sintéticos6x6!AA19</f>
        <v>1.060828714807857</v>
      </c>
    </row>
    <row r="357" spans="2:11" ht="13.5" hidden="1" customHeight="1" outlineLevel="1">
      <c r="B357" s="31">
        <v>353</v>
      </c>
      <c r="C357" s="31">
        <v>6</v>
      </c>
      <c r="D357" s="32">
        <f t="shared" si="0"/>
        <v>0.45454545454545453</v>
      </c>
      <c r="E357" s="32">
        <f>Sintéticos6x6!AT20</f>
        <v>1.8</v>
      </c>
      <c r="F357" s="32">
        <f>Sintéticos6x6!AU20</f>
        <v>0.30000000000000004</v>
      </c>
      <c r="G357" s="32">
        <f>Sintéticos6x6!AV20</f>
        <v>0.89999999999999991</v>
      </c>
      <c r="H357" s="32">
        <f>Sintéticos6x6!AW20</f>
        <v>0.7599999999999999</v>
      </c>
      <c r="I357" s="32">
        <f>Sintéticos6x6!AX20</f>
        <v>0.94000000000000006</v>
      </c>
      <c r="J357" s="32">
        <f>Sintéticos6x6!AY20</f>
        <v>0.84</v>
      </c>
      <c r="K357" s="33">
        <f>Sintéticos6x6!AA20</f>
        <v>1.3828763058278168</v>
      </c>
    </row>
    <row r="358" spans="2:11" ht="13.5" hidden="1" customHeight="1" outlineLevel="1">
      <c r="B358" s="31">
        <v>354</v>
      </c>
      <c r="C358" s="31">
        <v>6</v>
      </c>
      <c r="D358" s="32">
        <f t="shared" si="0"/>
        <v>0.45454545454545453</v>
      </c>
      <c r="E358" s="32">
        <f>Sintéticos6x6!AT21</f>
        <v>1.8</v>
      </c>
      <c r="F358" s="32">
        <f>Sintéticos6x6!AU21</f>
        <v>0.2</v>
      </c>
      <c r="G358" s="32">
        <f>Sintéticos6x6!AV21</f>
        <v>0.8</v>
      </c>
      <c r="H358" s="32">
        <f>Sintéticos6x6!AW21</f>
        <v>0.7599999999999999</v>
      </c>
      <c r="I358" s="32">
        <f>Sintéticos6x6!AX21</f>
        <v>0.94666666666666688</v>
      </c>
      <c r="J358" s="32">
        <f>Sintéticos6x6!AY21</f>
        <v>0.83333333333333348</v>
      </c>
      <c r="K358" s="33">
        <f>Sintéticos6x6!AA21</f>
        <v>1.349997741462257</v>
      </c>
    </row>
    <row r="359" spans="2:11" ht="13.5" hidden="1" customHeight="1" outlineLevel="1">
      <c r="B359" s="31">
        <v>355</v>
      </c>
      <c r="C359" s="31">
        <v>6</v>
      </c>
      <c r="D359" s="32">
        <f t="shared" si="0"/>
        <v>0.45454545454545453</v>
      </c>
      <c r="E359" s="32">
        <f>Sintéticos6x6!AT22</f>
        <v>1.8</v>
      </c>
      <c r="F359" s="32">
        <f>Sintéticos6x6!AU22</f>
        <v>0.1</v>
      </c>
      <c r="G359" s="32">
        <f>Sintéticos6x6!AV22</f>
        <v>0.7</v>
      </c>
      <c r="H359" s="32">
        <f>Sintéticos6x6!AW22</f>
        <v>0.7599999999999999</v>
      </c>
      <c r="I359" s="32">
        <f>Sintéticos6x6!AX22</f>
        <v>0.96666666666666679</v>
      </c>
      <c r="J359" s="32">
        <f>Sintéticos6x6!AY22</f>
        <v>0.8533333333333335</v>
      </c>
      <c r="K359" s="33">
        <f>Sintéticos6x6!AA22</f>
        <v>1.2939075108176834</v>
      </c>
    </row>
    <row r="360" spans="2:11" ht="13.5" hidden="1" customHeight="1" outlineLevel="1">
      <c r="B360" s="31">
        <v>356</v>
      </c>
      <c r="C360" s="31">
        <v>6</v>
      </c>
      <c r="D360" s="32">
        <f t="shared" si="0"/>
        <v>0.45454545454545453</v>
      </c>
      <c r="E360" s="32">
        <f>Sintéticos6x6!AT23</f>
        <v>1.8</v>
      </c>
      <c r="F360" s="32">
        <f>Sintéticos6x6!AU23</f>
        <v>0</v>
      </c>
      <c r="G360" s="32">
        <f>Sintéticos6x6!AV23</f>
        <v>0.60000000000000009</v>
      </c>
      <c r="H360" s="32">
        <f>Sintéticos6x6!AW23</f>
        <v>0.7599999999999999</v>
      </c>
      <c r="I360" s="32">
        <f>Sintéticos6x6!AX23</f>
        <v>1</v>
      </c>
      <c r="J360" s="32">
        <f>Sintéticos6x6!AY23</f>
        <v>0.89333333333333331</v>
      </c>
      <c r="K360" s="33">
        <f>Sintéticos6x6!AA23</f>
        <v>1.4243860580522494</v>
      </c>
    </row>
    <row r="361" spans="2:11" ht="13.5" hidden="1" customHeight="1" outlineLevel="1">
      <c r="B361" s="31">
        <v>357</v>
      </c>
      <c r="C361" s="31">
        <v>6</v>
      </c>
      <c r="D361" s="32">
        <f t="shared" si="0"/>
        <v>0.45454545454545453</v>
      </c>
      <c r="E361" s="32">
        <f>Sintéticos6x6!AT24</f>
        <v>2.6</v>
      </c>
      <c r="F361" s="32">
        <f>Sintéticos6x6!AU24</f>
        <v>0</v>
      </c>
      <c r="G361" s="32">
        <f>Sintéticos6x6!AV24</f>
        <v>1.2</v>
      </c>
      <c r="H361" s="32">
        <f>Sintéticos6x6!AW24</f>
        <v>0.73333333333333328</v>
      </c>
      <c r="I361" s="32">
        <f>Sintéticos6x6!AX24</f>
        <v>1</v>
      </c>
      <c r="J361" s="32">
        <f>Sintéticos6x6!AY24</f>
        <v>0.86</v>
      </c>
      <c r="K361" s="33">
        <f>Sintéticos6x6!AA24</f>
        <v>1.4314567850980395</v>
      </c>
    </row>
    <row r="362" spans="2:11" ht="13.5" hidden="1" customHeight="1" outlineLevel="1">
      <c r="B362" s="31">
        <v>358</v>
      </c>
      <c r="C362" s="31">
        <v>6</v>
      </c>
      <c r="D362" s="32">
        <f t="shared" si="0"/>
        <v>0.45454545454545453</v>
      </c>
      <c r="E362" s="32">
        <f>Sintéticos6x6!AT25</f>
        <v>2.5</v>
      </c>
      <c r="F362" s="32">
        <f>Sintéticos6x6!AU25</f>
        <v>0.1</v>
      </c>
      <c r="G362" s="32">
        <f>Sintéticos6x6!AV25</f>
        <v>1.2</v>
      </c>
      <c r="H362" s="32">
        <f>Sintéticos6x6!AW25</f>
        <v>0.72666666666666668</v>
      </c>
      <c r="I362" s="32">
        <f>Sintéticos6x6!AX25</f>
        <v>0.96666666666666679</v>
      </c>
      <c r="J362" s="32">
        <f>Sintéticos6x6!AY25</f>
        <v>0.86</v>
      </c>
      <c r="K362" s="33">
        <f>Sintéticos6x6!AA25</f>
        <v>1.3555249394414448</v>
      </c>
    </row>
    <row r="363" spans="2:11" ht="13.5" hidden="1" customHeight="1" outlineLevel="1">
      <c r="B363" s="31">
        <v>359</v>
      </c>
      <c r="C363" s="31">
        <v>6</v>
      </c>
      <c r="D363" s="32">
        <f t="shared" si="0"/>
        <v>0.45454545454545453</v>
      </c>
      <c r="E363" s="32">
        <f>Sintéticos6x6!AT26</f>
        <v>2.5</v>
      </c>
      <c r="F363" s="32">
        <f>Sintéticos6x6!AU26</f>
        <v>0</v>
      </c>
      <c r="G363" s="32">
        <f>Sintéticos6x6!AV26</f>
        <v>1.0999999999999999</v>
      </c>
      <c r="H363" s="32">
        <f>Sintéticos6x6!AW26</f>
        <v>0.72666666666666668</v>
      </c>
      <c r="I363" s="32">
        <f>Sintéticos6x6!AX26</f>
        <v>1</v>
      </c>
      <c r="J363" s="32">
        <f>Sintéticos6x6!AY26</f>
        <v>0.84000000000000008</v>
      </c>
      <c r="K363" s="33">
        <f>Sintéticos6x6!AA26</f>
        <v>1.3235880324397187</v>
      </c>
    </row>
    <row r="364" spans="2:11" ht="13.5" hidden="1" customHeight="1" outlineLevel="1">
      <c r="B364" s="31">
        <v>360</v>
      </c>
      <c r="C364" s="31">
        <v>6</v>
      </c>
      <c r="D364" s="32">
        <f t="shared" si="0"/>
        <v>0.45454545454545453</v>
      </c>
      <c r="E364" s="32">
        <f>Sintéticos6x6!AT27</f>
        <v>2.4</v>
      </c>
      <c r="F364" s="32">
        <f>Sintéticos6x6!AU27</f>
        <v>0.2</v>
      </c>
      <c r="G364" s="32">
        <f>Sintéticos6x6!AV27</f>
        <v>1.2</v>
      </c>
      <c r="H364" s="32">
        <f>Sintéticos6x6!AW27</f>
        <v>0.73333333333333328</v>
      </c>
      <c r="I364" s="32">
        <f>Sintéticos6x6!AX27</f>
        <v>0.94666666666666677</v>
      </c>
      <c r="J364" s="32">
        <f>Sintéticos6x6!AY27</f>
        <v>0.86</v>
      </c>
      <c r="K364" s="33">
        <f>Sintéticos6x6!AA27</f>
        <v>1.3765438390768321</v>
      </c>
    </row>
    <row r="365" spans="2:11" ht="13.5" hidden="1" customHeight="1" outlineLevel="1">
      <c r="B365" s="31">
        <v>361</v>
      </c>
      <c r="C365" s="31">
        <v>6</v>
      </c>
      <c r="D365" s="32">
        <f t="shared" si="0"/>
        <v>0.45454545454545453</v>
      </c>
      <c r="E365" s="32">
        <f>Sintéticos6x6!AT28</f>
        <v>2.4</v>
      </c>
      <c r="F365" s="32">
        <f>Sintéticos6x6!AU28</f>
        <v>0.1</v>
      </c>
      <c r="G365" s="32">
        <f>Sintéticos6x6!AV28</f>
        <v>1.0999999999999999</v>
      </c>
      <c r="H365" s="32">
        <f>Sintéticos6x6!AW28</f>
        <v>0.73333333333333328</v>
      </c>
      <c r="I365" s="32">
        <f>Sintéticos6x6!AX28</f>
        <v>0.96666666666666679</v>
      </c>
      <c r="J365" s="32">
        <f>Sintéticos6x6!AY28</f>
        <v>0.84000000000000008</v>
      </c>
      <c r="K365" s="33">
        <f>Sintéticos6x6!AA28</f>
        <v>1.3122514270406345</v>
      </c>
    </row>
    <row r="366" spans="2:11" ht="13.5" hidden="1" customHeight="1" outlineLevel="1">
      <c r="B366" s="31">
        <v>362</v>
      </c>
      <c r="C366" s="31">
        <v>6</v>
      </c>
      <c r="D366" s="32">
        <f t="shared" si="0"/>
        <v>0.45454545454545453</v>
      </c>
      <c r="E366" s="32">
        <f>Sintéticos6x6!AT29</f>
        <v>2.4</v>
      </c>
      <c r="F366" s="32">
        <f>Sintéticos6x6!AU29</f>
        <v>0</v>
      </c>
      <c r="G366" s="32">
        <f>Sintéticos6x6!AV29</f>
        <v>1</v>
      </c>
      <c r="H366" s="32">
        <f>Sintéticos6x6!AW29</f>
        <v>0.73333333333333328</v>
      </c>
      <c r="I366" s="32">
        <f>Sintéticos6x6!AX29</f>
        <v>1</v>
      </c>
      <c r="J366" s="32">
        <f>Sintéticos6x6!AY29</f>
        <v>0.8466666666666669</v>
      </c>
      <c r="K366" s="33">
        <f>Sintéticos6x6!AA29</f>
        <v>1.3650906015519142</v>
      </c>
    </row>
    <row r="367" spans="2:11" ht="13.5" hidden="1" customHeight="1" outlineLevel="1">
      <c r="B367" s="31">
        <v>363</v>
      </c>
      <c r="C367" s="31">
        <v>6</v>
      </c>
      <c r="D367" s="32">
        <f t="shared" si="0"/>
        <v>0.45454545454545453</v>
      </c>
      <c r="E367" s="32">
        <f>Sintéticos6x6!AT30</f>
        <v>2.2999999999999998</v>
      </c>
      <c r="F367" s="32">
        <f>Sintéticos6x6!AU30</f>
        <v>0.30000000000000004</v>
      </c>
      <c r="G367" s="32">
        <f>Sintéticos6x6!AV30</f>
        <v>1.2</v>
      </c>
      <c r="H367" s="32">
        <f>Sintéticos6x6!AW30</f>
        <v>0.75333333333333341</v>
      </c>
      <c r="I367" s="32">
        <f>Sintéticos6x6!AX30</f>
        <v>0.94000000000000006</v>
      </c>
      <c r="J367" s="32">
        <f>Sintéticos6x6!AY30</f>
        <v>0.86</v>
      </c>
      <c r="K367" s="33">
        <f>Sintéticos6x6!AA30</f>
        <v>1.5010526420558392</v>
      </c>
    </row>
    <row r="368" spans="2:11" ht="13.5" hidden="1" customHeight="1" outlineLevel="1">
      <c r="B368" s="31">
        <v>364</v>
      </c>
      <c r="C368" s="31">
        <v>6</v>
      </c>
      <c r="D368" s="32">
        <f t="shared" si="0"/>
        <v>0.45454545454545453</v>
      </c>
      <c r="E368" s="32">
        <f>Sintéticos6x6!AT31</f>
        <v>2.2999999999999998</v>
      </c>
      <c r="F368" s="32">
        <f>Sintéticos6x6!AU31</f>
        <v>0.2</v>
      </c>
      <c r="G368" s="32">
        <f>Sintéticos6x6!AV31</f>
        <v>1.0999999999999999</v>
      </c>
      <c r="H368" s="32">
        <f>Sintéticos6x6!AW31</f>
        <v>0.75333333333333341</v>
      </c>
      <c r="I368" s="32">
        <f>Sintéticos6x6!AX31</f>
        <v>0.94666666666666688</v>
      </c>
      <c r="J368" s="32">
        <f>Sintéticos6x6!AY31</f>
        <v>0.84000000000000008</v>
      </c>
      <c r="K368" s="33">
        <f>Sintéticos6x6!AA31</f>
        <v>1.4562961480602332</v>
      </c>
    </row>
    <row r="369" spans="2:11" ht="13.5" hidden="1" customHeight="1" outlineLevel="1">
      <c r="B369" s="31">
        <v>365</v>
      </c>
      <c r="C369" s="31">
        <v>6</v>
      </c>
      <c r="D369" s="32">
        <f t="shared" si="0"/>
        <v>0.45454545454545453</v>
      </c>
      <c r="E369" s="32">
        <f>Sintéticos6x6!AT32</f>
        <v>2.2999999999999998</v>
      </c>
      <c r="F369" s="32">
        <f>Sintéticos6x6!AU32</f>
        <v>0.1</v>
      </c>
      <c r="G369" s="32">
        <f>Sintéticos6x6!AV32</f>
        <v>1</v>
      </c>
      <c r="H369" s="32">
        <f>Sintéticos6x6!AW32</f>
        <v>0.75333333333333341</v>
      </c>
      <c r="I369" s="32">
        <f>Sintéticos6x6!AX32</f>
        <v>0.96666666666666679</v>
      </c>
      <c r="J369" s="32">
        <f>Sintéticos6x6!AY32</f>
        <v>0.8466666666666669</v>
      </c>
      <c r="K369" s="33">
        <f>Sintéticos6x6!AA32</f>
        <v>1.429229612397702</v>
      </c>
    </row>
    <row r="370" spans="2:11" ht="13.5" hidden="1" customHeight="1" outlineLevel="1">
      <c r="B370" s="31">
        <v>366</v>
      </c>
      <c r="C370" s="31">
        <v>6</v>
      </c>
      <c r="D370" s="32">
        <f t="shared" si="0"/>
        <v>0.45454545454545453</v>
      </c>
      <c r="E370" s="32">
        <f>Sintéticos6x6!AT33</f>
        <v>2.2999999999999998</v>
      </c>
      <c r="F370" s="32">
        <f>Sintéticos6x6!AU33</f>
        <v>0</v>
      </c>
      <c r="G370" s="32">
        <f>Sintéticos6x6!AV33</f>
        <v>0.89999999999999991</v>
      </c>
      <c r="H370" s="32">
        <f>Sintéticos6x6!AW33</f>
        <v>0.75333333333333341</v>
      </c>
      <c r="I370" s="32">
        <f>Sintéticos6x6!AX33</f>
        <v>1</v>
      </c>
      <c r="J370" s="32">
        <f>Sintéticos6x6!AY33</f>
        <v>0.87333333333333329</v>
      </c>
      <c r="K370" s="33">
        <f>Sintéticos6x6!AA33</f>
        <v>1.5558698404808897</v>
      </c>
    </row>
    <row r="371" spans="2:11" ht="13.5" hidden="1" customHeight="1" outlineLevel="1">
      <c r="B371" s="31">
        <v>367</v>
      </c>
      <c r="C371" s="31">
        <v>6</v>
      </c>
      <c r="D371" s="32">
        <f t="shared" si="0"/>
        <v>0.45454545454545453</v>
      </c>
      <c r="E371" s="32">
        <f>Sintéticos6x6!AT34</f>
        <v>2.2000000000000002</v>
      </c>
      <c r="F371" s="32">
        <f>Sintéticos6x6!AU34</f>
        <v>0.4</v>
      </c>
      <c r="G371" s="32">
        <f>Sintéticos6x6!AV34</f>
        <v>1.2</v>
      </c>
      <c r="H371" s="32">
        <f>Sintéticos6x6!AW34</f>
        <v>0.78666666666666663</v>
      </c>
      <c r="I371" s="32">
        <f>Sintéticos6x6!AX34</f>
        <v>0.94666666666666677</v>
      </c>
      <c r="J371" s="32">
        <f>Sintéticos6x6!AY34</f>
        <v>0.86</v>
      </c>
      <c r="K371" s="33">
        <f>Sintéticos6x6!AA34</f>
        <v>1.669624479017717</v>
      </c>
    </row>
    <row r="372" spans="2:11" ht="13.5" hidden="1" customHeight="1" outlineLevel="1">
      <c r="B372" s="31">
        <v>368</v>
      </c>
      <c r="C372" s="31">
        <v>6</v>
      </c>
      <c r="D372" s="32">
        <f t="shared" si="0"/>
        <v>0.45454545454545453</v>
      </c>
      <c r="E372" s="32">
        <f>Sintéticos6x6!AT35</f>
        <v>2.2000000000000002</v>
      </c>
      <c r="F372" s="32">
        <f>Sintéticos6x6!AU35</f>
        <v>0.30000000000000004</v>
      </c>
      <c r="G372" s="32">
        <f>Sintéticos6x6!AV35</f>
        <v>1.0999999999999999</v>
      </c>
      <c r="H372" s="32">
        <f>Sintéticos6x6!AW35</f>
        <v>0.78666666666666663</v>
      </c>
      <c r="I372" s="32">
        <f>Sintéticos6x6!AX35</f>
        <v>0.94000000000000006</v>
      </c>
      <c r="J372" s="32">
        <f>Sintéticos6x6!AY35</f>
        <v>0.84000000000000008</v>
      </c>
      <c r="K372" s="33">
        <f>Sintéticos6x6!AA35</f>
        <v>1.6452977535882789</v>
      </c>
    </row>
    <row r="373" spans="2:11" ht="13.5" hidden="1" customHeight="1" outlineLevel="1">
      <c r="B373" s="31">
        <v>369</v>
      </c>
      <c r="C373" s="31">
        <v>6</v>
      </c>
      <c r="D373" s="32">
        <f t="shared" si="0"/>
        <v>0.45454545454545453</v>
      </c>
      <c r="E373" s="32">
        <f>Sintéticos6x6!AT36</f>
        <v>2.2000000000000002</v>
      </c>
      <c r="F373" s="32">
        <f>Sintéticos6x6!AU36</f>
        <v>0.2</v>
      </c>
      <c r="G373" s="32">
        <f>Sintéticos6x6!AV36</f>
        <v>1</v>
      </c>
      <c r="H373" s="32">
        <f>Sintéticos6x6!AW36</f>
        <v>0.78666666666666663</v>
      </c>
      <c r="I373" s="32">
        <f>Sintéticos6x6!AX36</f>
        <v>0.94666666666666688</v>
      </c>
      <c r="J373" s="32">
        <f>Sintéticos6x6!AY36</f>
        <v>0.8466666666666669</v>
      </c>
      <c r="K373" s="33">
        <f>Sintéticos6x6!AA36</f>
        <v>1.623765768377484</v>
      </c>
    </row>
    <row r="374" spans="2:11" ht="13.5" hidden="1" customHeight="1" outlineLevel="1">
      <c r="B374" s="31">
        <v>370</v>
      </c>
      <c r="C374" s="31">
        <v>6</v>
      </c>
      <c r="D374" s="32">
        <f t="shared" si="0"/>
        <v>0.45454545454545453</v>
      </c>
      <c r="E374" s="32">
        <f>Sintéticos6x6!AT37</f>
        <v>2.2000000000000002</v>
      </c>
      <c r="F374" s="32">
        <f>Sintéticos6x6!AU37</f>
        <v>0.1</v>
      </c>
      <c r="G374" s="32">
        <f>Sintéticos6x6!AV37</f>
        <v>0.89999999999999991</v>
      </c>
      <c r="H374" s="32">
        <f>Sintéticos6x6!AW37</f>
        <v>0.78666666666666663</v>
      </c>
      <c r="I374" s="32">
        <f>Sintéticos6x6!AX37</f>
        <v>0.96666666666666679</v>
      </c>
      <c r="J374" s="32">
        <f>Sintéticos6x6!AY37</f>
        <v>0.87333333333333329</v>
      </c>
      <c r="K374" s="33">
        <f>Sintéticos6x6!AA37</f>
        <v>1.8813523819429785</v>
      </c>
    </row>
    <row r="375" spans="2:11" ht="13.5" hidden="1" customHeight="1" outlineLevel="1">
      <c r="B375" s="31">
        <v>371</v>
      </c>
      <c r="C375" s="31">
        <v>6</v>
      </c>
      <c r="D375" s="32">
        <f t="shared" si="0"/>
        <v>0.45454545454545453</v>
      </c>
      <c r="E375" s="32">
        <f>Sintéticos6x6!AT38</f>
        <v>2.2000000000000002</v>
      </c>
      <c r="F375" s="32">
        <f>Sintéticos6x6!AU38</f>
        <v>0</v>
      </c>
      <c r="G375" s="32">
        <f>Sintéticos6x6!AV38</f>
        <v>0.8</v>
      </c>
      <c r="H375" s="32">
        <f>Sintéticos6x6!AW38</f>
        <v>0.78666666666666663</v>
      </c>
      <c r="I375" s="32">
        <f>Sintéticos6x6!AX38</f>
        <v>1</v>
      </c>
      <c r="J375" s="32">
        <f>Sintéticos6x6!AY38</f>
        <v>0.90666666666666662</v>
      </c>
      <c r="K375" s="33">
        <f>Sintéticos6x6!AA38</f>
        <v>2.2281887206589222</v>
      </c>
    </row>
    <row r="376" spans="2:11" ht="13.5" hidden="1" customHeight="1" outlineLevel="1">
      <c r="B376" s="31">
        <v>372</v>
      </c>
      <c r="C376" s="31">
        <v>6</v>
      </c>
      <c r="D376" s="32">
        <f t="shared" si="0"/>
        <v>0.45454545454545453</v>
      </c>
      <c r="E376" s="32">
        <f>Sintéticos6x6!AT39</f>
        <v>3.1</v>
      </c>
      <c r="F376" s="32">
        <f>Sintéticos6x6!AU39</f>
        <v>0</v>
      </c>
      <c r="G376" s="32">
        <f>Sintéticos6x6!AV39</f>
        <v>1.5</v>
      </c>
      <c r="H376" s="32">
        <f>Sintéticos6x6!AW39</f>
        <v>0.83333333333333337</v>
      </c>
      <c r="I376" s="32">
        <f>Sintéticos6x6!AX39</f>
        <v>1</v>
      </c>
      <c r="J376" s="32">
        <f>Sintéticos6x6!AY39</f>
        <v>0.9</v>
      </c>
      <c r="K376" s="33">
        <f>Sintéticos6x6!AA39</f>
        <v>2.0743742057527008</v>
      </c>
    </row>
    <row r="377" spans="2:11" ht="13.5" hidden="1" customHeight="1" outlineLevel="1">
      <c r="B377" s="31">
        <v>373</v>
      </c>
      <c r="C377" s="31">
        <v>6</v>
      </c>
      <c r="D377" s="32">
        <f t="shared" si="0"/>
        <v>0.45454545454545453</v>
      </c>
      <c r="E377" s="32">
        <f>Sintéticos6x6!AT40</f>
        <v>3</v>
      </c>
      <c r="F377" s="32">
        <f>Sintéticos6x6!AU40</f>
        <v>0.1</v>
      </c>
      <c r="G377" s="32">
        <f>Sintéticos6x6!AV40</f>
        <v>1.5</v>
      </c>
      <c r="H377" s="32">
        <f>Sintéticos6x6!AW40</f>
        <v>0.81333333333333335</v>
      </c>
      <c r="I377" s="32">
        <f>Sintéticos6x6!AX40</f>
        <v>0.96666666666666679</v>
      </c>
      <c r="J377" s="32">
        <f>Sintéticos6x6!AY40</f>
        <v>0.9</v>
      </c>
      <c r="K377" s="33">
        <f>Sintéticos6x6!AA40</f>
        <v>1.9747466906425124</v>
      </c>
    </row>
    <row r="378" spans="2:11" ht="13.5" hidden="1" customHeight="1" outlineLevel="1">
      <c r="B378" s="31">
        <v>374</v>
      </c>
      <c r="C378" s="31">
        <v>6</v>
      </c>
      <c r="D378" s="32">
        <f t="shared" si="0"/>
        <v>0.45454545454545453</v>
      </c>
      <c r="E378" s="32">
        <f>Sintéticos6x6!AT41</f>
        <v>3</v>
      </c>
      <c r="F378" s="32">
        <f>Sintéticos6x6!AU41</f>
        <v>0</v>
      </c>
      <c r="G378" s="32">
        <f>Sintéticos6x6!AV41</f>
        <v>1.4</v>
      </c>
      <c r="H378" s="32">
        <f>Sintéticos6x6!AW41</f>
        <v>0.81333333333333335</v>
      </c>
      <c r="I378" s="32">
        <f>Sintéticos6x6!AX41</f>
        <v>1</v>
      </c>
      <c r="J378" s="32">
        <f>Sintéticos6x6!AY41</f>
        <v>0.88000000000000012</v>
      </c>
      <c r="K378" s="33">
        <f>Sintéticos6x6!AA41</f>
        <v>1.9109019877332061</v>
      </c>
    </row>
    <row r="379" spans="2:11" ht="13.5" hidden="1" customHeight="1" outlineLevel="1">
      <c r="B379" s="31">
        <v>375</v>
      </c>
      <c r="C379" s="31">
        <v>6</v>
      </c>
      <c r="D379" s="32">
        <f t="shared" si="0"/>
        <v>0.45454545454545453</v>
      </c>
      <c r="E379" s="32">
        <f>Sintéticos6x6!AT42</f>
        <v>2.9</v>
      </c>
      <c r="F379" s="32">
        <f>Sintéticos6x6!AU42</f>
        <v>0.2</v>
      </c>
      <c r="G379" s="32">
        <f>Sintéticos6x6!AV42</f>
        <v>1.5</v>
      </c>
      <c r="H379" s="32">
        <f>Sintéticos6x6!AW42</f>
        <v>0.80666666666666675</v>
      </c>
      <c r="I379" s="32">
        <f>Sintéticos6x6!AX42</f>
        <v>0.94666666666666677</v>
      </c>
      <c r="J379" s="32">
        <f>Sintéticos6x6!AY42</f>
        <v>0.9</v>
      </c>
      <c r="K379" s="33">
        <f>Sintéticos6x6!AA42</f>
        <v>1.9542504090568233</v>
      </c>
    </row>
    <row r="380" spans="2:11" ht="13.5" hidden="1" customHeight="1" outlineLevel="1">
      <c r="B380" s="31">
        <v>376</v>
      </c>
      <c r="C380" s="31">
        <v>6</v>
      </c>
      <c r="D380" s="32">
        <f t="shared" si="0"/>
        <v>0.45454545454545453</v>
      </c>
      <c r="E380" s="32">
        <f>Sintéticos6x6!AT43</f>
        <v>2.9</v>
      </c>
      <c r="F380" s="32">
        <f>Sintéticos6x6!AU43</f>
        <v>0.1</v>
      </c>
      <c r="G380" s="32">
        <f>Sintéticos6x6!AV43</f>
        <v>1.4</v>
      </c>
      <c r="H380" s="32">
        <f>Sintéticos6x6!AW43</f>
        <v>0.80666666666666675</v>
      </c>
      <c r="I380" s="32">
        <f>Sintéticos6x6!AX43</f>
        <v>0.96666666666666679</v>
      </c>
      <c r="J380" s="32">
        <f>Sintéticos6x6!AY43</f>
        <v>0.88000000000000012</v>
      </c>
      <c r="K380" s="33">
        <f>Sintéticos6x6!AA43</f>
        <v>1.8405879169868491</v>
      </c>
    </row>
    <row r="381" spans="2:11" ht="13.5" hidden="1" customHeight="1" outlineLevel="1">
      <c r="B381" s="31">
        <v>377</v>
      </c>
      <c r="C381" s="31">
        <v>6</v>
      </c>
      <c r="D381" s="32">
        <f t="shared" si="0"/>
        <v>0.45454545454545453</v>
      </c>
      <c r="E381" s="32">
        <f>Sintéticos6x6!AT44</f>
        <v>2.9</v>
      </c>
      <c r="F381" s="32">
        <f>Sintéticos6x6!AU44</f>
        <v>0</v>
      </c>
      <c r="G381" s="32">
        <f>Sintéticos6x6!AV44</f>
        <v>1.2999999999999998</v>
      </c>
      <c r="H381" s="32">
        <f>Sintéticos6x6!AW44</f>
        <v>0.80666666666666675</v>
      </c>
      <c r="I381" s="32">
        <f>Sintéticos6x6!AX44</f>
        <v>1</v>
      </c>
      <c r="J381" s="32">
        <f>Sintéticos6x6!AY44</f>
        <v>0.87333333333333341</v>
      </c>
      <c r="K381" s="33">
        <f>Sintéticos6x6!AA44</f>
        <v>1.8421450859898165</v>
      </c>
    </row>
    <row r="382" spans="2:11" ht="13.5" hidden="1" customHeight="1" outlineLevel="1">
      <c r="B382" s="31">
        <v>378</v>
      </c>
      <c r="C382" s="31">
        <v>6</v>
      </c>
      <c r="D382" s="32">
        <f t="shared" si="0"/>
        <v>0.45454545454545453</v>
      </c>
      <c r="E382" s="32">
        <f>Sintéticos6x6!AT45</f>
        <v>2.8</v>
      </c>
      <c r="F382" s="32">
        <f>Sintéticos6x6!AU45</f>
        <v>0.30000000000000004</v>
      </c>
      <c r="G382" s="32">
        <f>Sintéticos6x6!AV45</f>
        <v>1.5</v>
      </c>
      <c r="H382" s="32">
        <f>Sintéticos6x6!AW45</f>
        <v>0.81333333333333335</v>
      </c>
      <c r="I382" s="32">
        <f>Sintéticos6x6!AX45</f>
        <v>0.94000000000000006</v>
      </c>
      <c r="J382" s="32">
        <f>Sintéticos6x6!AY45</f>
        <v>0.9</v>
      </c>
      <c r="K382" s="33">
        <f>Sintéticos6x6!AA45</f>
        <v>1.9512925946866755</v>
      </c>
    </row>
    <row r="383" spans="2:11" ht="13.5" hidden="1" customHeight="1" outlineLevel="1">
      <c r="B383" s="31">
        <v>379</v>
      </c>
      <c r="C383" s="31">
        <v>6</v>
      </c>
      <c r="D383" s="32">
        <f t="shared" si="0"/>
        <v>0.45454545454545453</v>
      </c>
      <c r="E383" s="32">
        <f>Sintéticos6x6!AT46</f>
        <v>2.8</v>
      </c>
      <c r="F383" s="32">
        <f>Sintéticos6x6!AU46</f>
        <v>0.2</v>
      </c>
      <c r="G383" s="32">
        <f>Sintéticos6x6!AV46</f>
        <v>1.4</v>
      </c>
      <c r="H383" s="32">
        <f>Sintéticos6x6!AW46</f>
        <v>0.81333333333333335</v>
      </c>
      <c r="I383" s="32">
        <f>Sintéticos6x6!AX46</f>
        <v>0.94666666666666688</v>
      </c>
      <c r="J383" s="32">
        <f>Sintéticos6x6!AY46</f>
        <v>0.88000000000000012</v>
      </c>
      <c r="K383" s="33">
        <f>Sintéticos6x6!AA46</f>
        <v>1.8245361095044963</v>
      </c>
    </row>
    <row r="384" spans="2:11" ht="13.5" hidden="1" customHeight="1" outlineLevel="1">
      <c r="B384" s="31">
        <v>380</v>
      </c>
      <c r="C384" s="31">
        <v>6</v>
      </c>
      <c r="D384" s="32">
        <f t="shared" si="0"/>
        <v>0.45454545454545453</v>
      </c>
      <c r="E384" s="32">
        <f>Sintéticos6x6!AT47</f>
        <v>2.8</v>
      </c>
      <c r="F384" s="32">
        <f>Sintéticos6x6!AU47</f>
        <v>0.1</v>
      </c>
      <c r="G384" s="32">
        <f>Sintéticos6x6!AV47</f>
        <v>1.2999999999999998</v>
      </c>
      <c r="H384" s="32">
        <f>Sintéticos6x6!AW47</f>
        <v>0.81333333333333335</v>
      </c>
      <c r="I384" s="32">
        <f>Sintéticos6x6!AX47</f>
        <v>0.96666666666666679</v>
      </c>
      <c r="J384" s="32">
        <f>Sintéticos6x6!AY47</f>
        <v>0.87333333333333341</v>
      </c>
      <c r="K384" s="33">
        <f>Sintéticos6x6!AA47</f>
        <v>1.8907580508326427</v>
      </c>
    </row>
    <row r="385" spans="2:11" ht="13.5" hidden="1" customHeight="1" outlineLevel="1">
      <c r="B385" s="31">
        <v>381</v>
      </c>
      <c r="C385" s="31">
        <v>6</v>
      </c>
      <c r="D385" s="32">
        <f t="shared" si="0"/>
        <v>0.45454545454545453</v>
      </c>
      <c r="E385" s="32">
        <f>Sintéticos6x6!AT48</f>
        <v>2.8</v>
      </c>
      <c r="F385" s="32">
        <f>Sintéticos6x6!AU48</f>
        <v>0</v>
      </c>
      <c r="G385" s="32">
        <f>Sintéticos6x6!AV48</f>
        <v>1.2</v>
      </c>
      <c r="H385" s="32">
        <f>Sintéticos6x6!AW48</f>
        <v>0.81333333333333335</v>
      </c>
      <c r="I385" s="32">
        <f>Sintéticos6x6!AX48</f>
        <v>1</v>
      </c>
      <c r="J385" s="32">
        <f>Sintéticos6x6!AY48</f>
        <v>0.88666666666666671</v>
      </c>
      <c r="K385" s="33">
        <f>Sintéticos6x6!AA48</f>
        <v>2.0750357775149637</v>
      </c>
    </row>
    <row r="386" spans="2:11" ht="13.5" hidden="1" customHeight="1" outlineLevel="1">
      <c r="B386" s="31">
        <v>382</v>
      </c>
      <c r="C386" s="31">
        <v>6</v>
      </c>
      <c r="D386" s="32">
        <f t="shared" si="0"/>
        <v>0.45454545454545453</v>
      </c>
      <c r="E386" s="32">
        <f>Sintéticos6x6!AT49</f>
        <v>2.7</v>
      </c>
      <c r="F386" s="32">
        <f>Sintéticos6x6!AU49</f>
        <v>0.4</v>
      </c>
      <c r="G386" s="32">
        <f>Sintéticos6x6!AV49</f>
        <v>1.5</v>
      </c>
      <c r="H386" s="32">
        <f>Sintéticos6x6!AW49</f>
        <v>0.83333333333333337</v>
      </c>
      <c r="I386" s="32">
        <f>Sintéticos6x6!AX49</f>
        <v>0.94666666666666677</v>
      </c>
      <c r="J386" s="32">
        <f>Sintéticos6x6!AY49</f>
        <v>0.9</v>
      </c>
      <c r="K386" s="33">
        <f>Sintéticos6x6!AA49</f>
        <v>2.0385981956561459</v>
      </c>
    </row>
    <row r="387" spans="2:11" ht="13.5" hidden="1" customHeight="1" outlineLevel="1">
      <c r="B387" s="31">
        <v>383</v>
      </c>
      <c r="C387" s="31">
        <v>6</v>
      </c>
      <c r="D387" s="32">
        <f t="shared" si="0"/>
        <v>0.45454545454545453</v>
      </c>
      <c r="E387" s="32">
        <f>Sintéticos6x6!AT50</f>
        <v>2.7</v>
      </c>
      <c r="F387" s="32">
        <f>Sintéticos6x6!AU50</f>
        <v>0.30000000000000004</v>
      </c>
      <c r="G387" s="32">
        <f>Sintéticos6x6!AV50</f>
        <v>1.4</v>
      </c>
      <c r="H387" s="32">
        <f>Sintéticos6x6!AW50</f>
        <v>0.83333333333333337</v>
      </c>
      <c r="I387" s="32">
        <f>Sintéticos6x6!AX50</f>
        <v>0.94000000000000006</v>
      </c>
      <c r="J387" s="32">
        <f>Sintéticos6x6!AY50</f>
        <v>0.88000000000000012</v>
      </c>
      <c r="K387" s="33">
        <f>Sintéticos6x6!AA50</f>
        <v>1.9799328693654614</v>
      </c>
    </row>
    <row r="388" spans="2:11" ht="13.5" hidden="1" customHeight="1" outlineLevel="1">
      <c r="B388" s="31">
        <v>384</v>
      </c>
      <c r="C388" s="31">
        <v>6</v>
      </c>
      <c r="D388" s="32">
        <f t="shared" si="0"/>
        <v>0.45454545454545453</v>
      </c>
      <c r="E388" s="32">
        <f>Sintéticos6x6!AT51</f>
        <v>2.7</v>
      </c>
      <c r="F388" s="32">
        <f>Sintéticos6x6!AU51</f>
        <v>0.2</v>
      </c>
      <c r="G388" s="32">
        <f>Sintéticos6x6!AV51</f>
        <v>1.2999999999999998</v>
      </c>
      <c r="H388" s="32">
        <f>Sintéticos6x6!AW51</f>
        <v>0.83333333333333337</v>
      </c>
      <c r="I388" s="32">
        <f>Sintéticos6x6!AX51</f>
        <v>0.94666666666666688</v>
      </c>
      <c r="J388" s="32">
        <f>Sintéticos6x6!AY51</f>
        <v>0.87333333333333341</v>
      </c>
      <c r="K388" s="33">
        <f>Sintéticos6x6!AA51</f>
        <v>1.984151680894082</v>
      </c>
    </row>
    <row r="389" spans="2:11" ht="13.5" hidden="1" customHeight="1" outlineLevel="1">
      <c r="B389" s="31">
        <v>385</v>
      </c>
      <c r="C389" s="31">
        <v>6</v>
      </c>
      <c r="D389" s="32">
        <f t="shared" si="0"/>
        <v>0.45454545454545453</v>
      </c>
      <c r="E389" s="32">
        <f>Sintéticos6x6!AT52</f>
        <v>2.7</v>
      </c>
      <c r="F389" s="32">
        <f>Sintéticos6x6!AU52</f>
        <v>0.1</v>
      </c>
      <c r="G389" s="32">
        <f>Sintéticos6x6!AV52</f>
        <v>1.2</v>
      </c>
      <c r="H389" s="32">
        <f>Sintéticos6x6!AW52</f>
        <v>0.83333333333333337</v>
      </c>
      <c r="I389" s="32">
        <f>Sintéticos6x6!AX52</f>
        <v>0.96666666666666679</v>
      </c>
      <c r="J389" s="32">
        <f>Sintéticos6x6!AY52</f>
        <v>0.88666666666666671</v>
      </c>
      <c r="K389" s="33">
        <f>Sintéticos6x6!AA52</f>
        <v>2.1915440091719236</v>
      </c>
    </row>
    <row r="390" spans="2:11" ht="13.5" hidden="1" customHeight="1" outlineLevel="1">
      <c r="B390" s="31">
        <v>386</v>
      </c>
      <c r="C390" s="31">
        <v>6</v>
      </c>
      <c r="D390" s="32">
        <f t="shared" si="0"/>
        <v>0.45454545454545453</v>
      </c>
      <c r="E390" s="32">
        <f>Sintéticos6x6!AT53</f>
        <v>2.7</v>
      </c>
      <c r="F390" s="32">
        <f>Sintéticos6x6!AU53</f>
        <v>0</v>
      </c>
      <c r="G390" s="32">
        <f>Sintéticos6x6!AV53</f>
        <v>1.0999999999999999</v>
      </c>
      <c r="H390" s="32">
        <f>Sintéticos6x6!AW53</f>
        <v>0.83333333333333337</v>
      </c>
      <c r="I390" s="32">
        <f>Sintéticos6x6!AX53</f>
        <v>1</v>
      </c>
      <c r="J390" s="32">
        <f>Sintéticos6x6!AY53</f>
        <v>0.90666666666666673</v>
      </c>
      <c r="K390" s="33">
        <f>Sintéticos6x6!AA53</f>
        <v>2.5972137915984246</v>
      </c>
    </row>
    <row r="391" spans="2:11" ht="13.5" hidden="1" customHeight="1" outlineLevel="1">
      <c r="B391" s="31">
        <v>387</v>
      </c>
      <c r="C391" s="31">
        <v>6</v>
      </c>
      <c r="D391" s="32">
        <f t="shared" si="0"/>
        <v>0.45454545454545453</v>
      </c>
      <c r="E391" s="32">
        <f>Sintéticos6x6!AT54</f>
        <v>2.6</v>
      </c>
      <c r="F391" s="32">
        <f>Sintéticos6x6!AU54</f>
        <v>0.5</v>
      </c>
      <c r="G391" s="32">
        <f>Sintéticos6x6!AV54</f>
        <v>1.5</v>
      </c>
      <c r="H391" s="32">
        <f>Sintéticos6x6!AW54</f>
        <v>0.8666666666666667</v>
      </c>
      <c r="I391" s="32">
        <f>Sintéticos6x6!AX54</f>
        <v>0.96666666666666667</v>
      </c>
      <c r="J391" s="32">
        <f>Sintéticos6x6!AY54</f>
        <v>0.9</v>
      </c>
      <c r="K391" s="33">
        <f>Sintéticos6x6!AA54</f>
        <v>2.2297756557828232</v>
      </c>
    </row>
    <row r="392" spans="2:11" ht="13.5" hidden="1" customHeight="1" outlineLevel="1">
      <c r="B392" s="31">
        <v>388</v>
      </c>
      <c r="C392" s="31">
        <v>6</v>
      </c>
      <c r="D392" s="32">
        <f t="shared" si="0"/>
        <v>0.45454545454545453</v>
      </c>
      <c r="E392" s="32">
        <f>Sintéticos6x6!AT55</f>
        <v>2.6</v>
      </c>
      <c r="F392" s="32">
        <f>Sintéticos6x6!AU55</f>
        <v>0.4</v>
      </c>
      <c r="G392" s="32">
        <f>Sintéticos6x6!AV55</f>
        <v>1.4</v>
      </c>
      <c r="H392" s="32">
        <f>Sintéticos6x6!AW55</f>
        <v>0.8666666666666667</v>
      </c>
      <c r="I392" s="32">
        <f>Sintéticos6x6!AX55</f>
        <v>0.94666666666666677</v>
      </c>
      <c r="J392" s="32">
        <f>Sintéticos6x6!AY55</f>
        <v>0.88000000000000012</v>
      </c>
      <c r="K392" s="33">
        <f>Sintéticos6x6!AA55</f>
        <v>2.1822819673537679</v>
      </c>
    </row>
    <row r="393" spans="2:11" ht="13.5" hidden="1" customHeight="1" outlineLevel="1">
      <c r="B393" s="31">
        <v>389</v>
      </c>
      <c r="C393" s="31">
        <v>6</v>
      </c>
      <c r="D393" s="32">
        <f t="shared" si="0"/>
        <v>0.45454545454545453</v>
      </c>
      <c r="E393" s="32">
        <f>Sintéticos6x6!AT56</f>
        <v>2.6</v>
      </c>
      <c r="F393" s="32">
        <f>Sintéticos6x6!AU56</f>
        <v>0.30000000000000004</v>
      </c>
      <c r="G393" s="32">
        <f>Sintéticos6x6!AV56</f>
        <v>1.2999999999999998</v>
      </c>
      <c r="H393" s="32">
        <f>Sintéticos6x6!AW56</f>
        <v>0.8666666666666667</v>
      </c>
      <c r="I393" s="32">
        <f>Sintéticos6x6!AX56</f>
        <v>0.94000000000000006</v>
      </c>
      <c r="J393" s="32">
        <f>Sintéticos6x6!AY56</f>
        <v>0.87333333333333341</v>
      </c>
      <c r="K393" s="33">
        <f>Sintéticos6x6!AA56</f>
        <v>2.1658087747124224</v>
      </c>
    </row>
    <row r="394" spans="2:11" ht="13.5" hidden="1" customHeight="1" outlineLevel="1">
      <c r="B394" s="31">
        <v>390</v>
      </c>
      <c r="C394" s="31">
        <v>6</v>
      </c>
      <c r="D394" s="32">
        <f t="shared" si="0"/>
        <v>0.45454545454545453</v>
      </c>
      <c r="E394" s="32">
        <f>Sintéticos6x6!AT57</f>
        <v>2.6</v>
      </c>
      <c r="F394" s="32">
        <f>Sintéticos6x6!AU57</f>
        <v>0.2</v>
      </c>
      <c r="G394" s="32">
        <f>Sintéticos6x6!AV57</f>
        <v>1.2</v>
      </c>
      <c r="H394" s="32">
        <f>Sintéticos6x6!AW57</f>
        <v>0.8666666666666667</v>
      </c>
      <c r="I394" s="32">
        <f>Sintéticos6x6!AX57</f>
        <v>0.94666666666666677</v>
      </c>
      <c r="J394" s="32">
        <f>Sintéticos6x6!AY57</f>
        <v>0.88666666666666671</v>
      </c>
      <c r="K394" s="33">
        <f>Sintéticos6x6!AA57</f>
        <v>2.4402247040457894</v>
      </c>
    </row>
    <row r="395" spans="2:11" ht="13.5" hidden="1" customHeight="1" outlineLevel="1">
      <c r="B395" s="31">
        <v>391</v>
      </c>
      <c r="C395" s="31">
        <v>6</v>
      </c>
      <c r="D395" s="32">
        <f t="shared" si="0"/>
        <v>0.45454545454545453</v>
      </c>
      <c r="E395" s="32">
        <f>Sintéticos6x6!AT58</f>
        <v>2.6</v>
      </c>
      <c r="F395" s="32">
        <f>Sintéticos6x6!AU58</f>
        <v>0.1</v>
      </c>
      <c r="G395" s="32">
        <f>Sintéticos6x6!AV58</f>
        <v>1.0999999999999999</v>
      </c>
      <c r="H395" s="32">
        <f>Sintéticos6x6!AW58</f>
        <v>0.8666666666666667</v>
      </c>
      <c r="I395" s="32">
        <f>Sintéticos6x6!AX58</f>
        <v>0.96666666666666679</v>
      </c>
      <c r="J395" s="32">
        <f>Sintéticos6x6!AY58</f>
        <v>0.90666666666666673</v>
      </c>
      <c r="K395" s="33">
        <f>Sintéticos6x6!AA58</f>
        <v>2.8145291208354135</v>
      </c>
    </row>
    <row r="396" spans="2:11" ht="13.5" hidden="1" customHeight="1" outlineLevel="1">
      <c r="B396" s="31">
        <v>392</v>
      </c>
      <c r="C396" s="31">
        <v>6</v>
      </c>
      <c r="D396" s="32">
        <f t="shared" si="0"/>
        <v>0.45454545454545453</v>
      </c>
      <c r="E396" s="32">
        <f>Sintéticos6x6!AT59</f>
        <v>2.6</v>
      </c>
      <c r="F396" s="32">
        <f>Sintéticos6x6!AU59</f>
        <v>0</v>
      </c>
      <c r="G396" s="32">
        <f>Sintéticos6x6!AV59</f>
        <v>1</v>
      </c>
      <c r="H396" s="32">
        <f>Sintéticos6x6!AW59</f>
        <v>0.8666666666666667</v>
      </c>
      <c r="I396" s="32">
        <f>Sintéticos6x6!AX59</f>
        <v>1</v>
      </c>
      <c r="J396" s="32">
        <f>Sintéticos6x6!AY59</f>
        <v>0.93333333333333335</v>
      </c>
      <c r="K396" s="33">
        <f>Sintéticos6x6!AA59</f>
        <v>3.3761359952584944</v>
      </c>
    </row>
    <row r="397" spans="2:11" ht="13.5" hidden="1" customHeight="1" outlineLevel="1">
      <c r="B397" s="31">
        <v>393</v>
      </c>
      <c r="C397" s="31">
        <v>6</v>
      </c>
      <c r="D397" s="32">
        <f t="shared" si="0"/>
        <v>0.45454545454545453</v>
      </c>
      <c r="E397" s="32">
        <f>Sintéticos6x6!AT60</f>
        <v>3.6</v>
      </c>
      <c r="F397" s="32">
        <f>Sintéticos6x6!AU60</f>
        <v>0</v>
      </c>
      <c r="G397" s="32">
        <f>Sintéticos6x6!AV60</f>
        <v>1.8</v>
      </c>
      <c r="H397" s="32">
        <f>Sintéticos6x6!AW60</f>
        <v>1</v>
      </c>
      <c r="I397" s="32">
        <f>Sintéticos6x6!AX60</f>
        <v>1</v>
      </c>
      <c r="J397" s="32">
        <f>Sintéticos6x6!AY60</f>
        <v>1</v>
      </c>
      <c r="K397" s="33">
        <f>Sintéticos6x6!AA60</f>
        <v>3.6454366382140519</v>
      </c>
    </row>
    <row r="398" spans="2:11" ht="13.5" hidden="1" customHeight="1" outlineLevel="1">
      <c r="B398" s="31">
        <v>394</v>
      </c>
      <c r="C398" s="31">
        <v>6</v>
      </c>
      <c r="D398" s="32">
        <f t="shared" si="0"/>
        <v>0.45454545454545453</v>
      </c>
      <c r="E398" s="32">
        <f>Sintéticos6x6!AT61</f>
        <v>3.5</v>
      </c>
      <c r="F398" s="32">
        <f>Sintéticos6x6!AU61</f>
        <v>0.1</v>
      </c>
      <c r="G398" s="32">
        <f>Sintéticos6x6!AV61</f>
        <v>1.8</v>
      </c>
      <c r="H398" s="32">
        <f>Sintéticos6x6!AW61</f>
        <v>0.96666666666666679</v>
      </c>
      <c r="I398" s="32">
        <f>Sintéticos6x6!AX61</f>
        <v>0.96666666666666679</v>
      </c>
      <c r="J398" s="32">
        <f>Sintéticos6x6!AY61</f>
        <v>1</v>
      </c>
      <c r="K398" s="33">
        <f>Sintéticos6x6!AA61</f>
        <v>3.322778657621678</v>
      </c>
    </row>
    <row r="399" spans="2:11" ht="13.5" hidden="1" customHeight="1" outlineLevel="1">
      <c r="B399" s="31">
        <v>395</v>
      </c>
      <c r="C399" s="31">
        <v>6</v>
      </c>
      <c r="D399" s="32">
        <f t="shared" si="0"/>
        <v>0.45454545454545453</v>
      </c>
      <c r="E399" s="32">
        <f>Sintéticos6x6!AT62</f>
        <v>3.5</v>
      </c>
      <c r="F399" s="32">
        <f>Sintéticos6x6!AU62</f>
        <v>0</v>
      </c>
      <c r="G399" s="32">
        <f>Sintéticos6x6!AV62</f>
        <v>1.7</v>
      </c>
      <c r="H399" s="32">
        <f>Sintéticos6x6!AW62</f>
        <v>0.96666666666666679</v>
      </c>
      <c r="I399" s="32">
        <f>Sintéticos6x6!AX62</f>
        <v>1</v>
      </c>
      <c r="J399" s="32">
        <f>Sintéticos6x6!AY62</f>
        <v>0.96666666666666679</v>
      </c>
      <c r="K399" s="33">
        <f>Sintéticos6x6!AA62</f>
        <v>3.029924248386743</v>
      </c>
    </row>
    <row r="400" spans="2:11" ht="13.5" hidden="1" customHeight="1" outlineLevel="1">
      <c r="B400" s="31">
        <v>396</v>
      </c>
      <c r="C400" s="31">
        <v>6</v>
      </c>
      <c r="D400" s="32">
        <f t="shared" si="0"/>
        <v>0.45454545454545453</v>
      </c>
      <c r="E400" s="32">
        <f>Sintéticos6x6!AT63</f>
        <v>3.4</v>
      </c>
      <c r="F400" s="32">
        <f>Sintéticos6x6!AU63</f>
        <v>0.2</v>
      </c>
      <c r="G400" s="32">
        <f>Sintéticos6x6!AV63</f>
        <v>1.8</v>
      </c>
      <c r="H400" s="32">
        <f>Sintéticos6x6!AW63</f>
        <v>0.94666666666666677</v>
      </c>
      <c r="I400" s="32">
        <f>Sintéticos6x6!AX63</f>
        <v>0.94666666666666677</v>
      </c>
      <c r="J400" s="32">
        <f>Sintéticos6x6!AY63</f>
        <v>1</v>
      </c>
      <c r="K400" s="33">
        <f>Sintéticos6x6!AA63</f>
        <v>2.9683705951492727</v>
      </c>
    </row>
    <row r="401" spans="2:11" ht="13.5" hidden="1" customHeight="1" outlineLevel="1">
      <c r="B401" s="31">
        <v>397</v>
      </c>
      <c r="C401" s="31">
        <v>6</v>
      </c>
      <c r="D401" s="32">
        <f t="shared" si="0"/>
        <v>0.45454545454545453</v>
      </c>
      <c r="E401" s="32">
        <f>Sintéticos6x6!AT64</f>
        <v>3.4</v>
      </c>
      <c r="F401" s="32">
        <f>Sintéticos6x6!AU64</f>
        <v>0.1</v>
      </c>
      <c r="G401" s="32">
        <f>Sintéticos6x6!AV64</f>
        <v>1.7</v>
      </c>
      <c r="H401" s="32">
        <f>Sintéticos6x6!AW64</f>
        <v>0.94666666666666677</v>
      </c>
      <c r="I401" s="32">
        <f>Sintéticos6x6!AX64</f>
        <v>0.96666666666666679</v>
      </c>
      <c r="J401" s="32">
        <f>Sintéticos6x6!AY64</f>
        <v>0.96666666666666679</v>
      </c>
      <c r="K401" s="33">
        <f>Sintéticos6x6!AA64</f>
        <v>2.8665385596165511</v>
      </c>
    </row>
    <row r="402" spans="2:11" ht="13.5" hidden="1" customHeight="1" outlineLevel="1">
      <c r="B402" s="31">
        <v>398</v>
      </c>
      <c r="C402" s="31">
        <v>6</v>
      </c>
      <c r="D402" s="32">
        <f t="shared" si="0"/>
        <v>0.45454545454545453</v>
      </c>
      <c r="E402" s="32">
        <f>Sintéticos6x6!AT65</f>
        <v>3.4</v>
      </c>
      <c r="F402" s="32">
        <f>Sintéticos6x6!AU65</f>
        <v>0</v>
      </c>
      <c r="G402" s="32">
        <f>Sintéticos6x6!AV65</f>
        <v>1.5999999999999999</v>
      </c>
      <c r="H402" s="32">
        <f>Sintéticos6x6!AW65</f>
        <v>0.94666666666666677</v>
      </c>
      <c r="I402" s="32">
        <f>Sintéticos6x6!AX65</f>
        <v>1</v>
      </c>
      <c r="J402" s="32">
        <f>Sintéticos6x6!AY65</f>
        <v>0.94666666666666677</v>
      </c>
      <c r="K402" s="33">
        <f>Sintéticos6x6!AA65</f>
        <v>2.7952747561788112</v>
      </c>
    </row>
    <row r="403" spans="2:11" ht="13.5" hidden="1" customHeight="1" outlineLevel="1">
      <c r="B403" s="31">
        <v>399</v>
      </c>
      <c r="C403" s="31">
        <v>6</v>
      </c>
      <c r="D403" s="32">
        <f t="shared" si="0"/>
        <v>0.45454545454545453</v>
      </c>
      <c r="E403" s="32">
        <f>Sintéticos6x6!AT66</f>
        <v>3.3</v>
      </c>
      <c r="F403" s="32">
        <f>Sintéticos6x6!AU66</f>
        <v>0.30000000000000004</v>
      </c>
      <c r="G403" s="32">
        <f>Sintéticos6x6!AV66</f>
        <v>1.8</v>
      </c>
      <c r="H403" s="32">
        <f>Sintéticos6x6!AW66</f>
        <v>0.94000000000000006</v>
      </c>
      <c r="I403" s="32">
        <f>Sintéticos6x6!AX66</f>
        <v>0.94000000000000006</v>
      </c>
      <c r="J403" s="32">
        <f>Sintéticos6x6!AY66</f>
        <v>1</v>
      </c>
      <c r="K403" s="33">
        <f>Sintéticos6x6!AA66</f>
        <v>2.73314223168342</v>
      </c>
    </row>
    <row r="404" spans="2:11" ht="13.5" hidden="1" customHeight="1" outlineLevel="1">
      <c r="B404" s="31">
        <v>400</v>
      </c>
      <c r="C404" s="31">
        <v>6</v>
      </c>
      <c r="D404" s="32">
        <f t="shared" si="0"/>
        <v>0.45454545454545453</v>
      </c>
      <c r="E404" s="32">
        <f>Sintéticos6x6!AT67</f>
        <v>3.3</v>
      </c>
      <c r="F404" s="32">
        <f>Sintéticos6x6!AU67</f>
        <v>0.2</v>
      </c>
      <c r="G404" s="32">
        <f>Sintéticos6x6!AV67</f>
        <v>1.7</v>
      </c>
      <c r="H404" s="32">
        <f>Sintéticos6x6!AW67</f>
        <v>0.94000000000000006</v>
      </c>
      <c r="I404" s="32">
        <f>Sintéticos6x6!AX67</f>
        <v>0.94666666666666688</v>
      </c>
      <c r="J404" s="32">
        <f>Sintéticos6x6!AY67</f>
        <v>0.96666666666666679</v>
      </c>
      <c r="K404" s="33">
        <f>Sintéticos6x6!AA67</f>
        <v>2.6708628594532904</v>
      </c>
    </row>
    <row r="405" spans="2:11" ht="13.5" hidden="1" customHeight="1" outlineLevel="1">
      <c r="B405" s="31">
        <v>401</v>
      </c>
      <c r="C405" s="31">
        <v>6</v>
      </c>
      <c r="D405" s="32">
        <f t="shared" si="0"/>
        <v>0.45454545454545453</v>
      </c>
      <c r="E405" s="32">
        <f>Sintéticos6x6!AT68</f>
        <v>3.3</v>
      </c>
      <c r="F405" s="32">
        <f>Sintéticos6x6!AU68</f>
        <v>0.1</v>
      </c>
      <c r="G405" s="32">
        <f>Sintéticos6x6!AV68</f>
        <v>1.5999999999999999</v>
      </c>
      <c r="H405" s="32">
        <f>Sintéticos6x6!AW68</f>
        <v>0.94000000000000006</v>
      </c>
      <c r="I405" s="32">
        <f>Sintéticos6x6!AX68</f>
        <v>0.96666666666666679</v>
      </c>
      <c r="J405" s="32">
        <f>Sintéticos6x6!AY68</f>
        <v>0.94666666666666677</v>
      </c>
      <c r="K405" s="33">
        <f>Sintéticos6x6!AA68</f>
        <v>2.6673675738388005</v>
      </c>
    </row>
    <row r="406" spans="2:11" ht="13.5" hidden="1" customHeight="1" outlineLevel="1">
      <c r="B406" s="31">
        <v>402</v>
      </c>
      <c r="C406" s="31">
        <v>6</v>
      </c>
      <c r="D406" s="32">
        <f t="shared" si="0"/>
        <v>0.45454545454545453</v>
      </c>
      <c r="E406" s="32">
        <f>Sintéticos6x6!AT69</f>
        <v>3.3</v>
      </c>
      <c r="F406" s="32">
        <f>Sintéticos6x6!AU69</f>
        <v>0</v>
      </c>
      <c r="G406" s="32">
        <f>Sintéticos6x6!AV69</f>
        <v>1.4999999999999998</v>
      </c>
      <c r="H406" s="32">
        <f>Sintéticos6x6!AW69</f>
        <v>0.94000000000000006</v>
      </c>
      <c r="I406" s="32">
        <f>Sintéticos6x6!AX69</f>
        <v>1</v>
      </c>
      <c r="J406" s="32">
        <f>Sintéticos6x6!AY69</f>
        <v>0.94666666666666677</v>
      </c>
      <c r="K406" s="33">
        <f>Sintéticos6x6!AA69</f>
        <v>2.8238573404424767</v>
      </c>
    </row>
    <row r="407" spans="2:11" ht="13.5" hidden="1" customHeight="1" outlineLevel="1">
      <c r="B407" s="31">
        <v>403</v>
      </c>
      <c r="C407" s="31">
        <v>6</v>
      </c>
      <c r="D407" s="32">
        <f t="shared" si="0"/>
        <v>0.45454545454545453</v>
      </c>
      <c r="E407" s="32">
        <f>Sintéticos6x6!AT70</f>
        <v>3.2</v>
      </c>
      <c r="F407" s="32">
        <f>Sintéticos6x6!AU70</f>
        <v>0.4</v>
      </c>
      <c r="G407" s="32">
        <f>Sintéticos6x6!AV70</f>
        <v>1.8</v>
      </c>
      <c r="H407" s="32">
        <f>Sintéticos6x6!AW70</f>
        <v>0.94666666666666677</v>
      </c>
      <c r="I407" s="32">
        <f>Sintéticos6x6!AX70</f>
        <v>0.94666666666666677</v>
      </c>
      <c r="J407" s="32">
        <f>Sintéticos6x6!AY70</f>
        <v>1</v>
      </c>
      <c r="K407" s="33">
        <f>Sintéticos6x6!AA70</f>
        <v>2.7343556815168433</v>
      </c>
    </row>
    <row r="408" spans="2:11" ht="13.5" hidden="1" customHeight="1" outlineLevel="1">
      <c r="B408" s="31">
        <v>404</v>
      </c>
      <c r="C408" s="31">
        <v>6</v>
      </c>
      <c r="D408" s="32">
        <f t="shared" si="0"/>
        <v>0.45454545454545453</v>
      </c>
      <c r="E408" s="32">
        <f>Sintéticos6x6!AT71</f>
        <v>3.2</v>
      </c>
      <c r="F408" s="32">
        <f>Sintéticos6x6!AU71</f>
        <v>0.30000000000000004</v>
      </c>
      <c r="G408" s="32">
        <f>Sintéticos6x6!AV71</f>
        <v>1.7</v>
      </c>
      <c r="H408" s="32">
        <f>Sintéticos6x6!AW71</f>
        <v>0.94666666666666677</v>
      </c>
      <c r="I408" s="32">
        <f>Sintéticos6x6!AX71</f>
        <v>0.94000000000000006</v>
      </c>
      <c r="J408" s="32">
        <f>Sintéticos6x6!AY71</f>
        <v>0.96666666666666679</v>
      </c>
      <c r="K408" s="33">
        <f>Sintéticos6x6!AA71</f>
        <v>2.6139489574789203</v>
      </c>
    </row>
    <row r="409" spans="2:11" ht="13.5" hidden="1" customHeight="1" outlineLevel="1">
      <c r="B409" s="31">
        <v>405</v>
      </c>
      <c r="C409" s="31">
        <v>6</v>
      </c>
      <c r="D409" s="32">
        <f t="shared" si="0"/>
        <v>0.45454545454545453</v>
      </c>
      <c r="E409" s="32">
        <f>Sintéticos6x6!AT72</f>
        <v>3.2</v>
      </c>
      <c r="F409" s="32">
        <f>Sintéticos6x6!AU72</f>
        <v>0.2</v>
      </c>
      <c r="G409" s="32">
        <f>Sintéticos6x6!AV72</f>
        <v>1.5999999999999999</v>
      </c>
      <c r="H409" s="32">
        <f>Sintéticos6x6!AW72</f>
        <v>0.94666666666666677</v>
      </c>
      <c r="I409" s="32">
        <f>Sintéticos6x6!AX72</f>
        <v>0.94666666666666688</v>
      </c>
      <c r="J409" s="32">
        <f>Sintéticos6x6!AY72</f>
        <v>0.94666666666666677</v>
      </c>
      <c r="K409" s="33">
        <f>Sintéticos6x6!AA72</f>
        <v>2.6669545966994961</v>
      </c>
    </row>
    <row r="410" spans="2:11" ht="13.5" hidden="1" customHeight="1" outlineLevel="1">
      <c r="B410" s="31">
        <v>406</v>
      </c>
      <c r="C410" s="31">
        <v>6</v>
      </c>
      <c r="D410" s="32">
        <f t="shared" si="0"/>
        <v>0.45454545454545453</v>
      </c>
      <c r="E410" s="32">
        <f>Sintéticos6x6!AT73</f>
        <v>3.2</v>
      </c>
      <c r="F410" s="32">
        <f>Sintéticos6x6!AU73</f>
        <v>0.1</v>
      </c>
      <c r="G410" s="32">
        <f>Sintéticos6x6!AV73</f>
        <v>1.4999999999999998</v>
      </c>
      <c r="H410" s="32">
        <f>Sintéticos6x6!AW73</f>
        <v>0.94666666666666677</v>
      </c>
      <c r="I410" s="32">
        <f>Sintéticos6x6!AX73</f>
        <v>0.96666666666666679</v>
      </c>
      <c r="J410" s="32">
        <f>Sintéticos6x6!AY73</f>
        <v>0.94666666666666677</v>
      </c>
      <c r="K410" s="33">
        <f>Sintéticos6x6!AA73</f>
        <v>2.8360008270440371</v>
      </c>
    </row>
    <row r="411" spans="2:11" ht="13.5" hidden="1" customHeight="1" outlineLevel="1">
      <c r="B411" s="31">
        <v>407</v>
      </c>
      <c r="C411" s="31">
        <v>6</v>
      </c>
      <c r="D411" s="32">
        <f t="shared" si="0"/>
        <v>0.45454545454545453</v>
      </c>
      <c r="E411" s="32">
        <f>Sintéticos6x6!AT74</f>
        <v>3.2</v>
      </c>
      <c r="F411" s="32">
        <f>Sintéticos6x6!AU74</f>
        <v>0</v>
      </c>
      <c r="G411" s="32">
        <f>Sintéticos6x6!AV74</f>
        <v>1.4</v>
      </c>
      <c r="H411" s="32">
        <f>Sintéticos6x6!AW74</f>
        <v>0.94666666666666677</v>
      </c>
      <c r="I411" s="32">
        <f>Sintéticos6x6!AX74</f>
        <v>1</v>
      </c>
      <c r="J411" s="32">
        <f>Sintéticos6x6!AY74</f>
        <v>0.95333333333333337</v>
      </c>
      <c r="K411" s="33">
        <f>Sintéticos6x6!AA74</f>
        <v>3.3855706333449551</v>
      </c>
    </row>
    <row r="412" spans="2:11" ht="13.5" hidden="1" customHeight="1" outlineLevel="1">
      <c r="B412" s="31">
        <v>408</v>
      </c>
      <c r="C412" s="31">
        <v>6</v>
      </c>
      <c r="D412" s="32">
        <f t="shared" si="0"/>
        <v>0.45454545454545453</v>
      </c>
      <c r="E412" s="32">
        <f>Sintéticos6x6!AT75</f>
        <v>3.1</v>
      </c>
      <c r="F412" s="32">
        <f>Sintéticos6x6!AU75</f>
        <v>0.5</v>
      </c>
      <c r="G412" s="32">
        <f>Sintéticos6x6!AV75</f>
        <v>1.8</v>
      </c>
      <c r="H412" s="32">
        <f>Sintéticos6x6!AW75</f>
        <v>0.96666666666666667</v>
      </c>
      <c r="I412" s="32">
        <f>Sintéticos6x6!AX75</f>
        <v>0.96666666666666667</v>
      </c>
      <c r="J412" s="32">
        <f>Sintéticos6x6!AY75</f>
        <v>1</v>
      </c>
      <c r="K412" s="33">
        <f>Sintéticos6x6!AA75</f>
        <v>2.8327898413987671</v>
      </c>
    </row>
    <row r="413" spans="2:11" ht="13.5" hidden="1" customHeight="1" outlineLevel="1">
      <c r="B413" s="31">
        <v>409</v>
      </c>
      <c r="C413" s="31">
        <v>6</v>
      </c>
      <c r="D413" s="32">
        <f t="shared" si="0"/>
        <v>0.45454545454545453</v>
      </c>
      <c r="E413" s="32">
        <f>Sintéticos6x6!AT76</f>
        <v>3.1</v>
      </c>
      <c r="F413" s="32">
        <f>Sintéticos6x6!AU76</f>
        <v>0.4</v>
      </c>
      <c r="G413" s="32">
        <f>Sintéticos6x6!AV76</f>
        <v>1.7</v>
      </c>
      <c r="H413" s="32">
        <f>Sintéticos6x6!AW76</f>
        <v>0.96666666666666667</v>
      </c>
      <c r="I413" s="32">
        <f>Sintéticos6x6!AX76</f>
        <v>0.94666666666666677</v>
      </c>
      <c r="J413" s="32">
        <f>Sintéticos6x6!AY76</f>
        <v>0.96666666666666679</v>
      </c>
      <c r="K413" s="33">
        <f>Sintéticos6x6!AA76</f>
        <v>2.7514879709205746</v>
      </c>
    </row>
    <row r="414" spans="2:11" ht="13.5" hidden="1" customHeight="1" outlineLevel="1">
      <c r="B414" s="31">
        <v>410</v>
      </c>
      <c r="C414" s="31">
        <v>6</v>
      </c>
      <c r="D414" s="32">
        <f t="shared" si="0"/>
        <v>0.45454545454545453</v>
      </c>
      <c r="E414" s="32">
        <f>Sintéticos6x6!AT77</f>
        <v>3.1</v>
      </c>
      <c r="F414" s="32">
        <f>Sintéticos6x6!AU77</f>
        <v>0.30000000000000004</v>
      </c>
      <c r="G414" s="32">
        <f>Sintéticos6x6!AV77</f>
        <v>1.5999999999999999</v>
      </c>
      <c r="H414" s="32">
        <f>Sintéticos6x6!AW77</f>
        <v>0.96666666666666667</v>
      </c>
      <c r="I414" s="32">
        <f>Sintéticos6x6!AX77</f>
        <v>0.94000000000000006</v>
      </c>
      <c r="J414" s="32">
        <f>Sintéticos6x6!AY77</f>
        <v>0.94666666666666677</v>
      </c>
      <c r="K414" s="33">
        <f>Sintéticos6x6!AA77</f>
        <v>2.7998103946235737</v>
      </c>
    </row>
    <row r="415" spans="2:11" ht="13.5" hidden="1" customHeight="1" outlineLevel="1">
      <c r="B415" s="31">
        <v>411</v>
      </c>
      <c r="C415" s="31">
        <v>6</v>
      </c>
      <c r="D415" s="32">
        <f t="shared" si="0"/>
        <v>0.45454545454545453</v>
      </c>
      <c r="E415" s="32">
        <f>Sintéticos6x6!AT78</f>
        <v>3.1</v>
      </c>
      <c r="F415" s="32">
        <f>Sintéticos6x6!AU78</f>
        <v>0.2</v>
      </c>
      <c r="G415" s="32">
        <f>Sintéticos6x6!AV78</f>
        <v>1.4999999999999998</v>
      </c>
      <c r="H415" s="32">
        <f>Sintéticos6x6!AW78</f>
        <v>0.96666666666666667</v>
      </c>
      <c r="I415" s="32">
        <f>Sintéticos6x6!AX78</f>
        <v>0.94666666666666677</v>
      </c>
      <c r="J415" s="32">
        <f>Sintéticos6x6!AY78</f>
        <v>0.94666666666666677</v>
      </c>
      <c r="K415" s="33">
        <f>Sintéticos6x6!AA78</f>
        <v>3.1307329681505109</v>
      </c>
    </row>
    <row r="416" spans="2:11" ht="13.5" hidden="1" customHeight="1" outlineLevel="1">
      <c r="B416" s="31">
        <v>412</v>
      </c>
      <c r="C416" s="31">
        <v>6</v>
      </c>
      <c r="D416" s="32">
        <f t="shared" si="0"/>
        <v>0.45454545454545453</v>
      </c>
      <c r="E416" s="32">
        <f>Sintéticos6x6!AT79</f>
        <v>3.1</v>
      </c>
      <c r="F416" s="32">
        <f>Sintéticos6x6!AU79</f>
        <v>0.1</v>
      </c>
      <c r="G416" s="32">
        <f>Sintéticos6x6!AV79</f>
        <v>1.4</v>
      </c>
      <c r="H416" s="32">
        <f>Sintéticos6x6!AW79</f>
        <v>0.96666666666666667</v>
      </c>
      <c r="I416" s="32">
        <f>Sintéticos6x6!AX79</f>
        <v>0.96666666666666679</v>
      </c>
      <c r="J416" s="32">
        <f>Sintéticos6x6!AY79</f>
        <v>0.95333333333333337</v>
      </c>
      <c r="K416" s="33">
        <f>Sintéticos6x6!AA79</f>
        <v>3.6226495422413527</v>
      </c>
    </row>
    <row r="417" spans="2:11" ht="13.5" hidden="1" customHeight="1" outlineLevel="1">
      <c r="B417" s="31">
        <v>413</v>
      </c>
      <c r="C417" s="31">
        <v>6</v>
      </c>
      <c r="D417" s="32">
        <f t="shared" si="0"/>
        <v>0.45454545454545453</v>
      </c>
      <c r="E417" s="32">
        <f>Sintéticos6x6!AT80</f>
        <v>3.1</v>
      </c>
      <c r="F417" s="32">
        <f>Sintéticos6x6!AU80</f>
        <v>0</v>
      </c>
      <c r="G417" s="32">
        <f>Sintéticos6x6!AV80</f>
        <v>1.2999999999999998</v>
      </c>
      <c r="H417" s="32">
        <f>Sintéticos6x6!AW80</f>
        <v>0.96666666666666667</v>
      </c>
      <c r="I417" s="32">
        <f>Sintéticos6x6!AX80</f>
        <v>1</v>
      </c>
      <c r="J417" s="32">
        <f>Sintéticos6x6!AY80</f>
        <v>0.96666666666666667</v>
      </c>
      <c r="K417" s="33">
        <f>Sintéticos6x6!AA80</f>
        <v>3.9843212681868128</v>
      </c>
    </row>
    <row r="418" spans="2:11" ht="13.5" hidden="1" customHeight="1" outlineLevel="1">
      <c r="B418" s="31">
        <v>414</v>
      </c>
      <c r="C418" s="31">
        <v>6</v>
      </c>
      <c r="D418" s="32">
        <f t="shared" si="0"/>
        <v>0.45454545454545453</v>
      </c>
      <c r="E418" s="32">
        <f>Sintéticos6x6!AT81</f>
        <v>3</v>
      </c>
      <c r="F418" s="32">
        <f>Sintéticos6x6!AU81</f>
        <v>0.6</v>
      </c>
      <c r="G418" s="32">
        <f>Sintéticos6x6!AV81</f>
        <v>1.8</v>
      </c>
      <c r="H418" s="32">
        <f>Sintéticos6x6!AW81</f>
        <v>1</v>
      </c>
      <c r="I418" s="32">
        <f>Sintéticos6x6!AX81</f>
        <v>1</v>
      </c>
      <c r="J418" s="32">
        <f>Sintéticos6x6!AY81</f>
        <v>1</v>
      </c>
      <c r="K418" s="33">
        <f>Sintéticos6x6!AA81</f>
        <v>3.043743641912513</v>
      </c>
    </row>
    <row r="419" spans="2:11" ht="13.5" hidden="1" customHeight="1" outlineLevel="1">
      <c r="B419" s="31">
        <v>415</v>
      </c>
      <c r="C419" s="31">
        <v>6</v>
      </c>
      <c r="D419" s="32">
        <f t="shared" si="0"/>
        <v>0.45454545454545453</v>
      </c>
      <c r="E419" s="32">
        <f>Sintéticos6x6!AT82</f>
        <v>3</v>
      </c>
      <c r="F419" s="32">
        <f>Sintéticos6x6!AU82</f>
        <v>0.5</v>
      </c>
      <c r="G419" s="32">
        <f>Sintéticos6x6!AV82</f>
        <v>1.7</v>
      </c>
      <c r="H419" s="32">
        <f>Sintéticos6x6!AW82</f>
        <v>1</v>
      </c>
      <c r="I419" s="32">
        <f>Sintéticos6x6!AX82</f>
        <v>0.96666666666666679</v>
      </c>
      <c r="J419" s="32">
        <f>Sintéticos6x6!AY82</f>
        <v>0.96666666666666679</v>
      </c>
      <c r="K419" s="33">
        <f>Sintéticos6x6!AA82</f>
        <v>2.9636680648268658</v>
      </c>
    </row>
    <row r="420" spans="2:11" ht="13.5" hidden="1" customHeight="1" outlineLevel="1">
      <c r="B420" s="31">
        <v>416</v>
      </c>
      <c r="C420" s="31">
        <v>6</v>
      </c>
      <c r="D420" s="32">
        <f t="shared" si="0"/>
        <v>0.45454545454545453</v>
      </c>
      <c r="E420" s="32">
        <f>Sintéticos6x6!AT83</f>
        <v>3</v>
      </c>
      <c r="F420" s="32">
        <f>Sintéticos6x6!AU83</f>
        <v>0.4</v>
      </c>
      <c r="G420" s="32">
        <f>Sintéticos6x6!AV83</f>
        <v>1.5999999999999999</v>
      </c>
      <c r="H420" s="32">
        <f>Sintéticos6x6!AW83</f>
        <v>1</v>
      </c>
      <c r="I420" s="32">
        <f>Sintéticos6x6!AX83</f>
        <v>0.94666666666666677</v>
      </c>
      <c r="J420" s="32">
        <f>Sintéticos6x6!AY83</f>
        <v>0.94666666666666677</v>
      </c>
      <c r="K420" s="33">
        <f>Sintéticos6x6!AA83</f>
        <v>3.0679811129235581</v>
      </c>
    </row>
    <row r="421" spans="2:11" ht="13.5" hidden="1" customHeight="1" outlineLevel="1">
      <c r="B421" s="31">
        <v>417</v>
      </c>
      <c r="C421" s="31">
        <v>6</v>
      </c>
      <c r="D421" s="32">
        <f t="shared" si="0"/>
        <v>0.45454545454545453</v>
      </c>
      <c r="E421" s="32">
        <f>Sintéticos6x6!AT84</f>
        <v>3</v>
      </c>
      <c r="F421" s="32">
        <f>Sintéticos6x6!AU84</f>
        <v>0.30000000000000004</v>
      </c>
      <c r="G421" s="32">
        <f>Sintéticos6x6!AV84</f>
        <v>1.4999999999999998</v>
      </c>
      <c r="H421" s="32">
        <f>Sintéticos6x6!AW84</f>
        <v>1</v>
      </c>
      <c r="I421" s="32">
        <f>Sintéticos6x6!AX84</f>
        <v>0.94000000000000006</v>
      </c>
      <c r="J421" s="32">
        <f>Sintéticos6x6!AY84</f>
        <v>0.94666666666666677</v>
      </c>
      <c r="K421" s="33">
        <f>Sintéticos6x6!AA84</f>
        <v>3.3355055134494083</v>
      </c>
    </row>
    <row r="422" spans="2:11" ht="13.5" hidden="1" customHeight="1" outlineLevel="1">
      <c r="B422" s="31">
        <v>418</v>
      </c>
      <c r="C422" s="31">
        <v>6</v>
      </c>
      <c r="D422" s="32">
        <f t="shared" si="0"/>
        <v>0.45454545454545453</v>
      </c>
      <c r="E422" s="32">
        <f>Sintéticos6x6!AT85</f>
        <v>3</v>
      </c>
      <c r="F422" s="32">
        <f>Sintéticos6x6!AU85</f>
        <v>0.2</v>
      </c>
      <c r="G422" s="32">
        <f>Sintéticos6x6!AV85</f>
        <v>1.4</v>
      </c>
      <c r="H422" s="32">
        <f>Sintéticos6x6!AW85</f>
        <v>1</v>
      </c>
      <c r="I422" s="32">
        <f>Sintéticos6x6!AX85</f>
        <v>0.94666666666666677</v>
      </c>
      <c r="J422" s="32">
        <f>Sintéticos6x6!AY85</f>
        <v>0.95333333333333337</v>
      </c>
      <c r="K422" s="33">
        <f>Sintéticos6x6!AA85</f>
        <v>3.8598634768468201</v>
      </c>
    </row>
    <row r="423" spans="2:11" ht="13.5" hidden="1" customHeight="1" outlineLevel="1">
      <c r="B423" s="31">
        <v>419</v>
      </c>
      <c r="C423" s="31">
        <v>6</v>
      </c>
      <c r="D423" s="32">
        <f t="shared" si="0"/>
        <v>0.45454545454545453</v>
      </c>
      <c r="E423" s="32">
        <f>Sintéticos6x6!AT86</f>
        <v>3</v>
      </c>
      <c r="F423" s="32">
        <f>Sintéticos6x6!AU86</f>
        <v>0.1</v>
      </c>
      <c r="G423" s="32">
        <f>Sintéticos6x6!AV86</f>
        <v>1.2999999999999998</v>
      </c>
      <c r="H423" s="32">
        <f>Sintéticos6x6!AW86</f>
        <v>1</v>
      </c>
      <c r="I423" s="32">
        <f>Sintéticos6x6!AX86</f>
        <v>0.96666666666666667</v>
      </c>
      <c r="J423" s="32">
        <f>Sintéticos6x6!AY86</f>
        <v>0.96666666666666667</v>
      </c>
      <c r="K423" s="33">
        <f>Sintéticos6x6!AA86</f>
        <v>4.4509956670395905</v>
      </c>
    </row>
    <row r="424" spans="2:11" ht="13.5" hidden="1" customHeight="1" outlineLevel="1">
      <c r="B424" s="31">
        <v>420</v>
      </c>
      <c r="C424" s="31">
        <v>6</v>
      </c>
      <c r="D424" s="32">
        <f t="shared" si="0"/>
        <v>0.45454545454545453</v>
      </c>
      <c r="E424" s="32">
        <f>Sintéticos6x6!AT87</f>
        <v>3</v>
      </c>
      <c r="F424" s="32">
        <f>Sintéticos6x6!AU87</f>
        <v>0</v>
      </c>
      <c r="G424" s="32">
        <f>Sintéticos6x6!AV87</f>
        <v>1.2</v>
      </c>
      <c r="H424" s="32">
        <f>Sintéticos6x6!AW87</f>
        <v>1</v>
      </c>
      <c r="I424" s="32">
        <f>Sintéticos6x6!AX87</f>
        <v>1</v>
      </c>
      <c r="J424" s="32">
        <f>Sintéticos6x6!AY87</f>
        <v>1</v>
      </c>
      <c r="K424" s="33">
        <f>Sintéticos6x6!AA87</f>
        <v>5.0025718747129604</v>
      </c>
    </row>
    <row r="425" spans="2:11" ht="13.5" customHeight="1" collapsed="1">
      <c r="B425" s="31">
        <v>421</v>
      </c>
      <c r="C425" s="31">
        <v>12</v>
      </c>
      <c r="D425" s="32">
        <f t="shared" si="0"/>
        <v>1</v>
      </c>
      <c r="E425" s="32">
        <f>Sintéticos12x12!CJ4</f>
        <v>3.5999999999999992</v>
      </c>
      <c r="F425" s="32">
        <f>Sintéticos12x12!CK4</f>
        <v>0</v>
      </c>
      <c r="G425" s="32">
        <f>Sintéticos12x12!CL4</f>
        <v>0</v>
      </c>
      <c r="H425" s="32">
        <f>Sintéticos12x12!CM4</f>
        <v>1</v>
      </c>
      <c r="I425" s="32">
        <f>Sintéticos12x12!CN4</f>
        <v>1</v>
      </c>
      <c r="J425" s="32">
        <f>Sintéticos12x12!CO4</f>
        <v>1</v>
      </c>
      <c r="K425" s="33">
        <f>Sintéticos12x12!AY4</f>
        <v>6.2803030303030303</v>
      </c>
    </row>
    <row r="426" spans="2:11" ht="13.5" customHeight="1">
      <c r="B426" s="31">
        <v>422</v>
      </c>
      <c r="C426" s="31">
        <v>12</v>
      </c>
      <c r="D426" s="32">
        <f t="shared" si="0"/>
        <v>1</v>
      </c>
      <c r="E426" s="32">
        <f>Sintéticos12x12!CJ5</f>
        <v>3.2999999999999994</v>
      </c>
      <c r="F426" s="32">
        <f>Sintéticos12x12!CK5</f>
        <v>0</v>
      </c>
      <c r="G426" s="32">
        <f>Sintéticos12x12!CL5</f>
        <v>0</v>
      </c>
      <c r="H426" s="32">
        <f>Sintéticos12x12!CM5</f>
        <v>0.95</v>
      </c>
      <c r="I426" s="32">
        <f>Sintéticos12x12!CN5</f>
        <v>1</v>
      </c>
      <c r="J426" s="32">
        <f>Sintéticos12x12!CO5</f>
        <v>1</v>
      </c>
      <c r="K426" s="33">
        <f>Sintéticos12x12!AY5</f>
        <v>5.0211733746629852</v>
      </c>
    </row>
    <row r="427" spans="2:11" ht="13.5" customHeight="1">
      <c r="B427" s="31">
        <v>423</v>
      </c>
      <c r="C427" s="31">
        <v>12</v>
      </c>
      <c r="D427" s="32">
        <f t="shared" si="0"/>
        <v>1</v>
      </c>
      <c r="E427" s="32">
        <f>Sintéticos12x12!CJ6</f>
        <v>2.9999999999999996</v>
      </c>
      <c r="F427" s="32">
        <f>Sintéticos12x12!CK6</f>
        <v>0</v>
      </c>
      <c r="G427" s="32">
        <f>Sintéticos12x12!CL6</f>
        <v>0</v>
      </c>
      <c r="H427" s="32">
        <f>Sintéticos12x12!CM6</f>
        <v>0.90909090000000004</v>
      </c>
      <c r="I427" s="32">
        <f>Sintéticos12x12!CN6</f>
        <v>1</v>
      </c>
      <c r="J427" s="32">
        <f>Sintéticos12x12!CO6</f>
        <v>1</v>
      </c>
      <c r="K427" s="33">
        <f>Sintéticos12x12!AY6</f>
        <v>3.9650756364927915</v>
      </c>
    </row>
    <row r="428" spans="2:11" ht="13.5" customHeight="1">
      <c r="B428" s="31">
        <v>424</v>
      </c>
      <c r="C428" s="31">
        <v>12</v>
      </c>
      <c r="D428" s="32">
        <f t="shared" si="0"/>
        <v>1</v>
      </c>
      <c r="E428" s="32">
        <f>Sintéticos12x12!CJ7</f>
        <v>2.6999999999999997</v>
      </c>
      <c r="F428" s="32">
        <f>Sintéticos12x12!CK7</f>
        <v>0</v>
      </c>
      <c r="G428" s="32">
        <f>Sintéticos12x12!CL7</f>
        <v>0</v>
      </c>
      <c r="H428" s="32">
        <f>Sintéticos12x12!CM7</f>
        <v>0.87727270000000002</v>
      </c>
      <c r="I428" s="32">
        <f>Sintéticos12x12!CN7</f>
        <v>1</v>
      </c>
      <c r="J428" s="32">
        <f>Sintéticos12x12!CO7</f>
        <v>1</v>
      </c>
      <c r="K428" s="33">
        <f>Sintéticos12x12!AY7</f>
        <v>3.0543985405466487</v>
      </c>
    </row>
    <row r="429" spans="2:11" ht="13.5" customHeight="1">
      <c r="B429" s="31">
        <v>425</v>
      </c>
      <c r="C429" s="31">
        <v>12</v>
      </c>
      <c r="D429" s="32">
        <f t="shared" si="0"/>
        <v>1</v>
      </c>
      <c r="E429" s="32">
        <f>Sintéticos12x12!CJ8</f>
        <v>2.4</v>
      </c>
      <c r="F429" s="32">
        <f>Sintéticos12x12!CK8</f>
        <v>0</v>
      </c>
      <c r="G429" s="32">
        <f>Sintéticos12x12!CL8</f>
        <v>0</v>
      </c>
      <c r="H429" s="32">
        <f>Sintéticos12x12!CM8</f>
        <v>0.85454549999999996</v>
      </c>
      <c r="I429" s="32">
        <f>Sintéticos12x12!CN8</f>
        <v>1</v>
      </c>
      <c r="J429" s="32">
        <f>Sintéticos12x12!CO8</f>
        <v>1</v>
      </c>
      <c r="K429" s="33">
        <f>Sintéticos12x12!AY8</f>
        <v>2.5092359395769086</v>
      </c>
    </row>
    <row r="430" spans="2:11" ht="13.5" customHeight="1">
      <c r="B430" s="31">
        <v>426</v>
      </c>
      <c r="C430" s="31">
        <v>12</v>
      </c>
      <c r="D430" s="32">
        <f t="shared" si="0"/>
        <v>1</v>
      </c>
      <c r="E430" s="32">
        <f>Sintéticos12x12!CJ9</f>
        <v>2.1</v>
      </c>
      <c r="F430" s="32">
        <f>Sintéticos12x12!CK9</f>
        <v>0</v>
      </c>
      <c r="G430" s="32">
        <f>Sintéticos12x12!CL9</f>
        <v>0</v>
      </c>
      <c r="H430" s="32">
        <f>Sintéticos12x12!CM9</f>
        <v>0.84090909999999996</v>
      </c>
      <c r="I430" s="32">
        <f>Sintéticos12x12!CN9</f>
        <v>1</v>
      </c>
      <c r="J430" s="32">
        <f>Sintéticos12x12!CO9</f>
        <v>1</v>
      </c>
      <c r="K430" s="33">
        <f>Sintéticos12x12!AY9</f>
        <v>1.9948230305182886</v>
      </c>
    </row>
    <row r="431" spans="2:11" ht="13.5" customHeight="1">
      <c r="B431" s="31">
        <v>427</v>
      </c>
      <c r="C431" s="31">
        <v>12</v>
      </c>
      <c r="D431" s="32">
        <f t="shared" si="0"/>
        <v>1</v>
      </c>
      <c r="E431" s="32">
        <f>Sintéticos12x12!CJ10</f>
        <v>1.8</v>
      </c>
      <c r="F431" s="32">
        <f>Sintéticos12x12!CK10</f>
        <v>0</v>
      </c>
      <c r="G431" s="32">
        <f>Sintéticos12x12!CL10</f>
        <v>0</v>
      </c>
      <c r="H431" s="32">
        <f>Sintéticos12x12!CM10</f>
        <v>0.83636359999999998</v>
      </c>
      <c r="I431" s="32">
        <f>Sintéticos12x12!CN10</f>
        <v>1</v>
      </c>
      <c r="J431" s="32">
        <f>Sintéticos12x12!CO10</f>
        <v>1</v>
      </c>
      <c r="K431" s="33">
        <f>Sintéticos12x12!AY10</f>
        <v>1.6351433891391272</v>
      </c>
    </row>
    <row r="432" spans="2:11" ht="13.5" customHeight="1">
      <c r="B432" s="31">
        <v>428</v>
      </c>
      <c r="C432" s="31">
        <v>12</v>
      </c>
      <c r="D432" s="32">
        <f t="shared" si="0"/>
        <v>1</v>
      </c>
      <c r="E432" s="32">
        <f>Sintéticos12x12!CJ11</f>
        <v>1.5</v>
      </c>
      <c r="F432" s="32">
        <f>Sintéticos12x12!CK11</f>
        <v>0</v>
      </c>
      <c r="G432" s="32">
        <f>Sintéticos12x12!CL11</f>
        <v>0</v>
      </c>
      <c r="H432" s="32">
        <f>Sintéticos12x12!CM11</f>
        <v>0.84090909999999996</v>
      </c>
      <c r="I432" s="32">
        <f>Sintéticos12x12!CN11</f>
        <v>1</v>
      </c>
      <c r="J432" s="32">
        <f>Sintéticos12x12!CO11</f>
        <v>1</v>
      </c>
      <c r="K432" s="33">
        <f>Sintéticos12x12!AY11</f>
        <v>1.3309143647449455</v>
      </c>
    </row>
    <row r="433" spans="2:11" ht="13.5" customHeight="1">
      <c r="B433" s="31">
        <v>429</v>
      </c>
      <c r="C433" s="31">
        <v>12</v>
      </c>
      <c r="D433" s="32">
        <f t="shared" si="0"/>
        <v>1</v>
      </c>
      <c r="E433" s="32">
        <f>Sintéticos12x12!CJ12</f>
        <v>1.2</v>
      </c>
      <c r="F433" s="32">
        <f>Sintéticos12x12!CK12</f>
        <v>0</v>
      </c>
      <c r="G433" s="32">
        <f>Sintéticos12x12!CL12</f>
        <v>0</v>
      </c>
      <c r="H433" s="32">
        <f>Sintéticos12x12!CM12</f>
        <v>0.85454549999999996</v>
      </c>
      <c r="I433" s="32">
        <f>Sintéticos12x12!CN12</f>
        <v>1</v>
      </c>
      <c r="J433" s="32">
        <f>Sintéticos12x12!CO12</f>
        <v>1</v>
      </c>
      <c r="K433" s="33">
        <f>Sintéticos12x12!AY12</f>
        <v>1.3625896686631906</v>
      </c>
    </row>
    <row r="434" spans="2:11" ht="13.5" customHeight="1">
      <c r="B434" s="31">
        <v>430</v>
      </c>
      <c r="C434" s="31">
        <v>12</v>
      </c>
      <c r="D434" s="32">
        <f t="shared" si="0"/>
        <v>1</v>
      </c>
      <c r="E434" s="32">
        <f>Sintéticos12x12!CJ13</f>
        <v>0.89999999999999991</v>
      </c>
      <c r="F434" s="32">
        <f>Sintéticos12x12!CK13</f>
        <v>0</v>
      </c>
      <c r="G434" s="32">
        <f>Sintéticos12x12!CL13</f>
        <v>0</v>
      </c>
      <c r="H434" s="32">
        <f>Sintéticos12x12!CM13</f>
        <v>0.87727270000000002</v>
      </c>
      <c r="I434" s="32">
        <f>Sintéticos12x12!CN13</f>
        <v>1</v>
      </c>
      <c r="J434" s="32">
        <f>Sintéticos12x12!CO13</f>
        <v>1</v>
      </c>
      <c r="K434" s="33">
        <f>Sintéticos12x12!AY13</f>
        <v>1.5022400348718943</v>
      </c>
    </row>
    <row r="435" spans="2:11" ht="13.5" customHeight="1">
      <c r="B435" s="31">
        <v>431</v>
      </c>
      <c r="C435" s="31">
        <v>12</v>
      </c>
      <c r="D435" s="32">
        <f t="shared" si="0"/>
        <v>1</v>
      </c>
      <c r="E435" s="32">
        <f>Sintéticos12x12!CJ14</f>
        <v>0.6</v>
      </c>
      <c r="F435" s="32">
        <f>Sintéticos12x12!CK14</f>
        <v>0</v>
      </c>
      <c r="G435" s="32">
        <f>Sintéticos12x12!CL14</f>
        <v>0</v>
      </c>
      <c r="H435" s="32">
        <f>Sintéticos12x12!CM14</f>
        <v>0.90909090000000004</v>
      </c>
      <c r="I435" s="32">
        <f>Sintéticos12x12!CN14</f>
        <v>1</v>
      </c>
      <c r="J435" s="32">
        <f>Sintéticos12x12!CO14</f>
        <v>1</v>
      </c>
      <c r="K435" s="33">
        <f>Sintéticos12x12!AY14</f>
        <v>1.2985152537629894</v>
      </c>
    </row>
    <row r="436" spans="2:11" ht="13.5" customHeight="1">
      <c r="B436" s="31">
        <v>432</v>
      </c>
      <c r="C436" s="31">
        <v>12</v>
      </c>
      <c r="D436" s="32">
        <f t="shared" si="0"/>
        <v>1</v>
      </c>
      <c r="E436" s="32">
        <f>Sintéticos12x12!CJ15</f>
        <v>0.3</v>
      </c>
      <c r="F436" s="32">
        <f>Sintéticos12x12!CK15</f>
        <v>0</v>
      </c>
      <c r="G436" s="32">
        <f>Sintéticos12x12!CL15</f>
        <v>0</v>
      </c>
      <c r="H436" s="32">
        <f>Sintéticos12x12!CM15</f>
        <v>0.95</v>
      </c>
      <c r="I436" s="32">
        <f>Sintéticos12x12!CN15</f>
        <v>1</v>
      </c>
      <c r="J436" s="32">
        <f>Sintéticos12x12!CO15</f>
        <v>1</v>
      </c>
      <c r="K436" s="33">
        <f>Sintéticos12x12!AY15</f>
        <v>1.2763853236682214</v>
      </c>
    </row>
    <row r="437" spans="2:11" ht="13.5" customHeight="1">
      <c r="B437" s="31"/>
      <c r="C437" s="31"/>
      <c r="D437" s="31"/>
      <c r="E437" s="32"/>
      <c r="F437" s="32"/>
      <c r="G437" s="32"/>
      <c r="H437" s="32"/>
      <c r="I437" s="32"/>
      <c r="J437" s="32"/>
      <c r="K437" s="33"/>
    </row>
    <row r="438" spans="2:11" ht="13.5" customHeight="1">
      <c r="B438" s="31"/>
      <c r="C438" s="31"/>
      <c r="D438" s="31"/>
      <c r="E438" s="32"/>
      <c r="F438" s="32"/>
      <c r="G438" s="32"/>
      <c r="H438" s="32"/>
      <c r="I438" s="32"/>
      <c r="J438" s="32"/>
      <c r="K438" s="33"/>
    </row>
    <row r="439" spans="2:11" ht="13.5" customHeight="1">
      <c r="B439" s="31"/>
      <c r="C439" s="31"/>
      <c r="D439" s="31"/>
      <c r="E439" s="32"/>
      <c r="F439" s="32"/>
      <c r="G439" s="32"/>
      <c r="H439" s="32"/>
      <c r="I439" s="32"/>
      <c r="J439" s="32"/>
      <c r="K439" s="33"/>
    </row>
    <row r="440" spans="2:11" ht="13.5" customHeight="1">
      <c r="B440" s="31"/>
      <c r="C440" s="31"/>
      <c r="D440" s="31"/>
      <c r="E440" s="32"/>
      <c r="F440" s="32"/>
      <c r="G440" s="32"/>
      <c r="H440" s="32"/>
      <c r="I440" s="32"/>
      <c r="J440" s="32"/>
      <c r="K440" s="33"/>
    </row>
    <row r="441" spans="2:11" ht="13.5" customHeight="1"/>
    <row r="442" spans="2:11" ht="13.5" customHeight="1"/>
    <row r="443" spans="2:11" ht="13.5" customHeight="1"/>
    <row r="444" spans="2:11" ht="13.5" customHeight="1"/>
    <row r="445" spans="2:11" ht="13.5" customHeight="1"/>
    <row r="446" spans="2:11" ht="13.5" customHeight="1"/>
    <row r="447" spans="2:11" ht="13.5" customHeight="1"/>
    <row r="448" spans="2:11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autoFilter ref="B4:K436"/>
  <mergeCells count="6">
    <mergeCell ref="K2:K3"/>
    <mergeCell ref="B2:B3"/>
    <mergeCell ref="C2:C3"/>
    <mergeCell ref="D2:D3"/>
    <mergeCell ref="E2:G2"/>
    <mergeCell ref="H2:J2"/>
  </mergeCells>
  <pageMargins left="0.78749999999999998" right="0.78749999999999998" top="1.0249999999999999" bottom="1.0249999999999999" header="0" footer="0"/>
  <pageSetup paperSize="9" orientation="portrait"/>
  <headerFooter>
    <oddHeader>&amp;C&amp;A</oddHeader>
    <oddFooter>&amp;CPágina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1000"/>
  <sheetViews>
    <sheetView workbookViewId="0"/>
  </sheetViews>
  <sheetFormatPr defaultColWidth="14.42578125" defaultRowHeight="15" customHeight="1"/>
  <cols>
    <col min="1" max="1" width="1.140625" customWidth="1"/>
    <col min="2" max="2" width="4.28515625" customWidth="1"/>
    <col min="3" max="4" width="5.7109375" customWidth="1"/>
    <col min="5" max="6" width="6.85546875" customWidth="1"/>
    <col min="7" max="8" width="9.28515625" customWidth="1"/>
    <col min="9" max="10" width="5.7109375" customWidth="1"/>
    <col min="11" max="11" width="9.7109375" customWidth="1"/>
    <col min="12" max="12" width="4.28515625" customWidth="1"/>
    <col min="13" max="17" width="4.7109375" customWidth="1"/>
    <col min="18" max="18" width="4.85546875" customWidth="1"/>
    <col min="19" max="19" width="6.42578125" customWidth="1"/>
    <col min="20" max="20" width="4.7109375" customWidth="1"/>
    <col min="21" max="21" width="6.5703125" customWidth="1"/>
    <col min="22" max="22" width="6.42578125" customWidth="1"/>
    <col min="23" max="23" width="6.28515625" customWidth="1"/>
    <col min="24" max="26" width="8.7109375" customWidth="1"/>
  </cols>
  <sheetData>
    <row r="1" spans="2:23" ht="13.5" customHeight="1">
      <c r="D1" s="34"/>
      <c r="E1" s="35"/>
      <c r="F1" s="35"/>
      <c r="K1" s="36"/>
      <c r="R1" s="35"/>
    </row>
    <row r="2" spans="2:23" ht="13.5" customHeight="1">
      <c r="D2" s="34"/>
      <c r="E2" s="35"/>
      <c r="F2" s="35"/>
      <c r="K2" s="36"/>
      <c r="R2" s="109" t="s">
        <v>20</v>
      </c>
      <c r="S2" s="97"/>
      <c r="T2" s="98"/>
      <c r="U2" s="109" t="s">
        <v>21</v>
      </c>
      <c r="V2" s="97"/>
      <c r="W2" s="98"/>
    </row>
    <row r="3" spans="2:23" ht="13.5" customHeight="1">
      <c r="C3" s="109" t="s">
        <v>23</v>
      </c>
      <c r="D3" s="98"/>
      <c r="E3" s="109" t="s">
        <v>24</v>
      </c>
      <c r="F3" s="98"/>
      <c r="G3" s="108" t="s">
        <v>25</v>
      </c>
      <c r="H3" s="98"/>
      <c r="I3" s="108" t="s">
        <v>26</v>
      </c>
      <c r="J3" s="98"/>
      <c r="K3" s="37" t="s">
        <v>26</v>
      </c>
      <c r="L3" s="108" t="s">
        <v>4</v>
      </c>
      <c r="M3" s="98"/>
      <c r="N3" s="108" t="s">
        <v>5</v>
      </c>
      <c r="O3" s="98"/>
      <c r="P3" s="108" t="s">
        <v>27</v>
      </c>
      <c r="Q3" s="98"/>
      <c r="R3" s="38" t="s">
        <v>4</v>
      </c>
      <c r="S3" s="38" t="s">
        <v>5</v>
      </c>
      <c r="T3" s="38" t="s">
        <v>6</v>
      </c>
      <c r="U3" s="38" t="s">
        <v>4</v>
      </c>
      <c r="V3" s="38" t="s">
        <v>5</v>
      </c>
      <c r="W3" s="38" t="s">
        <v>6</v>
      </c>
    </row>
    <row r="4" spans="2:23" ht="13.5" customHeight="1">
      <c r="B4" s="39">
        <v>1</v>
      </c>
      <c r="C4" s="38" t="s">
        <v>28</v>
      </c>
      <c r="D4" s="38" t="s">
        <v>28</v>
      </c>
      <c r="E4" s="40">
        <f>VLOOKUP(Sintéticos2x2!C4,Aplicações!$B$10:$J$67,9,0)</f>
        <v>102.12</v>
      </c>
      <c r="F4" s="40">
        <f>VLOOKUP(Sintéticos2x2!D4,Aplicações!$B$10:$J$67,9,0)</f>
        <v>102.12</v>
      </c>
      <c r="G4" s="38">
        <v>255</v>
      </c>
      <c r="H4" s="38">
        <v>240</v>
      </c>
      <c r="I4" s="41">
        <f t="shared" ref="I4:J4" si="0">G4/E4-1</f>
        <v>1.4970622796709754</v>
      </c>
      <c r="J4" s="41">
        <f t="shared" si="0"/>
        <v>1.3501762632197414</v>
      </c>
      <c r="K4" s="41">
        <f t="shared" ref="K4:K174" si="1">(I4+J4)/2</f>
        <v>1.4236192714453584</v>
      </c>
      <c r="L4" s="40">
        <f>VLOOKUP(Sintéticos2x2!C4,Aplicações!$B$10:$J$67,6,0)</f>
        <v>1</v>
      </c>
      <c r="M4" s="40">
        <f>VLOOKUP(Sintéticos2x2!D4,Aplicações!$B$10:$J$67,6,0)</f>
        <v>1</v>
      </c>
      <c r="N4" s="40">
        <f>VLOOKUP(Sintéticos2x2!C4,Aplicações!$B$10:$J$67,7,0)</f>
        <v>0</v>
      </c>
      <c r="O4" s="40">
        <f>VLOOKUP(Sintéticos2x2!D4,Aplicações!$B$10:$J$67,7,0)</f>
        <v>0</v>
      </c>
      <c r="P4" s="40">
        <f>VLOOKUP(Sintéticos2x2!C4,Aplicações!$B$10:$J$67,8,0)</f>
        <v>0.1</v>
      </c>
      <c r="Q4" s="40">
        <f>VLOOKUP(Sintéticos2x2!D4,Aplicações!$B$10:$J$67,8,0)</f>
        <v>0.1</v>
      </c>
      <c r="R4" s="40">
        <f t="shared" ref="R4:R174" si="2">(L4+M4)</f>
        <v>2</v>
      </c>
      <c r="S4" s="40">
        <f t="shared" ref="S4:S174" si="3">(N4+O4)</f>
        <v>0</v>
      </c>
      <c r="T4" s="40">
        <f t="shared" ref="T4:T174" si="4">(P4+Q4)</f>
        <v>0.2</v>
      </c>
      <c r="U4" s="40">
        <f t="shared" ref="U4:U174" si="5">1-ABS(L4-M4)</f>
        <v>1</v>
      </c>
      <c r="V4" s="40">
        <f t="shared" ref="V4:V174" si="6">1-ABS(N4-O4)</f>
        <v>1</v>
      </c>
      <c r="W4" s="40">
        <f t="shared" ref="W4:W174" si="7">1-ABS(P4-Q4)</f>
        <v>1</v>
      </c>
    </row>
    <row r="5" spans="2:23" ht="13.5" customHeight="1">
      <c r="B5" s="39">
        <v>2</v>
      </c>
      <c r="C5" s="38" t="s">
        <v>28</v>
      </c>
      <c r="D5" s="38" t="s">
        <v>29</v>
      </c>
      <c r="E5" s="40">
        <f>VLOOKUP(Sintéticos2x2!C5,Aplicações!$B$10:$J$67,9,0)</f>
        <v>102.12</v>
      </c>
      <c r="F5" s="40">
        <f>VLOOKUP(Sintéticos2x2!D5,Aplicações!$B$10:$J$67,9,0)</f>
        <v>100.22</v>
      </c>
      <c r="G5" s="38">
        <v>204</v>
      </c>
      <c r="H5" s="38">
        <v>156</v>
      </c>
      <c r="I5" s="41">
        <f t="shared" ref="I5:J5" si="8">G5/E5-1</f>
        <v>0.99764982373678013</v>
      </c>
      <c r="J5" s="41">
        <f t="shared" si="8"/>
        <v>0.55657553382558378</v>
      </c>
      <c r="K5" s="41">
        <f t="shared" si="1"/>
        <v>0.77711267878118195</v>
      </c>
      <c r="L5" s="40">
        <f>VLOOKUP(Sintéticos2x2!C5,Aplicações!$B$10:$J$67,6,0)</f>
        <v>1</v>
      </c>
      <c r="M5" s="40">
        <f>VLOOKUP(Sintéticos2x2!D5,Aplicações!$B$10:$J$67,6,0)</f>
        <v>0.5</v>
      </c>
      <c r="N5" s="40">
        <f>VLOOKUP(Sintéticos2x2!C5,Aplicações!$B$10:$J$67,7,0)</f>
        <v>0</v>
      </c>
      <c r="O5" s="40">
        <f>VLOOKUP(Sintéticos2x2!D5,Aplicações!$B$10:$J$67,7,0)</f>
        <v>0.1</v>
      </c>
      <c r="P5" s="40">
        <f>VLOOKUP(Sintéticos2x2!C5,Aplicações!$B$10:$J$67,8,0)</f>
        <v>0.1</v>
      </c>
      <c r="Q5" s="40">
        <f>VLOOKUP(Sintéticos2x2!D5,Aplicações!$B$10:$J$67,8,0)</f>
        <v>0.1</v>
      </c>
      <c r="R5" s="40">
        <f t="shared" si="2"/>
        <v>1.5</v>
      </c>
      <c r="S5" s="40">
        <f t="shared" si="3"/>
        <v>0.1</v>
      </c>
      <c r="T5" s="40">
        <f t="shared" si="4"/>
        <v>0.2</v>
      </c>
      <c r="U5" s="40">
        <f t="shared" si="5"/>
        <v>0.5</v>
      </c>
      <c r="V5" s="40">
        <f t="shared" si="6"/>
        <v>0.9</v>
      </c>
      <c r="W5" s="40">
        <f t="shared" si="7"/>
        <v>1</v>
      </c>
    </row>
    <row r="6" spans="2:23" ht="13.5" customHeight="1">
      <c r="B6" s="39">
        <v>3</v>
      </c>
      <c r="C6" s="38" t="s">
        <v>28</v>
      </c>
      <c r="D6" s="38" t="s">
        <v>30</v>
      </c>
      <c r="E6" s="40">
        <f>VLOOKUP(Sintéticos2x2!C6,Aplicações!$B$10:$J$67,9,0)</f>
        <v>102.12</v>
      </c>
      <c r="F6" s="40">
        <f>VLOOKUP(Sintéticos2x2!D6,Aplicações!$B$10:$J$67,9,0)</f>
        <v>105.41</v>
      </c>
      <c r="G6" s="38">
        <v>146</v>
      </c>
      <c r="H6" s="38">
        <v>132</v>
      </c>
      <c r="I6" s="41">
        <f t="shared" ref="I6:J6" si="9">G6/E6-1</f>
        <v>0.42969056012534268</v>
      </c>
      <c r="J6" s="41">
        <f t="shared" si="9"/>
        <v>0.25225310691585245</v>
      </c>
      <c r="K6" s="41">
        <f t="shared" si="1"/>
        <v>0.34097183352059757</v>
      </c>
      <c r="L6" s="40">
        <f>VLOOKUP(Sintéticos2x2!C6,Aplicações!$B$10:$J$67,6,0)</f>
        <v>1</v>
      </c>
      <c r="M6" s="40">
        <f>VLOOKUP(Sintéticos2x2!D6,Aplicações!$B$10:$J$67,6,0)</f>
        <v>0.1</v>
      </c>
      <c r="N6" s="40">
        <f>VLOOKUP(Sintéticos2x2!C6,Aplicações!$B$10:$J$67,7,0)</f>
        <v>0</v>
      </c>
      <c r="O6" s="40">
        <f>VLOOKUP(Sintéticos2x2!D6,Aplicações!$B$10:$J$67,7,0)</f>
        <v>0.1</v>
      </c>
      <c r="P6" s="40">
        <f>VLOOKUP(Sintéticos2x2!C6,Aplicações!$B$10:$J$67,8,0)</f>
        <v>0.1</v>
      </c>
      <c r="Q6" s="40">
        <f>VLOOKUP(Sintéticos2x2!D6,Aplicações!$B$10:$J$67,8,0)</f>
        <v>0.1</v>
      </c>
      <c r="R6" s="40">
        <f t="shared" si="2"/>
        <v>1.1000000000000001</v>
      </c>
      <c r="S6" s="40">
        <f t="shared" si="3"/>
        <v>0.1</v>
      </c>
      <c r="T6" s="40">
        <f t="shared" si="4"/>
        <v>0.2</v>
      </c>
      <c r="U6" s="40">
        <f t="shared" si="5"/>
        <v>9.9999999999999978E-2</v>
      </c>
      <c r="V6" s="40">
        <f t="shared" si="6"/>
        <v>0.9</v>
      </c>
      <c r="W6" s="40">
        <f t="shared" si="7"/>
        <v>1</v>
      </c>
    </row>
    <row r="7" spans="2:23" ht="13.5" customHeight="1">
      <c r="B7" s="39">
        <v>4</v>
      </c>
      <c r="C7" s="38" t="s">
        <v>28</v>
      </c>
      <c r="D7" s="38" t="s">
        <v>31</v>
      </c>
      <c r="E7" s="40">
        <f>VLOOKUP(Sintéticos2x2!C7,Aplicações!$B$10:$J$67,9,0)</f>
        <v>102.12</v>
      </c>
      <c r="F7" s="40">
        <f>VLOOKUP(Sintéticos2x2!D7,Aplicações!$B$10:$J$67,9,0)</f>
        <v>102.36</v>
      </c>
      <c r="G7" s="38">
        <v>217</v>
      </c>
      <c r="H7" s="38">
        <v>134</v>
      </c>
      <c r="I7" s="41">
        <f t="shared" ref="I7:J7" si="10">G7/E7-1</f>
        <v>1.1249510379945162</v>
      </c>
      <c r="J7" s="41">
        <f t="shared" si="10"/>
        <v>0.30910511918718253</v>
      </c>
      <c r="K7" s="41">
        <f t="shared" si="1"/>
        <v>0.71702807859084938</v>
      </c>
      <c r="L7" s="40">
        <f>VLOOKUP(Sintéticos2x2!C7,Aplicações!$B$10:$J$67,6,0)</f>
        <v>1</v>
      </c>
      <c r="M7" s="40">
        <f>VLOOKUP(Sintéticos2x2!D7,Aplicações!$B$10:$J$67,6,0)</f>
        <v>0.3</v>
      </c>
      <c r="N7" s="40">
        <f>VLOOKUP(Sintéticos2x2!C7,Aplicações!$B$10:$J$67,7,0)</f>
        <v>0</v>
      </c>
      <c r="O7" s="40">
        <f>VLOOKUP(Sintéticos2x2!D7,Aplicações!$B$10:$J$67,7,0)</f>
        <v>1</v>
      </c>
      <c r="P7" s="40">
        <f>VLOOKUP(Sintéticos2x2!C7,Aplicações!$B$10:$J$67,8,0)</f>
        <v>0.1</v>
      </c>
      <c r="Q7" s="40">
        <f>VLOOKUP(Sintéticos2x2!D7,Aplicações!$B$10:$J$67,8,0)</f>
        <v>0.1</v>
      </c>
      <c r="R7" s="40">
        <f t="shared" si="2"/>
        <v>1.3</v>
      </c>
      <c r="S7" s="40">
        <f t="shared" si="3"/>
        <v>1</v>
      </c>
      <c r="T7" s="40">
        <f t="shared" si="4"/>
        <v>0.2</v>
      </c>
      <c r="U7" s="40">
        <f t="shared" si="5"/>
        <v>0.30000000000000004</v>
      </c>
      <c r="V7" s="40">
        <f t="shared" si="6"/>
        <v>0</v>
      </c>
      <c r="W7" s="40">
        <f t="shared" si="7"/>
        <v>1</v>
      </c>
    </row>
    <row r="8" spans="2:23" ht="13.5" customHeight="1">
      <c r="B8" s="39">
        <v>5</v>
      </c>
      <c r="C8" s="38" t="s">
        <v>28</v>
      </c>
      <c r="D8" s="38" t="s">
        <v>32</v>
      </c>
      <c r="E8" s="40">
        <f>VLOOKUP(Sintéticos2x2!C8,Aplicações!$B$10:$J$67,9,0)</f>
        <v>102.12</v>
      </c>
      <c r="F8" s="40">
        <f>VLOOKUP(Sintéticos2x2!D8,Aplicações!$B$10:$J$67,9,0)</f>
        <v>99.78</v>
      </c>
      <c r="G8" s="38">
        <v>160</v>
      </c>
      <c r="H8" s="38">
        <v>106</v>
      </c>
      <c r="I8" s="41">
        <f t="shared" ref="I8:J8" si="11">G8/E8-1</f>
        <v>0.56678417547982751</v>
      </c>
      <c r="J8" s="41">
        <f t="shared" si="11"/>
        <v>6.2337141711765964E-2</v>
      </c>
      <c r="K8" s="41">
        <f t="shared" si="1"/>
        <v>0.31456065859579674</v>
      </c>
      <c r="L8" s="40">
        <f>VLOOKUP(Sintéticos2x2!C8,Aplicações!$B$10:$J$67,6,0)</f>
        <v>1</v>
      </c>
      <c r="M8" s="40">
        <f>VLOOKUP(Sintéticos2x2!D8,Aplicações!$B$10:$J$67,6,0)</f>
        <v>0.1</v>
      </c>
      <c r="N8" s="40">
        <f>VLOOKUP(Sintéticos2x2!C8,Aplicações!$B$10:$J$67,7,0)</f>
        <v>0</v>
      </c>
      <c r="O8" s="40">
        <f>VLOOKUP(Sintéticos2x2!D8,Aplicações!$B$10:$J$67,7,0)</f>
        <v>0.5</v>
      </c>
      <c r="P8" s="40">
        <f>VLOOKUP(Sintéticos2x2!C8,Aplicações!$B$10:$J$67,8,0)</f>
        <v>0.1</v>
      </c>
      <c r="Q8" s="40">
        <f>VLOOKUP(Sintéticos2x2!D8,Aplicações!$B$10:$J$67,8,0)</f>
        <v>0.1</v>
      </c>
      <c r="R8" s="40">
        <f t="shared" si="2"/>
        <v>1.1000000000000001</v>
      </c>
      <c r="S8" s="40">
        <f t="shared" si="3"/>
        <v>0.5</v>
      </c>
      <c r="T8" s="40">
        <f t="shared" si="4"/>
        <v>0.2</v>
      </c>
      <c r="U8" s="40">
        <f t="shared" si="5"/>
        <v>9.9999999999999978E-2</v>
      </c>
      <c r="V8" s="40">
        <f t="shared" si="6"/>
        <v>0.5</v>
      </c>
      <c r="W8" s="40">
        <f t="shared" si="7"/>
        <v>1</v>
      </c>
    </row>
    <row r="9" spans="2:23" ht="13.5" customHeight="1">
      <c r="B9" s="39">
        <v>6</v>
      </c>
      <c r="C9" s="38" t="s">
        <v>28</v>
      </c>
      <c r="D9" s="38" t="s">
        <v>33</v>
      </c>
      <c r="E9" s="40">
        <f>VLOOKUP(Sintéticos2x2!C9,Aplicações!$B$10:$J$67,9,0)</f>
        <v>102.12</v>
      </c>
      <c r="F9" s="40">
        <f>VLOOKUP(Sintéticos2x2!D9,Aplicações!$B$10:$J$67,9,0)</f>
        <v>105.11</v>
      </c>
      <c r="G9" s="38">
        <v>202</v>
      </c>
      <c r="H9" s="38">
        <v>168</v>
      </c>
      <c r="I9" s="41">
        <f t="shared" ref="I9:J9" si="12">G9/E9-1</f>
        <v>0.97806502154328223</v>
      </c>
      <c r="J9" s="41">
        <f t="shared" si="12"/>
        <v>0.59832556369517653</v>
      </c>
      <c r="K9" s="41">
        <f t="shared" si="1"/>
        <v>0.78819529261922938</v>
      </c>
      <c r="L9" s="40">
        <f>VLOOKUP(Sintéticos2x2!C9,Aplicações!$B$10:$J$67,6,0)</f>
        <v>1</v>
      </c>
      <c r="M9" s="40">
        <f>VLOOKUP(Sintéticos2x2!D9,Aplicações!$B$10:$J$67,6,0)</f>
        <v>0.5</v>
      </c>
      <c r="N9" s="40">
        <f>VLOOKUP(Sintéticos2x2!C9,Aplicações!$B$10:$J$67,7,0)</f>
        <v>0</v>
      </c>
      <c r="O9" s="40">
        <f>VLOOKUP(Sintéticos2x2!D9,Aplicações!$B$10:$J$67,7,0)</f>
        <v>0.5</v>
      </c>
      <c r="P9" s="40">
        <f>VLOOKUP(Sintéticos2x2!C9,Aplicações!$B$10:$J$67,8,0)</f>
        <v>0.1</v>
      </c>
      <c r="Q9" s="40">
        <f>VLOOKUP(Sintéticos2x2!D9,Aplicações!$B$10:$J$67,8,0)</f>
        <v>0.1</v>
      </c>
      <c r="R9" s="40">
        <f t="shared" si="2"/>
        <v>1.5</v>
      </c>
      <c r="S9" s="40">
        <f t="shared" si="3"/>
        <v>0.5</v>
      </c>
      <c r="T9" s="40">
        <f t="shared" si="4"/>
        <v>0.2</v>
      </c>
      <c r="U9" s="40">
        <f t="shared" si="5"/>
        <v>0.5</v>
      </c>
      <c r="V9" s="40">
        <f t="shared" si="6"/>
        <v>0.5</v>
      </c>
      <c r="W9" s="40">
        <f t="shared" si="7"/>
        <v>1</v>
      </c>
    </row>
    <row r="10" spans="2:23" ht="13.5" customHeight="1">
      <c r="B10" s="39">
        <v>7</v>
      </c>
      <c r="C10" s="38" t="s">
        <v>28</v>
      </c>
      <c r="D10" s="38" t="s">
        <v>34</v>
      </c>
      <c r="E10" s="40">
        <f>VLOOKUP(Sintéticos2x2!C10,Aplicações!$B$10:$J$67,9,0)</f>
        <v>102.12</v>
      </c>
      <c r="F10" s="40">
        <f>VLOOKUP(Sintéticos2x2!D10,Aplicações!$B$10:$J$67,9,0)</f>
        <v>106.51</v>
      </c>
      <c r="G10" s="38">
        <v>281</v>
      </c>
      <c r="H10" s="38">
        <v>265</v>
      </c>
      <c r="I10" s="41">
        <f t="shared" ref="I10:J10" si="13">G10/E10-1</f>
        <v>1.7516647081864472</v>
      </c>
      <c r="J10" s="41">
        <f t="shared" si="13"/>
        <v>1.488029293024129</v>
      </c>
      <c r="K10" s="41">
        <f t="shared" si="1"/>
        <v>1.6198470006052881</v>
      </c>
      <c r="L10" s="40">
        <f>VLOOKUP(Sintéticos2x2!C10,Aplicações!$B$10:$J$67,6,0)</f>
        <v>1</v>
      </c>
      <c r="M10" s="40">
        <f>VLOOKUP(Sintéticos2x2!D10,Aplicações!$B$10:$J$67,6,0)</f>
        <v>1</v>
      </c>
      <c r="N10" s="40">
        <f>VLOOKUP(Sintéticos2x2!C10,Aplicações!$B$10:$J$67,7,0)</f>
        <v>0</v>
      </c>
      <c r="O10" s="40">
        <f>VLOOKUP(Sintéticos2x2!D10,Aplicações!$B$10:$J$67,7,0)</f>
        <v>0</v>
      </c>
      <c r="P10" s="40">
        <f>VLOOKUP(Sintéticos2x2!C10,Aplicações!$B$10:$J$67,8,0)</f>
        <v>0.1</v>
      </c>
      <c r="Q10" s="40">
        <f>VLOOKUP(Sintéticos2x2!D10,Aplicações!$B$10:$J$67,8,0)</f>
        <v>1</v>
      </c>
      <c r="R10" s="40">
        <f t="shared" si="2"/>
        <v>2</v>
      </c>
      <c r="S10" s="40">
        <f t="shared" si="3"/>
        <v>0</v>
      </c>
      <c r="T10" s="40">
        <f t="shared" si="4"/>
        <v>1.1000000000000001</v>
      </c>
      <c r="U10" s="40">
        <f t="shared" si="5"/>
        <v>1</v>
      </c>
      <c r="V10" s="40">
        <f t="shared" si="6"/>
        <v>1</v>
      </c>
      <c r="W10" s="40">
        <f t="shared" si="7"/>
        <v>9.9999999999999978E-2</v>
      </c>
    </row>
    <row r="11" spans="2:23" ht="13.5" customHeight="1">
      <c r="B11" s="39">
        <v>8</v>
      </c>
      <c r="C11" s="38" t="s">
        <v>28</v>
      </c>
      <c r="D11" s="38" t="s">
        <v>35</v>
      </c>
      <c r="E11" s="40">
        <f>VLOOKUP(Sintéticos2x2!C11,Aplicações!$B$10:$J$67,9,0)</f>
        <v>102.12</v>
      </c>
      <c r="F11" s="40">
        <f>VLOOKUP(Sintéticos2x2!D11,Aplicações!$B$10:$J$67,9,0)</f>
        <v>103.08</v>
      </c>
      <c r="G11" s="38">
        <v>223</v>
      </c>
      <c r="H11" s="38">
        <v>171</v>
      </c>
      <c r="I11" s="41">
        <f t="shared" ref="I11:J11" si="14">G11/E11-1</f>
        <v>1.1837054445750095</v>
      </c>
      <c r="J11" s="41">
        <f t="shared" si="14"/>
        <v>0.65890570430733408</v>
      </c>
      <c r="K11" s="41">
        <f t="shared" si="1"/>
        <v>0.92130557444117178</v>
      </c>
      <c r="L11" s="40">
        <f>VLOOKUP(Sintéticos2x2!C11,Aplicações!$B$10:$J$67,6,0)</f>
        <v>1</v>
      </c>
      <c r="M11" s="40">
        <f>VLOOKUP(Sintéticos2x2!D11,Aplicações!$B$10:$J$67,6,0)</f>
        <v>0.5</v>
      </c>
      <c r="N11" s="40">
        <f>VLOOKUP(Sintéticos2x2!C11,Aplicações!$B$10:$J$67,7,0)</f>
        <v>0</v>
      </c>
      <c r="O11" s="40">
        <f>VLOOKUP(Sintéticos2x2!D11,Aplicações!$B$10:$J$67,7,0)</f>
        <v>0.1</v>
      </c>
      <c r="P11" s="40">
        <f>VLOOKUP(Sintéticos2x2!C11,Aplicações!$B$10:$J$67,8,0)</f>
        <v>0.1</v>
      </c>
      <c r="Q11" s="40">
        <f>VLOOKUP(Sintéticos2x2!D11,Aplicações!$B$10:$J$67,8,0)</f>
        <v>1</v>
      </c>
      <c r="R11" s="40">
        <f t="shared" si="2"/>
        <v>1.5</v>
      </c>
      <c r="S11" s="40">
        <f t="shared" si="3"/>
        <v>0.1</v>
      </c>
      <c r="T11" s="40">
        <f t="shared" si="4"/>
        <v>1.1000000000000001</v>
      </c>
      <c r="U11" s="40">
        <f t="shared" si="5"/>
        <v>0.5</v>
      </c>
      <c r="V11" s="40">
        <f t="shared" si="6"/>
        <v>0.9</v>
      </c>
      <c r="W11" s="40">
        <f t="shared" si="7"/>
        <v>9.9999999999999978E-2</v>
      </c>
    </row>
    <row r="12" spans="2:23" ht="13.5" customHeight="1">
      <c r="B12" s="39">
        <v>9</v>
      </c>
      <c r="C12" s="38" t="s">
        <v>28</v>
      </c>
      <c r="D12" s="38" t="s">
        <v>36</v>
      </c>
      <c r="E12" s="40">
        <f>VLOOKUP(Sintéticos2x2!C12,Aplicações!$B$10:$J$67,9,0)</f>
        <v>102.12</v>
      </c>
      <c r="F12" s="40">
        <f>VLOOKUP(Sintéticos2x2!D12,Aplicações!$B$10:$J$67,9,0)</f>
        <v>102.96</v>
      </c>
      <c r="G12" s="38">
        <v>150</v>
      </c>
      <c r="H12" s="38">
        <v>152</v>
      </c>
      <c r="I12" s="41">
        <f t="shared" ref="I12:J12" si="15">G12/E12-1</f>
        <v>0.46886016451233825</v>
      </c>
      <c r="J12" s="41">
        <f t="shared" si="15"/>
        <v>0.47630147630147635</v>
      </c>
      <c r="K12" s="41">
        <f t="shared" si="1"/>
        <v>0.4725808204069073</v>
      </c>
      <c r="L12" s="40">
        <f>VLOOKUP(Sintéticos2x2!C12,Aplicações!$B$10:$J$67,6,0)</f>
        <v>1</v>
      </c>
      <c r="M12" s="40">
        <f>VLOOKUP(Sintéticos2x2!D12,Aplicações!$B$10:$J$67,6,0)</f>
        <v>0.1</v>
      </c>
      <c r="N12" s="40">
        <f>VLOOKUP(Sintéticos2x2!C12,Aplicações!$B$10:$J$67,7,0)</f>
        <v>0</v>
      </c>
      <c r="O12" s="40">
        <f>VLOOKUP(Sintéticos2x2!D12,Aplicações!$B$10:$J$67,7,0)</f>
        <v>0.1</v>
      </c>
      <c r="P12" s="40">
        <f>VLOOKUP(Sintéticos2x2!C12,Aplicações!$B$10:$J$67,8,0)</f>
        <v>0.1</v>
      </c>
      <c r="Q12" s="40">
        <f>VLOOKUP(Sintéticos2x2!D12,Aplicações!$B$10:$J$67,8,0)</f>
        <v>1</v>
      </c>
      <c r="R12" s="40">
        <f t="shared" si="2"/>
        <v>1.1000000000000001</v>
      </c>
      <c r="S12" s="40">
        <f t="shared" si="3"/>
        <v>0.1</v>
      </c>
      <c r="T12" s="40">
        <f t="shared" si="4"/>
        <v>1.1000000000000001</v>
      </c>
      <c r="U12" s="40">
        <f t="shared" si="5"/>
        <v>9.9999999999999978E-2</v>
      </c>
      <c r="V12" s="40">
        <f t="shared" si="6"/>
        <v>0.9</v>
      </c>
      <c r="W12" s="40">
        <f t="shared" si="7"/>
        <v>9.9999999999999978E-2</v>
      </c>
    </row>
    <row r="13" spans="2:23" ht="13.5" customHeight="1">
      <c r="B13" s="39">
        <v>10</v>
      </c>
      <c r="C13" s="38" t="s">
        <v>29</v>
      </c>
      <c r="D13" s="38" t="s">
        <v>29</v>
      </c>
      <c r="E13" s="40">
        <f>VLOOKUP(Sintéticos2x2!C13,Aplicações!$B$10:$J$67,9,0)</f>
        <v>100.22</v>
      </c>
      <c r="F13" s="40">
        <f>VLOOKUP(Sintéticos2x2!D13,Aplicações!$B$10:$J$67,9,0)</f>
        <v>100.22</v>
      </c>
      <c r="G13" s="38">
        <v>177</v>
      </c>
      <c r="H13" s="38">
        <v>166</v>
      </c>
      <c r="I13" s="41">
        <f t="shared" ref="I13:J13" si="16">G13/E13-1</f>
        <v>0.76611454799441225</v>
      </c>
      <c r="J13" s="41">
        <f t="shared" si="16"/>
        <v>0.65635601676312105</v>
      </c>
      <c r="K13" s="41">
        <f t="shared" si="1"/>
        <v>0.71123528237876665</v>
      </c>
      <c r="L13" s="40">
        <f>VLOOKUP(Sintéticos2x2!C13,Aplicações!$B$10:$J$67,6,0)</f>
        <v>0.5</v>
      </c>
      <c r="M13" s="40">
        <f>VLOOKUP(Sintéticos2x2!D13,Aplicações!$B$10:$J$67,6,0)</f>
        <v>0.5</v>
      </c>
      <c r="N13" s="40">
        <f>VLOOKUP(Sintéticos2x2!C13,Aplicações!$B$10:$J$67,7,0)</f>
        <v>0.1</v>
      </c>
      <c r="O13" s="40">
        <f>VLOOKUP(Sintéticos2x2!D13,Aplicações!$B$10:$J$67,7,0)</f>
        <v>0.1</v>
      </c>
      <c r="P13" s="40">
        <f>VLOOKUP(Sintéticos2x2!C13,Aplicações!$B$10:$J$67,8,0)</f>
        <v>0.1</v>
      </c>
      <c r="Q13" s="40">
        <f>VLOOKUP(Sintéticos2x2!D13,Aplicações!$B$10:$J$67,8,0)</f>
        <v>0.1</v>
      </c>
      <c r="R13" s="40">
        <f t="shared" si="2"/>
        <v>1</v>
      </c>
      <c r="S13" s="40">
        <f t="shared" si="3"/>
        <v>0.2</v>
      </c>
      <c r="T13" s="40">
        <f t="shared" si="4"/>
        <v>0.2</v>
      </c>
      <c r="U13" s="40">
        <f t="shared" si="5"/>
        <v>1</v>
      </c>
      <c r="V13" s="40">
        <f t="shared" si="6"/>
        <v>1</v>
      </c>
      <c r="W13" s="40">
        <f t="shared" si="7"/>
        <v>1</v>
      </c>
    </row>
    <row r="14" spans="2:23" ht="13.5" customHeight="1">
      <c r="B14" s="39">
        <v>11</v>
      </c>
      <c r="C14" s="38" t="s">
        <v>29</v>
      </c>
      <c r="D14" s="38" t="s">
        <v>30</v>
      </c>
      <c r="E14" s="40">
        <f>VLOOKUP(Sintéticos2x2!C14,Aplicações!$B$10:$J$67,9,0)</f>
        <v>100.22</v>
      </c>
      <c r="F14" s="40">
        <f>VLOOKUP(Sintéticos2x2!D14,Aplicações!$B$10:$J$67,9,0)</f>
        <v>105.41</v>
      </c>
      <c r="G14" s="38">
        <v>126</v>
      </c>
      <c r="H14" s="38">
        <v>126</v>
      </c>
      <c r="I14" s="41">
        <f t="shared" ref="I14:J14" si="17">G14/E14-1</f>
        <v>0.25723408501297151</v>
      </c>
      <c r="J14" s="41">
        <f t="shared" si="17"/>
        <v>0.19533251114694994</v>
      </c>
      <c r="K14" s="41">
        <f t="shared" si="1"/>
        <v>0.22628329807996073</v>
      </c>
      <c r="L14" s="40">
        <f>VLOOKUP(Sintéticos2x2!C14,Aplicações!$B$10:$J$67,6,0)</f>
        <v>0.5</v>
      </c>
      <c r="M14" s="40">
        <f>VLOOKUP(Sintéticos2x2!D14,Aplicações!$B$10:$J$67,6,0)</f>
        <v>0.1</v>
      </c>
      <c r="N14" s="40">
        <f>VLOOKUP(Sintéticos2x2!C14,Aplicações!$B$10:$J$67,7,0)</f>
        <v>0.1</v>
      </c>
      <c r="O14" s="40">
        <f>VLOOKUP(Sintéticos2x2!D14,Aplicações!$B$10:$J$67,7,0)</f>
        <v>0.1</v>
      </c>
      <c r="P14" s="40">
        <f>VLOOKUP(Sintéticos2x2!C14,Aplicações!$B$10:$J$67,8,0)</f>
        <v>0.1</v>
      </c>
      <c r="Q14" s="40">
        <f>VLOOKUP(Sintéticos2x2!D14,Aplicações!$B$10:$J$67,8,0)</f>
        <v>0.1</v>
      </c>
      <c r="R14" s="40">
        <f t="shared" si="2"/>
        <v>0.6</v>
      </c>
      <c r="S14" s="40">
        <f t="shared" si="3"/>
        <v>0.2</v>
      </c>
      <c r="T14" s="40">
        <f t="shared" si="4"/>
        <v>0.2</v>
      </c>
      <c r="U14" s="40">
        <f t="shared" si="5"/>
        <v>0.6</v>
      </c>
      <c r="V14" s="40">
        <f t="shared" si="6"/>
        <v>1</v>
      </c>
      <c r="W14" s="40">
        <f t="shared" si="7"/>
        <v>1</v>
      </c>
    </row>
    <row r="15" spans="2:23" ht="13.5" customHeight="1">
      <c r="B15" s="39">
        <v>12</v>
      </c>
      <c r="C15" s="38" t="s">
        <v>29</v>
      </c>
      <c r="D15" s="38" t="s">
        <v>31</v>
      </c>
      <c r="E15" s="40">
        <f>VLOOKUP(Sintéticos2x2!C15,Aplicações!$B$10:$J$67,9,0)</f>
        <v>100.22</v>
      </c>
      <c r="F15" s="40">
        <f>VLOOKUP(Sintéticos2x2!D15,Aplicações!$B$10:$J$67,9,0)</f>
        <v>102.36</v>
      </c>
      <c r="G15" s="38">
        <v>162</v>
      </c>
      <c r="H15" s="38">
        <v>123</v>
      </c>
      <c r="I15" s="41">
        <f t="shared" ref="I15:J15" si="18">G15/E15-1</f>
        <v>0.61644382358810623</v>
      </c>
      <c r="J15" s="41">
        <f t="shared" si="18"/>
        <v>0.20164126611957789</v>
      </c>
      <c r="K15" s="41">
        <f t="shared" si="1"/>
        <v>0.40904254485384206</v>
      </c>
      <c r="L15" s="40">
        <f>VLOOKUP(Sintéticos2x2!C15,Aplicações!$B$10:$J$67,6,0)</f>
        <v>0.5</v>
      </c>
      <c r="M15" s="40">
        <f>VLOOKUP(Sintéticos2x2!D15,Aplicações!$B$10:$J$67,6,0)</f>
        <v>0.3</v>
      </c>
      <c r="N15" s="40">
        <f>VLOOKUP(Sintéticos2x2!C15,Aplicações!$B$10:$J$67,7,0)</f>
        <v>0.1</v>
      </c>
      <c r="O15" s="40">
        <f>VLOOKUP(Sintéticos2x2!D15,Aplicações!$B$10:$J$67,7,0)</f>
        <v>1</v>
      </c>
      <c r="P15" s="40">
        <f>VLOOKUP(Sintéticos2x2!C15,Aplicações!$B$10:$J$67,8,0)</f>
        <v>0.1</v>
      </c>
      <c r="Q15" s="40">
        <f>VLOOKUP(Sintéticos2x2!D15,Aplicações!$B$10:$J$67,8,0)</f>
        <v>0.1</v>
      </c>
      <c r="R15" s="40">
        <f t="shared" si="2"/>
        <v>0.8</v>
      </c>
      <c r="S15" s="40">
        <f t="shared" si="3"/>
        <v>1.1000000000000001</v>
      </c>
      <c r="T15" s="40">
        <f t="shared" si="4"/>
        <v>0.2</v>
      </c>
      <c r="U15" s="40">
        <f t="shared" si="5"/>
        <v>0.8</v>
      </c>
      <c r="V15" s="40">
        <f t="shared" si="6"/>
        <v>9.9999999999999978E-2</v>
      </c>
      <c r="W15" s="40">
        <f t="shared" si="7"/>
        <v>1</v>
      </c>
    </row>
    <row r="16" spans="2:23" ht="13.5" customHeight="1">
      <c r="B16" s="39">
        <v>13</v>
      </c>
      <c r="C16" s="38" t="s">
        <v>29</v>
      </c>
      <c r="D16" s="38" t="s">
        <v>32</v>
      </c>
      <c r="E16" s="40">
        <f>VLOOKUP(Sintéticos2x2!C16,Aplicações!$B$10:$J$67,9,0)</f>
        <v>100.22</v>
      </c>
      <c r="F16" s="40">
        <f>VLOOKUP(Sintéticos2x2!D16,Aplicações!$B$10:$J$67,9,0)</f>
        <v>99.78</v>
      </c>
      <c r="G16" s="38">
        <v>121</v>
      </c>
      <c r="H16" s="38">
        <v>105</v>
      </c>
      <c r="I16" s="41">
        <f t="shared" ref="I16:J16" si="19">G16/E16-1</f>
        <v>0.20734384354420277</v>
      </c>
      <c r="J16" s="41">
        <f t="shared" si="19"/>
        <v>5.2315093205051122E-2</v>
      </c>
      <c r="K16" s="41">
        <f t="shared" si="1"/>
        <v>0.12982946837462694</v>
      </c>
      <c r="L16" s="40">
        <f>VLOOKUP(Sintéticos2x2!C16,Aplicações!$B$10:$J$67,6,0)</f>
        <v>0.5</v>
      </c>
      <c r="M16" s="40">
        <f>VLOOKUP(Sintéticos2x2!D16,Aplicações!$B$10:$J$67,6,0)</f>
        <v>0.1</v>
      </c>
      <c r="N16" s="40">
        <f>VLOOKUP(Sintéticos2x2!C16,Aplicações!$B$10:$J$67,7,0)</f>
        <v>0.1</v>
      </c>
      <c r="O16" s="40">
        <f>VLOOKUP(Sintéticos2x2!D16,Aplicações!$B$10:$J$67,7,0)</f>
        <v>0.5</v>
      </c>
      <c r="P16" s="40">
        <f>VLOOKUP(Sintéticos2x2!C16,Aplicações!$B$10:$J$67,8,0)</f>
        <v>0.1</v>
      </c>
      <c r="Q16" s="40">
        <f>VLOOKUP(Sintéticos2x2!D16,Aplicações!$B$10:$J$67,8,0)</f>
        <v>0.1</v>
      </c>
      <c r="R16" s="40">
        <f t="shared" si="2"/>
        <v>0.6</v>
      </c>
      <c r="S16" s="40">
        <f t="shared" si="3"/>
        <v>0.6</v>
      </c>
      <c r="T16" s="40">
        <f t="shared" si="4"/>
        <v>0.2</v>
      </c>
      <c r="U16" s="40">
        <f t="shared" si="5"/>
        <v>0.6</v>
      </c>
      <c r="V16" s="40">
        <f t="shared" si="6"/>
        <v>0.6</v>
      </c>
      <c r="W16" s="40">
        <f t="shared" si="7"/>
        <v>1</v>
      </c>
    </row>
    <row r="17" spans="2:23" ht="13.5" customHeight="1">
      <c r="B17" s="39">
        <v>14</v>
      </c>
      <c r="C17" s="38" t="s">
        <v>29</v>
      </c>
      <c r="D17" s="38" t="s">
        <v>33</v>
      </c>
      <c r="E17" s="40">
        <f>VLOOKUP(Sintéticos2x2!C17,Aplicações!$B$10:$J$67,9,0)</f>
        <v>100.22</v>
      </c>
      <c r="F17" s="40">
        <f>VLOOKUP(Sintéticos2x2!D17,Aplicações!$B$10:$J$67,9,0)</f>
        <v>105.11</v>
      </c>
      <c r="G17" s="38">
        <v>150</v>
      </c>
      <c r="H17" s="38">
        <v>154</v>
      </c>
      <c r="I17" s="41">
        <f t="shared" ref="I17:J17" si="20">G17/E17-1</f>
        <v>0.49670724406306133</v>
      </c>
      <c r="J17" s="41">
        <f t="shared" si="20"/>
        <v>0.46513176672057854</v>
      </c>
      <c r="K17" s="41">
        <f t="shared" si="1"/>
        <v>0.48091950539181993</v>
      </c>
      <c r="L17" s="40">
        <f>VLOOKUP(Sintéticos2x2!C17,Aplicações!$B$10:$J$67,6,0)</f>
        <v>0.5</v>
      </c>
      <c r="M17" s="40">
        <f>VLOOKUP(Sintéticos2x2!D17,Aplicações!$B$10:$J$67,6,0)</f>
        <v>0.5</v>
      </c>
      <c r="N17" s="40">
        <f>VLOOKUP(Sintéticos2x2!C17,Aplicações!$B$10:$J$67,7,0)</f>
        <v>0.1</v>
      </c>
      <c r="O17" s="40">
        <f>VLOOKUP(Sintéticos2x2!D17,Aplicações!$B$10:$J$67,7,0)</f>
        <v>0.5</v>
      </c>
      <c r="P17" s="40">
        <f>VLOOKUP(Sintéticos2x2!C17,Aplicações!$B$10:$J$67,8,0)</f>
        <v>0.1</v>
      </c>
      <c r="Q17" s="40">
        <f>VLOOKUP(Sintéticos2x2!D17,Aplicações!$B$10:$J$67,8,0)</f>
        <v>0.1</v>
      </c>
      <c r="R17" s="40">
        <f t="shared" si="2"/>
        <v>1</v>
      </c>
      <c r="S17" s="40">
        <f t="shared" si="3"/>
        <v>0.6</v>
      </c>
      <c r="T17" s="40">
        <f t="shared" si="4"/>
        <v>0.2</v>
      </c>
      <c r="U17" s="40">
        <f t="shared" si="5"/>
        <v>1</v>
      </c>
      <c r="V17" s="40">
        <f t="shared" si="6"/>
        <v>0.6</v>
      </c>
      <c r="W17" s="40">
        <f t="shared" si="7"/>
        <v>1</v>
      </c>
    </row>
    <row r="18" spans="2:23" ht="13.5" customHeight="1">
      <c r="B18" s="39">
        <v>15</v>
      </c>
      <c r="C18" s="38" t="s">
        <v>29</v>
      </c>
      <c r="D18" s="38" t="s">
        <v>34</v>
      </c>
      <c r="E18" s="40">
        <f>VLOOKUP(Sintéticos2x2!C18,Aplicações!$B$10:$J$67,9,0)</f>
        <v>100.22</v>
      </c>
      <c r="F18" s="40">
        <f>VLOOKUP(Sintéticos2x2!D18,Aplicações!$B$10:$J$67,9,0)</f>
        <v>106.51</v>
      </c>
      <c r="G18" s="38">
        <v>169</v>
      </c>
      <c r="H18" s="38">
        <v>207</v>
      </c>
      <c r="I18" s="41">
        <f t="shared" ref="I18:J18" si="21">G18/E18-1</f>
        <v>0.68629016164438239</v>
      </c>
      <c r="J18" s="41">
        <f t="shared" si="21"/>
        <v>0.94347948549431959</v>
      </c>
      <c r="K18" s="41">
        <f t="shared" si="1"/>
        <v>0.81488482356935099</v>
      </c>
      <c r="L18" s="40">
        <f>VLOOKUP(Sintéticos2x2!C18,Aplicações!$B$10:$J$67,6,0)</f>
        <v>0.5</v>
      </c>
      <c r="M18" s="40">
        <f>VLOOKUP(Sintéticos2x2!D18,Aplicações!$B$10:$J$67,6,0)</f>
        <v>1</v>
      </c>
      <c r="N18" s="40">
        <f>VLOOKUP(Sintéticos2x2!C18,Aplicações!$B$10:$J$67,7,0)</f>
        <v>0.1</v>
      </c>
      <c r="O18" s="40">
        <f>VLOOKUP(Sintéticos2x2!D18,Aplicações!$B$10:$J$67,7,0)</f>
        <v>0</v>
      </c>
      <c r="P18" s="40">
        <f>VLOOKUP(Sintéticos2x2!C18,Aplicações!$B$10:$J$67,8,0)</f>
        <v>0.1</v>
      </c>
      <c r="Q18" s="40">
        <f>VLOOKUP(Sintéticos2x2!D18,Aplicações!$B$10:$J$67,8,0)</f>
        <v>1</v>
      </c>
      <c r="R18" s="40">
        <f t="shared" si="2"/>
        <v>1.5</v>
      </c>
      <c r="S18" s="40">
        <f t="shared" si="3"/>
        <v>0.1</v>
      </c>
      <c r="T18" s="40">
        <f t="shared" si="4"/>
        <v>1.1000000000000001</v>
      </c>
      <c r="U18" s="40">
        <f t="shared" si="5"/>
        <v>0.5</v>
      </c>
      <c r="V18" s="40">
        <f t="shared" si="6"/>
        <v>0.9</v>
      </c>
      <c r="W18" s="40">
        <f t="shared" si="7"/>
        <v>9.9999999999999978E-2</v>
      </c>
    </row>
    <row r="19" spans="2:23" ht="13.5" customHeight="1">
      <c r="B19" s="39">
        <v>16</v>
      </c>
      <c r="C19" s="38" t="s">
        <v>29</v>
      </c>
      <c r="D19" s="38" t="s">
        <v>35</v>
      </c>
      <c r="E19" s="40">
        <f>VLOOKUP(Sintéticos2x2!C19,Aplicações!$B$10:$J$67,9,0)</f>
        <v>100.22</v>
      </c>
      <c r="F19" s="40">
        <f>VLOOKUP(Sintéticos2x2!D19,Aplicações!$B$10:$J$67,9,0)</f>
        <v>103.08</v>
      </c>
      <c r="G19" s="38">
        <v>176</v>
      </c>
      <c r="H19" s="38">
        <v>179</v>
      </c>
      <c r="I19" s="41">
        <f t="shared" ref="I19:J19" si="22">G19/E19-1</f>
        <v>0.75613649970065855</v>
      </c>
      <c r="J19" s="41">
        <f t="shared" si="22"/>
        <v>0.73651532790065977</v>
      </c>
      <c r="K19" s="41">
        <f t="shared" si="1"/>
        <v>0.74632591380065916</v>
      </c>
      <c r="L19" s="40">
        <f>VLOOKUP(Sintéticos2x2!C19,Aplicações!$B$10:$J$67,6,0)</f>
        <v>0.5</v>
      </c>
      <c r="M19" s="40">
        <f>VLOOKUP(Sintéticos2x2!D19,Aplicações!$B$10:$J$67,6,0)</f>
        <v>0.5</v>
      </c>
      <c r="N19" s="40">
        <f>VLOOKUP(Sintéticos2x2!C19,Aplicações!$B$10:$J$67,7,0)</f>
        <v>0.1</v>
      </c>
      <c r="O19" s="40">
        <f>VLOOKUP(Sintéticos2x2!D19,Aplicações!$B$10:$J$67,7,0)</f>
        <v>0.1</v>
      </c>
      <c r="P19" s="40">
        <f>VLOOKUP(Sintéticos2x2!C19,Aplicações!$B$10:$J$67,8,0)</f>
        <v>0.1</v>
      </c>
      <c r="Q19" s="40">
        <f>VLOOKUP(Sintéticos2x2!D19,Aplicações!$B$10:$J$67,8,0)</f>
        <v>1</v>
      </c>
      <c r="R19" s="40">
        <f t="shared" si="2"/>
        <v>1</v>
      </c>
      <c r="S19" s="40">
        <f t="shared" si="3"/>
        <v>0.2</v>
      </c>
      <c r="T19" s="40">
        <f t="shared" si="4"/>
        <v>1.1000000000000001</v>
      </c>
      <c r="U19" s="40">
        <f t="shared" si="5"/>
        <v>1</v>
      </c>
      <c r="V19" s="40">
        <f t="shared" si="6"/>
        <v>1</v>
      </c>
      <c r="W19" s="40">
        <f t="shared" si="7"/>
        <v>9.9999999999999978E-2</v>
      </c>
    </row>
    <row r="20" spans="2:23" ht="13.5" customHeight="1">
      <c r="B20" s="39">
        <v>17</v>
      </c>
      <c r="C20" s="38" t="s">
        <v>29</v>
      </c>
      <c r="D20" s="38" t="s">
        <v>36</v>
      </c>
      <c r="E20" s="40">
        <f>VLOOKUP(Sintéticos2x2!C20,Aplicações!$B$10:$J$67,9,0)</f>
        <v>100.22</v>
      </c>
      <c r="F20" s="40">
        <f>VLOOKUP(Sintéticos2x2!D20,Aplicações!$B$10:$J$67,9,0)</f>
        <v>102.96</v>
      </c>
      <c r="G20" s="38">
        <v>133</v>
      </c>
      <c r="H20" s="38">
        <v>140</v>
      </c>
      <c r="I20" s="41">
        <f t="shared" ref="I20:J20" si="23">G20/E20-1</f>
        <v>0.32708042306924767</v>
      </c>
      <c r="J20" s="41">
        <f t="shared" si="23"/>
        <v>0.35975135975135974</v>
      </c>
      <c r="K20" s="41">
        <f t="shared" si="1"/>
        <v>0.34341589141030371</v>
      </c>
      <c r="L20" s="40">
        <f>VLOOKUP(Sintéticos2x2!C20,Aplicações!$B$10:$J$67,6,0)</f>
        <v>0.5</v>
      </c>
      <c r="M20" s="40">
        <f>VLOOKUP(Sintéticos2x2!D20,Aplicações!$B$10:$J$67,6,0)</f>
        <v>0.1</v>
      </c>
      <c r="N20" s="40">
        <f>VLOOKUP(Sintéticos2x2!C20,Aplicações!$B$10:$J$67,7,0)</f>
        <v>0.1</v>
      </c>
      <c r="O20" s="40">
        <f>VLOOKUP(Sintéticos2x2!D20,Aplicações!$B$10:$J$67,7,0)</f>
        <v>0.1</v>
      </c>
      <c r="P20" s="40">
        <f>VLOOKUP(Sintéticos2x2!C20,Aplicações!$B$10:$J$67,8,0)</f>
        <v>0.1</v>
      </c>
      <c r="Q20" s="40">
        <f>VLOOKUP(Sintéticos2x2!D20,Aplicações!$B$10:$J$67,8,0)</f>
        <v>1</v>
      </c>
      <c r="R20" s="40">
        <f t="shared" si="2"/>
        <v>0.6</v>
      </c>
      <c r="S20" s="40">
        <f t="shared" si="3"/>
        <v>0.2</v>
      </c>
      <c r="T20" s="40">
        <f t="shared" si="4"/>
        <v>1.1000000000000001</v>
      </c>
      <c r="U20" s="40">
        <f t="shared" si="5"/>
        <v>0.6</v>
      </c>
      <c r="V20" s="40">
        <f t="shared" si="6"/>
        <v>1</v>
      </c>
      <c r="W20" s="40">
        <f t="shared" si="7"/>
        <v>9.9999999999999978E-2</v>
      </c>
    </row>
    <row r="21" spans="2:23" ht="13.5" customHeight="1">
      <c r="B21" s="39">
        <v>18</v>
      </c>
      <c r="C21" s="38" t="s">
        <v>30</v>
      </c>
      <c r="D21" s="38" t="s">
        <v>30</v>
      </c>
      <c r="E21" s="40">
        <f>VLOOKUP(Sintéticos2x2!C21,Aplicações!$B$10:$J$67,9,0)</f>
        <v>105.41</v>
      </c>
      <c r="F21" s="40">
        <f>VLOOKUP(Sintéticos2x2!D21,Aplicações!$B$10:$J$67,9,0)</f>
        <v>105.41</v>
      </c>
      <c r="G21" s="38">
        <v>140</v>
      </c>
      <c r="H21" s="38">
        <v>132</v>
      </c>
      <c r="I21" s="41">
        <f t="shared" ref="I21:J21" si="24">G21/E21-1</f>
        <v>0.32814723460772233</v>
      </c>
      <c r="J21" s="41">
        <f t="shared" si="24"/>
        <v>0.25225310691585245</v>
      </c>
      <c r="K21" s="41">
        <f t="shared" si="1"/>
        <v>0.29020017076178739</v>
      </c>
      <c r="L21" s="40">
        <f>VLOOKUP(Sintéticos2x2!C21,Aplicações!$B$10:$J$67,6,0)</f>
        <v>0.1</v>
      </c>
      <c r="M21" s="40">
        <f>VLOOKUP(Sintéticos2x2!D21,Aplicações!$B$10:$J$67,6,0)</f>
        <v>0.1</v>
      </c>
      <c r="N21" s="40">
        <f>VLOOKUP(Sintéticos2x2!C21,Aplicações!$B$10:$J$67,7,0)</f>
        <v>0.1</v>
      </c>
      <c r="O21" s="40">
        <f>VLOOKUP(Sintéticos2x2!D21,Aplicações!$B$10:$J$67,7,0)</f>
        <v>0.1</v>
      </c>
      <c r="P21" s="40">
        <f>VLOOKUP(Sintéticos2x2!C21,Aplicações!$B$10:$J$67,8,0)</f>
        <v>0.1</v>
      </c>
      <c r="Q21" s="40">
        <f>VLOOKUP(Sintéticos2x2!D21,Aplicações!$B$10:$J$67,8,0)</f>
        <v>0.1</v>
      </c>
      <c r="R21" s="40">
        <f t="shared" si="2"/>
        <v>0.2</v>
      </c>
      <c r="S21" s="40">
        <f t="shared" si="3"/>
        <v>0.2</v>
      </c>
      <c r="T21" s="40">
        <f t="shared" si="4"/>
        <v>0.2</v>
      </c>
      <c r="U21" s="40">
        <f t="shared" si="5"/>
        <v>1</v>
      </c>
      <c r="V21" s="40">
        <f t="shared" si="6"/>
        <v>1</v>
      </c>
      <c r="W21" s="40">
        <f t="shared" si="7"/>
        <v>1</v>
      </c>
    </row>
    <row r="22" spans="2:23" ht="13.5" customHeight="1">
      <c r="B22" s="39">
        <v>19</v>
      </c>
      <c r="C22" s="38" t="s">
        <v>30</v>
      </c>
      <c r="D22" s="38" t="s">
        <v>31</v>
      </c>
      <c r="E22" s="40">
        <f>VLOOKUP(Sintéticos2x2!C22,Aplicações!$B$10:$J$67,9,0)</f>
        <v>105.41</v>
      </c>
      <c r="F22" s="40">
        <f>VLOOKUP(Sintéticos2x2!D22,Aplicações!$B$10:$J$67,9,0)</f>
        <v>102.36</v>
      </c>
      <c r="G22" s="38">
        <v>154</v>
      </c>
      <c r="H22" s="38">
        <v>125</v>
      </c>
      <c r="I22" s="41">
        <f t="shared" ref="I22:J22" si="25">G22/E22-1</f>
        <v>0.46096195806849449</v>
      </c>
      <c r="J22" s="41">
        <f t="shared" si="25"/>
        <v>0.22118014849550605</v>
      </c>
      <c r="K22" s="41">
        <f t="shared" si="1"/>
        <v>0.34107105328200027</v>
      </c>
      <c r="L22" s="40">
        <f>VLOOKUP(Sintéticos2x2!C22,Aplicações!$B$10:$J$67,6,0)</f>
        <v>0.1</v>
      </c>
      <c r="M22" s="40">
        <f>VLOOKUP(Sintéticos2x2!D22,Aplicações!$B$10:$J$67,6,0)</f>
        <v>0.3</v>
      </c>
      <c r="N22" s="40">
        <f>VLOOKUP(Sintéticos2x2!C22,Aplicações!$B$10:$J$67,7,0)</f>
        <v>0.1</v>
      </c>
      <c r="O22" s="40">
        <f>VLOOKUP(Sintéticos2x2!D22,Aplicações!$B$10:$J$67,7,0)</f>
        <v>1</v>
      </c>
      <c r="P22" s="40">
        <f>VLOOKUP(Sintéticos2x2!C22,Aplicações!$B$10:$J$67,8,0)</f>
        <v>0.1</v>
      </c>
      <c r="Q22" s="40">
        <f>VLOOKUP(Sintéticos2x2!D22,Aplicações!$B$10:$J$67,8,0)</f>
        <v>0.1</v>
      </c>
      <c r="R22" s="40">
        <f t="shared" si="2"/>
        <v>0.4</v>
      </c>
      <c r="S22" s="40">
        <f t="shared" si="3"/>
        <v>1.1000000000000001</v>
      </c>
      <c r="T22" s="40">
        <f t="shared" si="4"/>
        <v>0.2</v>
      </c>
      <c r="U22" s="40">
        <f t="shared" si="5"/>
        <v>0.8</v>
      </c>
      <c r="V22" s="40">
        <f t="shared" si="6"/>
        <v>9.9999999999999978E-2</v>
      </c>
      <c r="W22" s="40">
        <f t="shared" si="7"/>
        <v>1</v>
      </c>
    </row>
    <row r="23" spans="2:23" ht="13.5" customHeight="1">
      <c r="B23" s="39">
        <v>20</v>
      </c>
      <c r="C23" s="38" t="s">
        <v>30</v>
      </c>
      <c r="D23" s="38" t="s">
        <v>32</v>
      </c>
      <c r="E23" s="40">
        <f>VLOOKUP(Sintéticos2x2!C23,Aplicações!$B$10:$J$67,9,0)</f>
        <v>105.41</v>
      </c>
      <c r="F23" s="40">
        <f>VLOOKUP(Sintéticos2x2!D23,Aplicações!$B$10:$J$67,9,0)</f>
        <v>99.78</v>
      </c>
      <c r="G23" s="38">
        <v>140</v>
      </c>
      <c r="H23" s="38">
        <v>108</v>
      </c>
      <c r="I23" s="41">
        <f t="shared" ref="I23:J23" si="26">G23/E23-1</f>
        <v>0.32814723460772233</v>
      </c>
      <c r="J23" s="41">
        <f t="shared" si="26"/>
        <v>8.2381238725195427E-2</v>
      </c>
      <c r="K23" s="41">
        <f t="shared" si="1"/>
        <v>0.20526423666645888</v>
      </c>
      <c r="L23" s="40">
        <f>VLOOKUP(Sintéticos2x2!C23,Aplicações!$B$10:$J$67,6,0)</f>
        <v>0.1</v>
      </c>
      <c r="M23" s="40">
        <f>VLOOKUP(Sintéticos2x2!D23,Aplicações!$B$10:$J$67,6,0)</f>
        <v>0.1</v>
      </c>
      <c r="N23" s="40">
        <f>VLOOKUP(Sintéticos2x2!C23,Aplicações!$B$10:$J$67,7,0)</f>
        <v>0.1</v>
      </c>
      <c r="O23" s="40">
        <f>VLOOKUP(Sintéticos2x2!D23,Aplicações!$B$10:$J$67,7,0)</f>
        <v>0.5</v>
      </c>
      <c r="P23" s="40">
        <f>VLOOKUP(Sintéticos2x2!C23,Aplicações!$B$10:$J$67,8,0)</f>
        <v>0.1</v>
      </c>
      <c r="Q23" s="40">
        <f>VLOOKUP(Sintéticos2x2!D23,Aplicações!$B$10:$J$67,8,0)</f>
        <v>0.1</v>
      </c>
      <c r="R23" s="40">
        <f t="shared" si="2"/>
        <v>0.2</v>
      </c>
      <c r="S23" s="40">
        <f t="shared" si="3"/>
        <v>0.6</v>
      </c>
      <c r="T23" s="40">
        <f t="shared" si="4"/>
        <v>0.2</v>
      </c>
      <c r="U23" s="40">
        <f t="shared" si="5"/>
        <v>1</v>
      </c>
      <c r="V23" s="40">
        <f t="shared" si="6"/>
        <v>0.6</v>
      </c>
      <c r="W23" s="40">
        <f t="shared" si="7"/>
        <v>1</v>
      </c>
    </row>
    <row r="24" spans="2:23" ht="13.5" customHeight="1">
      <c r="B24" s="39">
        <v>21</v>
      </c>
      <c r="C24" s="38" t="s">
        <v>30</v>
      </c>
      <c r="D24" s="38" t="s">
        <v>33</v>
      </c>
      <c r="E24" s="40">
        <f>VLOOKUP(Sintéticos2x2!C24,Aplicações!$B$10:$J$67,9,0)</f>
        <v>105.41</v>
      </c>
      <c r="F24" s="40">
        <f>VLOOKUP(Sintéticos2x2!D24,Aplicações!$B$10:$J$67,9,0)</f>
        <v>105.11</v>
      </c>
      <c r="G24" s="38">
        <v>143</v>
      </c>
      <c r="H24" s="38">
        <v>138</v>
      </c>
      <c r="I24" s="41">
        <f t="shared" ref="I24:J24" si="27">G24/E24-1</f>
        <v>0.35660753249217336</v>
      </c>
      <c r="J24" s="41">
        <f t="shared" si="27"/>
        <v>0.31291028446389491</v>
      </c>
      <c r="K24" s="41">
        <f t="shared" si="1"/>
        <v>0.33475890847803413</v>
      </c>
      <c r="L24" s="40">
        <f>VLOOKUP(Sintéticos2x2!C24,Aplicações!$B$10:$J$67,6,0)</f>
        <v>0.1</v>
      </c>
      <c r="M24" s="40">
        <f>VLOOKUP(Sintéticos2x2!D24,Aplicações!$B$10:$J$67,6,0)</f>
        <v>0.5</v>
      </c>
      <c r="N24" s="40">
        <f>VLOOKUP(Sintéticos2x2!C24,Aplicações!$B$10:$J$67,7,0)</f>
        <v>0.1</v>
      </c>
      <c r="O24" s="40">
        <f>VLOOKUP(Sintéticos2x2!D24,Aplicações!$B$10:$J$67,7,0)</f>
        <v>0.5</v>
      </c>
      <c r="P24" s="40">
        <f>VLOOKUP(Sintéticos2x2!C24,Aplicações!$B$10:$J$67,8,0)</f>
        <v>0.1</v>
      </c>
      <c r="Q24" s="40">
        <f>VLOOKUP(Sintéticos2x2!D24,Aplicações!$B$10:$J$67,8,0)</f>
        <v>0.1</v>
      </c>
      <c r="R24" s="40">
        <f t="shared" si="2"/>
        <v>0.6</v>
      </c>
      <c r="S24" s="40">
        <f t="shared" si="3"/>
        <v>0.6</v>
      </c>
      <c r="T24" s="40">
        <f t="shared" si="4"/>
        <v>0.2</v>
      </c>
      <c r="U24" s="40">
        <f t="shared" si="5"/>
        <v>0.6</v>
      </c>
      <c r="V24" s="40">
        <f t="shared" si="6"/>
        <v>0.6</v>
      </c>
      <c r="W24" s="40">
        <f t="shared" si="7"/>
        <v>1</v>
      </c>
    </row>
    <row r="25" spans="2:23" ht="13.5" customHeight="1">
      <c r="B25" s="39">
        <v>22</v>
      </c>
      <c r="C25" s="38" t="s">
        <v>30</v>
      </c>
      <c r="D25" s="38" t="s">
        <v>34</v>
      </c>
      <c r="E25" s="40">
        <f>VLOOKUP(Sintéticos2x2!C25,Aplicações!$B$10:$J$67,9,0)</f>
        <v>105.41</v>
      </c>
      <c r="F25" s="40">
        <f>VLOOKUP(Sintéticos2x2!D25,Aplicações!$B$10:$J$67,9,0)</f>
        <v>106.51</v>
      </c>
      <c r="G25" s="38">
        <v>141</v>
      </c>
      <c r="H25" s="38">
        <v>146</v>
      </c>
      <c r="I25" s="41">
        <f t="shared" ref="I25:J25" si="28">G25/E25-1</f>
        <v>0.33763400056920601</v>
      </c>
      <c r="J25" s="41">
        <f t="shared" si="28"/>
        <v>0.37076330860952011</v>
      </c>
      <c r="K25" s="41">
        <f t="shared" si="1"/>
        <v>0.35419865458936306</v>
      </c>
      <c r="L25" s="40">
        <f>VLOOKUP(Sintéticos2x2!C25,Aplicações!$B$10:$J$67,6,0)</f>
        <v>0.1</v>
      </c>
      <c r="M25" s="40">
        <f>VLOOKUP(Sintéticos2x2!D25,Aplicações!$B$10:$J$67,6,0)</f>
        <v>1</v>
      </c>
      <c r="N25" s="40">
        <f>VLOOKUP(Sintéticos2x2!C25,Aplicações!$B$10:$J$67,7,0)</f>
        <v>0.1</v>
      </c>
      <c r="O25" s="40">
        <f>VLOOKUP(Sintéticos2x2!D25,Aplicações!$B$10:$J$67,7,0)</f>
        <v>0</v>
      </c>
      <c r="P25" s="40">
        <f>VLOOKUP(Sintéticos2x2!C25,Aplicações!$B$10:$J$67,8,0)</f>
        <v>0.1</v>
      </c>
      <c r="Q25" s="40">
        <f>VLOOKUP(Sintéticos2x2!D25,Aplicações!$B$10:$J$67,8,0)</f>
        <v>1</v>
      </c>
      <c r="R25" s="40">
        <f t="shared" si="2"/>
        <v>1.1000000000000001</v>
      </c>
      <c r="S25" s="40">
        <f t="shared" si="3"/>
        <v>0.1</v>
      </c>
      <c r="T25" s="40">
        <f t="shared" si="4"/>
        <v>1.1000000000000001</v>
      </c>
      <c r="U25" s="40">
        <f t="shared" si="5"/>
        <v>9.9999999999999978E-2</v>
      </c>
      <c r="V25" s="40">
        <f t="shared" si="6"/>
        <v>0.9</v>
      </c>
      <c r="W25" s="40">
        <f t="shared" si="7"/>
        <v>9.9999999999999978E-2</v>
      </c>
    </row>
    <row r="26" spans="2:23" ht="13.5" customHeight="1">
      <c r="B26" s="39">
        <v>23</v>
      </c>
      <c r="C26" s="38" t="s">
        <v>30</v>
      </c>
      <c r="D26" s="38" t="s">
        <v>35</v>
      </c>
      <c r="E26" s="40">
        <f>VLOOKUP(Sintéticos2x2!C26,Aplicações!$B$10:$J$67,9,0)</f>
        <v>105.41</v>
      </c>
      <c r="F26" s="40">
        <f>VLOOKUP(Sintéticos2x2!D26,Aplicações!$B$10:$J$67,9,0)</f>
        <v>103.08</v>
      </c>
      <c r="G26" s="38">
        <v>144</v>
      </c>
      <c r="H26" s="38">
        <v>135</v>
      </c>
      <c r="I26" s="41">
        <f t="shared" ref="I26:J26" si="29">G26/E26-1</f>
        <v>0.36609429845365726</v>
      </c>
      <c r="J26" s="41">
        <f t="shared" si="29"/>
        <v>0.30966239813736895</v>
      </c>
      <c r="K26" s="41">
        <f t="shared" si="1"/>
        <v>0.33787834829551311</v>
      </c>
      <c r="L26" s="40">
        <f>VLOOKUP(Sintéticos2x2!C26,Aplicações!$B$10:$J$67,6,0)</f>
        <v>0.1</v>
      </c>
      <c r="M26" s="40">
        <f>VLOOKUP(Sintéticos2x2!D26,Aplicações!$B$10:$J$67,6,0)</f>
        <v>0.5</v>
      </c>
      <c r="N26" s="40">
        <f>VLOOKUP(Sintéticos2x2!C26,Aplicações!$B$10:$J$67,7,0)</f>
        <v>0.1</v>
      </c>
      <c r="O26" s="40">
        <f>VLOOKUP(Sintéticos2x2!D26,Aplicações!$B$10:$J$67,7,0)</f>
        <v>0.1</v>
      </c>
      <c r="P26" s="40">
        <f>VLOOKUP(Sintéticos2x2!C26,Aplicações!$B$10:$J$67,8,0)</f>
        <v>0.1</v>
      </c>
      <c r="Q26" s="40">
        <f>VLOOKUP(Sintéticos2x2!D26,Aplicações!$B$10:$J$67,8,0)</f>
        <v>1</v>
      </c>
      <c r="R26" s="40">
        <f t="shared" si="2"/>
        <v>0.6</v>
      </c>
      <c r="S26" s="40">
        <f t="shared" si="3"/>
        <v>0.2</v>
      </c>
      <c r="T26" s="40">
        <f t="shared" si="4"/>
        <v>1.1000000000000001</v>
      </c>
      <c r="U26" s="40">
        <f t="shared" si="5"/>
        <v>0.6</v>
      </c>
      <c r="V26" s="40">
        <f t="shared" si="6"/>
        <v>1</v>
      </c>
      <c r="W26" s="40">
        <f t="shared" si="7"/>
        <v>9.9999999999999978E-2</v>
      </c>
    </row>
    <row r="27" spans="2:23" ht="13.5" customHeight="1">
      <c r="B27" s="39">
        <v>24</v>
      </c>
      <c r="C27" s="38" t="s">
        <v>30</v>
      </c>
      <c r="D27" s="38" t="s">
        <v>36</v>
      </c>
      <c r="E27" s="40">
        <f>VLOOKUP(Sintéticos2x2!C27,Aplicações!$B$10:$J$67,9,0)</f>
        <v>105.41</v>
      </c>
      <c r="F27" s="40">
        <f>VLOOKUP(Sintéticos2x2!D27,Aplicações!$B$10:$J$67,9,0)</f>
        <v>102.96</v>
      </c>
      <c r="G27" s="38">
        <v>143</v>
      </c>
      <c r="H27" s="38">
        <v>147</v>
      </c>
      <c r="I27" s="41">
        <f t="shared" ref="I27:J27" si="30">G27/E27-1</f>
        <v>0.35660753249217336</v>
      </c>
      <c r="J27" s="41">
        <f t="shared" si="30"/>
        <v>0.42773892773892785</v>
      </c>
      <c r="K27" s="41">
        <f t="shared" si="1"/>
        <v>0.39217323011555061</v>
      </c>
      <c r="L27" s="40">
        <f>VLOOKUP(Sintéticos2x2!C27,Aplicações!$B$10:$J$67,6,0)</f>
        <v>0.1</v>
      </c>
      <c r="M27" s="40">
        <f>VLOOKUP(Sintéticos2x2!D27,Aplicações!$B$10:$J$67,6,0)</f>
        <v>0.1</v>
      </c>
      <c r="N27" s="40">
        <f>VLOOKUP(Sintéticos2x2!C27,Aplicações!$B$10:$J$67,7,0)</f>
        <v>0.1</v>
      </c>
      <c r="O27" s="40">
        <f>VLOOKUP(Sintéticos2x2!D27,Aplicações!$B$10:$J$67,7,0)</f>
        <v>0.1</v>
      </c>
      <c r="P27" s="40">
        <f>VLOOKUP(Sintéticos2x2!C27,Aplicações!$B$10:$J$67,8,0)</f>
        <v>0.1</v>
      </c>
      <c r="Q27" s="40">
        <f>VLOOKUP(Sintéticos2x2!D27,Aplicações!$B$10:$J$67,8,0)</f>
        <v>1</v>
      </c>
      <c r="R27" s="40">
        <f t="shared" si="2"/>
        <v>0.2</v>
      </c>
      <c r="S27" s="40">
        <f t="shared" si="3"/>
        <v>0.2</v>
      </c>
      <c r="T27" s="40">
        <f t="shared" si="4"/>
        <v>1.1000000000000001</v>
      </c>
      <c r="U27" s="40">
        <f t="shared" si="5"/>
        <v>1</v>
      </c>
      <c r="V27" s="40">
        <f t="shared" si="6"/>
        <v>1</v>
      </c>
      <c r="W27" s="40">
        <f t="shared" si="7"/>
        <v>9.9999999999999978E-2</v>
      </c>
    </row>
    <row r="28" spans="2:23" ht="13.5" customHeight="1">
      <c r="B28" s="39">
        <v>25</v>
      </c>
      <c r="C28" s="38" t="s">
        <v>31</v>
      </c>
      <c r="D28" s="38" t="s">
        <v>31</v>
      </c>
      <c r="E28" s="40">
        <f>VLOOKUP(Sintéticos2x2!C28,Aplicações!$B$10:$J$67,9,0)</f>
        <v>102.36</v>
      </c>
      <c r="F28" s="40">
        <f>VLOOKUP(Sintéticos2x2!D28,Aplicações!$B$10:$J$67,9,0)</f>
        <v>102.36</v>
      </c>
      <c r="G28" s="38">
        <v>147</v>
      </c>
      <c r="H28" s="38">
        <v>149</v>
      </c>
      <c r="I28" s="41">
        <f t="shared" ref="I28:J28" si="31">G28/E28-1</f>
        <v>0.43610785463071511</v>
      </c>
      <c r="J28" s="41">
        <f t="shared" si="31"/>
        <v>0.45564673700664327</v>
      </c>
      <c r="K28" s="41">
        <f t="shared" si="1"/>
        <v>0.44587729581867919</v>
      </c>
      <c r="L28" s="40">
        <f>VLOOKUP(Sintéticos2x2!C28,Aplicações!$B$10:$J$67,6,0)</f>
        <v>0.3</v>
      </c>
      <c r="M28" s="40">
        <f>VLOOKUP(Sintéticos2x2!D28,Aplicações!$B$10:$J$67,6,0)</f>
        <v>0.3</v>
      </c>
      <c r="N28" s="40">
        <f>VLOOKUP(Sintéticos2x2!C28,Aplicações!$B$10:$J$67,7,0)</f>
        <v>1</v>
      </c>
      <c r="O28" s="40">
        <f>VLOOKUP(Sintéticos2x2!D28,Aplicações!$B$10:$J$67,7,0)</f>
        <v>1</v>
      </c>
      <c r="P28" s="40">
        <f>VLOOKUP(Sintéticos2x2!C28,Aplicações!$B$10:$J$67,8,0)</f>
        <v>0.1</v>
      </c>
      <c r="Q28" s="40">
        <f>VLOOKUP(Sintéticos2x2!D28,Aplicações!$B$10:$J$67,8,0)</f>
        <v>0.1</v>
      </c>
      <c r="R28" s="40">
        <f t="shared" si="2"/>
        <v>0.6</v>
      </c>
      <c r="S28" s="40">
        <f t="shared" si="3"/>
        <v>2</v>
      </c>
      <c r="T28" s="40">
        <f t="shared" si="4"/>
        <v>0.2</v>
      </c>
      <c r="U28" s="40">
        <f t="shared" si="5"/>
        <v>1</v>
      </c>
      <c r="V28" s="40">
        <f t="shared" si="6"/>
        <v>1</v>
      </c>
      <c r="W28" s="40">
        <f t="shared" si="7"/>
        <v>1</v>
      </c>
    </row>
    <row r="29" spans="2:23" ht="13.5" customHeight="1">
      <c r="B29" s="39">
        <v>26</v>
      </c>
      <c r="C29" s="38" t="s">
        <v>31</v>
      </c>
      <c r="D29" s="38" t="s">
        <v>32</v>
      </c>
      <c r="E29" s="40">
        <f>VLOOKUP(Sintéticos2x2!C29,Aplicações!$B$10:$J$67,9,0)</f>
        <v>102.36</v>
      </c>
      <c r="F29" s="40">
        <f>VLOOKUP(Sintéticos2x2!D29,Aplicações!$B$10:$J$67,9,0)</f>
        <v>99.78</v>
      </c>
      <c r="G29" s="38">
        <v>131</v>
      </c>
      <c r="H29" s="38">
        <v>127</v>
      </c>
      <c r="I29" s="41">
        <f t="shared" ref="I29:J29" si="32">G29/E29-1</f>
        <v>0.2797967956232903</v>
      </c>
      <c r="J29" s="41">
        <f t="shared" si="32"/>
        <v>0.2728001603527761</v>
      </c>
      <c r="K29" s="41">
        <f t="shared" si="1"/>
        <v>0.2762984779880332</v>
      </c>
      <c r="L29" s="40">
        <f>VLOOKUP(Sintéticos2x2!C29,Aplicações!$B$10:$J$67,6,0)</f>
        <v>0.3</v>
      </c>
      <c r="M29" s="40">
        <f>VLOOKUP(Sintéticos2x2!D29,Aplicações!$B$10:$J$67,6,0)</f>
        <v>0.1</v>
      </c>
      <c r="N29" s="40">
        <f>VLOOKUP(Sintéticos2x2!C29,Aplicações!$B$10:$J$67,7,0)</f>
        <v>1</v>
      </c>
      <c r="O29" s="40">
        <f>VLOOKUP(Sintéticos2x2!D29,Aplicações!$B$10:$J$67,7,0)</f>
        <v>0.5</v>
      </c>
      <c r="P29" s="40">
        <f>VLOOKUP(Sintéticos2x2!C29,Aplicações!$B$10:$J$67,8,0)</f>
        <v>0.1</v>
      </c>
      <c r="Q29" s="40">
        <f>VLOOKUP(Sintéticos2x2!D29,Aplicações!$B$10:$J$67,8,0)</f>
        <v>0.1</v>
      </c>
      <c r="R29" s="40">
        <f t="shared" si="2"/>
        <v>0.4</v>
      </c>
      <c r="S29" s="40">
        <f t="shared" si="3"/>
        <v>1.5</v>
      </c>
      <c r="T29" s="40">
        <f t="shared" si="4"/>
        <v>0.2</v>
      </c>
      <c r="U29" s="40">
        <f t="shared" si="5"/>
        <v>0.8</v>
      </c>
      <c r="V29" s="40">
        <f t="shared" si="6"/>
        <v>0.5</v>
      </c>
      <c r="W29" s="40">
        <f t="shared" si="7"/>
        <v>1</v>
      </c>
    </row>
    <row r="30" spans="2:23" ht="13.5" customHeight="1">
      <c r="B30" s="39">
        <v>27</v>
      </c>
      <c r="C30" s="38" t="s">
        <v>31</v>
      </c>
      <c r="D30" s="38" t="s">
        <v>33</v>
      </c>
      <c r="E30" s="40">
        <f>VLOOKUP(Sintéticos2x2!C30,Aplicações!$B$10:$J$67,9,0)</f>
        <v>102.36</v>
      </c>
      <c r="F30" s="40">
        <f>VLOOKUP(Sintéticos2x2!D30,Aplicações!$B$10:$J$67,9,0)</f>
        <v>105.11</v>
      </c>
      <c r="G30" s="38">
        <v>148</v>
      </c>
      <c r="H30" s="38">
        <v>188</v>
      </c>
      <c r="I30" s="41">
        <f t="shared" ref="I30:J30" si="33">G30/E30-1</f>
        <v>0.44587729581867919</v>
      </c>
      <c r="J30" s="41">
        <f t="shared" si="33"/>
        <v>0.7886024165160308</v>
      </c>
      <c r="K30" s="41">
        <f t="shared" si="1"/>
        <v>0.61723985616735499</v>
      </c>
      <c r="L30" s="40">
        <f>VLOOKUP(Sintéticos2x2!C30,Aplicações!$B$10:$J$67,6,0)</f>
        <v>0.3</v>
      </c>
      <c r="M30" s="40">
        <f>VLOOKUP(Sintéticos2x2!D30,Aplicações!$B$10:$J$67,6,0)</f>
        <v>0.5</v>
      </c>
      <c r="N30" s="40">
        <f>VLOOKUP(Sintéticos2x2!C30,Aplicações!$B$10:$J$67,7,0)</f>
        <v>1</v>
      </c>
      <c r="O30" s="40">
        <f>VLOOKUP(Sintéticos2x2!D30,Aplicações!$B$10:$J$67,7,0)</f>
        <v>0.5</v>
      </c>
      <c r="P30" s="40">
        <f>VLOOKUP(Sintéticos2x2!C30,Aplicações!$B$10:$J$67,8,0)</f>
        <v>0.1</v>
      </c>
      <c r="Q30" s="40">
        <f>VLOOKUP(Sintéticos2x2!D30,Aplicações!$B$10:$J$67,8,0)</f>
        <v>0.1</v>
      </c>
      <c r="R30" s="40">
        <f t="shared" si="2"/>
        <v>0.8</v>
      </c>
      <c r="S30" s="40">
        <f t="shared" si="3"/>
        <v>1.5</v>
      </c>
      <c r="T30" s="40">
        <f t="shared" si="4"/>
        <v>0.2</v>
      </c>
      <c r="U30" s="40">
        <f t="shared" si="5"/>
        <v>0.8</v>
      </c>
      <c r="V30" s="40">
        <f t="shared" si="6"/>
        <v>0.5</v>
      </c>
      <c r="W30" s="40">
        <f t="shared" si="7"/>
        <v>1</v>
      </c>
    </row>
    <row r="31" spans="2:23" ht="13.5" customHeight="1">
      <c r="B31" s="39">
        <v>28</v>
      </c>
      <c r="C31" s="38" t="s">
        <v>31</v>
      </c>
      <c r="D31" s="38" t="s">
        <v>34</v>
      </c>
      <c r="E31" s="40">
        <f>VLOOKUP(Sintéticos2x2!C31,Aplicações!$B$10:$J$67,9,0)</f>
        <v>102.36</v>
      </c>
      <c r="F31" s="40">
        <f>VLOOKUP(Sintéticos2x2!D31,Aplicações!$B$10:$J$67,9,0)</f>
        <v>106.51</v>
      </c>
      <c r="G31" s="38">
        <v>143</v>
      </c>
      <c r="H31" s="38">
        <v>220</v>
      </c>
      <c r="I31" s="41">
        <f t="shared" ref="I31:J31" si="34">G31/E31-1</f>
        <v>0.39703008987885902</v>
      </c>
      <c r="J31" s="41">
        <f t="shared" si="34"/>
        <v>1.065533752699277</v>
      </c>
      <c r="K31" s="41">
        <f t="shared" si="1"/>
        <v>0.73128192128906799</v>
      </c>
      <c r="L31" s="40">
        <f>VLOOKUP(Sintéticos2x2!C31,Aplicações!$B$10:$J$67,6,0)</f>
        <v>0.3</v>
      </c>
      <c r="M31" s="40">
        <f>VLOOKUP(Sintéticos2x2!D31,Aplicações!$B$10:$J$67,6,0)</f>
        <v>1</v>
      </c>
      <c r="N31" s="40">
        <f>VLOOKUP(Sintéticos2x2!C31,Aplicações!$B$10:$J$67,7,0)</f>
        <v>1</v>
      </c>
      <c r="O31" s="40">
        <f>VLOOKUP(Sintéticos2x2!D31,Aplicações!$B$10:$J$67,7,0)</f>
        <v>0</v>
      </c>
      <c r="P31" s="40">
        <f>VLOOKUP(Sintéticos2x2!C31,Aplicações!$B$10:$J$67,8,0)</f>
        <v>0.1</v>
      </c>
      <c r="Q31" s="40">
        <f>VLOOKUP(Sintéticos2x2!D31,Aplicações!$B$10:$J$67,8,0)</f>
        <v>1</v>
      </c>
      <c r="R31" s="40">
        <f t="shared" si="2"/>
        <v>1.3</v>
      </c>
      <c r="S31" s="40">
        <f t="shared" si="3"/>
        <v>1</v>
      </c>
      <c r="T31" s="40">
        <f t="shared" si="4"/>
        <v>1.1000000000000001</v>
      </c>
      <c r="U31" s="40">
        <f t="shared" si="5"/>
        <v>0.30000000000000004</v>
      </c>
      <c r="V31" s="40">
        <f t="shared" si="6"/>
        <v>0</v>
      </c>
      <c r="W31" s="40">
        <f t="shared" si="7"/>
        <v>9.9999999999999978E-2</v>
      </c>
    </row>
    <row r="32" spans="2:23" ht="13.5" customHeight="1">
      <c r="B32" s="39">
        <v>29</v>
      </c>
      <c r="C32" s="38" t="s">
        <v>31</v>
      </c>
      <c r="D32" s="38" t="s">
        <v>35</v>
      </c>
      <c r="E32" s="40">
        <f>VLOOKUP(Sintéticos2x2!C32,Aplicações!$B$10:$J$67,9,0)</f>
        <v>102.36</v>
      </c>
      <c r="F32" s="40">
        <f>VLOOKUP(Sintéticos2x2!D32,Aplicações!$B$10:$J$67,9,0)</f>
        <v>103.08</v>
      </c>
      <c r="G32" s="38">
        <v>136</v>
      </c>
      <c r="H32" s="38">
        <v>169</v>
      </c>
      <c r="I32" s="41">
        <f t="shared" ref="I32:J32" si="35">G32/E32-1</f>
        <v>0.32864400156311069</v>
      </c>
      <c r="J32" s="41">
        <f t="shared" si="35"/>
        <v>0.63950329840900277</v>
      </c>
      <c r="K32" s="41">
        <f t="shared" si="1"/>
        <v>0.48407364998605673</v>
      </c>
      <c r="L32" s="40">
        <f>VLOOKUP(Sintéticos2x2!C32,Aplicações!$B$10:$J$67,6,0)</f>
        <v>0.3</v>
      </c>
      <c r="M32" s="40">
        <f>VLOOKUP(Sintéticos2x2!D32,Aplicações!$B$10:$J$67,6,0)</f>
        <v>0.5</v>
      </c>
      <c r="N32" s="40">
        <f>VLOOKUP(Sintéticos2x2!C32,Aplicações!$B$10:$J$67,7,0)</f>
        <v>1</v>
      </c>
      <c r="O32" s="40">
        <f>VLOOKUP(Sintéticos2x2!D32,Aplicações!$B$10:$J$67,7,0)</f>
        <v>0.1</v>
      </c>
      <c r="P32" s="40">
        <f>VLOOKUP(Sintéticos2x2!C32,Aplicações!$B$10:$J$67,8,0)</f>
        <v>0.1</v>
      </c>
      <c r="Q32" s="40">
        <f>VLOOKUP(Sintéticos2x2!D32,Aplicações!$B$10:$J$67,8,0)</f>
        <v>1</v>
      </c>
      <c r="R32" s="40">
        <f t="shared" si="2"/>
        <v>0.8</v>
      </c>
      <c r="S32" s="40">
        <f t="shared" si="3"/>
        <v>1.1000000000000001</v>
      </c>
      <c r="T32" s="40">
        <f t="shared" si="4"/>
        <v>1.1000000000000001</v>
      </c>
      <c r="U32" s="40">
        <f t="shared" si="5"/>
        <v>0.8</v>
      </c>
      <c r="V32" s="40">
        <f t="shared" si="6"/>
        <v>9.9999999999999978E-2</v>
      </c>
      <c r="W32" s="40">
        <f t="shared" si="7"/>
        <v>9.9999999999999978E-2</v>
      </c>
    </row>
    <row r="33" spans="2:23" ht="13.5" customHeight="1">
      <c r="B33" s="39">
        <v>30</v>
      </c>
      <c r="C33" s="38" t="s">
        <v>31</v>
      </c>
      <c r="D33" s="38" t="s">
        <v>36</v>
      </c>
      <c r="E33" s="40">
        <f>VLOOKUP(Sintéticos2x2!C33,Aplicações!$B$10:$J$67,9,0)</f>
        <v>102.36</v>
      </c>
      <c r="F33" s="40">
        <f>VLOOKUP(Sintéticos2x2!D33,Aplicações!$B$10:$J$67,9,0)</f>
        <v>102.96</v>
      </c>
      <c r="G33" s="38">
        <v>139</v>
      </c>
      <c r="H33" s="38">
        <v>161</v>
      </c>
      <c r="I33" s="41">
        <f t="shared" ref="I33:J33" si="36">G33/E33-1</f>
        <v>0.3579523251270027</v>
      </c>
      <c r="J33" s="41">
        <f t="shared" si="36"/>
        <v>0.56371406371406385</v>
      </c>
      <c r="K33" s="41">
        <f t="shared" si="1"/>
        <v>0.46083319442053328</v>
      </c>
      <c r="L33" s="40">
        <f>VLOOKUP(Sintéticos2x2!C33,Aplicações!$B$10:$J$67,6,0)</f>
        <v>0.3</v>
      </c>
      <c r="M33" s="40">
        <f>VLOOKUP(Sintéticos2x2!D33,Aplicações!$B$10:$J$67,6,0)</f>
        <v>0.1</v>
      </c>
      <c r="N33" s="40">
        <f>VLOOKUP(Sintéticos2x2!C33,Aplicações!$B$10:$J$67,7,0)</f>
        <v>1</v>
      </c>
      <c r="O33" s="40">
        <f>VLOOKUP(Sintéticos2x2!D33,Aplicações!$B$10:$J$67,7,0)</f>
        <v>0.1</v>
      </c>
      <c r="P33" s="40">
        <f>VLOOKUP(Sintéticos2x2!C33,Aplicações!$B$10:$J$67,8,0)</f>
        <v>0.1</v>
      </c>
      <c r="Q33" s="40">
        <f>VLOOKUP(Sintéticos2x2!D33,Aplicações!$B$10:$J$67,8,0)</f>
        <v>1</v>
      </c>
      <c r="R33" s="40">
        <f t="shared" si="2"/>
        <v>0.4</v>
      </c>
      <c r="S33" s="40">
        <f t="shared" si="3"/>
        <v>1.1000000000000001</v>
      </c>
      <c r="T33" s="40">
        <f t="shared" si="4"/>
        <v>1.1000000000000001</v>
      </c>
      <c r="U33" s="40">
        <f t="shared" si="5"/>
        <v>0.8</v>
      </c>
      <c r="V33" s="40">
        <f t="shared" si="6"/>
        <v>9.9999999999999978E-2</v>
      </c>
      <c r="W33" s="40">
        <f t="shared" si="7"/>
        <v>9.9999999999999978E-2</v>
      </c>
    </row>
    <row r="34" spans="2:23" ht="13.5" customHeight="1">
      <c r="B34" s="39">
        <v>31</v>
      </c>
      <c r="C34" s="38" t="s">
        <v>32</v>
      </c>
      <c r="D34" s="38" t="s">
        <v>32</v>
      </c>
      <c r="E34" s="40">
        <f>VLOOKUP(Sintéticos2x2!C34,Aplicações!$B$10:$J$67,9,0)</f>
        <v>99.78</v>
      </c>
      <c r="F34" s="40">
        <f>VLOOKUP(Sintéticos2x2!D34,Aplicações!$B$10:$J$67,9,0)</f>
        <v>99.78</v>
      </c>
      <c r="G34" s="38">
        <v>113</v>
      </c>
      <c r="H34" s="38">
        <v>109</v>
      </c>
      <c r="I34" s="41">
        <f t="shared" ref="I34:J34" si="37">G34/E34-1</f>
        <v>0.13249148125876919</v>
      </c>
      <c r="J34" s="41">
        <f t="shared" si="37"/>
        <v>9.2403287231910269E-2</v>
      </c>
      <c r="K34" s="41">
        <f t="shared" si="1"/>
        <v>0.11244738424533973</v>
      </c>
      <c r="L34" s="40">
        <f>VLOOKUP(Sintéticos2x2!C34,Aplicações!$B$10:$J$67,6,0)</f>
        <v>0.1</v>
      </c>
      <c r="M34" s="40">
        <f>VLOOKUP(Sintéticos2x2!D34,Aplicações!$B$10:$J$67,6,0)</f>
        <v>0.1</v>
      </c>
      <c r="N34" s="40">
        <f>VLOOKUP(Sintéticos2x2!C34,Aplicações!$B$10:$J$67,7,0)</f>
        <v>0.5</v>
      </c>
      <c r="O34" s="40">
        <f>VLOOKUP(Sintéticos2x2!D34,Aplicações!$B$10:$J$67,7,0)</f>
        <v>0.5</v>
      </c>
      <c r="P34" s="40">
        <f>VLOOKUP(Sintéticos2x2!C34,Aplicações!$B$10:$J$67,8,0)</f>
        <v>0.1</v>
      </c>
      <c r="Q34" s="40">
        <f>VLOOKUP(Sintéticos2x2!D34,Aplicações!$B$10:$J$67,8,0)</f>
        <v>0.1</v>
      </c>
      <c r="R34" s="40">
        <f t="shared" si="2"/>
        <v>0.2</v>
      </c>
      <c r="S34" s="40">
        <f t="shared" si="3"/>
        <v>1</v>
      </c>
      <c r="T34" s="40">
        <f t="shared" si="4"/>
        <v>0.2</v>
      </c>
      <c r="U34" s="40">
        <f t="shared" si="5"/>
        <v>1</v>
      </c>
      <c r="V34" s="40">
        <f t="shared" si="6"/>
        <v>1</v>
      </c>
      <c r="W34" s="40">
        <f t="shared" si="7"/>
        <v>1</v>
      </c>
    </row>
    <row r="35" spans="2:23" ht="13.5" customHeight="1">
      <c r="B35" s="39">
        <v>32</v>
      </c>
      <c r="C35" s="38" t="s">
        <v>32</v>
      </c>
      <c r="D35" s="38" t="s">
        <v>33</v>
      </c>
      <c r="E35" s="40">
        <f>VLOOKUP(Sintéticos2x2!C35,Aplicações!$B$10:$J$67,9,0)</f>
        <v>99.78</v>
      </c>
      <c r="F35" s="40">
        <f>VLOOKUP(Sintéticos2x2!D35,Aplicações!$B$10:$J$67,9,0)</f>
        <v>105.11</v>
      </c>
      <c r="G35" s="38">
        <v>126</v>
      </c>
      <c r="H35" s="38">
        <v>160</v>
      </c>
      <c r="I35" s="41">
        <f t="shared" ref="I35:J35" si="38">G35/E35-1</f>
        <v>0.26277811184606126</v>
      </c>
      <c r="J35" s="41">
        <f t="shared" si="38"/>
        <v>0.52221482256683482</v>
      </c>
      <c r="K35" s="41">
        <f t="shared" si="1"/>
        <v>0.39249646720644804</v>
      </c>
      <c r="L35" s="40">
        <f>VLOOKUP(Sintéticos2x2!C35,Aplicações!$B$10:$J$67,6,0)</f>
        <v>0.1</v>
      </c>
      <c r="M35" s="40">
        <f>VLOOKUP(Sintéticos2x2!D35,Aplicações!$B$10:$J$67,6,0)</f>
        <v>0.5</v>
      </c>
      <c r="N35" s="40">
        <f>VLOOKUP(Sintéticos2x2!C35,Aplicações!$B$10:$J$67,7,0)</f>
        <v>0.5</v>
      </c>
      <c r="O35" s="40">
        <f>VLOOKUP(Sintéticos2x2!D35,Aplicações!$B$10:$J$67,7,0)</f>
        <v>0.5</v>
      </c>
      <c r="P35" s="40">
        <f>VLOOKUP(Sintéticos2x2!C35,Aplicações!$B$10:$J$67,8,0)</f>
        <v>0.1</v>
      </c>
      <c r="Q35" s="40">
        <f>VLOOKUP(Sintéticos2x2!D35,Aplicações!$B$10:$J$67,8,0)</f>
        <v>0.1</v>
      </c>
      <c r="R35" s="40">
        <f t="shared" si="2"/>
        <v>0.6</v>
      </c>
      <c r="S35" s="40">
        <f t="shared" si="3"/>
        <v>1</v>
      </c>
      <c r="T35" s="40">
        <f t="shared" si="4"/>
        <v>0.2</v>
      </c>
      <c r="U35" s="40">
        <f t="shared" si="5"/>
        <v>0.6</v>
      </c>
      <c r="V35" s="40">
        <f t="shared" si="6"/>
        <v>1</v>
      </c>
      <c r="W35" s="40">
        <f t="shared" si="7"/>
        <v>1</v>
      </c>
    </row>
    <row r="36" spans="2:23" ht="13.5" customHeight="1">
      <c r="B36" s="39">
        <v>33</v>
      </c>
      <c r="C36" s="38" t="s">
        <v>32</v>
      </c>
      <c r="D36" s="38" t="s">
        <v>34</v>
      </c>
      <c r="E36" s="40">
        <f>VLOOKUP(Sintéticos2x2!C36,Aplicações!$B$10:$J$67,9,0)</f>
        <v>99.78</v>
      </c>
      <c r="F36" s="40">
        <f>VLOOKUP(Sintéticos2x2!D36,Aplicações!$B$10:$J$67,9,0)</f>
        <v>106.51</v>
      </c>
      <c r="G36" s="38">
        <v>111</v>
      </c>
      <c r="H36" s="38">
        <v>162</v>
      </c>
      <c r="I36" s="41">
        <f t="shared" ref="I36:J36" si="39">G36/E36-1</f>
        <v>0.11244738424533973</v>
      </c>
      <c r="J36" s="41">
        <f t="shared" si="39"/>
        <v>0.52098394516946755</v>
      </c>
      <c r="K36" s="41">
        <f t="shared" si="1"/>
        <v>0.31671566470740364</v>
      </c>
      <c r="L36" s="40">
        <f>VLOOKUP(Sintéticos2x2!C36,Aplicações!$B$10:$J$67,6,0)</f>
        <v>0.1</v>
      </c>
      <c r="M36" s="40">
        <f>VLOOKUP(Sintéticos2x2!D36,Aplicações!$B$10:$J$67,6,0)</f>
        <v>1</v>
      </c>
      <c r="N36" s="40">
        <f>VLOOKUP(Sintéticos2x2!C36,Aplicações!$B$10:$J$67,7,0)</f>
        <v>0.5</v>
      </c>
      <c r="O36" s="40">
        <f>VLOOKUP(Sintéticos2x2!D36,Aplicações!$B$10:$J$67,7,0)</f>
        <v>0</v>
      </c>
      <c r="P36" s="40">
        <f>VLOOKUP(Sintéticos2x2!C36,Aplicações!$B$10:$J$67,8,0)</f>
        <v>0.1</v>
      </c>
      <c r="Q36" s="40">
        <f>VLOOKUP(Sintéticos2x2!D36,Aplicações!$B$10:$J$67,8,0)</f>
        <v>1</v>
      </c>
      <c r="R36" s="40">
        <f t="shared" si="2"/>
        <v>1.1000000000000001</v>
      </c>
      <c r="S36" s="40">
        <f t="shared" si="3"/>
        <v>0.5</v>
      </c>
      <c r="T36" s="40">
        <f t="shared" si="4"/>
        <v>1.1000000000000001</v>
      </c>
      <c r="U36" s="40">
        <f t="shared" si="5"/>
        <v>9.9999999999999978E-2</v>
      </c>
      <c r="V36" s="40">
        <f t="shared" si="6"/>
        <v>0.5</v>
      </c>
      <c r="W36" s="40">
        <f t="shared" si="7"/>
        <v>9.9999999999999978E-2</v>
      </c>
    </row>
    <row r="37" spans="2:23" ht="13.5" customHeight="1">
      <c r="B37" s="39">
        <v>34</v>
      </c>
      <c r="C37" s="38" t="s">
        <v>32</v>
      </c>
      <c r="D37" s="38" t="s">
        <v>35</v>
      </c>
      <c r="E37" s="40">
        <f>VLOOKUP(Sintéticos2x2!C37,Aplicações!$B$10:$J$67,9,0)</f>
        <v>99.78</v>
      </c>
      <c r="F37" s="40">
        <f>VLOOKUP(Sintéticos2x2!D37,Aplicações!$B$10:$J$67,9,0)</f>
        <v>103.08</v>
      </c>
      <c r="G37" s="38">
        <v>114</v>
      </c>
      <c r="H37" s="38">
        <v>130</v>
      </c>
      <c r="I37" s="41">
        <f t="shared" ref="I37:J37" si="40">G37/E37-1</f>
        <v>0.14251352976548404</v>
      </c>
      <c r="J37" s="41">
        <f t="shared" si="40"/>
        <v>0.26115638339154068</v>
      </c>
      <c r="K37" s="41">
        <f t="shared" si="1"/>
        <v>0.20183495657851236</v>
      </c>
      <c r="L37" s="40">
        <f>VLOOKUP(Sintéticos2x2!C37,Aplicações!$B$10:$J$67,6,0)</f>
        <v>0.1</v>
      </c>
      <c r="M37" s="40">
        <f>VLOOKUP(Sintéticos2x2!D37,Aplicações!$B$10:$J$67,6,0)</f>
        <v>0.5</v>
      </c>
      <c r="N37" s="40">
        <f>VLOOKUP(Sintéticos2x2!C37,Aplicações!$B$10:$J$67,7,0)</f>
        <v>0.5</v>
      </c>
      <c r="O37" s="40">
        <f>VLOOKUP(Sintéticos2x2!D37,Aplicações!$B$10:$J$67,7,0)</f>
        <v>0.1</v>
      </c>
      <c r="P37" s="40">
        <f>VLOOKUP(Sintéticos2x2!C37,Aplicações!$B$10:$J$67,8,0)</f>
        <v>0.1</v>
      </c>
      <c r="Q37" s="40">
        <f>VLOOKUP(Sintéticos2x2!D37,Aplicações!$B$10:$J$67,8,0)</f>
        <v>1</v>
      </c>
      <c r="R37" s="40">
        <f t="shared" si="2"/>
        <v>0.6</v>
      </c>
      <c r="S37" s="40">
        <f t="shared" si="3"/>
        <v>0.6</v>
      </c>
      <c r="T37" s="40">
        <f t="shared" si="4"/>
        <v>1.1000000000000001</v>
      </c>
      <c r="U37" s="40">
        <f t="shared" si="5"/>
        <v>0.6</v>
      </c>
      <c r="V37" s="40">
        <f t="shared" si="6"/>
        <v>0.6</v>
      </c>
      <c r="W37" s="40">
        <f t="shared" si="7"/>
        <v>9.9999999999999978E-2</v>
      </c>
    </row>
    <row r="38" spans="2:23" ht="13.5" customHeight="1">
      <c r="B38" s="39">
        <v>35</v>
      </c>
      <c r="C38" s="38" t="s">
        <v>32</v>
      </c>
      <c r="D38" s="38" t="s">
        <v>36</v>
      </c>
      <c r="E38" s="40">
        <f>VLOOKUP(Sintéticos2x2!C38,Aplicações!$B$10:$J$67,9,0)</f>
        <v>99.78</v>
      </c>
      <c r="F38" s="40">
        <f>VLOOKUP(Sintéticos2x2!D38,Aplicações!$B$10:$J$67,9,0)</f>
        <v>102.96</v>
      </c>
      <c r="G38" s="38">
        <v>112</v>
      </c>
      <c r="H38" s="38">
        <v>138</v>
      </c>
      <c r="I38" s="41">
        <f t="shared" ref="I38:J38" si="41">G38/E38-1</f>
        <v>0.12246943275205457</v>
      </c>
      <c r="J38" s="41">
        <f t="shared" si="41"/>
        <v>0.34032634032634035</v>
      </c>
      <c r="K38" s="41">
        <f t="shared" si="1"/>
        <v>0.23139788653919746</v>
      </c>
      <c r="L38" s="40">
        <f>VLOOKUP(Sintéticos2x2!C38,Aplicações!$B$10:$J$67,6,0)</f>
        <v>0.1</v>
      </c>
      <c r="M38" s="40">
        <f>VLOOKUP(Sintéticos2x2!D38,Aplicações!$B$10:$J$67,6,0)</f>
        <v>0.1</v>
      </c>
      <c r="N38" s="40">
        <f>VLOOKUP(Sintéticos2x2!C38,Aplicações!$B$10:$J$67,7,0)</f>
        <v>0.5</v>
      </c>
      <c r="O38" s="40">
        <f>VLOOKUP(Sintéticos2x2!D38,Aplicações!$B$10:$J$67,7,0)</f>
        <v>0.1</v>
      </c>
      <c r="P38" s="40">
        <f>VLOOKUP(Sintéticos2x2!C38,Aplicações!$B$10:$J$67,8,0)</f>
        <v>0.1</v>
      </c>
      <c r="Q38" s="40">
        <f>VLOOKUP(Sintéticos2x2!D38,Aplicações!$B$10:$J$67,8,0)</f>
        <v>1</v>
      </c>
      <c r="R38" s="40">
        <f t="shared" si="2"/>
        <v>0.2</v>
      </c>
      <c r="S38" s="40">
        <f t="shared" si="3"/>
        <v>0.6</v>
      </c>
      <c r="T38" s="40">
        <f t="shared" si="4"/>
        <v>1.1000000000000001</v>
      </c>
      <c r="U38" s="40">
        <f t="shared" si="5"/>
        <v>1</v>
      </c>
      <c r="V38" s="40">
        <f t="shared" si="6"/>
        <v>0.6</v>
      </c>
      <c r="W38" s="40">
        <f t="shared" si="7"/>
        <v>9.9999999999999978E-2</v>
      </c>
    </row>
    <row r="39" spans="2:23" ht="13.5" customHeight="1">
      <c r="B39" s="39">
        <v>36</v>
      </c>
      <c r="C39" s="38" t="s">
        <v>33</v>
      </c>
      <c r="D39" s="38" t="s">
        <v>33</v>
      </c>
      <c r="E39" s="40">
        <f>VLOOKUP(Sintéticos2x2!C39,Aplicações!$B$10:$J$67,9,0)</f>
        <v>105.11</v>
      </c>
      <c r="F39" s="40">
        <f>VLOOKUP(Sintéticos2x2!D39,Aplicações!$B$10:$J$67,9,0)</f>
        <v>105.11</v>
      </c>
      <c r="G39" s="38">
        <v>239</v>
      </c>
      <c r="H39" s="38">
        <v>243</v>
      </c>
      <c r="I39" s="41">
        <f t="shared" ref="I39:J39" si="42">G39/E39-1</f>
        <v>1.2738083912092093</v>
      </c>
      <c r="J39" s="41">
        <f t="shared" si="42"/>
        <v>1.3118637617733802</v>
      </c>
      <c r="K39" s="41">
        <f t="shared" si="1"/>
        <v>1.2928360764912947</v>
      </c>
      <c r="L39" s="40">
        <f>VLOOKUP(Sintéticos2x2!C39,Aplicações!$B$10:$J$67,6,0)</f>
        <v>0.5</v>
      </c>
      <c r="M39" s="40">
        <f>VLOOKUP(Sintéticos2x2!D39,Aplicações!$B$10:$J$67,6,0)</f>
        <v>0.5</v>
      </c>
      <c r="N39" s="40">
        <f>VLOOKUP(Sintéticos2x2!C39,Aplicações!$B$10:$J$67,7,0)</f>
        <v>0.5</v>
      </c>
      <c r="O39" s="40">
        <f>VLOOKUP(Sintéticos2x2!D39,Aplicações!$B$10:$J$67,7,0)</f>
        <v>0.5</v>
      </c>
      <c r="P39" s="40">
        <f>VLOOKUP(Sintéticos2x2!C39,Aplicações!$B$10:$J$67,8,0)</f>
        <v>0.1</v>
      </c>
      <c r="Q39" s="40">
        <f>VLOOKUP(Sintéticos2x2!D39,Aplicações!$B$10:$J$67,8,0)</f>
        <v>0.1</v>
      </c>
      <c r="R39" s="40">
        <f t="shared" si="2"/>
        <v>1</v>
      </c>
      <c r="S39" s="40">
        <f t="shared" si="3"/>
        <v>1</v>
      </c>
      <c r="T39" s="40">
        <f t="shared" si="4"/>
        <v>0.2</v>
      </c>
      <c r="U39" s="40">
        <f t="shared" si="5"/>
        <v>1</v>
      </c>
      <c r="V39" s="40">
        <f t="shared" si="6"/>
        <v>1</v>
      </c>
      <c r="W39" s="40">
        <f t="shared" si="7"/>
        <v>1</v>
      </c>
    </row>
    <row r="40" spans="2:23" ht="13.5" customHeight="1">
      <c r="B40" s="39">
        <v>37</v>
      </c>
      <c r="C40" s="38" t="s">
        <v>33</v>
      </c>
      <c r="D40" s="38" t="s">
        <v>34</v>
      </c>
      <c r="E40" s="40">
        <f>VLOOKUP(Sintéticos2x2!C40,Aplicações!$B$10:$J$67,9,0)</f>
        <v>105.11</v>
      </c>
      <c r="F40" s="40">
        <f>VLOOKUP(Sintéticos2x2!D40,Aplicações!$B$10:$J$67,9,0)</f>
        <v>106.51</v>
      </c>
      <c r="G40" s="38">
        <v>179</v>
      </c>
      <c r="H40" s="38">
        <v>218</v>
      </c>
      <c r="I40" s="41">
        <f t="shared" ref="I40:J40" si="43">G40/E40-1</f>
        <v>0.70297783274664627</v>
      </c>
      <c r="J40" s="41">
        <f t="shared" si="43"/>
        <v>1.0467561731292836</v>
      </c>
      <c r="K40" s="41">
        <f t="shared" si="1"/>
        <v>0.87486700293796493</v>
      </c>
      <c r="L40" s="40">
        <f>VLOOKUP(Sintéticos2x2!C40,Aplicações!$B$10:$J$67,6,0)</f>
        <v>0.5</v>
      </c>
      <c r="M40" s="40">
        <f>VLOOKUP(Sintéticos2x2!D40,Aplicações!$B$10:$J$67,6,0)</f>
        <v>1</v>
      </c>
      <c r="N40" s="40">
        <f>VLOOKUP(Sintéticos2x2!C40,Aplicações!$B$10:$J$67,7,0)</f>
        <v>0.5</v>
      </c>
      <c r="O40" s="40">
        <f>VLOOKUP(Sintéticos2x2!D40,Aplicações!$B$10:$J$67,7,0)</f>
        <v>0</v>
      </c>
      <c r="P40" s="40">
        <f>VLOOKUP(Sintéticos2x2!C40,Aplicações!$B$10:$J$67,8,0)</f>
        <v>0.1</v>
      </c>
      <c r="Q40" s="40">
        <f>VLOOKUP(Sintéticos2x2!D40,Aplicações!$B$10:$J$67,8,0)</f>
        <v>1</v>
      </c>
      <c r="R40" s="40">
        <f t="shared" si="2"/>
        <v>1.5</v>
      </c>
      <c r="S40" s="40">
        <f t="shared" si="3"/>
        <v>0.5</v>
      </c>
      <c r="T40" s="40">
        <f t="shared" si="4"/>
        <v>1.1000000000000001</v>
      </c>
      <c r="U40" s="40">
        <f t="shared" si="5"/>
        <v>0.5</v>
      </c>
      <c r="V40" s="40">
        <f t="shared" si="6"/>
        <v>0.5</v>
      </c>
      <c r="W40" s="40">
        <f t="shared" si="7"/>
        <v>9.9999999999999978E-2</v>
      </c>
    </row>
    <row r="41" spans="2:23" ht="13.5" customHeight="1">
      <c r="B41" s="39">
        <v>38</v>
      </c>
      <c r="C41" s="38" t="s">
        <v>33</v>
      </c>
      <c r="D41" s="38" t="s">
        <v>35</v>
      </c>
      <c r="E41" s="40">
        <f>VLOOKUP(Sintéticos2x2!C41,Aplicações!$B$10:$J$67,9,0)</f>
        <v>105.11</v>
      </c>
      <c r="F41" s="40">
        <f>VLOOKUP(Sintéticos2x2!D41,Aplicações!$B$10:$J$67,9,0)</f>
        <v>103.08</v>
      </c>
      <c r="G41" s="38">
        <v>173</v>
      </c>
      <c r="H41" s="38">
        <v>161</v>
      </c>
      <c r="I41" s="41">
        <f t="shared" ref="I41:J41" si="44">G41/E41-1</f>
        <v>0.64589477690038999</v>
      </c>
      <c r="J41" s="41">
        <f t="shared" si="44"/>
        <v>0.56189367481567709</v>
      </c>
      <c r="K41" s="41">
        <f t="shared" si="1"/>
        <v>0.60389422585803354</v>
      </c>
      <c r="L41" s="40">
        <f>VLOOKUP(Sintéticos2x2!C41,Aplicações!$B$10:$J$67,6,0)</f>
        <v>0.5</v>
      </c>
      <c r="M41" s="40">
        <f>VLOOKUP(Sintéticos2x2!D41,Aplicações!$B$10:$J$67,6,0)</f>
        <v>0.5</v>
      </c>
      <c r="N41" s="40">
        <f>VLOOKUP(Sintéticos2x2!C41,Aplicações!$B$10:$J$67,7,0)</f>
        <v>0.5</v>
      </c>
      <c r="O41" s="40">
        <f>VLOOKUP(Sintéticos2x2!D41,Aplicações!$B$10:$J$67,7,0)</f>
        <v>0.1</v>
      </c>
      <c r="P41" s="40">
        <f>VLOOKUP(Sintéticos2x2!C41,Aplicações!$B$10:$J$67,8,0)</f>
        <v>0.1</v>
      </c>
      <c r="Q41" s="40">
        <f>VLOOKUP(Sintéticos2x2!D41,Aplicações!$B$10:$J$67,8,0)</f>
        <v>1</v>
      </c>
      <c r="R41" s="40">
        <f t="shared" si="2"/>
        <v>1</v>
      </c>
      <c r="S41" s="40">
        <f t="shared" si="3"/>
        <v>0.6</v>
      </c>
      <c r="T41" s="40">
        <f t="shared" si="4"/>
        <v>1.1000000000000001</v>
      </c>
      <c r="U41" s="40">
        <f t="shared" si="5"/>
        <v>1</v>
      </c>
      <c r="V41" s="40">
        <f t="shared" si="6"/>
        <v>0.6</v>
      </c>
      <c r="W41" s="40">
        <f t="shared" si="7"/>
        <v>9.9999999999999978E-2</v>
      </c>
    </row>
    <row r="42" spans="2:23" ht="13.5" customHeight="1">
      <c r="B42" s="39">
        <v>39</v>
      </c>
      <c r="C42" s="38" t="s">
        <v>33</v>
      </c>
      <c r="D42" s="38" t="s">
        <v>36</v>
      </c>
      <c r="E42" s="40">
        <f>VLOOKUP(Sintéticos2x2!C42,Aplicações!$B$10:$J$67,9,0)</f>
        <v>105.11</v>
      </c>
      <c r="F42" s="40">
        <f>VLOOKUP(Sintéticos2x2!D42,Aplicações!$B$10:$J$67,9,0)</f>
        <v>102.96</v>
      </c>
      <c r="G42" s="38">
        <v>158</v>
      </c>
      <c r="H42" s="38">
        <v>160</v>
      </c>
      <c r="I42" s="41">
        <f t="shared" ref="I42:J42" si="45">G42/E42-1</f>
        <v>0.5031871372847494</v>
      </c>
      <c r="J42" s="41">
        <f t="shared" si="45"/>
        <v>0.55400155400155415</v>
      </c>
      <c r="K42" s="41">
        <f t="shared" si="1"/>
        <v>0.52859434564315178</v>
      </c>
      <c r="L42" s="40">
        <f>VLOOKUP(Sintéticos2x2!C42,Aplicações!$B$10:$J$67,6,0)</f>
        <v>0.5</v>
      </c>
      <c r="M42" s="40">
        <f>VLOOKUP(Sintéticos2x2!D42,Aplicações!$B$10:$J$67,6,0)</f>
        <v>0.1</v>
      </c>
      <c r="N42" s="40">
        <f>VLOOKUP(Sintéticos2x2!C42,Aplicações!$B$10:$J$67,7,0)</f>
        <v>0.5</v>
      </c>
      <c r="O42" s="40">
        <f>VLOOKUP(Sintéticos2x2!D42,Aplicações!$B$10:$J$67,7,0)</f>
        <v>0.1</v>
      </c>
      <c r="P42" s="40">
        <f>VLOOKUP(Sintéticos2x2!C42,Aplicações!$B$10:$J$67,8,0)</f>
        <v>0.1</v>
      </c>
      <c r="Q42" s="40">
        <f>VLOOKUP(Sintéticos2x2!D42,Aplicações!$B$10:$J$67,8,0)</f>
        <v>1</v>
      </c>
      <c r="R42" s="40">
        <f t="shared" si="2"/>
        <v>0.6</v>
      </c>
      <c r="S42" s="40">
        <f t="shared" si="3"/>
        <v>0.6</v>
      </c>
      <c r="T42" s="40">
        <f t="shared" si="4"/>
        <v>1.1000000000000001</v>
      </c>
      <c r="U42" s="40">
        <f t="shared" si="5"/>
        <v>0.6</v>
      </c>
      <c r="V42" s="40">
        <f t="shared" si="6"/>
        <v>0.6</v>
      </c>
      <c r="W42" s="40">
        <f t="shared" si="7"/>
        <v>9.9999999999999978E-2</v>
      </c>
    </row>
    <row r="43" spans="2:23" ht="13.5" customHeight="1">
      <c r="B43" s="39">
        <v>40</v>
      </c>
      <c r="C43" s="38" t="s">
        <v>34</v>
      </c>
      <c r="D43" s="38" t="s">
        <v>34</v>
      </c>
      <c r="E43" s="40">
        <f>VLOOKUP(Sintéticos2x2!C43,Aplicações!$B$10:$J$67,9,0)</f>
        <v>106.51</v>
      </c>
      <c r="F43" s="40">
        <f>VLOOKUP(Sintéticos2x2!D43,Aplicações!$B$10:$J$67,9,0)</f>
        <v>106.51</v>
      </c>
      <c r="G43" s="38">
        <v>307</v>
      </c>
      <c r="H43" s="38">
        <v>308</v>
      </c>
      <c r="I43" s="41">
        <f t="shared" ref="I43:J43" si="46">G43/E43-1</f>
        <v>1.8823584639939912</v>
      </c>
      <c r="J43" s="41">
        <f t="shared" si="46"/>
        <v>1.8917472537789877</v>
      </c>
      <c r="K43" s="41">
        <f t="shared" si="1"/>
        <v>1.8870528588864894</v>
      </c>
      <c r="L43" s="40">
        <f>VLOOKUP(Sintéticos2x2!C43,Aplicações!$B$10:$J$67,6,0)</f>
        <v>1</v>
      </c>
      <c r="M43" s="40">
        <f>VLOOKUP(Sintéticos2x2!D43,Aplicações!$B$10:$J$67,6,0)</f>
        <v>1</v>
      </c>
      <c r="N43" s="40">
        <f>VLOOKUP(Sintéticos2x2!C43,Aplicações!$B$10:$J$67,7,0)</f>
        <v>0</v>
      </c>
      <c r="O43" s="40">
        <f>VLOOKUP(Sintéticos2x2!D43,Aplicações!$B$10:$J$67,7,0)</f>
        <v>0</v>
      </c>
      <c r="P43" s="40">
        <f>VLOOKUP(Sintéticos2x2!C43,Aplicações!$B$10:$J$67,8,0)</f>
        <v>1</v>
      </c>
      <c r="Q43" s="40">
        <f>VLOOKUP(Sintéticos2x2!D43,Aplicações!$B$10:$J$67,8,0)</f>
        <v>1</v>
      </c>
      <c r="R43" s="40">
        <f t="shared" si="2"/>
        <v>2</v>
      </c>
      <c r="S43" s="40">
        <f t="shared" si="3"/>
        <v>0</v>
      </c>
      <c r="T43" s="40">
        <f t="shared" si="4"/>
        <v>2</v>
      </c>
      <c r="U43" s="40">
        <f t="shared" si="5"/>
        <v>1</v>
      </c>
      <c r="V43" s="40">
        <f t="shared" si="6"/>
        <v>1</v>
      </c>
      <c r="W43" s="40">
        <f t="shared" si="7"/>
        <v>1</v>
      </c>
    </row>
    <row r="44" spans="2:23" ht="13.5" customHeight="1">
      <c r="B44" s="39">
        <v>41</v>
      </c>
      <c r="C44" s="38" t="s">
        <v>34</v>
      </c>
      <c r="D44" s="38" t="s">
        <v>35</v>
      </c>
      <c r="E44" s="40">
        <f>VLOOKUP(Sintéticos2x2!C44,Aplicações!$B$10:$J$67,9,0)</f>
        <v>106.51</v>
      </c>
      <c r="F44" s="40">
        <f>VLOOKUP(Sintéticos2x2!D44,Aplicações!$B$10:$J$67,9,0)</f>
        <v>103.08</v>
      </c>
      <c r="G44" s="38">
        <v>247</v>
      </c>
      <c r="H44" s="38">
        <v>186</v>
      </c>
      <c r="I44" s="41">
        <f t="shared" ref="I44:J44" si="47">G44/E44-1</f>
        <v>1.3190310768941882</v>
      </c>
      <c r="J44" s="41">
        <f t="shared" si="47"/>
        <v>0.80442374854481957</v>
      </c>
      <c r="K44" s="41">
        <f t="shared" si="1"/>
        <v>1.0617274127195038</v>
      </c>
      <c r="L44" s="40">
        <f>VLOOKUP(Sintéticos2x2!C44,Aplicações!$B$10:$J$67,6,0)</f>
        <v>1</v>
      </c>
      <c r="M44" s="40">
        <f>VLOOKUP(Sintéticos2x2!D44,Aplicações!$B$10:$J$67,6,0)</f>
        <v>0.5</v>
      </c>
      <c r="N44" s="40">
        <f>VLOOKUP(Sintéticos2x2!C44,Aplicações!$B$10:$J$67,7,0)</f>
        <v>0</v>
      </c>
      <c r="O44" s="40">
        <f>VLOOKUP(Sintéticos2x2!D44,Aplicações!$B$10:$J$67,7,0)</f>
        <v>0.1</v>
      </c>
      <c r="P44" s="40">
        <f>VLOOKUP(Sintéticos2x2!C44,Aplicações!$B$10:$J$67,8,0)</f>
        <v>1</v>
      </c>
      <c r="Q44" s="40">
        <f>VLOOKUP(Sintéticos2x2!D44,Aplicações!$B$10:$J$67,8,0)</f>
        <v>1</v>
      </c>
      <c r="R44" s="40">
        <f t="shared" si="2"/>
        <v>1.5</v>
      </c>
      <c r="S44" s="40">
        <f t="shared" si="3"/>
        <v>0.1</v>
      </c>
      <c r="T44" s="40">
        <f t="shared" si="4"/>
        <v>2</v>
      </c>
      <c r="U44" s="40">
        <f t="shared" si="5"/>
        <v>0.5</v>
      </c>
      <c r="V44" s="40">
        <f t="shared" si="6"/>
        <v>0.9</v>
      </c>
      <c r="W44" s="40">
        <f t="shared" si="7"/>
        <v>1</v>
      </c>
    </row>
    <row r="45" spans="2:23" ht="13.5" customHeight="1">
      <c r="B45" s="39">
        <v>42</v>
      </c>
      <c r="C45" s="38" t="s">
        <v>34</v>
      </c>
      <c r="D45" s="38" t="s">
        <v>36</v>
      </c>
      <c r="E45" s="40">
        <f>VLOOKUP(Sintéticos2x2!C45,Aplicações!$B$10:$J$67,9,0)</f>
        <v>106.51</v>
      </c>
      <c r="F45" s="40">
        <f>VLOOKUP(Sintéticos2x2!D45,Aplicações!$B$10:$J$67,9,0)</f>
        <v>102.96</v>
      </c>
      <c r="G45" s="38">
        <v>171</v>
      </c>
      <c r="H45" s="38">
        <v>161</v>
      </c>
      <c r="I45" s="41">
        <f t="shared" ref="I45:J45" si="48">G45/E45-1</f>
        <v>0.60548305323443796</v>
      </c>
      <c r="J45" s="41">
        <f t="shared" si="48"/>
        <v>0.56371406371406385</v>
      </c>
      <c r="K45" s="41">
        <f t="shared" si="1"/>
        <v>0.58459855847425091</v>
      </c>
      <c r="L45" s="40">
        <f>VLOOKUP(Sintéticos2x2!C45,Aplicações!$B$10:$J$67,6,0)</f>
        <v>1</v>
      </c>
      <c r="M45" s="40">
        <f>VLOOKUP(Sintéticos2x2!D45,Aplicações!$B$10:$J$67,6,0)</f>
        <v>0.1</v>
      </c>
      <c r="N45" s="40">
        <f>VLOOKUP(Sintéticos2x2!C45,Aplicações!$B$10:$J$67,7,0)</f>
        <v>0</v>
      </c>
      <c r="O45" s="40">
        <f>VLOOKUP(Sintéticos2x2!D45,Aplicações!$B$10:$J$67,7,0)</f>
        <v>0.1</v>
      </c>
      <c r="P45" s="40">
        <f>VLOOKUP(Sintéticos2x2!C45,Aplicações!$B$10:$J$67,8,0)</f>
        <v>1</v>
      </c>
      <c r="Q45" s="40">
        <f>VLOOKUP(Sintéticos2x2!D45,Aplicações!$B$10:$J$67,8,0)</f>
        <v>1</v>
      </c>
      <c r="R45" s="40">
        <f t="shared" si="2"/>
        <v>1.1000000000000001</v>
      </c>
      <c r="S45" s="40">
        <f t="shared" si="3"/>
        <v>0.1</v>
      </c>
      <c r="T45" s="40">
        <f t="shared" si="4"/>
        <v>2</v>
      </c>
      <c r="U45" s="40">
        <f t="shared" si="5"/>
        <v>9.9999999999999978E-2</v>
      </c>
      <c r="V45" s="40">
        <f t="shared" si="6"/>
        <v>0.9</v>
      </c>
      <c r="W45" s="40">
        <f t="shared" si="7"/>
        <v>1</v>
      </c>
    </row>
    <row r="46" spans="2:23" ht="13.5" customHeight="1">
      <c r="B46" s="39">
        <v>43</v>
      </c>
      <c r="C46" s="38" t="s">
        <v>35</v>
      </c>
      <c r="D46" s="38" t="s">
        <v>35</v>
      </c>
      <c r="E46" s="40">
        <f>VLOOKUP(Sintéticos2x2!C46,Aplicações!$B$10:$J$67,9,0)</f>
        <v>103.08</v>
      </c>
      <c r="F46" s="40">
        <f>VLOOKUP(Sintéticos2x2!D46,Aplicações!$B$10:$J$67,9,0)</f>
        <v>103.08</v>
      </c>
      <c r="G46" s="38">
        <v>200</v>
      </c>
      <c r="H46" s="38">
        <v>200</v>
      </c>
      <c r="I46" s="41">
        <f t="shared" ref="I46:J46" si="49">G46/E46-1</f>
        <v>0.94024058983313941</v>
      </c>
      <c r="J46" s="41">
        <f t="shared" si="49"/>
        <v>0.94024058983313941</v>
      </c>
      <c r="K46" s="41">
        <f t="shared" si="1"/>
        <v>0.94024058983313941</v>
      </c>
      <c r="L46" s="40">
        <f>VLOOKUP(Sintéticos2x2!C46,Aplicações!$B$10:$J$67,6,0)</f>
        <v>0.5</v>
      </c>
      <c r="M46" s="40">
        <f>VLOOKUP(Sintéticos2x2!D46,Aplicações!$B$10:$J$67,6,0)</f>
        <v>0.5</v>
      </c>
      <c r="N46" s="40">
        <f>VLOOKUP(Sintéticos2x2!C46,Aplicações!$B$10:$J$67,7,0)</f>
        <v>0.1</v>
      </c>
      <c r="O46" s="40">
        <f>VLOOKUP(Sintéticos2x2!D46,Aplicações!$B$10:$J$67,7,0)</f>
        <v>0.1</v>
      </c>
      <c r="P46" s="40">
        <f>VLOOKUP(Sintéticos2x2!C46,Aplicações!$B$10:$J$67,8,0)</f>
        <v>1</v>
      </c>
      <c r="Q46" s="40">
        <f>VLOOKUP(Sintéticos2x2!D46,Aplicações!$B$10:$J$67,8,0)</f>
        <v>1</v>
      </c>
      <c r="R46" s="40">
        <f t="shared" si="2"/>
        <v>1</v>
      </c>
      <c r="S46" s="40">
        <f t="shared" si="3"/>
        <v>0.2</v>
      </c>
      <c r="T46" s="40">
        <f t="shared" si="4"/>
        <v>2</v>
      </c>
      <c r="U46" s="40">
        <f t="shared" si="5"/>
        <v>1</v>
      </c>
      <c r="V46" s="40">
        <f t="shared" si="6"/>
        <v>1</v>
      </c>
      <c r="W46" s="40">
        <f t="shared" si="7"/>
        <v>1</v>
      </c>
    </row>
    <row r="47" spans="2:23" ht="13.5" customHeight="1">
      <c r="B47" s="39">
        <v>44</v>
      </c>
      <c r="C47" s="38" t="s">
        <v>35</v>
      </c>
      <c r="D47" s="38" t="s">
        <v>36</v>
      </c>
      <c r="E47" s="40">
        <f>VLOOKUP(Sintéticos2x2!C47,Aplicações!$B$10:$J$67,9,0)</f>
        <v>103.08</v>
      </c>
      <c r="F47" s="40">
        <f>VLOOKUP(Sintéticos2x2!D47,Aplicações!$B$10:$J$67,9,0)</f>
        <v>102.96</v>
      </c>
      <c r="G47" s="38">
        <v>148</v>
      </c>
      <c r="H47" s="38">
        <v>158</v>
      </c>
      <c r="I47" s="41">
        <f t="shared" ref="I47:J47" si="50">G47/E47-1</f>
        <v>0.43577803647652313</v>
      </c>
      <c r="J47" s="41">
        <f t="shared" si="50"/>
        <v>0.53457653457653476</v>
      </c>
      <c r="K47" s="41">
        <f t="shared" si="1"/>
        <v>0.48517728552652895</v>
      </c>
      <c r="L47" s="40">
        <f>VLOOKUP(Sintéticos2x2!C47,Aplicações!$B$10:$J$67,6,0)</f>
        <v>0.5</v>
      </c>
      <c r="M47" s="40">
        <f>VLOOKUP(Sintéticos2x2!D47,Aplicações!$B$10:$J$67,6,0)</f>
        <v>0.1</v>
      </c>
      <c r="N47" s="40">
        <f>VLOOKUP(Sintéticos2x2!C47,Aplicações!$B$10:$J$67,7,0)</f>
        <v>0.1</v>
      </c>
      <c r="O47" s="40">
        <f>VLOOKUP(Sintéticos2x2!D47,Aplicações!$B$10:$J$67,7,0)</f>
        <v>0.1</v>
      </c>
      <c r="P47" s="40">
        <f>VLOOKUP(Sintéticos2x2!C47,Aplicações!$B$10:$J$67,8,0)</f>
        <v>1</v>
      </c>
      <c r="Q47" s="40">
        <f>VLOOKUP(Sintéticos2x2!D47,Aplicações!$B$10:$J$67,8,0)</f>
        <v>1</v>
      </c>
      <c r="R47" s="40">
        <f t="shared" si="2"/>
        <v>0.6</v>
      </c>
      <c r="S47" s="40">
        <f t="shared" si="3"/>
        <v>0.2</v>
      </c>
      <c r="T47" s="40">
        <f t="shared" si="4"/>
        <v>2</v>
      </c>
      <c r="U47" s="40">
        <f t="shared" si="5"/>
        <v>0.6</v>
      </c>
      <c r="V47" s="40">
        <f t="shared" si="6"/>
        <v>1</v>
      </c>
      <c r="W47" s="40">
        <f t="shared" si="7"/>
        <v>1</v>
      </c>
    </row>
    <row r="48" spans="2:23" ht="13.5" customHeight="1">
      <c r="B48" s="39">
        <v>45</v>
      </c>
      <c r="C48" s="38" t="s">
        <v>36</v>
      </c>
      <c r="D48" s="38" t="s">
        <v>36</v>
      </c>
      <c r="E48" s="40">
        <f>VLOOKUP(Sintéticos2x2!C48,Aplicações!$B$10:$J$67,9,0)</f>
        <v>102.96</v>
      </c>
      <c r="F48" s="40">
        <f>VLOOKUP(Sintéticos2x2!D48,Aplicações!$B$10:$J$67,9,0)</f>
        <v>102.96</v>
      </c>
      <c r="G48" s="38">
        <v>162</v>
      </c>
      <c r="H48" s="38">
        <v>163</v>
      </c>
      <c r="I48" s="41">
        <f t="shared" ref="I48:J48" si="51">G48/E48-1</f>
        <v>0.57342657342657355</v>
      </c>
      <c r="J48" s="41">
        <f t="shared" si="51"/>
        <v>0.58313908313908325</v>
      </c>
      <c r="K48" s="41">
        <f t="shared" si="1"/>
        <v>0.5782828282828284</v>
      </c>
      <c r="L48" s="40">
        <f>VLOOKUP(Sintéticos2x2!C48,Aplicações!$B$10:$J$67,6,0)</f>
        <v>0.1</v>
      </c>
      <c r="M48" s="40">
        <f>VLOOKUP(Sintéticos2x2!D48,Aplicações!$B$10:$J$67,6,0)</f>
        <v>0.1</v>
      </c>
      <c r="N48" s="40">
        <f>VLOOKUP(Sintéticos2x2!C48,Aplicações!$B$10:$J$67,7,0)</f>
        <v>0.1</v>
      </c>
      <c r="O48" s="40">
        <f>VLOOKUP(Sintéticos2x2!D48,Aplicações!$B$10:$J$67,7,0)</f>
        <v>0.1</v>
      </c>
      <c r="P48" s="40">
        <f>VLOOKUP(Sintéticos2x2!C48,Aplicações!$B$10:$J$67,8,0)</f>
        <v>1</v>
      </c>
      <c r="Q48" s="40">
        <f>VLOOKUP(Sintéticos2x2!D48,Aplicações!$B$10:$J$67,8,0)</f>
        <v>1</v>
      </c>
      <c r="R48" s="40">
        <f t="shared" si="2"/>
        <v>0.2</v>
      </c>
      <c r="S48" s="40">
        <f t="shared" si="3"/>
        <v>0.2</v>
      </c>
      <c r="T48" s="40">
        <f t="shared" si="4"/>
        <v>2</v>
      </c>
      <c r="U48" s="40">
        <f t="shared" si="5"/>
        <v>1</v>
      </c>
      <c r="V48" s="40">
        <f t="shared" si="6"/>
        <v>1</v>
      </c>
      <c r="W48" s="40">
        <f t="shared" si="7"/>
        <v>1</v>
      </c>
    </row>
    <row r="49" spans="2:23" ht="13.5" customHeight="1">
      <c r="B49" s="39">
        <v>46</v>
      </c>
      <c r="C49" s="38" t="s">
        <v>37</v>
      </c>
      <c r="D49" s="38" t="s">
        <v>28</v>
      </c>
      <c r="E49" s="40">
        <f>VLOOKUP(Sintéticos2x2!C49,Aplicações!$B$10:$J$67,9,0)</f>
        <v>100.82</v>
      </c>
      <c r="F49" s="40">
        <f>VLOOKUP(Sintéticos2x2!D49,Aplicações!$B$10:$J$67,9,0)</f>
        <v>102.12</v>
      </c>
      <c r="G49" s="38">
        <v>149</v>
      </c>
      <c r="H49" s="38">
        <v>233</v>
      </c>
      <c r="I49" s="41">
        <f t="shared" ref="I49:J49" si="52">G49/E49-1</f>
        <v>0.4778813727435034</v>
      </c>
      <c r="J49" s="41">
        <f t="shared" si="52"/>
        <v>1.281629455542499</v>
      </c>
      <c r="K49" s="41">
        <f t="shared" si="1"/>
        <v>0.87975541414300118</v>
      </c>
      <c r="L49" s="40">
        <f>VLOOKUP(Sintéticos2x2!C49,Aplicações!$B$10:$J$67,6,0)</f>
        <v>0.3</v>
      </c>
      <c r="M49" s="40">
        <f>VLOOKUP(Sintéticos2x2!D49,Aplicações!$B$10:$J$67,6,0)</f>
        <v>1</v>
      </c>
      <c r="N49" s="40">
        <f>VLOOKUP(Sintéticos2x2!C49,Aplicações!$B$10:$J$67,7,0)</f>
        <v>1</v>
      </c>
      <c r="O49" s="40">
        <f>VLOOKUP(Sintéticos2x2!D49,Aplicações!$B$10:$J$67,7,0)</f>
        <v>0</v>
      </c>
      <c r="P49" s="40">
        <f>VLOOKUP(Sintéticos2x2!C49,Aplicações!$B$10:$J$67,8,0)</f>
        <v>1</v>
      </c>
      <c r="Q49" s="40">
        <f>VLOOKUP(Sintéticos2x2!D49,Aplicações!$B$10:$J$67,8,0)</f>
        <v>0.1</v>
      </c>
      <c r="R49" s="40">
        <f t="shared" si="2"/>
        <v>1.3</v>
      </c>
      <c r="S49" s="40">
        <f t="shared" si="3"/>
        <v>1</v>
      </c>
      <c r="T49" s="40">
        <f t="shared" si="4"/>
        <v>1.1000000000000001</v>
      </c>
      <c r="U49" s="40">
        <f t="shared" si="5"/>
        <v>0.30000000000000004</v>
      </c>
      <c r="V49" s="40">
        <f t="shared" si="6"/>
        <v>0</v>
      </c>
      <c r="W49" s="40">
        <f t="shared" si="7"/>
        <v>9.9999999999999978E-2</v>
      </c>
    </row>
    <row r="50" spans="2:23" ht="13.5" customHeight="1">
      <c r="B50" s="39">
        <v>47</v>
      </c>
      <c r="C50" s="38" t="s">
        <v>37</v>
      </c>
      <c r="D50" s="38" t="s">
        <v>29</v>
      </c>
      <c r="E50" s="40">
        <f>VLOOKUP(Sintéticos2x2!C50,Aplicações!$B$10:$J$67,9,0)</f>
        <v>100.82</v>
      </c>
      <c r="F50" s="40">
        <f>VLOOKUP(Sintéticos2x2!D50,Aplicações!$B$10:$J$67,9,0)</f>
        <v>100.22</v>
      </c>
      <c r="G50" s="38">
        <v>143</v>
      </c>
      <c r="H50" s="38">
        <v>160</v>
      </c>
      <c r="I50" s="41">
        <f t="shared" ref="I50:J50" si="53">G50/E50-1</f>
        <v>0.41836937115651662</v>
      </c>
      <c r="J50" s="41">
        <f t="shared" si="53"/>
        <v>0.5964877270005986</v>
      </c>
      <c r="K50" s="41">
        <f t="shared" si="1"/>
        <v>0.50742854907855761</v>
      </c>
      <c r="L50" s="40">
        <f>VLOOKUP(Sintéticos2x2!C50,Aplicações!$B$10:$J$67,6,0)</f>
        <v>0.3</v>
      </c>
      <c r="M50" s="40">
        <f>VLOOKUP(Sintéticos2x2!D50,Aplicações!$B$10:$J$67,6,0)</f>
        <v>0.5</v>
      </c>
      <c r="N50" s="40">
        <f>VLOOKUP(Sintéticos2x2!C50,Aplicações!$B$10:$J$67,7,0)</f>
        <v>1</v>
      </c>
      <c r="O50" s="40">
        <f>VLOOKUP(Sintéticos2x2!D50,Aplicações!$B$10:$J$67,7,0)</f>
        <v>0.1</v>
      </c>
      <c r="P50" s="40">
        <f>VLOOKUP(Sintéticos2x2!C50,Aplicações!$B$10:$J$67,8,0)</f>
        <v>1</v>
      </c>
      <c r="Q50" s="40">
        <f>VLOOKUP(Sintéticos2x2!D50,Aplicações!$B$10:$J$67,8,0)</f>
        <v>0.1</v>
      </c>
      <c r="R50" s="40">
        <f t="shared" si="2"/>
        <v>0.8</v>
      </c>
      <c r="S50" s="40">
        <f t="shared" si="3"/>
        <v>1.1000000000000001</v>
      </c>
      <c r="T50" s="40">
        <f t="shared" si="4"/>
        <v>1.1000000000000001</v>
      </c>
      <c r="U50" s="40">
        <f t="shared" si="5"/>
        <v>0.8</v>
      </c>
      <c r="V50" s="40">
        <f t="shared" si="6"/>
        <v>9.9999999999999978E-2</v>
      </c>
      <c r="W50" s="40">
        <f t="shared" si="7"/>
        <v>9.9999999999999978E-2</v>
      </c>
    </row>
    <row r="51" spans="2:23" ht="13.5" customHeight="1">
      <c r="B51" s="39">
        <v>48</v>
      </c>
      <c r="C51" s="38" t="s">
        <v>37</v>
      </c>
      <c r="D51" s="38" t="s">
        <v>30</v>
      </c>
      <c r="E51" s="40">
        <f>VLOOKUP(Sintéticos2x2!C51,Aplicações!$B$10:$J$67,9,0)</f>
        <v>100.82</v>
      </c>
      <c r="F51" s="40">
        <f>VLOOKUP(Sintéticos2x2!D51,Aplicações!$B$10:$J$67,9,0)</f>
        <v>105.41</v>
      </c>
      <c r="G51" s="38">
        <v>135</v>
      </c>
      <c r="H51" s="38">
        <v>152</v>
      </c>
      <c r="I51" s="41">
        <f t="shared" ref="I51:J51" si="54">G51/E51-1</f>
        <v>0.33902003570720107</v>
      </c>
      <c r="J51" s="41">
        <f t="shared" si="54"/>
        <v>0.44198842614552714</v>
      </c>
      <c r="K51" s="41">
        <f t="shared" si="1"/>
        <v>0.3905042309263641</v>
      </c>
      <c r="L51" s="40">
        <f>VLOOKUP(Sintéticos2x2!C51,Aplicações!$B$10:$J$67,6,0)</f>
        <v>0.3</v>
      </c>
      <c r="M51" s="40">
        <f>VLOOKUP(Sintéticos2x2!D51,Aplicações!$B$10:$J$67,6,0)</f>
        <v>0.1</v>
      </c>
      <c r="N51" s="40">
        <f>VLOOKUP(Sintéticos2x2!C51,Aplicações!$B$10:$J$67,7,0)</f>
        <v>1</v>
      </c>
      <c r="O51" s="40">
        <f>VLOOKUP(Sintéticos2x2!D51,Aplicações!$B$10:$J$67,7,0)</f>
        <v>0.1</v>
      </c>
      <c r="P51" s="40">
        <f>VLOOKUP(Sintéticos2x2!C51,Aplicações!$B$10:$J$67,8,0)</f>
        <v>1</v>
      </c>
      <c r="Q51" s="40">
        <f>VLOOKUP(Sintéticos2x2!D51,Aplicações!$B$10:$J$67,8,0)</f>
        <v>0.1</v>
      </c>
      <c r="R51" s="40">
        <f t="shared" si="2"/>
        <v>0.4</v>
      </c>
      <c r="S51" s="40">
        <f t="shared" si="3"/>
        <v>1.1000000000000001</v>
      </c>
      <c r="T51" s="40">
        <f t="shared" si="4"/>
        <v>1.1000000000000001</v>
      </c>
      <c r="U51" s="40">
        <f t="shared" si="5"/>
        <v>0.8</v>
      </c>
      <c r="V51" s="40">
        <f t="shared" si="6"/>
        <v>9.9999999999999978E-2</v>
      </c>
      <c r="W51" s="40">
        <f t="shared" si="7"/>
        <v>9.9999999999999978E-2</v>
      </c>
    </row>
    <row r="52" spans="2:23" ht="13.5" customHeight="1">
      <c r="B52" s="39">
        <v>49</v>
      </c>
      <c r="C52" s="38" t="s">
        <v>37</v>
      </c>
      <c r="D52" s="38" t="s">
        <v>31</v>
      </c>
      <c r="E52" s="40">
        <f>VLOOKUP(Sintéticos2x2!C52,Aplicações!$B$10:$J$67,9,0)</f>
        <v>100.82</v>
      </c>
      <c r="F52" s="40">
        <f>VLOOKUP(Sintéticos2x2!D52,Aplicações!$B$10:$J$67,9,0)</f>
        <v>102.36</v>
      </c>
      <c r="G52" s="38">
        <v>163</v>
      </c>
      <c r="H52" s="38">
        <v>155</v>
      </c>
      <c r="I52" s="41">
        <f t="shared" ref="I52:J52" si="55">G52/E52-1</f>
        <v>0.61674270977980572</v>
      </c>
      <c r="J52" s="41">
        <f t="shared" si="55"/>
        <v>0.51426338413442751</v>
      </c>
      <c r="K52" s="41">
        <f t="shared" si="1"/>
        <v>0.56550304695711662</v>
      </c>
      <c r="L52" s="40">
        <f>VLOOKUP(Sintéticos2x2!C52,Aplicações!$B$10:$J$67,6,0)</f>
        <v>0.3</v>
      </c>
      <c r="M52" s="40">
        <f>VLOOKUP(Sintéticos2x2!D52,Aplicações!$B$10:$J$67,6,0)</f>
        <v>0.3</v>
      </c>
      <c r="N52" s="40">
        <f>VLOOKUP(Sintéticos2x2!C52,Aplicações!$B$10:$J$67,7,0)</f>
        <v>1</v>
      </c>
      <c r="O52" s="40">
        <f>VLOOKUP(Sintéticos2x2!D52,Aplicações!$B$10:$J$67,7,0)</f>
        <v>1</v>
      </c>
      <c r="P52" s="40">
        <f>VLOOKUP(Sintéticos2x2!C52,Aplicações!$B$10:$J$67,8,0)</f>
        <v>1</v>
      </c>
      <c r="Q52" s="40">
        <f>VLOOKUP(Sintéticos2x2!D52,Aplicações!$B$10:$J$67,8,0)</f>
        <v>0.1</v>
      </c>
      <c r="R52" s="40">
        <f t="shared" si="2"/>
        <v>0.6</v>
      </c>
      <c r="S52" s="40">
        <f t="shared" si="3"/>
        <v>2</v>
      </c>
      <c r="T52" s="40">
        <f t="shared" si="4"/>
        <v>1.1000000000000001</v>
      </c>
      <c r="U52" s="40">
        <f t="shared" si="5"/>
        <v>1</v>
      </c>
      <c r="V52" s="40">
        <f t="shared" si="6"/>
        <v>1</v>
      </c>
      <c r="W52" s="40">
        <f t="shared" si="7"/>
        <v>9.9999999999999978E-2</v>
      </c>
    </row>
    <row r="53" spans="2:23" ht="13.5" customHeight="1">
      <c r="B53" s="39">
        <v>50</v>
      </c>
      <c r="C53" s="38" t="s">
        <v>37</v>
      </c>
      <c r="D53" s="38" t="s">
        <v>32</v>
      </c>
      <c r="E53" s="40">
        <f>VLOOKUP(Sintéticos2x2!C53,Aplicações!$B$10:$J$67,9,0)</f>
        <v>100.82</v>
      </c>
      <c r="F53" s="40">
        <f>VLOOKUP(Sintéticos2x2!D53,Aplicações!$B$10:$J$67,9,0)</f>
        <v>99.78</v>
      </c>
      <c r="G53" s="38">
        <v>140</v>
      </c>
      <c r="H53" s="38">
        <v>135</v>
      </c>
      <c r="I53" s="41">
        <f t="shared" ref="I53:J53" si="56">G53/E53-1</f>
        <v>0.38861337036302324</v>
      </c>
      <c r="J53" s="41">
        <f t="shared" si="56"/>
        <v>0.35297654840649417</v>
      </c>
      <c r="K53" s="41">
        <f t="shared" si="1"/>
        <v>0.3707949593847587</v>
      </c>
      <c r="L53" s="40">
        <f>VLOOKUP(Sintéticos2x2!C53,Aplicações!$B$10:$J$67,6,0)</f>
        <v>0.3</v>
      </c>
      <c r="M53" s="40">
        <f>VLOOKUP(Sintéticos2x2!D53,Aplicações!$B$10:$J$67,6,0)</f>
        <v>0.1</v>
      </c>
      <c r="N53" s="40">
        <f>VLOOKUP(Sintéticos2x2!C53,Aplicações!$B$10:$J$67,7,0)</f>
        <v>1</v>
      </c>
      <c r="O53" s="40">
        <f>VLOOKUP(Sintéticos2x2!D53,Aplicações!$B$10:$J$67,7,0)</f>
        <v>0.5</v>
      </c>
      <c r="P53" s="40">
        <f>VLOOKUP(Sintéticos2x2!C53,Aplicações!$B$10:$J$67,8,0)</f>
        <v>1</v>
      </c>
      <c r="Q53" s="40">
        <f>VLOOKUP(Sintéticos2x2!D53,Aplicações!$B$10:$J$67,8,0)</f>
        <v>0.1</v>
      </c>
      <c r="R53" s="40">
        <f t="shared" si="2"/>
        <v>0.4</v>
      </c>
      <c r="S53" s="40">
        <f t="shared" si="3"/>
        <v>1.5</v>
      </c>
      <c r="T53" s="40">
        <f t="shared" si="4"/>
        <v>1.1000000000000001</v>
      </c>
      <c r="U53" s="40">
        <f t="shared" si="5"/>
        <v>0.8</v>
      </c>
      <c r="V53" s="40">
        <f t="shared" si="6"/>
        <v>0.5</v>
      </c>
      <c r="W53" s="40">
        <f t="shared" si="7"/>
        <v>9.9999999999999978E-2</v>
      </c>
    </row>
    <row r="54" spans="2:23" ht="13.5" customHeight="1">
      <c r="B54" s="39">
        <v>51</v>
      </c>
      <c r="C54" s="38" t="s">
        <v>37</v>
      </c>
      <c r="D54" s="38" t="s">
        <v>33</v>
      </c>
      <c r="E54" s="40">
        <f>VLOOKUP(Sintéticos2x2!C54,Aplicações!$B$10:$J$67,9,0)</f>
        <v>100.82</v>
      </c>
      <c r="F54" s="40">
        <f>VLOOKUP(Sintéticos2x2!D54,Aplicações!$B$10:$J$67,9,0)</f>
        <v>105.11</v>
      </c>
      <c r="G54" s="38">
        <v>167</v>
      </c>
      <c r="H54" s="38">
        <v>208</v>
      </c>
      <c r="I54" s="41">
        <f t="shared" ref="I54:J54" si="57">G54/E54-1</f>
        <v>0.6564173775044635</v>
      </c>
      <c r="J54" s="41">
        <f t="shared" si="57"/>
        <v>0.97887926933688507</v>
      </c>
      <c r="K54" s="41">
        <f t="shared" si="1"/>
        <v>0.81764832342067428</v>
      </c>
      <c r="L54" s="40">
        <f>VLOOKUP(Sintéticos2x2!C54,Aplicações!$B$10:$J$67,6,0)</f>
        <v>0.3</v>
      </c>
      <c r="M54" s="40">
        <f>VLOOKUP(Sintéticos2x2!D54,Aplicações!$B$10:$J$67,6,0)</f>
        <v>0.5</v>
      </c>
      <c r="N54" s="40">
        <f>VLOOKUP(Sintéticos2x2!C54,Aplicações!$B$10:$J$67,7,0)</f>
        <v>1</v>
      </c>
      <c r="O54" s="40">
        <f>VLOOKUP(Sintéticos2x2!D54,Aplicações!$B$10:$J$67,7,0)</f>
        <v>0.5</v>
      </c>
      <c r="P54" s="40">
        <f>VLOOKUP(Sintéticos2x2!C54,Aplicações!$B$10:$J$67,8,0)</f>
        <v>1</v>
      </c>
      <c r="Q54" s="40">
        <f>VLOOKUP(Sintéticos2x2!D54,Aplicações!$B$10:$J$67,8,0)</f>
        <v>0.1</v>
      </c>
      <c r="R54" s="40">
        <f t="shared" si="2"/>
        <v>0.8</v>
      </c>
      <c r="S54" s="40">
        <f t="shared" si="3"/>
        <v>1.5</v>
      </c>
      <c r="T54" s="40">
        <f t="shared" si="4"/>
        <v>1.1000000000000001</v>
      </c>
      <c r="U54" s="40">
        <f t="shared" si="5"/>
        <v>0.8</v>
      </c>
      <c r="V54" s="40">
        <f t="shared" si="6"/>
        <v>0.5</v>
      </c>
      <c r="W54" s="40">
        <f t="shared" si="7"/>
        <v>9.9999999999999978E-2</v>
      </c>
    </row>
    <row r="55" spans="2:23" ht="13.5" customHeight="1">
      <c r="B55" s="39">
        <v>52</v>
      </c>
      <c r="C55" s="38" t="s">
        <v>37</v>
      </c>
      <c r="D55" s="38" t="s">
        <v>34</v>
      </c>
      <c r="E55" s="40">
        <f>VLOOKUP(Sintéticos2x2!C55,Aplicações!$B$10:$J$67,9,0)</f>
        <v>100.82</v>
      </c>
      <c r="F55" s="40">
        <f>VLOOKUP(Sintéticos2x2!D55,Aplicações!$B$10:$J$67,9,0)</f>
        <v>106.51</v>
      </c>
      <c r="G55" s="38">
        <v>158</v>
      </c>
      <c r="H55" s="38">
        <v>261</v>
      </c>
      <c r="I55" s="41">
        <f t="shared" ref="I55:J55" si="58">G55/E55-1</f>
        <v>0.56714937512398333</v>
      </c>
      <c r="J55" s="41">
        <f t="shared" si="58"/>
        <v>1.4504741338841423</v>
      </c>
      <c r="K55" s="41">
        <f t="shared" si="1"/>
        <v>1.0088117545040629</v>
      </c>
      <c r="L55" s="40">
        <f>VLOOKUP(Sintéticos2x2!C55,Aplicações!$B$10:$J$67,6,0)</f>
        <v>0.3</v>
      </c>
      <c r="M55" s="40">
        <f>VLOOKUP(Sintéticos2x2!D55,Aplicações!$B$10:$J$67,6,0)</f>
        <v>1</v>
      </c>
      <c r="N55" s="40">
        <f>VLOOKUP(Sintéticos2x2!C55,Aplicações!$B$10:$J$67,7,0)</f>
        <v>1</v>
      </c>
      <c r="O55" s="40">
        <f>VLOOKUP(Sintéticos2x2!D55,Aplicações!$B$10:$J$67,7,0)</f>
        <v>0</v>
      </c>
      <c r="P55" s="40">
        <f>VLOOKUP(Sintéticos2x2!C55,Aplicações!$B$10:$J$67,8,0)</f>
        <v>1</v>
      </c>
      <c r="Q55" s="40">
        <f>VLOOKUP(Sintéticos2x2!D55,Aplicações!$B$10:$J$67,8,0)</f>
        <v>1</v>
      </c>
      <c r="R55" s="40">
        <f t="shared" si="2"/>
        <v>1.3</v>
      </c>
      <c r="S55" s="40">
        <f t="shared" si="3"/>
        <v>1</v>
      </c>
      <c r="T55" s="40">
        <f t="shared" si="4"/>
        <v>2</v>
      </c>
      <c r="U55" s="40">
        <f t="shared" si="5"/>
        <v>0.30000000000000004</v>
      </c>
      <c r="V55" s="40">
        <f t="shared" si="6"/>
        <v>0</v>
      </c>
      <c r="W55" s="40">
        <f t="shared" si="7"/>
        <v>1</v>
      </c>
    </row>
    <row r="56" spans="2:23" ht="13.5" customHeight="1">
      <c r="B56" s="39">
        <v>53</v>
      </c>
      <c r="C56" s="38" t="s">
        <v>37</v>
      </c>
      <c r="D56" s="38" t="s">
        <v>35</v>
      </c>
      <c r="E56" s="40">
        <f>VLOOKUP(Sintéticos2x2!C56,Aplicações!$B$10:$J$67,9,0)</f>
        <v>100.82</v>
      </c>
      <c r="F56" s="40">
        <f>VLOOKUP(Sintéticos2x2!D56,Aplicações!$B$10:$J$67,9,0)</f>
        <v>103.08</v>
      </c>
      <c r="G56" s="38">
        <v>157</v>
      </c>
      <c r="H56" s="38">
        <v>185</v>
      </c>
      <c r="I56" s="41">
        <f t="shared" ref="I56:J56" si="59">G56/E56-1</f>
        <v>0.55723070819281895</v>
      </c>
      <c r="J56" s="41">
        <f t="shared" si="59"/>
        <v>0.79472254559565392</v>
      </c>
      <c r="K56" s="41">
        <f t="shared" si="1"/>
        <v>0.67597662689423643</v>
      </c>
      <c r="L56" s="40">
        <f>VLOOKUP(Sintéticos2x2!C56,Aplicações!$B$10:$J$67,6,0)</f>
        <v>0.3</v>
      </c>
      <c r="M56" s="40">
        <f>VLOOKUP(Sintéticos2x2!D56,Aplicações!$B$10:$J$67,6,0)</f>
        <v>0.5</v>
      </c>
      <c r="N56" s="40">
        <f>VLOOKUP(Sintéticos2x2!C56,Aplicações!$B$10:$J$67,7,0)</f>
        <v>1</v>
      </c>
      <c r="O56" s="40">
        <f>VLOOKUP(Sintéticos2x2!D56,Aplicações!$B$10:$J$67,7,0)</f>
        <v>0.1</v>
      </c>
      <c r="P56" s="40">
        <f>VLOOKUP(Sintéticos2x2!C56,Aplicações!$B$10:$J$67,8,0)</f>
        <v>1</v>
      </c>
      <c r="Q56" s="40">
        <f>VLOOKUP(Sintéticos2x2!D56,Aplicações!$B$10:$J$67,8,0)</f>
        <v>1</v>
      </c>
      <c r="R56" s="40">
        <f t="shared" si="2"/>
        <v>0.8</v>
      </c>
      <c r="S56" s="40">
        <f t="shared" si="3"/>
        <v>1.1000000000000001</v>
      </c>
      <c r="T56" s="40">
        <f t="shared" si="4"/>
        <v>2</v>
      </c>
      <c r="U56" s="40">
        <f t="shared" si="5"/>
        <v>0.8</v>
      </c>
      <c r="V56" s="40">
        <f t="shared" si="6"/>
        <v>9.9999999999999978E-2</v>
      </c>
      <c r="W56" s="40">
        <f t="shared" si="7"/>
        <v>1</v>
      </c>
    </row>
    <row r="57" spans="2:23" ht="13.5" customHeight="1">
      <c r="B57" s="39">
        <v>54</v>
      </c>
      <c r="C57" s="38" t="s">
        <v>37</v>
      </c>
      <c r="D57" s="38" t="s">
        <v>36</v>
      </c>
      <c r="E57" s="40">
        <f>VLOOKUP(Sintéticos2x2!C57,Aplicações!$B$10:$J$67,9,0)</f>
        <v>100.82</v>
      </c>
      <c r="F57" s="40">
        <f>VLOOKUP(Sintéticos2x2!D57,Aplicações!$B$10:$J$67,9,0)</f>
        <v>102.96</v>
      </c>
      <c r="G57" s="38">
        <v>150</v>
      </c>
      <c r="H57" s="38">
        <v>178</v>
      </c>
      <c r="I57" s="41">
        <f t="shared" ref="I57:J57" si="60">G57/E57-1</f>
        <v>0.48780003967466778</v>
      </c>
      <c r="J57" s="41">
        <f t="shared" si="60"/>
        <v>0.72882672882672894</v>
      </c>
      <c r="K57" s="41">
        <f t="shared" si="1"/>
        <v>0.60831338425069836</v>
      </c>
      <c r="L57" s="40">
        <f>VLOOKUP(Sintéticos2x2!C57,Aplicações!$B$10:$J$67,6,0)</f>
        <v>0.3</v>
      </c>
      <c r="M57" s="40">
        <f>VLOOKUP(Sintéticos2x2!D57,Aplicações!$B$10:$J$67,6,0)</f>
        <v>0.1</v>
      </c>
      <c r="N57" s="40">
        <f>VLOOKUP(Sintéticos2x2!C57,Aplicações!$B$10:$J$67,7,0)</f>
        <v>1</v>
      </c>
      <c r="O57" s="40">
        <f>VLOOKUP(Sintéticos2x2!D57,Aplicações!$B$10:$J$67,7,0)</f>
        <v>0.1</v>
      </c>
      <c r="P57" s="40">
        <f>VLOOKUP(Sintéticos2x2!C57,Aplicações!$B$10:$J$67,8,0)</f>
        <v>1</v>
      </c>
      <c r="Q57" s="40">
        <f>VLOOKUP(Sintéticos2x2!D57,Aplicações!$B$10:$J$67,8,0)</f>
        <v>1</v>
      </c>
      <c r="R57" s="40">
        <f t="shared" si="2"/>
        <v>0.4</v>
      </c>
      <c r="S57" s="40">
        <f t="shared" si="3"/>
        <v>1.1000000000000001</v>
      </c>
      <c r="T57" s="40">
        <f t="shared" si="4"/>
        <v>2</v>
      </c>
      <c r="U57" s="40">
        <f t="shared" si="5"/>
        <v>0.8</v>
      </c>
      <c r="V57" s="40">
        <f t="shared" si="6"/>
        <v>9.9999999999999978E-2</v>
      </c>
      <c r="W57" s="40">
        <f t="shared" si="7"/>
        <v>1</v>
      </c>
    </row>
    <row r="58" spans="2:23" ht="13.5" customHeight="1">
      <c r="B58" s="39">
        <v>55</v>
      </c>
      <c r="C58" s="38" t="s">
        <v>37</v>
      </c>
      <c r="D58" s="38" t="s">
        <v>37</v>
      </c>
      <c r="E58" s="40">
        <f>VLOOKUP(Sintéticos2x2!C58,Aplicações!$B$10:$J$67,9,0)</f>
        <v>100.82</v>
      </c>
      <c r="F58" s="40">
        <f>VLOOKUP(Sintéticos2x2!D58,Aplicações!$B$10:$J$67,9,0)</f>
        <v>100.82</v>
      </c>
      <c r="G58" s="38">
        <v>183</v>
      </c>
      <c r="H58" s="38">
        <v>182</v>
      </c>
      <c r="I58" s="41">
        <f t="shared" ref="I58:J58" si="61">G58/E58-1</f>
        <v>0.81511604840309482</v>
      </c>
      <c r="J58" s="41">
        <f t="shared" si="61"/>
        <v>0.80519738147193021</v>
      </c>
      <c r="K58" s="41">
        <f t="shared" si="1"/>
        <v>0.81015671493751251</v>
      </c>
      <c r="L58" s="40">
        <f>VLOOKUP(Sintéticos2x2!C58,Aplicações!$B$10:$J$67,6,0)</f>
        <v>0.3</v>
      </c>
      <c r="M58" s="40">
        <f>VLOOKUP(Sintéticos2x2!D58,Aplicações!$B$10:$J$67,6,0)</f>
        <v>0.3</v>
      </c>
      <c r="N58" s="40">
        <f>VLOOKUP(Sintéticos2x2!C58,Aplicações!$B$10:$J$67,7,0)</f>
        <v>1</v>
      </c>
      <c r="O58" s="40">
        <f>VLOOKUP(Sintéticos2x2!D58,Aplicações!$B$10:$J$67,7,0)</f>
        <v>1</v>
      </c>
      <c r="P58" s="40">
        <f>VLOOKUP(Sintéticos2x2!C58,Aplicações!$B$10:$J$67,8,0)</f>
        <v>1</v>
      </c>
      <c r="Q58" s="40">
        <f>VLOOKUP(Sintéticos2x2!D58,Aplicações!$B$10:$J$67,8,0)</f>
        <v>1</v>
      </c>
      <c r="R58" s="40">
        <f t="shared" si="2"/>
        <v>0.6</v>
      </c>
      <c r="S58" s="40">
        <f t="shared" si="3"/>
        <v>2</v>
      </c>
      <c r="T58" s="40">
        <f t="shared" si="4"/>
        <v>2</v>
      </c>
      <c r="U58" s="40">
        <f t="shared" si="5"/>
        <v>1</v>
      </c>
      <c r="V58" s="40">
        <f t="shared" si="6"/>
        <v>1</v>
      </c>
      <c r="W58" s="40">
        <f t="shared" si="7"/>
        <v>1</v>
      </c>
    </row>
    <row r="59" spans="2:23" ht="13.5" customHeight="1">
      <c r="B59" s="39">
        <v>56</v>
      </c>
      <c r="C59" s="38" t="s">
        <v>37</v>
      </c>
      <c r="D59" s="38" t="s">
        <v>38</v>
      </c>
      <c r="E59" s="40">
        <f>VLOOKUP(Sintéticos2x2!C59,Aplicações!$B$10:$J$67,9,0)</f>
        <v>100.82</v>
      </c>
      <c r="F59" s="40">
        <f>VLOOKUP(Sintéticos2x2!D59,Aplicações!$B$10:$J$67,9,0)</f>
        <v>101.12</v>
      </c>
      <c r="G59" s="38">
        <v>159</v>
      </c>
      <c r="H59" s="38">
        <v>156</v>
      </c>
      <c r="I59" s="41">
        <f t="shared" ref="I59:J59" si="62">G59/E59-1</f>
        <v>0.57706804205514795</v>
      </c>
      <c r="J59" s="41">
        <f t="shared" si="62"/>
        <v>0.54272151898734178</v>
      </c>
      <c r="K59" s="41">
        <f t="shared" si="1"/>
        <v>0.55989478052124486</v>
      </c>
      <c r="L59" s="40">
        <f>VLOOKUP(Sintéticos2x2!C59,Aplicações!$B$10:$J$67,6,0)</f>
        <v>0.3</v>
      </c>
      <c r="M59" s="40">
        <f>VLOOKUP(Sintéticos2x2!D59,Aplicações!$B$10:$J$67,6,0)</f>
        <v>0.1</v>
      </c>
      <c r="N59" s="40">
        <f>VLOOKUP(Sintéticos2x2!C59,Aplicações!$B$10:$J$67,7,0)</f>
        <v>1</v>
      </c>
      <c r="O59" s="40">
        <f>VLOOKUP(Sintéticos2x2!D59,Aplicações!$B$10:$J$67,7,0)</f>
        <v>0.5</v>
      </c>
      <c r="P59" s="40">
        <f>VLOOKUP(Sintéticos2x2!C59,Aplicações!$B$10:$J$67,8,0)</f>
        <v>1</v>
      </c>
      <c r="Q59" s="40">
        <f>VLOOKUP(Sintéticos2x2!D59,Aplicações!$B$10:$J$67,8,0)</f>
        <v>1</v>
      </c>
      <c r="R59" s="40">
        <f t="shared" si="2"/>
        <v>0.4</v>
      </c>
      <c r="S59" s="40">
        <f t="shared" si="3"/>
        <v>1.5</v>
      </c>
      <c r="T59" s="40">
        <f t="shared" si="4"/>
        <v>2</v>
      </c>
      <c r="U59" s="40">
        <f t="shared" si="5"/>
        <v>0.8</v>
      </c>
      <c r="V59" s="40">
        <f t="shared" si="6"/>
        <v>0.5</v>
      </c>
      <c r="W59" s="40">
        <f t="shared" si="7"/>
        <v>1</v>
      </c>
    </row>
    <row r="60" spans="2:23" ht="13.5" customHeight="1">
      <c r="B60" s="39">
        <v>57</v>
      </c>
      <c r="C60" s="38" t="s">
        <v>37</v>
      </c>
      <c r="D60" s="38" t="s">
        <v>39</v>
      </c>
      <c r="E60" s="40">
        <f>VLOOKUP(Sintéticos2x2!C60,Aplicações!$B$10:$J$67,9,0)</f>
        <v>100.82</v>
      </c>
      <c r="F60" s="40">
        <f>VLOOKUP(Sintéticos2x2!D60,Aplicações!$B$10:$J$67,9,0)</f>
        <v>108.01</v>
      </c>
      <c r="G60" s="38">
        <v>178</v>
      </c>
      <c r="H60" s="38">
        <v>228</v>
      </c>
      <c r="I60" s="41">
        <f t="shared" ref="I60:J60" si="63">G60/E60-1</f>
        <v>0.76552271374727243</v>
      </c>
      <c r="J60" s="41">
        <f t="shared" si="63"/>
        <v>1.1109156559577817</v>
      </c>
      <c r="K60" s="41">
        <f t="shared" si="1"/>
        <v>0.93821918485252709</v>
      </c>
      <c r="L60" s="40">
        <f>VLOOKUP(Sintéticos2x2!C60,Aplicações!$B$10:$J$67,6,0)</f>
        <v>0.3</v>
      </c>
      <c r="M60" s="40">
        <f>VLOOKUP(Sintéticos2x2!D60,Aplicações!$B$10:$J$67,6,0)</f>
        <v>0.5</v>
      </c>
      <c r="N60" s="40">
        <f>VLOOKUP(Sintéticos2x2!C60,Aplicações!$B$10:$J$67,7,0)</f>
        <v>1</v>
      </c>
      <c r="O60" s="40">
        <f>VLOOKUP(Sintéticos2x2!D60,Aplicações!$B$10:$J$67,7,0)</f>
        <v>0.5</v>
      </c>
      <c r="P60" s="40">
        <f>VLOOKUP(Sintéticos2x2!C60,Aplicações!$B$10:$J$67,8,0)</f>
        <v>1</v>
      </c>
      <c r="Q60" s="40">
        <f>VLOOKUP(Sintéticos2x2!D60,Aplicações!$B$10:$J$67,8,0)</f>
        <v>1</v>
      </c>
      <c r="R60" s="40">
        <f t="shared" si="2"/>
        <v>0.8</v>
      </c>
      <c r="S60" s="40">
        <f t="shared" si="3"/>
        <v>1.5</v>
      </c>
      <c r="T60" s="40">
        <f t="shared" si="4"/>
        <v>2</v>
      </c>
      <c r="U60" s="40">
        <f t="shared" si="5"/>
        <v>0.8</v>
      </c>
      <c r="V60" s="40">
        <f t="shared" si="6"/>
        <v>0.5</v>
      </c>
      <c r="W60" s="40">
        <f t="shared" si="7"/>
        <v>1</v>
      </c>
    </row>
    <row r="61" spans="2:23" ht="13.5" customHeight="1">
      <c r="B61" s="39">
        <v>58</v>
      </c>
      <c r="C61" s="38" t="s">
        <v>38</v>
      </c>
      <c r="D61" s="38" t="s">
        <v>28</v>
      </c>
      <c r="E61" s="40">
        <f>VLOOKUP(Sintéticos2x2!C61,Aplicações!$B$10:$J$67,9,0)</f>
        <v>101.12</v>
      </c>
      <c r="F61" s="40">
        <f>VLOOKUP(Sintéticos2x2!D61,Aplicações!$B$10:$J$67,9,0)</f>
        <v>102.12</v>
      </c>
      <c r="G61" s="38">
        <v>122</v>
      </c>
      <c r="H61" s="38">
        <v>172</v>
      </c>
      <c r="I61" s="41">
        <f t="shared" ref="I61:J61" si="64">G61/E61-1</f>
        <v>0.20648734177215178</v>
      </c>
      <c r="J61" s="41">
        <f t="shared" si="64"/>
        <v>0.68429298864081467</v>
      </c>
      <c r="K61" s="41">
        <f t="shared" si="1"/>
        <v>0.44539016520648322</v>
      </c>
      <c r="L61" s="40">
        <f>VLOOKUP(Sintéticos2x2!C61,Aplicações!$B$10:$J$67,6,0)</f>
        <v>0.1</v>
      </c>
      <c r="M61" s="40">
        <f>VLOOKUP(Sintéticos2x2!D61,Aplicações!$B$10:$J$67,6,0)</f>
        <v>1</v>
      </c>
      <c r="N61" s="40">
        <f>VLOOKUP(Sintéticos2x2!C61,Aplicações!$B$10:$J$67,7,0)</f>
        <v>0.5</v>
      </c>
      <c r="O61" s="40">
        <f>VLOOKUP(Sintéticos2x2!D61,Aplicações!$B$10:$J$67,7,0)</f>
        <v>0</v>
      </c>
      <c r="P61" s="40">
        <f>VLOOKUP(Sintéticos2x2!C61,Aplicações!$B$10:$J$67,8,0)</f>
        <v>1</v>
      </c>
      <c r="Q61" s="40">
        <f>VLOOKUP(Sintéticos2x2!D61,Aplicações!$B$10:$J$67,8,0)</f>
        <v>0.1</v>
      </c>
      <c r="R61" s="40">
        <f t="shared" si="2"/>
        <v>1.1000000000000001</v>
      </c>
      <c r="S61" s="40">
        <f t="shared" si="3"/>
        <v>0.5</v>
      </c>
      <c r="T61" s="40">
        <f t="shared" si="4"/>
        <v>1.1000000000000001</v>
      </c>
      <c r="U61" s="40">
        <f t="shared" si="5"/>
        <v>9.9999999999999978E-2</v>
      </c>
      <c r="V61" s="40">
        <f t="shared" si="6"/>
        <v>0.5</v>
      </c>
      <c r="W61" s="40">
        <f t="shared" si="7"/>
        <v>9.9999999999999978E-2</v>
      </c>
    </row>
    <row r="62" spans="2:23" ht="13.5" customHeight="1">
      <c r="B62" s="39">
        <v>59</v>
      </c>
      <c r="C62" s="38" t="s">
        <v>38</v>
      </c>
      <c r="D62" s="38" t="s">
        <v>29</v>
      </c>
      <c r="E62" s="40">
        <f>VLOOKUP(Sintéticos2x2!C62,Aplicações!$B$10:$J$67,9,0)</f>
        <v>101.12</v>
      </c>
      <c r="F62" s="40">
        <f>VLOOKUP(Sintéticos2x2!D62,Aplicações!$B$10:$J$67,9,0)</f>
        <v>100.22</v>
      </c>
      <c r="G62" s="38">
        <v>120</v>
      </c>
      <c r="H62" s="38">
        <v>123</v>
      </c>
      <c r="I62" s="41">
        <f t="shared" ref="I62:J62" si="65">G62/E62-1</f>
        <v>0.18670886075949356</v>
      </c>
      <c r="J62" s="41">
        <f t="shared" si="65"/>
        <v>0.22729994013171018</v>
      </c>
      <c r="K62" s="41">
        <f t="shared" si="1"/>
        <v>0.20700440044560187</v>
      </c>
      <c r="L62" s="40">
        <f>VLOOKUP(Sintéticos2x2!C62,Aplicações!$B$10:$J$67,6,0)</f>
        <v>0.1</v>
      </c>
      <c r="M62" s="40">
        <f>VLOOKUP(Sintéticos2x2!D62,Aplicações!$B$10:$J$67,6,0)</f>
        <v>0.5</v>
      </c>
      <c r="N62" s="40">
        <f>VLOOKUP(Sintéticos2x2!C62,Aplicações!$B$10:$J$67,7,0)</f>
        <v>0.5</v>
      </c>
      <c r="O62" s="40">
        <f>VLOOKUP(Sintéticos2x2!D62,Aplicações!$B$10:$J$67,7,0)</f>
        <v>0.1</v>
      </c>
      <c r="P62" s="40">
        <f>VLOOKUP(Sintéticos2x2!C62,Aplicações!$B$10:$J$67,8,0)</f>
        <v>1</v>
      </c>
      <c r="Q62" s="40">
        <f>VLOOKUP(Sintéticos2x2!D62,Aplicações!$B$10:$J$67,8,0)</f>
        <v>0.1</v>
      </c>
      <c r="R62" s="40">
        <f t="shared" si="2"/>
        <v>0.6</v>
      </c>
      <c r="S62" s="40">
        <f t="shared" si="3"/>
        <v>0.6</v>
      </c>
      <c r="T62" s="40">
        <f t="shared" si="4"/>
        <v>1.1000000000000001</v>
      </c>
      <c r="U62" s="40">
        <f t="shared" si="5"/>
        <v>0.6</v>
      </c>
      <c r="V62" s="40">
        <f t="shared" si="6"/>
        <v>0.6</v>
      </c>
      <c r="W62" s="40">
        <f t="shared" si="7"/>
        <v>9.9999999999999978E-2</v>
      </c>
    </row>
    <row r="63" spans="2:23" ht="13.5" customHeight="1">
      <c r="B63" s="39">
        <v>60</v>
      </c>
      <c r="C63" s="38" t="s">
        <v>38</v>
      </c>
      <c r="D63" s="38" t="s">
        <v>30</v>
      </c>
      <c r="E63" s="40">
        <f>VLOOKUP(Sintéticos2x2!C63,Aplicações!$B$10:$J$67,9,0)</f>
        <v>101.12</v>
      </c>
      <c r="F63" s="40">
        <f>VLOOKUP(Sintéticos2x2!D63,Aplicações!$B$10:$J$67,9,0)</f>
        <v>105.41</v>
      </c>
      <c r="G63" s="38">
        <v>114</v>
      </c>
      <c r="H63" s="38">
        <v>129</v>
      </c>
      <c r="I63" s="41">
        <f t="shared" ref="I63:J63" si="66">G63/E63-1</f>
        <v>0.12737341772151889</v>
      </c>
      <c r="J63" s="41">
        <f t="shared" si="66"/>
        <v>0.2237928090314012</v>
      </c>
      <c r="K63" s="41">
        <f t="shared" si="1"/>
        <v>0.17558311337646004</v>
      </c>
      <c r="L63" s="40">
        <f>VLOOKUP(Sintéticos2x2!C63,Aplicações!$B$10:$J$67,6,0)</f>
        <v>0.1</v>
      </c>
      <c r="M63" s="40">
        <f>VLOOKUP(Sintéticos2x2!D63,Aplicações!$B$10:$J$67,6,0)</f>
        <v>0.1</v>
      </c>
      <c r="N63" s="40">
        <f>VLOOKUP(Sintéticos2x2!C63,Aplicações!$B$10:$J$67,7,0)</f>
        <v>0.5</v>
      </c>
      <c r="O63" s="40">
        <f>VLOOKUP(Sintéticos2x2!D63,Aplicações!$B$10:$J$67,7,0)</f>
        <v>0.1</v>
      </c>
      <c r="P63" s="40">
        <f>VLOOKUP(Sintéticos2x2!C63,Aplicações!$B$10:$J$67,8,0)</f>
        <v>1</v>
      </c>
      <c r="Q63" s="40">
        <f>VLOOKUP(Sintéticos2x2!D63,Aplicações!$B$10:$J$67,8,0)</f>
        <v>0.1</v>
      </c>
      <c r="R63" s="40">
        <f t="shared" si="2"/>
        <v>0.2</v>
      </c>
      <c r="S63" s="40">
        <f t="shared" si="3"/>
        <v>0.6</v>
      </c>
      <c r="T63" s="40">
        <f t="shared" si="4"/>
        <v>1.1000000000000001</v>
      </c>
      <c r="U63" s="40">
        <f t="shared" si="5"/>
        <v>1</v>
      </c>
      <c r="V63" s="40">
        <f t="shared" si="6"/>
        <v>0.6</v>
      </c>
      <c r="W63" s="40">
        <f t="shared" si="7"/>
        <v>9.9999999999999978E-2</v>
      </c>
    </row>
    <row r="64" spans="2:23" ht="13.5" customHeight="1">
      <c r="B64" s="39">
        <v>61</v>
      </c>
      <c r="C64" s="38" t="s">
        <v>38</v>
      </c>
      <c r="D64" s="38" t="s">
        <v>31</v>
      </c>
      <c r="E64" s="40">
        <f>VLOOKUP(Sintéticos2x2!C64,Aplicações!$B$10:$J$67,9,0)</f>
        <v>101.12</v>
      </c>
      <c r="F64" s="40">
        <f>VLOOKUP(Sintéticos2x2!D64,Aplicações!$B$10:$J$67,9,0)</f>
        <v>102.36</v>
      </c>
      <c r="G64" s="38">
        <v>153</v>
      </c>
      <c r="H64" s="38">
        <v>140</v>
      </c>
      <c r="I64" s="41">
        <f t="shared" ref="I64:J64" si="67">G64/E64-1</f>
        <v>0.51305379746835444</v>
      </c>
      <c r="J64" s="41">
        <f t="shared" si="67"/>
        <v>0.36772176631496678</v>
      </c>
      <c r="K64" s="41">
        <f t="shared" si="1"/>
        <v>0.44038778189166061</v>
      </c>
      <c r="L64" s="40">
        <f>VLOOKUP(Sintéticos2x2!C64,Aplicações!$B$10:$J$67,6,0)</f>
        <v>0.1</v>
      </c>
      <c r="M64" s="40">
        <f>VLOOKUP(Sintéticos2x2!D64,Aplicações!$B$10:$J$67,6,0)</f>
        <v>0.3</v>
      </c>
      <c r="N64" s="40">
        <f>VLOOKUP(Sintéticos2x2!C64,Aplicações!$B$10:$J$67,7,0)</f>
        <v>0.5</v>
      </c>
      <c r="O64" s="40">
        <f>VLOOKUP(Sintéticos2x2!D64,Aplicações!$B$10:$J$67,7,0)</f>
        <v>1</v>
      </c>
      <c r="P64" s="40">
        <f>VLOOKUP(Sintéticos2x2!C64,Aplicações!$B$10:$J$67,8,0)</f>
        <v>1</v>
      </c>
      <c r="Q64" s="40">
        <f>VLOOKUP(Sintéticos2x2!D64,Aplicações!$B$10:$J$67,8,0)</f>
        <v>0.1</v>
      </c>
      <c r="R64" s="40">
        <f t="shared" si="2"/>
        <v>0.4</v>
      </c>
      <c r="S64" s="40">
        <f t="shared" si="3"/>
        <v>1.5</v>
      </c>
      <c r="T64" s="40">
        <f t="shared" si="4"/>
        <v>1.1000000000000001</v>
      </c>
      <c r="U64" s="40">
        <f t="shared" si="5"/>
        <v>0.8</v>
      </c>
      <c r="V64" s="40">
        <f t="shared" si="6"/>
        <v>0.5</v>
      </c>
      <c r="W64" s="40">
        <f t="shared" si="7"/>
        <v>9.9999999999999978E-2</v>
      </c>
    </row>
    <row r="65" spans="2:23" ht="13.5" customHeight="1">
      <c r="B65" s="39">
        <v>62</v>
      </c>
      <c r="C65" s="38" t="s">
        <v>38</v>
      </c>
      <c r="D65" s="38" t="s">
        <v>32</v>
      </c>
      <c r="E65" s="40">
        <f>VLOOKUP(Sintéticos2x2!C65,Aplicações!$B$10:$J$67,9,0)</f>
        <v>101.12</v>
      </c>
      <c r="F65" s="40">
        <f>VLOOKUP(Sintéticos2x2!D65,Aplicações!$B$10:$J$67,9,0)</f>
        <v>99.78</v>
      </c>
      <c r="G65" s="38">
        <v>125</v>
      </c>
      <c r="H65" s="38">
        <v>112</v>
      </c>
      <c r="I65" s="41">
        <f t="shared" ref="I65:J65" si="68">G65/E65-1</f>
        <v>0.23615506329113911</v>
      </c>
      <c r="J65" s="41">
        <f t="shared" si="68"/>
        <v>0.12246943275205457</v>
      </c>
      <c r="K65" s="41">
        <f t="shared" si="1"/>
        <v>0.17931224802159684</v>
      </c>
      <c r="L65" s="40">
        <f>VLOOKUP(Sintéticos2x2!C65,Aplicações!$B$10:$J$67,6,0)</f>
        <v>0.1</v>
      </c>
      <c r="M65" s="40">
        <f>VLOOKUP(Sintéticos2x2!D65,Aplicações!$B$10:$J$67,6,0)</f>
        <v>0.1</v>
      </c>
      <c r="N65" s="40">
        <f>VLOOKUP(Sintéticos2x2!C65,Aplicações!$B$10:$J$67,7,0)</f>
        <v>0.5</v>
      </c>
      <c r="O65" s="40">
        <f>VLOOKUP(Sintéticos2x2!D65,Aplicações!$B$10:$J$67,7,0)</f>
        <v>0.5</v>
      </c>
      <c r="P65" s="40">
        <f>VLOOKUP(Sintéticos2x2!C65,Aplicações!$B$10:$J$67,8,0)</f>
        <v>1</v>
      </c>
      <c r="Q65" s="40">
        <f>VLOOKUP(Sintéticos2x2!D65,Aplicações!$B$10:$J$67,8,0)</f>
        <v>0.1</v>
      </c>
      <c r="R65" s="40">
        <f t="shared" si="2"/>
        <v>0.2</v>
      </c>
      <c r="S65" s="40">
        <f t="shared" si="3"/>
        <v>1</v>
      </c>
      <c r="T65" s="40">
        <f t="shared" si="4"/>
        <v>1.1000000000000001</v>
      </c>
      <c r="U65" s="40">
        <f t="shared" si="5"/>
        <v>1</v>
      </c>
      <c r="V65" s="40">
        <f t="shared" si="6"/>
        <v>1</v>
      </c>
      <c r="W65" s="40">
        <f t="shared" si="7"/>
        <v>9.9999999999999978E-2</v>
      </c>
    </row>
    <row r="66" spans="2:23" ht="13.5" customHeight="1">
      <c r="B66" s="39">
        <v>63</v>
      </c>
      <c r="C66" s="38" t="s">
        <v>38</v>
      </c>
      <c r="D66" s="38" t="s">
        <v>33</v>
      </c>
      <c r="E66" s="40">
        <f>VLOOKUP(Sintéticos2x2!C66,Aplicações!$B$10:$J$67,9,0)</f>
        <v>101.12</v>
      </c>
      <c r="F66" s="40">
        <f>VLOOKUP(Sintéticos2x2!D66,Aplicações!$B$10:$J$67,9,0)</f>
        <v>105.11</v>
      </c>
      <c r="G66" s="38">
        <v>148</v>
      </c>
      <c r="H66" s="38">
        <v>177</v>
      </c>
      <c r="I66" s="41">
        <f t="shared" ref="I66:J66" si="69">G66/E66-1</f>
        <v>0.46360759493670889</v>
      </c>
      <c r="J66" s="41">
        <f t="shared" si="69"/>
        <v>0.68395014746456084</v>
      </c>
      <c r="K66" s="41">
        <f t="shared" si="1"/>
        <v>0.57377887120063487</v>
      </c>
      <c r="L66" s="40">
        <f>VLOOKUP(Sintéticos2x2!C66,Aplicações!$B$10:$J$67,6,0)</f>
        <v>0.1</v>
      </c>
      <c r="M66" s="40">
        <f>VLOOKUP(Sintéticos2x2!D66,Aplicações!$B$10:$J$67,6,0)</f>
        <v>0.5</v>
      </c>
      <c r="N66" s="40">
        <f>VLOOKUP(Sintéticos2x2!C66,Aplicações!$B$10:$J$67,7,0)</f>
        <v>0.5</v>
      </c>
      <c r="O66" s="40">
        <f>VLOOKUP(Sintéticos2x2!D66,Aplicações!$B$10:$J$67,7,0)</f>
        <v>0.5</v>
      </c>
      <c r="P66" s="40">
        <f>VLOOKUP(Sintéticos2x2!C66,Aplicações!$B$10:$J$67,8,0)</f>
        <v>1</v>
      </c>
      <c r="Q66" s="40">
        <f>VLOOKUP(Sintéticos2x2!D66,Aplicações!$B$10:$J$67,8,0)</f>
        <v>0.1</v>
      </c>
      <c r="R66" s="40">
        <f t="shared" si="2"/>
        <v>0.6</v>
      </c>
      <c r="S66" s="40">
        <f t="shared" si="3"/>
        <v>1</v>
      </c>
      <c r="T66" s="40">
        <f t="shared" si="4"/>
        <v>1.1000000000000001</v>
      </c>
      <c r="U66" s="40">
        <f t="shared" si="5"/>
        <v>0.6</v>
      </c>
      <c r="V66" s="40">
        <f t="shared" si="6"/>
        <v>1</v>
      </c>
      <c r="W66" s="40">
        <f t="shared" si="7"/>
        <v>9.9999999999999978E-2</v>
      </c>
    </row>
    <row r="67" spans="2:23" ht="13.5" customHeight="1">
      <c r="B67" s="39">
        <v>64</v>
      </c>
      <c r="C67" s="38" t="s">
        <v>38</v>
      </c>
      <c r="D67" s="38" t="s">
        <v>34</v>
      </c>
      <c r="E67" s="40">
        <f>VLOOKUP(Sintéticos2x2!C67,Aplicações!$B$10:$J$67,9,0)</f>
        <v>101.12</v>
      </c>
      <c r="F67" s="40">
        <f>VLOOKUP(Sintéticos2x2!D67,Aplicações!$B$10:$J$67,9,0)</f>
        <v>106.51</v>
      </c>
      <c r="G67" s="38">
        <v>131</v>
      </c>
      <c r="H67" s="38">
        <v>200</v>
      </c>
      <c r="I67" s="41">
        <f t="shared" ref="I67:J67" si="70">G67/E67-1</f>
        <v>0.29549050632911378</v>
      </c>
      <c r="J67" s="41">
        <f t="shared" si="70"/>
        <v>0.87775795699934278</v>
      </c>
      <c r="K67" s="41">
        <f t="shared" si="1"/>
        <v>0.58662423166422828</v>
      </c>
      <c r="L67" s="40">
        <f>VLOOKUP(Sintéticos2x2!C67,Aplicações!$B$10:$J$67,6,0)</f>
        <v>0.1</v>
      </c>
      <c r="M67" s="40">
        <f>VLOOKUP(Sintéticos2x2!D67,Aplicações!$B$10:$J$67,6,0)</f>
        <v>1</v>
      </c>
      <c r="N67" s="40">
        <f>VLOOKUP(Sintéticos2x2!C67,Aplicações!$B$10:$J$67,7,0)</f>
        <v>0.5</v>
      </c>
      <c r="O67" s="40">
        <f>VLOOKUP(Sintéticos2x2!D67,Aplicações!$B$10:$J$67,7,0)</f>
        <v>0</v>
      </c>
      <c r="P67" s="40">
        <f>VLOOKUP(Sintéticos2x2!C67,Aplicações!$B$10:$J$67,8,0)</f>
        <v>1</v>
      </c>
      <c r="Q67" s="40">
        <f>VLOOKUP(Sintéticos2x2!D67,Aplicações!$B$10:$J$67,8,0)</f>
        <v>1</v>
      </c>
      <c r="R67" s="40">
        <f t="shared" si="2"/>
        <v>1.1000000000000001</v>
      </c>
      <c r="S67" s="40">
        <f t="shared" si="3"/>
        <v>0.5</v>
      </c>
      <c r="T67" s="40">
        <f t="shared" si="4"/>
        <v>2</v>
      </c>
      <c r="U67" s="40">
        <f t="shared" si="5"/>
        <v>9.9999999999999978E-2</v>
      </c>
      <c r="V67" s="40">
        <f t="shared" si="6"/>
        <v>0.5</v>
      </c>
      <c r="W67" s="40">
        <f t="shared" si="7"/>
        <v>1</v>
      </c>
    </row>
    <row r="68" spans="2:23" ht="13.5" customHeight="1">
      <c r="B68" s="39">
        <v>65</v>
      </c>
      <c r="C68" s="38" t="s">
        <v>38</v>
      </c>
      <c r="D68" s="38" t="s">
        <v>35</v>
      </c>
      <c r="E68" s="40">
        <f>VLOOKUP(Sintéticos2x2!C68,Aplicações!$B$10:$J$67,9,0)</f>
        <v>101.12</v>
      </c>
      <c r="F68" s="40">
        <f>VLOOKUP(Sintéticos2x2!D68,Aplicações!$B$10:$J$67,9,0)</f>
        <v>103.08</v>
      </c>
      <c r="G68" s="38">
        <v>133</v>
      </c>
      <c r="H68" s="38">
        <v>153</v>
      </c>
      <c r="I68" s="41">
        <f t="shared" ref="I68:J68" si="71">G68/E68-1</f>
        <v>0.315268987341772</v>
      </c>
      <c r="J68" s="41">
        <f t="shared" si="71"/>
        <v>0.48428405122235163</v>
      </c>
      <c r="K68" s="41">
        <f t="shared" si="1"/>
        <v>0.39977651928206182</v>
      </c>
      <c r="L68" s="40">
        <f>VLOOKUP(Sintéticos2x2!C68,Aplicações!$B$10:$J$67,6,0)</f>
        <v>0.1</v>
      </c>
      <c r="M68" s="40">
        <f>VLOOKUP(Sintéticos2x2!D68,Aplicações!$B$10:$J$67,6,0)</f>
        <v>0.5</v>
      </c>
      <c r="N68" s="40">
        <f>VLOOKUP(Sintéticos2x2!C68,Aplicações!$B$10:$J$67,7,0)</f>
        <v>0.5</v>
      </c>
      <c r="O68" s="40">
        <f>VLOOKUP(Sintéticos2x2!D68,Aplicações!$B$10:$J$67,7,0)</f>
        <v>0.1</v>
      </c>
      <c r="P68" s="40">
        <f>VLOOKUP(Sintéticos2x2!C68,Aplicações!$B$10:$J$67,8,0)</f>
        <v>1</v>
      </c>
      <c r="Q68" s="40">
        <f>VLOOKUP(Sintéticos2x2!D68,Aplicações!$B$10:$J$67,8,0)</f>
        <v>1</v>
      </c>
      <c r="R68" s="40">
        <f t="shared" si="2"/>
        <v>0.6</v>
      </c>
      <c r="S68" s="40">
        <f t="shared" si="3"/>
        <v>0.6</v>
      </c>
      <c r="T68" s="40">
        <f t="shared" si="4"/>
        <v>2</v>
      </c>
      <c r="U68" s="40">
        <f t="shared" si="5"/>
        <v>0.6</v>
      </c>
      <c r="V68" s="40">
        <f t="shared" si="6"/>
        <v>0.6</v>
      </c>
      <c r="W68" s="40">
        <f t="shared" si="7"/>
        <v>1</v>
      </c>
    </row>
    <row r="69" spans="2:23" ht="13.5" customHeight="1">
      <c r="B69" s="39">
        <v>66</v>
      </c>
      <c r="C69" s="38" t="s">
        <v>38</v>
      </c>
      <c r="D69" s="38" t="s">
        <v>36</v>
      </c>
      <c r="E69" s="40">
        <f>VLOOKUP(Sintéticos2x2!C69,Aplicações!$B$10:$J$67,9,0)</f>
        <v>101.12</v>
      </c>
      <c r="F69" s="40">
        <f>VLOOKUP(Sintéticos2x2!D69,Aplicações!$B$10:$J$67,9,0)</f>
        <v>102.96</v>
      </c>
      <c r="G69" s="38">
        <v>127</v>
      </c>
      <c r="H69" s="38">
        <v>154</v>
      </c>
      <c r="I69" s="41">
        <f t="shared" ref="I69:J69" si="72">G69/E69-1</f>
        <v>0.25593354430379733</v>
      </c>
      <c r="J69" s="41">
        <f t="shared" si="72"/>
        <v>0.49572649572649574</v>
      </c>
      <c r="K69" s="41">
        <f t="shared" si="1"/>
        <v>0.37583002001514654</v>
      </c>
      <c r="L69" s="40">
        <f>VLOOKUP(Sintéticos2x2!C69,Aplicações!$B$10:$J$67,6,0)</f>
        <v>0.1</v>
      </c>
      <c r="M69" s="40">
        <f>VLOOKUP(Sintéticos2x2!D69,Aplicações!$B$10:$J$67,6,0)</f>
        <v>0.1</v>
      </c>
      <c r="N69" s="40">
        <f>VLOOKUP(Sintéticos2x2!C69,Aplicações!$B$10:$J$67,7,0)</f>
        <v>0.5</v>
      </c>
      <c r="O69" s="40">
        <f>VLOOKUP(Sintéticos2x2!D69,Aplicações!$B$10:$J$67,7,0)</f>
        <v>0.1</v>
      </c>
      <c r="P69" s="40">
        <f>VLOOKUP(Sintéticos2x2!C69,Aplicações!$B$10:$J$67,8,0)</f>
        <v>1</v>
      </c>
      <c r="Q69" s="40">
        <f>VLOOKUP(Sintéticos2x2!D69,Aplicações!$B$10:$J$67,8,0)</f>
        <v>1</v>
      </c>
      <c r="R69" s="40">
        <f t="shared" si="2"/>
        <v>0.2</v>
      </c>
      <c r="S69" s="40">
        <f t="shared" si="3"/>
        <v>0.6</v>
      </c>
      <c r="T69" s="40">
        <f t="shared" si="4"/>
        <v>2</v>
      </c>
      <c r="U69" s="40">
        <f t="shared" si="5"/>
        <v>1</v>
      </c>
      <c r="V69" s="40">
        <f t="shared" si="6"/>
        <v>0.6</v>
      </c>
      <c r="W69" s="40">
        <f t="shared" si="7"/>
        <v>1</v>
      </c>
    </row>
    <row r="70" spans="2:23" ht="13.5" customHeight="1">
      <c r="B70" s="39">
        <v>67</v>
      </c>
      <c r="C70" s="38" t="s">
        <v>38</v>
      </c>
      <c r="D70" s="38" t="s">
        <v>38</v>
      </c>
      <c r="E70" s="40">
        <f>VLOOKUP(Sintéticos2x2!C70,Aplicações!$B$10:$J$67,9,0)</f>
        <v>101.12</v>
      </c>
      <c r="F70" s="40">
        <f>VLOOKUP(Sintéticos2x2!D70,Aplicações!$B$10:$J$67,9,0)</f>
        <v>101.12</v>
      </c>
      <c r="G70" s="38">
        <v>142</v>
      </c>
      <c r="H70" s="38">
        <v>140</v>
      </c>
      <c r="I70" s="41">
        <f t="shared" ref="I70:J70" si="73">G70/E70-1</f>
        <v>0.40427215189873422</v>
      </c>
      <c r="J70" s="41">
        <f t="shared" si="73"/>
        <v>0.38449367088607578</v>
      </c>
      <c r="K70" s="41">
        <f t="shared" si="1"/>
        <v>0.394382911392405</v>
      </c>
      <c r="L70" s="40">
        <f>VLOOKUP(Sintéticos2x2!C70,Aplicações!$B$10:$J$67,6,0)</f>
        <v>0.1</v>
      </c>
      <c r="M70" s="40">
        <f>VLOOKUP(Sintéticos2x2!D70,Aplicações!$B$10:$J$67,6,0)</f>
        <v>0.1</v>
      </c>
      <c r="N70" s="40">
        <f>VLOOKUP(Sintéticos2x2!C70,Aplicações!$B$10:$J$67,7,0)</f>
        <v>0.5</v>
      </c>
      <c r="O70" s="40">
        <f>VLOOKUP(Sintéticos2x2!D70,Aplicações!$B$10:$J$67,7,0)</f>
        <v>0.5</v>
      </c>
      <c r="P70" s="40">
        <f>VLOOKUP(Sintéticos2x2!C70,Aplicações!$B$10:$J$67,8,0)</f>
        <v>1</v>
      </c>
      <c r="Q70" s="40">
        <f>VLOOKUP(Sintéticos2x2!D70,Aplicações!$B$10:$J$67,8,0)</f>
        <v>1</v>
      </c>
      <c r="R70" s="40">
        <f t="shared" si="2"/>
        <v>0.2</v>
      </c>
      <c r="S70" s="40">
        <f t="shared" si="3"/>
        <v>1</v>
      </c>
      <c r="T70" s="40">
        <f t="shared" si="4"/>
        <v>2</v>
      </c>
      <c r="U70" s="40">
        <f t="shared" si="5"/>
        <v>1</v>
      </c>
      <c r="V70" s="40">
        <f t="shared" si="6"/>
        <v>1</v>
      </c>
      <c r="W70" s="40">
        <f t="shared" si="7"/>
        <v>1</v>
      </c>
    </row>
    <row r="71" spans="2:23" ht="13.5" customHeight="1">
      <c r="B71" s="39">
        <v>68</v>
      </c>
      <c r="C71" s="38" t="s">
        <v>38</v>
      </c>
      <c r="D71" s="38" t="s">
        <v>39</v>
      </c>
      <c r="E71" s="40">
        <f>VLOOKUP(Sintéticos2x2!C71,Aplicações!$B$10:$J$67,9,0)</f>
        <v>101.12</v>
      </c>
      <c r="F71" s="40">
        <f>VLOOKUP(Sintéticos2x2!D71,Aplicações!$B$10:$J$67,9,0)</f>
        <v>108.01</v>
      </c>
      <c r="G71" s="38">
        <v>154</v>
      </c>
      <c r="H71" s="38">
        <v>204</v>
      </c>
      <c r="I71" s="41">
        <f t="shared" ref="I71:J71" si="74">G71/E71-1</f>
        <v>0.52294303797468356</v>
      </c>
      <c r="J71" s="41">
        <f t="shared" si="74"/>
        <v>0.88871400796222555</v>
      </c>
      <c r="K71" s="41">
        <f t="shared" si="1"/>
        <v>0.70582852296845455</v>
      </c>
      <c r="L71" s="40">
        <f>VLOOKUP(Sintéticos2x2!C71,Aplicações!$B$10:$J$67,6,0)</f>
        <v>0.1</v>
      </c>
      <c r="M71" s="40">
        <f>VLOOKUP(Sintéticos2x2!D71,Aplicações!$B$10:$J$67,6,0)</f>
        <v>0.5</v>
      </c>
      <c r="N71" s="40">
        <f>VLOOKUP(Sintéticos2x2!C71,Aplicações!$B$10:$J$67,7,0)</f>
        <v>0.5</v>
      </c>
      <c r="O71" s="40">
        <f>VLOOKUP(Sintéticos2x2!D71,Aplicações!$B$10:$J$67,7,0)</f>
        <v>0.5</v>
      </c>
      <c r="P71" s="40">
        <f>VLOOKUP(Sintéticos2x2!C71,Aplicações!$B$10:$J$67,8,0)</f>
        <v>1</v>
      </c>
      <c r="Q71" s="40">
        <f>VLOOKUP(Sintéticos2x2!D71,Aplicações!$B$10:$J$67,8,0)</f>
        <v>1</v>
      </c>
      <c r="R71" s="40">
        <f t="shared" si="2"/>
        <v>0.6</v>
      </c>
      <c r="S71" s="40">
        <f t="shared" si="3"/>
        <v>1</v>
      </c>
      <c r="T71" s="40">
        <f t="shared" si="4"/>
        <v>2</v>
      </c>
      <c r="U71" s="40">
        <f t="shared" si="5"/>
        <v>0.6</v>
      </c>
      <c r="V71" s="40">
        <f t="shared" si="6"/>
        <v>1</v>
      </c>
      <c r="W71" s="40">
        <f t="shared" si="7"/>
        <v>1</v>
      </c>
    </row>
    <row r="72" spans="2:23" ht="13.5" customHeight="1">
      <c r="B72" s="39">
        <v>69</v>
      </c>
      <c r="C72" s="38" t="s">
        <v>39</v>
      </c>
      <c r="D72" s="38" t="s">
        <v>28</v>
      </c>
      <c r="E72" s="40">
        <f>VLOOKUP(Sintéticos2x2!C72,Aplicações!$B$10:$J$67,9,0)</f>
        <v>108.01</v>
      </c>
      <c r="F72" s="40">
        <f>VLOOKUP(Sintéticos2x2!D72,Aplicações!$B$10:$J$67,9,0)</f>
        <v>102.12</v>
      </c>
      <c r="G72" s="38">
        <v>181</v>
      </c>
      <c r="H72" s="38">
        <v>216</v>
      </c>
      <c r="I72" s="41">
        <f t="shared" ref="I72:J72" si="75">G72/E72-1</f>
        <v>0.67577076196648456</v>
      </c>
      <c r="J72" s="41">
        <f t="shared" si="75"/>
        <v>1.1151586368977671</v>
      </c>
      <c r="K72" s="41">
        <f t="shared" si="1"/>
        <v>0.89546469943212581</v>
      </c>
      <c r="L72" s="40">
        <f>VLOOKUP(Sintéticos2x2!C72,Aplicações!$B$10:$J$67,6,0)</f>
        <v>0.5</v>
      </c>
      <c r="M72" s="40">
        <f>VLOOKUP(Sintéticos2x2!D72,Aplicações!$B$10:$J$67,6,0)</f>
        <v>1</v>
      </c>
      <c r="N72" s="40">
        <f>VLOOKUP(Sintéticos2x2!C72,Aplicações!$B$10:$J$67,7,0)</f>
        <v>0.5</v>
      </c>
      <c r="O72" s="40">
        <f>VLOOKUP(Sintéticos2x2!D72,Aplicações!$B$10:$J$67,7,0)</f>
        <v>0</v>
      </c>
      <c r="P72" s="40">
        <f>VLOOKUP(Sintéticos2x2!C72,Aplicações!$B$10:$J$67,8,0)</f>
        <v>1</v>
      </c>
      <c r="Q72" s="40">
        <f>VLOOKUP(Sintéticos2x2!D72,Aplicações!$B$10:$J$67,8,0)</f>
        <v>0.1</v>
      </c>
      <c r="R72" s="40">
        <f t="shared" si="2"/>
        <v>1.5</v>
      </c>
      <c r="S72" s="40">
        <f t="shared" si="3"/>
        <v>0.5</v>
      </c>
      <c r="T72" s="40">
        <f t="shared" si="4"/>
        <v>1.1000000000000001</v>
      </c>
      <c r="U72" s="40">
        <f t="shared" si="5"/>
        <v>0.5</v>
      </c>
      <c r="V72" s="40">
        <f t="shared" si="6"/>
        <v>0.5</v>
      </c>
      <c r="W72" s="40">
        <f t="shared" si="7"/>
        <v>9.9999999999999978E-2</v>
      </c>
    </row>
    <row r="73" spans="2:23" ht="13.5" customHeight="1">
      <c r="B73" s="39">
        <v>70</v>
      </c>
      <c r="C73" s="38" t="s">
        <v>39</v>
      </c>
      <c r="D73" s="38" t="s">
        <v>29</v>
      </c>
      <c r="E73" s="40">
        <f>VLOOKUP(Sintéticos2x2!C73,Aplicações!$B$10:$J$67,9,0)</f>
        <v>108.01</v>
      </c>
      <c r="F73" s="40">
        <f>VLOOKUP(Sintéticos2x2!D73,Aplicações!$B$10:$J$67,9,0)</f>
        <v>100.22</v>
      </c>
      <c r="G73" s="38">
        <v>168</v>
      </c>
      <c r="H73" s="38">
        <v>148</v>
      </c>
      <c r="I73" s="41">
        <f t="shared" ref="I73:J73" si="76">G73/E73-1</f>
        <v>0.55541153596889159</v>
      </c>
      <c r="J73" s="41">
        <f t="shared" si="76"/>
        <v>0.47675114747555369</v>
      </c>
      <c r="K73" s="41">
        <f t="shared" si="1"/>
        <v>0.51608134172222264</v>
      </c>
      <c r="L73" s="40">
        <f>VLOOKUP(Sintéticos2x2!C73,Aplicações!$B$10:$J$67,6,0)</f>
        <v>0.5</v>
      </c>
      <c r="M73" s="40">
        <f>VLOOKUP(Sintéticos2x2!D73,Aplicações!$B$10:$J$67,6,0)</f>
        <v>0.5</v>
      </c>
      <c r="N73" s="40">
        <f>VLOOKUP(Sintéticos2x2!C73,Aplicações!$B$10:$J$67,7,0)</f>
        <v>0.5</v>
      </c>
      <c r="O73" s="40">
        <f>VLOOKUP(Sintéticos2x2!D73,Aplicações!$B$10:$J$67,7,0)</f>
        <v>0.1</v>
      </c>
      <c r="P73" s="40">
        <f>VLOOKUP(Sintéticos2x2!C73,Aplicações!$B$10:$J$67,8,0)</f>
        <v>1</v>
      </c>
      <c r="Q73" s="40">
        <f>VLOOKUP(Sintéticos2x2!D73,Aplicações!$B$10:$J$67,8,0)</f>
        <v>0.1</v>
      </c>
      <c r="R73" s="40">
        <f t="shared" si="2"/>
        <v>1</v>
      </c>
      <c r="S73" s="40">
        <f t="shared" si="3"/>
        <v>0.6</v>
      </c>
      <c r="T73" s="40">
        <f t="shared" si="4"/>
        <v>1.1000000000000001</v>
      </c>
      <c r="U73" s="40">
        <f t="shared" si="5"/>
        <v>1</v>
      </c>
      <c r="V73" s="40">
        <f t="shared" si="6"/>
        <v>0.6</v>
      </c>
      <c r="W73" s="40">
        <f t="shared" si="7"/>
        <v>9.9999999999999978E-2</v>
      </c>
    </row>
    <row r="74" spans="2:23" ht="13.5" customHeight="1">
      <c r="B74" s="39">
        <v>71</v>
      </c>
      <c r="C74" s="38" t="s">
        <v>39</v>
      </c>
      <c r="D74" s="38" t="s">
        <v>30</v>
      </c>
      <c r="E74" s="40">
        <f>VLOOKUP(Sintéticos2x2!C74,Aplicações!$B$10:$J$67,9,0)</f>
        <v>108.01</v>
      </c>
      <c r="F74" s="40">
        <f>VLOOKUP(Sintéticos2x2!D74,Aplicações!$B$10:$J$67,9,0)</f>
        <v>105.41</v>
      </c>
      <c r="G74" s="38">
        <v>149</v>
      </c>
      <c r="H74" s="38">
        <v>143</v>
      </c>
      <c r="I74" s="41">
        <f t="shared" ref="I74:J74" si="77">G74/E74-1</f>
        <v>0.37950189797240985</v>
      </c>
      <c r="J74" s="41">
        <f t="shared" si="77"/>
        <v>0.35660753249217336</v>
      </c>
      <c r="K74" s="41">
        <f t="shared" si="1"/>
        <v>0.36805471523229161</v>
      </c>
      <c r="L74" s="40">
        <f>VLOOKUP(Sintéticos2x2!C74,Aplicações!$B$10:$J$67,6,0)</f>
        <v>0.5</v>
      </c>
      <c r="M74" s="40">
        <f>VLOOKUP(Sintéticos2x2!D74,Aplicações!$B$10:$J$67,6,0)</f>
        <v>0.1</v>
      </c>
      <c r="N74" s="40">
        <f>VLOOKUP(Sintéticos2x2!C74,Aplicações!$B$10:$J$67,7,0)</f>
        <v>0.5</v>
      </c>
      <c r="O74" s="40">
        <f>VLOOKUP(Sintéticos2x2!D74,Aplicações!$B$10:$J$67,7,0)</f>
        <v>0.1</v>
      </c>
      <c r="P74" s="40">
        <f>VLOOKUP(Sintéticos2x2!C74,Aplicações!$B$10:$J$67,8,0)</f>
        <v>1</v>
      </c>
      <c r="Q74" s="40">
        <f>VLOOKUP(Sintéticos2x2!D74,Aplicações!$B$10:$J$67,8,0)</f>
        <v>0.1</v>
      </c>
      <c r="R74" s="40">
        <f t="shared" si="2"/>
        <v>0.6</v>
      </c>
      <c r="S74" s="40">
        <f t="shared" si="3"/>
        <v>0.6</v>
      </c>
      <c r="T74" s="40">
        <f t="shared" si="4"/>
        <v>1.1000000000000001</v>
      </c>
      <c r="U74" s="40">
        <f t="shared" si="5"/>
        <v>0.6</v>
      </c>
      <c r="V74" s="40">
        <f t="shared" si="6"/>
        <v>0.6</v>
      </c>
      <c r="W74" s="40">
        <f t="shared" si="7"/>
        <v>9.9999999999999978E-2</v>
      </c>
    </row>
    <row r="75" spans="2:23" ht="13.5" customHeight="1">
      <c r="B75" s="39">
        <v>72</v>
      </c>
      <c r="C75" s="38" t="s">
        <v>39</v>
      </c>
      <c r="D75" s="38" t="s">
        <v>31</v>
      </c>
      <c r="E75" s="40">
        <f>VLOOKUP(Sintéticos2x2!C75,Aplicações!$B$10:$J$67,9,0)</f>
        <v>108.01</v>
      </c>
      <c r="F75" s="40">
        <f>VLOOKUP(Sintéticos2x2!D75,Aplicações!$B$10:$J$67,9,0)</f>
        <v>102.36</v>
      </c>
      <c r="G75" s="38">
        <v>209</v>
      </c>
      <c r="H75" s="38">
        <v>147</v>
      </c>
      <c r="I75" s="41">
        <f t="shared" ref="I75:J75" si="78">G75/E75-1</f>
        <v>0.93500601796129978</v>
      </c>
      <c r="J75" s="41">
        <f t="shared" si="78"/>
        <v>0.43610785463071511</v>
      </c>
      <c r="K75" s="41">
        <f t="shared" si="1"/>
        <v>0.68555693629600745</v>
      </c>
      <c r="L75" s="40">
        <f>VLOOKUP(Sintéticos2x2!C75,Aplicações!$B$10:$J$67,6,0)</f>
        <v>0.5</v>
      </c>
      <c r="M75" s="40">
        <f>VLOOKUP(Sintéticos2x2!D75,Aplicações!$B$10:$J$67,6,0)</f>
        <v>0.3</v>
      </c>
      <c r="N75" s="40">
        <f>VLOOKUP(Sintéticos2x2!C75,Aplicações!$B$10:$J$67,7,0)</f>
        <v>0.5</v>
      </c>
      <c r="O75" s="40">
        <f>VLOOKUP(Sintéticos2x2!D75,Aplicações!$B$10:$J$67,7,0)</f>
        <v>1</v>
      </c>
      <c r="P75" s="40">
        <f>VLOOKUP(Sintéticos2x2!C75,Aplicações!$B$10:$J$67,8,0)</f>
        <v>1</v>
      </c>
      <c r="Q75" s="40">
        <f>VLOOKUP(Sintéticos2x2!D75,Aplicações!$B$10:$J$67,8,0)</f>
        <v>0.1</v>
      </c>
      <c r="R75" s="40">
        <f t="shared" si="2"/>
        <v>0.8</v>
      </c>
      <c r="S75" s="40">
        <f t="shared" si="3"/>
        <v>1.5</v>
      </c>
      <c r="T75" s="40">
        <f t="shared" si="4"/>
        <v>1.1000000000000001</v>
      </c>
      <c r="U75" s="40">
        <f t="shared" si="5"/>
        <v>0.8</v>
      </c>
      <c r="V75" s="40">
        <f t="shared" si="6"/>
        <v>0.5</v>
      </c>
      <c r="W75" s="40">
        <f t="shared" si="7"/>
        <v>9.9999999999999978E-2</v>
      </c>
    </row>
    <row r="76" spans="2:23" ht="13.5" customHeight="1">
      <c r="B76" s="39">
        <v>73</v>
      </c>
      <c r="C76" s="38" t="s">
        <v>39</v>
      </c>
      <c r="D76" s="38" t="s">
        <v>32</v>
      </c>
      <c r="E76" s="40">
        <f>VLOOKUP(Sintéticos2x2!C76,Aplicações!$B$10:$J$67,9,0)</f>
        <v>108.01</v>
      </c>
      <c r="F76" s="40">
        <f>VLOOKUP(Sintéticos2x2!D76,Aplicações!$B$10:$J$67,9,0)</f>
        <v>99.78</v>
      </c>
      <c r="G76" s="38">
        <v>180</v>
      </c>
      <c r="H76" s="38">
        <v>120</v>
      </c>
      <c r="I76" s="41">
        <f t="shared" ref="I76:J76" si="79">G76/E76-1</f>
        <v>0.66651235996666958</v>
      </c>
      <c r="J76" s="41">
        <f t="shared" si="79"/>
        <v>0.20264582080577265</v>
      </c>
      <c r="K76" s="41">
        <f t="shared" si="1"/>
        <v>0.43457909038622111</v>
      </c>
      <c r="L76" s="40">
        <f>VLOOKUP(Sintéticos2x2!C76,Aplicações!$B$10:$J$67,6,0)</f>
        <v>0.5</v>
      </c>
      <c r="M76" s="40">
        <f>VLOOKUP(Sintéticos2x2!D76,Aplicações!$B$10:$J$67,6,0)</f>
        <v>0.1</v>
      </c>
      <c r="N76" s="40">
        <f>VLOOKUP(Sintéticos2x2!C76,Aplicações!$B$10:$J$67,7,0)</f>
        <v>0.5</v>
      </c>
      <c r="O76" s="40">
        <f>VLOOKUP(Sintéticos2x2!D76,Aplicações!$B$10:$J$67,7,0)</f>
        <v>0.5</v>
      </c>
      <c r="P76" s="40">
        <f>VLOOKUP(Sintéticos2x2!C76,Aplicações!$B$10:$J$67,8,0)</f>
        <v>1</v>
      </c>
      <c r="Q76" s="40">
        <f>VLOOKUP(Sintéticos2x2!D76,Aplicações!$B$10:$J$67,8,0)</f>
        <v>0.1</v>
      </c>
      <c r="R76" s="40">
        <f t="shared" si="2"/>
        <v>0.6</v>
      </c>
      <c r="S76" s="40">
        <f t="shared" si="3"/>
        <v>1</v>
      </c>
      <c r="T76" s="40">
        <f t="shared" si="4"/>
        <v>1.1000000000000001</v>
      </c>
      <c r="U76" s="40">
        <f t="shared" si="5"/>
        <v>0.6</v>
      </c>
      <c r="V76" s="40">
        <f t="shared" si="6"/>
        <v>1</v>
      </c>
      <c r="W76" s="40">
        <f t="shared" si="7"/>
        <v>9.9999999999999978E-2</v>
      </c>
    </row>
    <row r="77" spans="2:23" ht="13.5" customHeight="1">
      <c r="B77" s="39">
        <v>74</v>
      </c>
      <c r="C77" s="38" t="s">
        <v>39</v>
      </c>
      <c r="D77" s="38" t="s">
        <v>33</v>
      </c>
      <c r="E77" s="40">
        <f>VLOOKUP(Sintéticos2x2!C77,Aplicações!$B$10:$J$67,9,0)</f>
        <v>108.01</v>
      </c>
      <c r="F77" s="40">
        <f>VLOOKUP(Sintéticos2x2!D77,Aplicações!$B$10:$J$67,9,0)</f>
        <v>105.11</v>
      </c>
      <c r="G77" s="38">
        <v>245</v>
      </c>
      <c r="H77" s="38">
        <v>231</v>
      </c>
      <c r="I77" s="41">
        <f t="shared" ref="I77:J77" si="80">G77/E77-1</f>
        <v>1.2683084899546335</v>
      </c>
      <c r="J77" s="41">
        <f t="shared" si="80"/>
        <v>1.1976976500808676</v>
      </c>
      <c r="K77" s="41">
        <f t="shared" si="1"/>
        <v>1.2330030700177506</v>
      </c>
      <c r="L77" s="40">
        <f>VLOOKUP(Sintéticos2x2!C77,Aplicações!$B$10:$J$67,6,0)</f>
        <v>0.5</v>
      </c>
      <c r="M77" s="40">
        <f>VLOOKUP(Sintéticos2x2!D77,Aplicações!$B$10:$J$67,6,0)</f>
        <v>0.5</v>
      </c>
      <c r="N77" s="40">
        <f>VLOOKUP(Sintéticos2x2!C77,Aplicações!$B$10:$J$67,7,0)</f>
        <v>0.5</v>
      </c>
      <c r="O77" s="40">
        <f>VLOOKUP(Sintéticos2x2!D77,Aplicações!$B$10:$J$67,7,0)</f>
        <v>0.5</v>
      </c>
      <c r="P77" s="40">
        <f>VLOOKUP(Sintéticos2x2!C77,Aplicações!$B$10:$J$67,8,0)</f>
        <v>1</v>
      </c>
      <c r="Q77" s="40">
        <f>VLOOKUP(Sintéticos2x2!D77,Aplicações!$B$10:$J$67,8,0)</f>
        <v>0.1</v>
      </c>
      <c r="R77" s="40">
        <f t="shared" si="2"/>
        <v>1</v>
      </c>
      <c r="S77" s="40">
        <f t="shared" si="3"/>
        <v>1</v>
      </c>
      <c r="T77" s="40">
        <f t="shared" si="4"/>
        <v>1.1000000000000001</v>
      </c>
      <c r="U77" s="40">
        <f t="shared" si="5"/>
        <v>1</v>
      </c>
      <c r="V77" s="40">
        <f t="shared" si="6"/>
        <v>1</v>
      </c>
      <c r="W77" s="40">
        <f t="shared" si="7"/>
        <v>9.9999999999999978E-2</v>
      </c>
    </row>
    <row r="78" spans="2:23" ht="13.5" customHeight="1">
      <c r="B78" s="39">
        <v>75</v>
      </c>
      <c r="C78" s="38" t="s">
        <v>39</v>
      </c>
      <c r="D78" s="38" t="s">
        <v>34</v>
      </c>
      <c r="E78" s="40">
        <f>VLOOKUP(Sintéticos2x2!C78,Aplicações!$B$10:$J$67,9,0)</f>
        <v>108.01</v>
      </c>
      <c r="F78" s="40">
        <f>VLOOKUP(Sintéticos2x2!D78,Aplicações!$B$10:$J$67,9,0)</f>
        <v>106.51</v>
      </c>
      <c r="G78" s="38">
        <v>197</v>
      </c>
      <c r="H78" s="38">
        <v>248</v>
      </c>
      <c r="I78" s="41">
        <f t="shared" ref="I78:J78" si="81">G78/E78-1</f>
        <v>0.8239051939635218</v>
      </c>
      <c r="J78" s="41">
        <f t="shared" si="81"/>
        <v>1.3284198666791851</v>
      </c>
      <c r="K78" s="41">
        <f t="shared" si="1"/>
        <v>1.0761625303213536</v>
      </c>
      <c r="L78" s="40">
        <f>VLOOKUP(Sintéticos2x2!C78,Aplicações!$B$10:$J$67,6,0)</f>
        <v>0.5</v>
      </c>
      <c r="M78" s="40">
        <f>VLOOKUP(Sintéticos2x2!D78,Aplicações!$B$10:$J$67,6,0)</f>
        <v>1</v>
      </c>
      <c r="N78" s="40">
        <f>VLOOKUP(Sintéticos2x2!C78,Aplicações!$B$10:$J$67,7,0)</f>
        <v>0.5</v>
      </c>
      <c r="O78" s="40">
        <f>VLOOKUP(Sintéticos2x2!D78,Aplicações!$B$10:$J$67,7,0)</f>
        <v>0</v>
      </c>
      <c r="P78" s="40">
        <f>VLOOKUP(Sintéticos2x2!C78,Aplicações!$B$10:$J$67,8,0)</f>
        <v>1</v>
      </c>
      <c r="Q78" s="40">
        <f>VLOOKUP(Sintéticos2x2!D78,Aplicações!$B$10:$J$67,8,0)</f>
        <v>1</v>
      </c>
      <c r="R78" s="40">
        <f t="shared" si="2"/>
        <v>1.5</v>
      </c>
      <c r="S78" s="40">
        <f t="shared" si="3"/>
        <v>0.5</v>
      </c>
      <c r="T78" s="40">
        <f t="shared" si="4"/>
        <v>2</v>
      </c>
      <c r="U78" s="40">
        <f t="shared" si="5"/>
        <v>0.5</v>
      </c>
      <c r="V78" s="40">
        <f t="shared" si="6"/>
        <v>0.5</v>
      </c>
      <c r="W78" s="40">
        <f t="shared" si="7"/>
        <v>1</v>
      </c>
    </row>
    <row r="79" spans="2:23" ht="13.5" customHeight="1">
      <c r="B79" s="39">
        <v>76</v>
      </c>
      <c r="C79" s="38" t="s">
        <v>39</v>
      </c>
      <c r="D79" s="38" t="s">
        <v>35</v>
      </c>
      <c r="E79" s="40">
        <f>VLOOKUP(Sintéticos2x2!C79,Aplicações!$B$10:$J$67,9,0)</f>
        <v>108.01</v>
      </c>
      <c r="F79" s="40">
        <f>VLOOKUP(Sintéticos2x2!D79,Aplicações!$B$10:$J$67,9,0)</f>
        <v>103.08</v>
      </c>
      <c r="G79" s="38">
        <v>193</v>
      </c>
      <c r="H79" s="38">
        <v>176</v>
      </c>
      <c r="I79" s="41">
        <f t="shared" ref="I79:J79" si="82">G79/E79-1</f>
        <v>0.78687158596426254</v>
      </c>
      <c r="J79" s="41">
        <f t="shared" si="82"/>
        <v>0.70741171905316258</v>
      </c>
      <c r="K79" s="41">
        <f t="shared" si="1"/>
        <v>0.74714165250871256</v>
      </c>
      <c r="L79" s="40">
        <f>VLOOKUP(Sintéticos2x2!C79,Aplicações!$B$10:$J$67,6,0)</f>
        <v>0.5</v>
      </c>
      <c r="M79" s="40">
        <f>VLOOKUP(Sintéticos2x2!D79,Aplicações!$B$10:$J$67,6,0)</f>
        <v>0.5</v>
      </c>
      <c r="N79" s="40">
        <f>VLOOKUP(Sintéticos2x2!C79,Aplicações!$B$10:$J$67,7,0)</f>
        <v>0.5</v>
      </c>
      <c r="O79" s="40">
        <f>VLOOKUP(Sintéticos2x2!D79,Aplicações!$B$10:$J$67,7,0)</f>
        <v>0.1</v>
      </c>
      <c r="P79" s="40">
        <f>VLOOKUP(Sintéticos2x2!C79,Aplicações!$B$10:$J$67,8,0)</f>
        <v>1</v>
      </c>
      <c r="Q79" s="40">
        <f>VLOOKUP(Sintéticos2x2!D79,Aplicações!$B$10:$J$67,8,0)</f>
        <v>1</v>
      </c>
      <c r="R79" s="40">
        <f t="shared" si="2"/>
        <v>1</v>
      </c>
      <c r="S79" s="40">
        <f t="shared" si="3"/>
        <v>0.6</v>
      </c>
      <c r="T79" s="40">
        <f t="shared" si="4"/>
        <v>2</v>
      </c>
      <c r="U79" s="40">
        <f t="shared" si="5"/>
        <v>1</v>
      </c>
      <c r="V79" s="40">
        <f t="shared" si="6"/>
        <v>0.6</v>
      </c>
      <c r="W79" s="40">
        <f t="shared" si="7"/>
        <v>1</v>
      </c>
    </row>
    <row r="80" spans="2:23" ht="13.5" customHeight="1">
      <c r="B80" s="39">
        <v>77</v>
      </c>
      <c r="C80" s="38" t="s">
        <v>39</v>
      </c>
      <c r="D80" s="38" t="s">
        <v>36</v>
      </c>
      <c r="E80" s="40">
        <f>VLOOKUP(Sintéticos2x2!C80,Aplicações!$B$10:$J$67,9,0)</f>
        <v>108.01</v>
      </c>
      <c r="F80" s="40">
        <f>VLOOKUP(Sintéticos2x2!D80,Aplicações!$B$10:$J$67,9,0)</f>
        <v>102.96</v>
      </c>
      <c r="G80" s="38">
        <v>174</v>
      </c>
      <c r="H80" s="38">
        <v>175</v>
      </c>
      <c r="I80" s="41">
        <f t="shared" ref="I80:J80" si="83">G80/E80-1</f>
        <v>0.61096194796778058</v>
      </c>
      <c r="J80" s="41">
        <f t="shared" si="83"/>
        <v>0.69968919968919985</v>
      </c>
      <c r="K80" s="41">
        <f t="shared" si="1"/>
        <v>0.65532557382849022</v>
      </c>
      <c r="L80" s="40">
        <f>VLOOKUP(Sintéticos2x2!C80,Aplicações!$B$10:$J$67,6,0)</f>
        <v>0.5</v>
      </c>
      <c r="M80" s="40">
        <f>VLOOKUP(Sintéticos2x2!D80,Aplicações!$B$10:$J$67,6,0)</f>
        <v>0.1</v>
      </c>
      <c r="N80" s="40">
        <f>VLOOKUP(Sintéticos2x2!C80,Aplicações!$B$10:$J$67,7,0)</f>
        <v>0.5</v>
      </c>
      <c r="O80" s="40">
        <f>VLOOKUP(Sintéticos2x2!D80,Aplicações!$B$10:$J$67,7,0)</f>
        <v>0.1</v>
      </c>
      <c r="P80" s="40">
        <f>VLOOKUP(Sintéticos2x2!C80,Aplicações!$B$10:$J$67,8,0)</f>
        <v>1</v>
      </c>
      <c r="Q80" s="40">
        <f>VLOOKUP(Sintéticos2x2!D80,Aplicações!$B$10:$J$67,8,0)</f>
        <v>1</v>
      </c>
      <c r="R80" s="40">
        <f t="shared" si="2"/>
        <v>0.6</v>
      </c>
      <c r="S80" s="40">
        <f t="shared" si="3"/>
        <v>0.6</v>
      </c>
      <c r="T80" s="40">
        <f t="shared" si="4"/>
        <v>2</v>
      </c>
      <c r="U80" s="40">
        <f t="shared" si="5"/>
        <v>0.6</v>
      </c>
      <c r="V80" s="40">
        <f t="shared" si="6"/>
        <v>0.6</v>
      </c>
      <c r="W80" s="40">
        <f t="shared" si="7"/>
        <v>1</v>
      </c>
    </row>
    <row r="81" spans="2:23" ht="13.5" customHeight="1">
      <c r="B81" s="39">
        <v>78</v>
      </c>
      <c r="C81" s="38" t="s">
        <v>39</v>
      </c>
      <c r="D81" s="38" t="s">
        <v>39</v>
      </c>
      <c r="E81" s="40">
        <f>VLOOKUP(Sintéticos2x2!C81,Aplicações!$B$10:$J$67,9,0)</f>
        <v>108.01</v>
      </c>
      <c r="F81" s="40">
        <f>VLOOKUP(Sintéticos2x2!D81,Aplicações!$B$10:$J$67,9,0)</f>
        <v>108.01</v>
      </c>
      <c r="G81" s="38">
        <v>255</v>
      </c>
      <c r="H81" s="38">
        <v>255</v>
      </c>
      <c r="I81" s="41">
        <f t="shared" ref="I81:J81" si="84">G81/E81-1</f>
        <v>1.360892509952782</v>
      </c>
      <c r="J81" s="41">
        <f t="shared" si="84"/>
        <v>1.360892509952782</v>
      </c>
      <c r="K81" s="41">
        <f t="shared" si="1"/>
        <v>1.360892509952782</v>
      </c>
      <c r="L81" s="40">
        <f>VLOOKUP(Sintéticos2x2!C81,Aplicações!$B$10:$J$67,6,0)</f>
        <v>0.5</v>
      </c>
      <c r="M81" s="40">
        <f>VLOOKUP(Sintéticos2x2!D81,Aplicações!$B$10:$J$67,6,0)</f>
        <v>0.5</v>
      </c>
      <c r="N81" s="40">
        <f>VLOOKUP(Sintéticos2x2!C81,Aplicações!$B$10:$J$67,7,0)</f>
        <v>0.5</v>
      </c>
      <c r="O81" s="40">
        <f>VLOOKUP(Sintéticos2x2!D81,Aplicações!$B$10:$J$67,7,0)</f>
        <v>0.5</v>
      </c>
      <c r="P81" s="40">
        <f>VLOOKUP(Sintéticos2x2!C81,Aplicações!$B$10:$J$67,8,0)</f>
        <v>1</v>
      </c>
      <c r="Q81" s="40">
        <f>VLOOKUP(Sintéticos2x2!D81,Aplicações!$B$10:$J$67,8,0)</f>
        <v>1</v>
      </c>
      <c r="R81" s="40">
        <f t="shared" si="2"/>
        <v>1</v>
      </c>
      <c r="S81" s="40">
        <f t="shared" si="3"/>
        <v>1</v>
      </c>
      <c r="T81" s="40">
        <f t="shared" si="4"/>
        <v>2</v>
      </c>
      <c r="U81" s="40">
        <f t="shared" si="5"/>
        <v>1</v>
      </c>
      <c r="V81" s="40">
        <f t="shared" si="6"/>
        <v>1</v>
      </c>
      <c r="W81" s="40">
        <f t="shared" si="7"/>
        <v>1</v>
      </c>
    </row>
    <row r="82" spans="2:23" ht="13.5" customHeight="1">
      <c r="B82" s="39">
        <v>79</v>
      </c>
      <c r="C82" s="38" t="s">
        <v>40</v>
      </c>
      <c r="D82" s="38" t="s">
        <v>28</v>
      </c>
      <c r="E82" s="40">
        <f>VLOOKUP(Sintéticos2x2!C82,Aplicações!$B$10:$J$67,9,0)</f>
        <v>105.23</v>
      </c>
      <c r="F82" s="40">
        <f>VLOOKUP(Sintéticos2x2!D82,Aplicações!$B$10:$J$67,9,0)</f>
        <v>102.12</v>
      </c>
      <c r="G82" s="38">
        <v>276</v>
      </c>
      <c r="H82" s="38">
        <v>276</v>
      </c>
      <c r="I82" s="41">
        <f t="shared" ref="I82:J82" si="85">G82/E82-1</f>
        <v>1.6228261902499286</v>
      </c>
      <c r="J82" s="41">
        <f t="shared" si="85"/>
        <v>1.7027027027027026</v>
      </c>
      <c r="K82" s="41">
        <f t="shared" si="1"/>
        <v>1.6627644464763156</v>
      </c>
      <c r="L82" s="40">
        <f>VLOOKUP(Sintéticos2x2!C82,Aplicações!$B$10:$J$67,6,0)</f>
        <v>1</v>
      </c>
      <c r="M82" s="40">
        <f>VLOOKUP(Sintéticos2x2!D82,Aplicações!$B$10:$J$67,6,0)</f>
        <v>1</v>
      </c>
      <c r="N82" s="40">
        <f>VLOOKUP(Sintéticos2x2!C82,Aplicações!$B$10:$J$67,7,0)</f>
        <v>0</v>
      </c>
      <c r="O82" s="40">
        <f>VLOOKUP(Sintéticos2x2!D82,Aplicações!$B$10:$J$67,7,0)</f>
        <v>0</v>
      </c>
      <c r="P82" s="40">
        <f>VLOOKUP(Sintéticos2x2!C82,Aplicações!$B$10:$J$67,8,0)</f>
        <v>0.5</v>
      </c>
      <c r="Q82" s="40">
        <f>VLOOKUP(Sintéticos2x2!D82,Aplicações!$B$10:$J$67,8,0)</f>
        <v>0.1</v>
      </c>
      <c r="R82" s="40">
        <f t="shared" si="2"/>
        <v>2</v>
      </c>
      <c r="S82" s="40">
        <f t="shared" si="3"/>
        <v>0</v>
      </c>
      <c r="T82" s="40">
        <f t="shared" si="4"/>
        <v>0.6</v>
      </c>
      <c r="U82" s="40">
        <f t="shared" si="5"/>
        <v>1</v>
      </c>
      <c r="V82" s="40">
        <f t="shared" si="6"/>
        <v>1</v>
      </c>
      <c r="W82" s="40">
        <f t="shared" si="7"/>
        <v>0.6</v>
      </c>
    </row>
    <row r="83" spans="2:23" ht="13.5" customHeight="1">
      <c r="B83" s="39">
        <v>80</v>
      </c>
      <c r="C83" s="38" t="s">
        <v>40</v>
      </c>
      <c r="D83" s="38" t="s">
        <v>29</v>
      </c>
      <c r="E83" s="40">
        <f>VLOOKUP(Sintéticos2x2!C83,Aplicações!$B$10:$J$67,9,0)</f>
        <v>105.23</v>
      </c>
      <c r="F83" s="40">
        <f>VLOOKUP(Sintéticos2x2!D83,Aplicações!$B$10:$J$67,9,0)</f>
        <v>100.22</v>
      </c>
      <c r="G83" s="38">
        <v>205</v>
      </c>
      <c r="H83" s="38">
        <v>158</v>
      </c>
      <c r="I83" s="41">
        <f t="shared" ref="I83:J83" si="86">G83/E83-1</f>
        <v>0.94811365580157747</v>
      </c>
      <c r="J83" s="41">
        <f t="shared" si="86"/>
        <v>0.57653163041309119</v>
      </c>
      <c r="K83" s="41">
        <f t="shared" si="1"/>
        <v>0.76232264310733433</v>
      </c>
      <c r="L83" s="40">
        <f>VLOOKUP(Sintéticos2x2!C83,Aplicações!$B$10:$J$67,6,0)</f>
        <v>1</v>
      </c>
      <c r="M83" s="40">
        <f>VLOOKUP(Sintéticos2x2!D83,Aplicações!$B$10:$J$67,6,0)</f>
        <v>0.5</v>
      </c>
      <c r="N83" s="40">
        <f>VLOOKUP(Sintéticos2x2!C83,Aplicações!$B$10:$J$67,7,0)</f>
        <v>0</v>
      </c>
      <c r="O83" s="40">
        <f>VLOOKUP(Sintéticos2x2!D83,Aplicações!$B$10:$J$67,7,0)</f>
        <v>0.1</v>
      </c>
      <c r="P83" s="40">
        <f>VLOOKUP(Sintéticos2x2!C83,Aplicações!$B$10:$J$67,8,0)</f>
        <v>0.5</v>
      </c>
      <c r="Q83" s="40">
        <f>VLOOKUP(Sintéticos2x2!D83,Aplicações!$B$10:$J$67,8,0)</f>
        <v>0.1</v>
      </c>
      <c r="R83" s="40">
        <f t="shared" si="2"/>
        <v>1.5</v>
      </c>
      <c r="S83" s="40">
        <f t="shared" si="3"/>
        <v>0.1</v>
      </c>
      <c r="T83" s="40">
        <f t="shared" si="4"/>
        <v>0.6</v>
      </c>
      <c r="U83" s="40">
        <f t="shared" si="5"/>
        <v>0.5</v>
      </c>
      <c r="V83" s="40">
        <f t="shared" si="6"/>
        <v>0.9</v>
      </c>
      <c r="W83" s="40">
        <f t="shared" si="7"/>
        <v>0.6</v>
      </c>
    </row>
    <row r="84" spans="2:23" ht="13.5" customHeight="1">
      <c r="B84" s="39">
        <v>81</v>
      </c>
      <c r="C84" s="38" t="s">
        <v>40</v>
      </c>
      <c r="D84" s="38" t="s">
        <v>30</v>
      </c>
      <c r="E84" s="40">
        <f>VLOOKUP(Sintéticos2x2!C84,Aplicações!$B$10:$J$67,9,0)</f>
        <v>105.23</v>
      </c>
      <c r="F84" s="40">
        <f>VLOOKUP(Sintéticos2x2!D84,Aplicações!$B$10:$J$67,9,0)</f>
        <v>105.41</v>
      </c>
      <c r="G84" s="38">
        <v>143</v>
      </c>
      <c r="H84" s="38">
        <v>134</v>
      </c>
      <c r="I84" s="41">
        <f t="shared" ref="I84:J84" si="87">G84/E84-1</f>
        <v>0.35892806233963692</v>
      </c>
      <c r="J84" s="41">
        <f t="shared" si="87"/>
        <v>0.27122663883881981</v>
      </c>
      <c r="K84" s="41">
        <f t="shared" si="1"/>
        <v>0.31507735058922837</v>
      </c>
      <c r="L84" s="40">
        <f>VLOOKUP(Sintéticos2x2!C84,Aplicações!$B$10:$J$67,6,0)</f>
        <v>1</v>
      </c>
      <c r="M84" s="40">
        <f>VLOOKUP(Sintéticos2x2!D84,Aplicações!$B$10:$J$67,6,0)</f>
        <v>0.1</v>
      </c>
      <c r="N84" s="40">
        <f>VLOOKUP(Sintéticos2x2!C84,Aplicações!$B$10:$J$67,7,0)</f>
        <v>0</v>
      </c>
      <c r="O84" s="40">
        <f>VLOOKUP(Sintéticos2x2!D84,Aplicações!$B$10:$J$67,7,0)</f>
        <v>0.1</v>
      </c>
      <c r="P84" s="40">
        <f>VLOOKUP(Sintéticos2x2!C84,Aplicações!$B$10:$J$67,8,0)</f>
        <v>0.5</v>
      </c>
      <c r="Q84" s="40">
        <f>VLOOKUP(Sintéticos2x2!D84,Aplicações!$B$10:$J$67,8,0)</f>
        <v>0.1</v>
      </c>
      <c r="R84" s="40">
        <f t="shared" si="2"/>
        <v>1.1000000000000001</v>
      </c>
      <c r="S84" s="40">
        <f t="shared" si="3"/>
        <v>0.1</v>
      </c>
      <c r="T84" s="40">
        <f t="shared" si="4"/>
        <v>0.6</v>
      </c>
      <c r="U84" s="40">
        <f t="shared" si="5"/>
        <v>9.9999999999999978E-2</v>
      </c>
      <c r="V84" s="40">
        <f t="shared" si="6"/>
        <v>0.9</v>
      </c>
      <c r="W84" s="40">
        <f t="shared" si="7"/>
        <v>0.6</v>
      </c>
    </row>
    <row r="85" spans="2:23" ht="13.5" customHeight="1">
      <c r="B85" s="39">
        <v>82</v>
      </c>
      <c r="C85" s="38" t="s">
        <v>40</v>
      </c>
      <c r="D85" s="38" t="s">
        <v>31</v>
      </c>
      <c r="E85" s="40">
        <f>VLOOKUP(Sintéticos2x2!C85,Aplicações!$B$10:$J$67,9,0)</f>
        <v>105.23</v>
      </c>
      <c r="F85" s="40">
        <f>VLOOKUP(Sintéticos2x2!D85,Aplicações!$B$10:$J$67,9,0)</f>
        <v>102.36</v>
      </c>
      <c r="G85" s="38">
        <v>224</v>
      </c>
      <c r="H85" s="38">
        <v>133</v>
      </c>
      <c r="I85" s="41">
        <f t="shared" ref="I85:J85" si="88">G85/E85-1</f>
        <v>1.1286705312173333</v>
      </c>
      <c r="J85" s="41">
        <f t="shared" si="88"/>
        <v>0.29933567799921845</v>
      </c>
      <c r="K85" s="41">
        <f t="shared" si="1"/>
        <v>0.71400310460827587</v>
      </c>
      <c r="L85" s="40">
        <f>VLOOKUP(Sintéticos2x2!C85,Aplicações!$B$10:$J$67,6,0)</f>
        <v>1</v>
      </c>
      <c r="M85" s="40">
        <f>VLOOKUP(Sintéticos2x2!D85,Aplicações!$B$10:$J$67,6,0)</f>
        <v>0.3</v>
      </c>
      <c r="N85" s="40">
        <f>VLOOKUP(Sintéticos2x2!C85,Aplicações!$B$10:$J$67,7,0)</f>
        <v>0</v>
      </c>
      <c r="O85" s="40">
        <f>VLOOKUP(Sintéticos2x2!D85,Aplicações!$B$10:$J$67,7,0)</f>
        <v>1</v>
      </c>
      <c r="P85" s="40">
        <f>VLOOKUP(Sintéticos2x2!C85,Aplicações!$B$10:$J$67,8,0)</f>
        <v>0.5</v>
      </c>
      <c r="Q85" s="40">
        <f>VLOOKUP(Sintéticos2x2!D85,Aplicações!$B$10:$J$67,8,0)</f>
        <v>0.1</v>
      </c>
      <c r="R85" s="40">
        <f t="shared" si="2"/>
        <v>1.3</v>
      </c>
      <c r="S85" s="40">
        <f t="shared" si="3"/>
        <v>1</v>
      </c>
      <c r="T85" s="40">
        <f t="shared" si="4"/>
        <v>0.6</v>
      </c>
      <c r="U85" s="40">
        <f t="shared" si="5"/>
        <v>0.30000000000000004</v>
      </c>
      <c r="V85" s="40">
        <f t="shared" si="6"/>
        <v>0</v>
      </c>
      <c r="W85" s="40">
        <f t="shared" si="7"/>
        <v>0.6</v>
      </c>
    </row>
    <row r="86" spans="2:23" ht="13.5" customHeight="1">
      <c r="B86" s="39">
        <v>83</v>
      </c>
      <c r="C86" s="38" t="s">
        <v>40</v>
      </c>
      <c r="D86" s="38" t="s">
        <v>32</v>
      </c>
      <c r="E86" s="40">
        <f>VLOOKUP(Sintéticos2x2!C86,Aplicações!$B$10:$J$67,9,0)</f>
        <v>105.23</v>
      </c>
      <c r="F86" s="40">
        <f>VLOOKUP(Sintéticos2x2!D86,Aplicações!$B$10:$J$67,9,0)</f>
        <v>99.78</v>
      </c>
      <c r="G86" s="38">
        <v>161</v>
      </c>
      <c r="H86" s="38">
        <v>108</v>
      </c>
      <c r="I86" s="41">
        <f t="shared" ref="I86:J86" si="89">G86/E86-1</f>
        <v>0.52998194431245826</v>
      </c>
      <c r="J86" s="41">
        <f t="shared" si="89"/>
        <v>8.2381238725195427E-2</v>
      </c>
      <c r="K86" s="41">
        <f t="shared" si="1"/>
        <v>0.30618159151882685</v>
      </c>
      <c r="L86" s="40">
        <f>VLOOKUP(Sintéticos2x2!C86,Aplicações!$B$10:$J$67,6,0)</f>
        <v>1</v>
      </c>
      <c r="M86" s="40">
        <f>VLOOKUP(Sintéticos2x2!D86,Aplicações!$B$10:$J$67,6,0)</f>
        <v>0.1</v>
      </c>
      <c r="N86" s="40">
        <f>VLOOKUP(Sintéticos2x2!C86,Aplicações!$B$10:$J$67,7,0)</f>
        <v>0</v>
      </c>
      <c r="O86" s="40">
        <f>VLOOKUP(Sintéticos2x2!D86,Aplicações!$B$10:$J$67,7,0)</f>
        <v>0.5</v>
      </c>
      <c r="P86" s="40">
        <f>VLOOKUP(Sintéticos2x2!C86,Aplicações!$B$10:$J$67,8,0)</f>
        <v>0.5</v>
      </c>
      <c r="Q86" s="40">
        <f>VLOOKUP(Sintéticos2x2!D86,Aplicações!$B$10:$J$67,8,0)</f>
        <v>0.1</v>
      </c>
      <c r="R86" s="40">
        <f t="shared" si="2"/>
        <v>1.1000000000000001</v>
      </c>
      <c r="S86" s="40">
        <f t="shared" si="3"/>
        <v>0.5</v>
      </c>
      <c r="T86" s="40">
        <f t="shared" si="4"/>
        <v>0.6</v>
      </c>
      <c r="U86" s="40">
        <f t="shared" si="5"/>
        <v>9.9999999999999978E-2</v>
      </c>
      <c r="V86" s="40">
        <f t="shared" si="6"/>
        <v>0.5</v>
      </c>
      <c r="W86" s="40">
        <f t="shared" si="7"/>
        <v>0.6</v>
      </c>
    </row>
    <row r="87" spans="2:23" ht="13.5" customHeight="1">
      <c r="B87" s="39">
        <v>84</v>
      </c>
      <c r="C87" s="38" t="s">
        <v>40</v>
      </c>
      <c r="D87" s="38" t="s">
        <v>33</v>
      </c>
      <c r="E87" s="40">
        <f>VLOOKUP(Sintéticos2x2!C87,Aplicações!$B$10:$J$67,9,0)</f>
        <v>105.23</v>
      </c>
      <c r="F87" s="40">
        <f>VLOOKUP(Sintéticos2x2!D87,Aplicações!$B$10:$J$67,9,0)</f>
        <v>105.11</v>
      </c>
      <c r="G87" s="38">
        <v>209</v>
      </c>
      <c r="H87" s="38">
        <v>169</v>
      </c>
      <c r="I87" s="41">
        <f t="shared" ref="I87:J87" si="90">G87/E87-1</f>
        <v>0.98612562957331562</v>
      </c>
      <c r="J87" s="41">
        <f t="shared" si="90"/>
        <v>0.60783940633621913</v>
      </c>
      <c r="K87" s="41">
        <f t="shared" si="1"/>
        <v>0.79698251795476738</v>
      </c>
      <c r="L87" s="40">
        <f>VLOOKUP(Sintéticos2x2!C87,Aplicações!$B$10:$J$67,6,0)</f>
        <v>1</v>
      </c>
      <c r="M87" s="40">
        <f>VLOOKUP(Sintéticos2x2!D87,Aplicações!$B$10:$J$67,6,0)</f>
        <v>0.5</v>
      </c>
      <c r="N87" s="40">
        <f>VLOOKUP(Sintéticos2x2!C87,Aplicações!$B$10:$J$67,7,0)</f>
        <v>0</v>
      </c>
      <c r="O87" s="40">
        <f>VLOOKUP(Sintéticos2x2!D87,Aplicações!$B$10:$J$67,7,0)</f>
        <v>0.5</v>
      </c>
      <c r="P87" s="40">
        <f>VLOOKUP(Sintéticos2x2!C87,Aplicações!$B$10:$J$67,8,0)</f>
        <v>0.5</v>
      </c>
      <c r="Q87" s="40">
        <f>VLOOKUP(Sintéticos2x2!D87,Aplicações!$B$10:$J$67,8,0)</f>
        <v>0.1</v>
      </c>
      <c r="R87" s="40">
        <f t="shared" si="2"/>
        <v>1.5</v>
      </c>
      <c r="S87" s="40">
        <f t="shared" si="3"/>
        <v>0.5</v>
      </c>
      <c r="T87" s="40">
        <f t="shared" si="4"/>
        <v>0.6</v>
      </c>
      <c r="U87" s="40">
        <f t="shared" si="5"/>
        <v>0.5</v>
      </c>
      <c r="V87" s="40">
        <f t="shared" si="6"/>
        <v>0.5</v>
      </c>
      <c r="W87" s="40">
        <f t="shared" si="7"/>
        <v>0.6</v>
      </c>
    </row>
    <row r="88" spans="2:23" ht="13.5" customHeight="1">
      <c r="B88" s="39">
        <v>85</v>
      </c>
      <c r="C88" s="38" t="s">
        <v>40</v>
      </c>
      <c r="D88" s="38" t="s">
        <v>34</v>
      </c>
      <c r="E88" s="40">
        <f>VLOOKUP(Sintéticos2x2!C88,Aplicações!$B$10:$J$67,9,0)</f>
        <v>105.23</v>
      </c>
      <c r="F88" s="40">
        <f>VLOOKUP(Sintéticos2x2!D88,Aplicações!$B$10:$J$67,9,0)</f>
        <v>106.51</v>
      </c>
      <c r="G88" s="38">
        <v>277</v>
      </c>
      <c r="H88" s="38">
        <v>279</v>
      </c>
      <c r="I88" s="41">
        <f t="shared" ref="I88:J88" si="91">G88/E88-1</f>
        <v>1.6323291836928631</v>
      </c>
      <c r="J88" s="41">
        <f t="shared" si="91"/>
        <v>1.6194723500140831</v>
      </c>
      <c r="K88" s="41">
        <f t="shared" si="1"/>
        <v>1.6259007668534731</v>
      </c>
      <c r="L88" s="40">
        <f>VLOOKUP(Sintéticos2x2!C88,Aplicações!$B$10:$J$67,6,0)</f>
        <v>1</v>
      </c>
      <c r="M88" s="40">
        <f>VLOOKUP(Sintéticos2x2!D88,Aplicações!$B$10:$J$67,6,0)</f>
        <v>1</v>
      </c>
      <c r="N88" s="40">
        <f>VLOOKUP(Sintéticos2x2!C88,Aplicações!$B$10:$J$67,7,0)</f>
        <v>0</v>
      </c>
      <c r="O88" s="40">
        <f>VLOOKUP(Sintéticos2x2!D88,Aplicações!$B$10:$J$67,7,0)</f>
        <v>0</v>
      </c>
      <c r="P88" s="40">
        <f>VLOOKUP(Sintéticos2x2!C88,Aplicações!$B$10:$J$67,8,0)</f>
        <v>0.5</v>
      </c>
      <c r="Q88" s="40">
        <f>VLOOKUP(Sintéticos2x2!D88,Aplicações!$B$10:$J$67,8,0)</f>
        <v>1</v>
      </c>
      <c r="R88" s="40">
        <f t="shared" si="2"/>
        <v>2</v>
      </c>
      <c r="S88" s="40">
        <f t="shared" si="3"/>
        <v>0</v>
      </c>
      <c r="T88" s="40">
        <f t="shared" si="4"/>
        <v>1.5</v>
      </c>
      <c r="U88" s="40">
        <f t="shared" si="5"/>
        <v>1</v>
      </c>
      <c r="V88" s="40">
        <f t="shared" si="6"/>
        <v>1</v>
      </c>
      <c r="W88" s="40">
        <f t="shared" si="7"/>
        <v>0.5</v>
      </c>
    </row>
    <row r="89" spans="2:23" ht="13.5" customHeight="1">
      <c r="B89" s="39">
        <v>86</v>
      </c>
      <c r="C89" s="38" t="s">
        <v>40</v>
      </c>
      <c r="D89" s="38" t="s">
        <v>35</v>
      </c>
      <c r="E89" s="40">
        <f>VLOOKUP(Sintéticos2x2!C89,Aplicações!$B$10:$J$67,9,0)</f>
        <v>105.23</v>
      </c>
      <c r="F89" s="40">
        <f>VLOOKUP(Sintéticos2x2!D89,Aplicações!$B$10:$J$67,9,0)</f>
        <v>103.08</v>
      </c>
      <c r="G89" s="38">
        <v>226</v>
      </c>
      <c r="H89" s="38">
        <v>180</v>
      </c>
      <c r="I89" s="41">
        <f t="shared" ref="I89:J89" si="92">G89/E89-1</f>
        <v>1.1476765181032023</v>
      </c>
      <c r="J89" s="41">
        <f t="shared" si="92"/>
        <v>0.74621653084982542</v>
      </c>
      <c r="K89" s="41">
        <f t="shared" si="1"/>
        <v>0.94694652447651384</v>
      </c>
      <c r="L89" s="40">
        <f>VLOOKUP(Sintéticos2x2!C89,Aplicações!$B$10:$J$67,6,0)</f>
        <v>1</v>
      </c>
      <c r="M89" s="40">
        <f>VLOOKUP(Sintéticos2x2!D89,Aplicações!$B$10:$J$67,6,0)</f>
        <v>0.5</v>
      </c>
      <c r="N89" s="40">
        <f>VLOOKUP(Sintéticos2x2!C89,Aplicações!$B$10:$J$67,7,0)</f>
        <v>0</v>
      </c>
      <c r="O89" s="40">
        <f>VLOOKUP(Sintéticos2x2!D89,Aplicações!$B$10:$J$67,7,0)</f>
        <v>0.1</v>
      </c>
      <c r="P89" s="40">
        <f>VLOOKUP(Sintéticos2x2!C89,Aplicações!$B$10:$J$67,8,0)</f>
        <v>0.5</v>
      </c>
      <c r="Q89" s="40">
        <f>VLOOKUP(Sintéticos2x2!D89,Aplicações!$B$10:$J$67,8,0)</f>
        <v>1</v>
      </c>
      <c r="R89" s="40">
        <f t="shared" si="2"/>
        <v>1.5</v>
      </c>
      <c r="S89" s="40">
        <f t="shared" si="3"/>
        <v>0.1</v>
      </c>
      <c r="T89" s="40">
        <f t="shared" si="4"/>
        <v>1.5</v>
      </c>
      <c r="U89" s="40">
        <f t="shared" si="5"/>
        <v>0.5</v>
      </c>
      <c r="V89" s="40">
        <f t="shared" si="6"/>
        <v>0.9</v>
      </c>
      <c r="W89" s="40">
        <f t="shared" si="7"/>
        <v>0.5</v>
      </c>
    </row>
    <row r="90" spans="2:23" ht="13.5" customHeight="1">
      <c r="B90" s="39">
        <v>87</v>
      </c>
      <c r="C90" s="38" t="s">
        <v>40</v>
      </c>
      <c r="D90" s="38" t="s">
        <v>36</v>
      </c>
      <c r="E90" s="40">
        <f>VLOOKUP(Sintéticos2x2!C90,Aplicações!$B$10:$J$67,9,0)</f>
        <v>105.23</v>
      </c>
      <c r="F90" s="40">
        <f>VLOOKUP(Sintéticos2x2!D90,Aplicações!$B$10:$J$67,9,0)</f>
        <v>102.96</v>
      </c>
      <c r="G90" s="38">
        <v>159</v>
      </c>
      <c r="H90" s="38">
        <v>153</v>
      </c>
      <c r="I90" s="41">
        <f t="shared" ref="I90:J90" si="93">G90/E90-1</f>
        <v>0.5109759574265893</v>
      </c>
      <c r="J90" s="41">
        <f t="shared" si="93"/>
        <v>0.48601398601398604</v>
      </c>
      <c r="K90" s="41">
        <f t="shared" si="1"/>
        <v>0.49849497172028767</v>
      </c>
      <c r="L90" s="40">
        <f>VLOOKUP(Sintéticos2x2!C90,Aplicações!$B$10:$J$67,6,0)</f>
        <v>1</v>
      </c>
      <c r="M90" s="40">
        <f>VLOOKUP(Sintéticos2x2!D90,Aplicações!$B$10:$J$67,6,0)</f>
        <v>0.1</v>
      </c>
      <c r="N90" s="40">
        <f>VLOOKUP(Sintéticos2x2!C90,Aplicações!$B$10:$J$67,7,0)</f>
        <v>0</v>
      </c>
      <c r="O90" s="40">
        <f>VLOOKUP(Sintéticos2x2!D90,Aplicações!$B$10:$J$67,7,0)</f>
        <v>0.1</v>
      </c>
      <c r="P90" s="40">
        <f>VLOOKUP(Sintéticos2x2!C90,Aplicações!$B$10:$J$67,8,0)</f>
        <v>0.5</v>
      </c>
      <c r="Q90" s="40">
        <f>VLOOKUP(Sintéticos2x2!D90,Aplicações!$B$10:$J$67,8,0)</f>
        <v>1</v>
      </c>
      <c r="R90" s="40">
        <f t="shared" si="2"/>
        <v>1.1000000000000001</v>
      </c>
      <c r="S90" s="40">
        <f t="shared" si="3"/>
        <v>0.1</v>
      </c>
      <c r="T90" s="40">
        <f t="shared" si="4"/>
        <v>1.5</v>
      </c>
      <c r="U90" s="40">
        <f t="shared" si="5"/>
        <v>9.9999999999999978E-2</v>
      </c>
      <c r="V90" s="40">
        <f t="shared" si="6"/>
        <v>0.9</v>
      </c>
      <c r="W90" s="40">
        <f t="shared" si="7"/>
        <v>0.5</v>
      </c>
    </row>
    <row r="91" spans="2:23" ht="13.5" customHeight="1">
      <c r="B91" s="39">
        <v>88</v>
      </c>
      <c r="C91" s="38" t="s">
        <v>40</v>
      </c>
      <c r="D91" s="38" t="s">
        <v>37</v>
      </c>
      <c r="E91" s="40">
        <f>VLOOKUP(Sintéticos2x2!C91,Aplicações!$B$10:$J$67,9,0)</f>
        <v>105.23</v>
      </c>
      <c r="F91" s="40">
        <f>VLOOKUP(Sintéticos2x2!D91,Aplicações!$B$10:$J$67,9,0)</f>
        <v>100.82</v>
      </c>
      <c r="G91" s="38">
        <v>245</v>
      </c>
      <c r="H91" s="38">
        <v>150</v>
      </c>
      <c r="I91" s="41">
        <f t="shared" ref="I91:J91" si="94">G91/E91-1</f>
        <v>1.3282333935189583</v>
      </c>
      <c r="J91" s="41">
        <f t="shared" si="94"/>
        <v>0.48780003967466778</v>
      </c>
      <c r="K91" s="41">
        <f t="shared" si="1"/>
        <v>0.90801671659681304</v>
      </c>
      <c r="L91" s="40">
        <f>VLOOKUP(Sintéticos2x2!C91,Aplicações!$B$10:$J$67,6,0)</f>
        <v>1</v>
      </c>
      <c r="M91" s="40">
        <f>VLOOKUP(Sintéticos2x2!D91,Aplicações!$B$10:$J$67,6,0)</f>
        <v>0.3</v>
      </c>
      <c r="N91" s="40">
        <f>VLOOKUP(Sintéticos2x2!C91,Aplicações!$B$10:$J$67,7,0)</f>
        <v>0</v>
      </c>
      <c r="O91" s="40">
        <f>VLOOKUP(Sintéticos2x2!D91,Aplicações!$B$10:$J$67,7,0)</f>
        <v>1</v>
      </c>
      <c r="P91" s="40">
        <f>VLOOKUP(Sintéticos2x2!C91,Aplicações!$B$10:$J$67,8,0)</f>
        <v>0.5</v>
      </c>
      <c r="Q91" s="40">
        <f>VLOOKUP(Sintéticos2x2!D91,Aplicações!$B$10:$J$67,8,0)</f>
        <v>1</v>
      </c>
      <c r="R91" s="40">
        <f t="shared" si="2"/>
        <v>1.3</v>
      </c>
      <c r="S91" s="40">
        <f t="shared" si="3"/>
        <v>1</v>
      </c>
      <c r="T91" s="40">
        <f t="shared" si="4"/>
        <v>1.5</v>
      </c>
      <c r="U91" s="40">
        <f t="shared" si="5"/>
        <v>0.30000000000000004</v>
      </c>
      <c r="V91" s="40">
        <f t="shared" si="6"/>
        <v>0</v>
      </c>
      <c r="W91" s="40">
        <f t="shared" si="7"/>
        <v>0.5</v>
      </c>
    </row>
    <row r="92" spans="2:23" ht="13.5" customHeight="1">
      <c r="B92" s="39">
        <v>89</v>
      </c>
      <c r="C92" s="38" t="s">
        <v>40</v>
      </c>
      <c r="D92" s="38" t="s">
        <v>38</v>
      </c>
      <c r="E92" s="40">
        <f>VLOOKUP(Sintéticos2x2!C92,Aplicações!$B$10:$J$67,9,0)</f>
        <v>105.23</v>
      </c>
      <c r="F92" s="40">
        <f>VLOOKUP(Sintéticos2x2!D92,Aplicações!$B$10:$J$67,9,0)</f>
        <v>101.12</v>
      </c>
      <c r="G92" s="38">
        <v>181</v>
      </c>
      <c r="H92" s="38">
        <v>124</v>
      </c>
      <c r="I92" s="41">
        <f t="shared" ref="I92:J92" si="95">G92/E92-1</f>
        <v>0.72004181317114879</v>
      </c>
      <c r="J92" s="41">
        <f t="shared" si="95"/>
        <v>0.22626582278481</v>
      </c>
      <c r="K92" s="41">
        <f t="shared" si="1"/>
        <v>0.4731538179779794</v>
      </c>
      <c r="L92" s="40">
        <f>VLOOKUP(Sintéticos2x2!C92,Aplicações!$B$10:$J$67,6,0)</f>
        <v>1</v>
      </c>
      <c r="M92" s="40">
        <f>VLOOKUP(Sintéticos2x2!D92,Aplicações!$B$10:$J$67,6,0)</f>
        <v>0.1</v>
      </c>
      <c r="N92" s="40">
        <f>VLOOKUP(Sintéticos2x2!C92,Aplicações!$B$10:$J$67,7,0)</f>
        <v>0</v>
      </c>
      <c r="O92" s="40">
        <f>VLOOKUP(Sintéticos2x2!D92,Aplicações!$B$10:$J$67,7,0)</f>
        <v>0.5</v>
      </c>
      <c r="P92" s="40">
        <f>VLOOKUP(Sintéticos2x2!C92,Aplicações!$B$10:$J$67,8,0)</f>
        <v>0.5</v>
      </c>
      <c r="Q92" s="40">
        <f>VLOOKUP(Sintéticos2x2!D92,Aplicações!$B$10:$J$67,8,0)</f>
        <v>1</v>
      </c>
      <c r="R92" s="40">
        <f t="shared" si="2"/>
        <v>1.1000000000000001</v>
      </c>
      <c r="S92" s="40">
        <f t="shared" si="3"/>
        <v>0.5</v>
      </c>
      <c r="T92" s="40">
        <f t="shared" si="4"/>
        <v>1.5</v>
      </c>
      <c r="U92" s="40">
        <f t="shared" si="5"/>
        <v>9.9999999999999978E-2</v>
      </c>
      <c r="V92" s="40">
        <f t="shared" si="6"/>
        <v>0.5</v>
      </c>
      <c r="W92" s="40">
        <f t="shared" si="7"/>
        <v>0.5</v>
      </c>
    </row>
    <row r="93" spans="2:23" ht="13.5" customHeight="1">
      <c r="B93" s="39">
        <v>90</v>
      </c>
      <c r="C93" s="38" t="s">
        <v>40</v>
      </c>
      <c r="D93" s="38" t="s">
        <v>39</v>
      </c>
      <c r="E93" s="40">
        <f>VLOOKUP(Sintéticos2x2!C93,Aplicações!$B$10:$J$67,9,0)</f>
        <v>105.23</v>
      </c>
      <c r="F93" s="40">
        <f>VLOOKUP(Sintéticos2x2!D93,Aplicações!$B$10:$J$67,9,0)</f>
        <v>108.01</v>
      </c>
      <c r="G93" s="38">
        <v>229</v>
      </c>
      <c r="H93" s="38">
        <v>188</v>
      </c>
      <c r="I93" s="41">
        <f t="shared" ref="I93:J93" si="96">G93/E93-1</f>
        <v>1.1761854984320061</v>
      </c>
      <c r="J93" s="41">
        <f t="shared" si="96"/>
        <v>0.74057957596518831</v>
      </c>
      <c r="K93" s="41">
        <f t="shared" si="1"/>
        <v>0.95838253719859723</v>
      </c>
      <c r="L93" s="40">
        <f>VLOOKUP(Sintéticos2x2!C93,Aplicações!$B$10:$J$67,6,0)</f>
        <v>1</v>
      </c>
      <c r="M93" s="40">
        <f>VLOOKUP(Sintéticos2x2!D93,Aplicações!$B$10:$J$67,6,0)</f>
        <v>0.5</v>
      </c>
      <c r="N93" s="40">
        <f>VLOOKUP(Sintéticos2x2!C93,Aplicações!$B$10:$J$67,7,0)</f>
        <v>0</v>
      </c>
      <c r="O93" s="40">
        <f>VLOOKUP(Sintéticos2x2!D93,Aplicações!$B$10:$J$67,7,0)</f>
        <v>0.5</v>
      </c>
      <c r="P93" s="40">
        <f>VLOOKUP(Sintéticos2x2!C93,Aplicações!$B$10:$J$67,8,0)</f>
        <v>0.5</v>
      </c>
      <c r="Q93" s="40">
        <f>VLOOKUP(Sintéticos2x2!D93,Aplicações!$B$10:$J$67,8,0)</f>
        <v>1</v>
      </c>
      <c r="R93" s="40">
        <f t="shared" si="2"/>
        <v>1.5</v>
      </c>
      <c r="S93" s="40">
        <f t="shared" si="3"/>
        <v>0.5</v>
      </c>
      <c r="T93" s="40">
        <f t="shared" si="4"/>
        <v>1.5</v>
      </c>
      <c r="U93" s="40">
        <f t="shared" si="5"/>
        <v>0.5</v>
      </c>
      <c r="V93" s="40">
        <f t="shared" si="6"/>
        <v>0.5</v>
      </c>
      <c r="W93" s="40">
        <f t="shared" si="7"/>
        <v>0.5</v>
      </c>
    </row>
    <row r="94" spans="2:23" ht="13.5" customHeight="1">
      <c r="B94" s="39">
        <v>91</v>
      </c>
      <c r="C94" s="38" t="s">
        <v>40</v>
      </c>
      <c r="D94" s="42" t="s">
        <v>40</v>
      </c>
      <c r="E94" s="40">
        <f>VLOOKUP(Sintéticos2x2!C94,Aplicações!$B$10:$J$67,9,0)</f>
        <v>105.23</v>
      </c>
      <c r="F94" s="40">
        <f>VLOOKUP(Sintéticos2x2!D94,Aplicações!$B$10:$J$67,9,0)</f>
        <v>105.23</v>
      </c>
      <c r="G94" s="38">
        <v>263</v>
      </c>
      <c r="H94" s="38">
        <v>260</v>
      </c>
      <c r="I94" s="41">
        <f t="shared" ref="I94:J94" si="97">G94/E94-1</f>
        <v>1.4992872754917799</v>
      </c>
      <c r="J94" s="41">
        <f t="shared" si="97"/>
        <v>1.4707782951629764</v>
      </c>
      <c r="K94" s="41">
        <f t="shared" si="1"/>
        <v>1.4850327853273781</v>
      </c>
      <c r="L94" s="40">
        <f>VLOOKUP(Sintéticos2x2!C94,Aplicações!$B$10:$J$67,6,0)</f>
        <v>1</v>
      </c>
      <c r="M94" s="40">
        <f>VLOOKUP(Sintéticos2x2!D94,Aplicações!$B$10:$J$67,6,0)</f>
        <v>1</v>
      </c>
      <c r="N94" s="40">
        <f>VLOOKUP(Sintéticos2x2!C94,Aplicações!$B$10:$J$67,7,0)</f>
        <v>0</v>
      </c>
      <c r="O94" s="40">
        <f>VLOOKUP(Sintéticos2x2!D94,Aplicações!$B$10:$J$67,7,0)</f>
        <v>0</v>
      </c>
      <c r="P94" s="40">
        <f>VLOOKUP(Sintéticos2x2!C94,Aplicações!$B$10:$J$67,8,0)</f>
        <v>0.5</v>
      </c>
      <c r="Q94" s="40">
        <f>VLOOKUP(Sintéticos2x2!D94,Aplicações!$B$10:$J$67,8,0)</f>
        <v>0.5</v>
      </c>
      <c r="R94" s="40">
        <f t="shared" si="2"/>
        <v>2</v>
      </c>
      <c r="S94" s="40">
        <f t="shared" si="3"/>
        <v>0</v>
      </c>
      <c r="T94" s="40">
        <f t="shared" si="4"/>
        <v>1</v>
      </c>
      <c r="U94" s="40">
        <f t="shared" si="5"/>
        <v>1</v>
      </c>
      <c r="V94" s="40">
        <f t="shared" si="6"/>
        <v>1</v>
      </c>
      <c r="W94" s="40">
        <f t="shared" si="7"/>
        <v>1</v>
      </c>
    </row>
    <row r="95" spans="2:23" ht="13.5" customHeight="1">
      <c r="B95" s="39">
        <v>92</v>
      </c>
      <c r="C95" s="38" t="s">
        <v>40</v>
      </c>
      <c r="D95" s="38" t="s">
        <v>41</v>
      </c>
      <c r="E95" s="40">
        <f>VLOOKUP(Sintéticos2x2!C95,Aplicações!$B$10:$J$67,9,0)</f>
        <v>105.23</v>
      </c>
      <c r="F95" s="40">
        <f>VLOOKUP(Sintéticos2x2!D95,Aplicações!$B$10:$J$67,9,0)</f>
        <v>107.15</v>
      </c>
      <c r="G95" s="38">
        <v>219</v>
      </c>
      <c r="H95" s="38">
        <v>164</v>
      </c>
      <c r="I95" s="41">
        <f t="shared" ref="I95:J95" si="98">G95/E95-1</f>
        <v>1.0811555640026609</v>
      </c>
      <c r="J95" s="41">
        <f t="shared" si="98"/>
        <v>0.53056462902473167</v>
      </c>
      <c r="K95" s="41">
        <f t="shared" si="1"/>
        <v>0.80586009651369628</v>
      </c>
      <c r="L95" s="40">
        <f>VLOOKUP(Sintéticos2x2!C95,Aplicações!$B$10:$J$67,6,0)</f>
        <v>1</v>
      </c>
      <c r="M95" s="40">
        <f>VLOOKUP(Sintéticos2x2!D95,Aplicações!$B$10:$J$67,6,0)</f>
        <v>0.5</v>
      </c>
      <c r="N95" s="40">
        <f>VLOOKUP(Sintéticos2x2!C95,Aplicações!$B$10:$J$67,7,0)</f>
        <v>0</v>
      </c>
      <c r="O95" s="40">
        <f>VLOOKUP(Sintéticos2x2!D95,Aplicações!$B$10:$J$67,7,0)</f>
        <v>0.1</v>
      </c>
      <c r="P95" s="40">
        <f>VLOOKUP(Sintéticos2x2!C95,Aplicações!$B$10:$J$67,8,0)</f>
        <v>0.5</v>
      </c>
      <c r="Q95" s="40">
        <f>VLOOKUP(Sintéticos2x2!D95,Aplicações!$B$10:$J$67,8,0)</f>
        <v>0.5</v>
      </c>
      <c r="R95" s="40">
        <f t="shared" si="2"/>
        <v>1.5</v>
      </c>
      <c r="S95" s="40">
        <f t="shared" si="3"/>
        <v>0.1</v>
      </c>
      <c r="T95" s="40">
        <f t="shared" si="4"/>
        <v>1</v>
      </c>
      <c r="U95" s="40">
        <f t="shared" si="5"/>
        <v>0.5</v>
      </c>
      <c r="V95" s="40">
        <f t="shared" si="6"/>
        <v>0.9</v>
      </c>
      <c r="W95" s="40">
        <f t="shared" si="7"/>
        <v>1</v>
      </c>
    </row>
    <row r="96" spans="2:23" ht="13.5" customHeight="1">
      <c r="B96" s="39">
        <v>93</v>
      </c>
      <c r="C96" s="38" t="s">
        <v>40</v>
      </c>
      <c r="D96" s="38" t="s">
        <v>42</v>
      </c>
      <c r="E96" s="40">
        <f>VLOOKUP(Sintéticos2x2!C96,Aplicações!$B$10:$J$67,9,0)</f>
        <v>105.23</v>
      </c>
      <c r="F96" s="40">
        <f>VLOOKUP(Sintéticos2x2!D96,Aplicações!$B$10:$J$67,9,0)</f>
        <v>107.41</v>
      </c>
      <c r="G96" s="38">
        <v>147</v>
      </c>
      <c r="H96" s="38">
        <v>135</v>
      </c>
      <c r="I96" s="41">
        <f t="shared" ref="I96:J96" si="99">G96/E96-1</f>
        <v>0.39694003611137507</v>
      </c>
      <c r="J96" s="41">
        <f t="shared" si="99"/>
        <v>0.25686621357415507</v>
      </c>
      <c r="K96" s="41">
        <f t="shared" si="1"/>
        <v>0.32690312484276507</v>
      </c>
      <c r="L96" s="40">
        <f>VLOOKUP(Sintéticos2x2!C96,Aplicações!$B$10:$J$67,6,0)</f>
        <v>1</v>
      </c>
      <c r="M96" s="40">
        <f>VLOOKUP(Sintéticos2x2!D96,Aplicações!$B$10:$J$67,6,0)</f>
        <v>0.1</v>
      </c>
      <c r="N96" s="40">
        <f>VLOOKUP(Sintéticos2x2!C96,Aplicações!$B$10:$J$67,7,0)</f>
        <v>0</v>
      </c>
      <c r="O96" s="40">
        <f>VLOOKUP(Sintéticos2x2!D96,Aplicações!$B$10:$J$67,7,0)</f>
        <v>0.1</v>
      </c>
      <c r="P96" s="40">
        <f>VLOOKUP(Sintéticos2x2!C96,Aplicações!$B$10:$J$67,8,0)</f>
        <v>0.5</v>
      </c>
      <c r="Q96" s="40">
        <f>VLOOKUP(Sintéticos2x2!D96,Aplicações!$B$10:$J$67,8,0)</f>
        <v>0.5</v>
      </c>
      <c r="R96" s="40">
        <f t="shared" si="2"/>
        <v>1.1000000000000001</v>
      </c>
      <c r="S96" s="40">
        <f t="shared" si="3"/>
        <v>0.1</v>
      </c>
      <c r="T96" s="40">
        <f t="shared" si="4"/>
        <v>1</v>
      </c>
      <c r="U96" s="40">
        <f t="shared" si="5"/>
        <v>9.9999999999999978E-2</v>
      </c>
      <c r="V96" s="40">
        <f t="shared" si="6"/>
        <v>0.9</v>
      </c>
      <c r="W96" s="40">
        <f t="shared" si="7"/>
        <v>1</v>
      </c>
    </row>
    <row r="97" spans="2:23" ht="13.5" customHeight="1">
      <c r="B97" s="39">
        <v>94</v>
      </c>
      <c r="C97" s="38" t="s">
        <v>40</v>
      </c>
      <c r="D97" s="42" t="s">
        <v>43</v>
      </c>
      <c r="E97" s="40">
        <f>VLOOKUP(Sintéticos2x2!C97,Aplicações!$B$10:$J$67,9,0)</f>
        <v>105.23</v>
      </c>
      <c r="F97" s="40">
        <f>VLOOKUP(Sintéticos2x2!D97,Aplicações!$B$10:$J$67,9,0)</f>
        <v>104.4</v>
      </c>
      <c r="G97" s="38">
        <v>246</v>
      </c>
      <c r="H97" s="38">
        <v>137</v>
      </c>
      <c r="I97" s="41">
        <f t="shared" ref="I97:J97" si="100">G97/E97-1</f>
        <v>1.3377363869618928</v>
      </c>
      <c r="J97" s="41">
        <f t="shared" si="100"/>
        <v>0.3122605363984674</v>
      </c>
      <c r="K97" s="41">
        <f t="shared" si="1"/>
        <v>0.8249984616801801</v>
      </c>
      <c r="L97" s="40">
        <f>VLOOKUP(Sintéticos2x2!C97,Aplicações!$B$10:$J$67,6,0)</f>
        <v>1</v>
      </c>
      <c r="M97" s="40">
        <f>VLOOKUP(Sintéticos2x2!D97,Aplicações!$B$10:$J$67,6,0)</f>
        <v>0.3</v>
      </c>
      <c r="N97" s="40">
        <f>VLOOKUP(Sintéticos2x2!C97,Aplicações!$B$10:$J$67,7,0)</f>
        <v>0</v>
      </c>
      <c r="O97" s="40">
        <f>VLOOKUP(Sintéticos2x2!D97,Aplicações!$B$10:$J$67,7,0)</f>
        <v>1</v>
      </c>
      <c r="P97" s="40">
        <f>VLOOKUP(Sintéticos2x2!C97,Aplicações!$B$10:$J$67,8,0)</f>
        <v>0.5</v>
      </c>
      <c r="Q97" s="40">
        <f>VLOOKUP(Sintéticos2x2!D97,Aplicações!$B$10:$J$67,8,0)</f>
        <v>0.5</v>
      </c>
      <c r="R97" s="40">
        <f t="shared" si="2"/>
        <v>1.3</v>
      </c>
      <c r="S97" s="40">
        <f t="shared" si="3"/>
        <v>1</v>
      </c>
      <c r="T97" s="40">
        <f t="shared" si="4"/>
        <v>1</v>
      </c>
      <c r="U97" s="40">
        <f t="shared" si="5"/>
        <v>0.30000000000000004</v>
      </c>
      <c r="V97" s="40">
        <f t="shared" si="6"/>
        <v>0</v>
      </c>
      <c r="W97" s="40">
        <f t="shared" si="7"/>
        <v>1</v>
      </c>
    </row>
    <row r="98" spans="2:23" ht="13.5" customHeight="1">
      <c r="B98" s="39">
        <v>95</v>
      </c>
      <c r="C98" s="38" t="s">
        <v>40</v>
      </c>
      <c r="D98" s="38" t="s">
        <v>44</v>
      </c>
      <c r="E98" s="40">
        <f>VLOOKUP(Sintéticos2x2!C98,Aplicações!$B$10:$J$67,9,0)</f>
        <v>105.23</v>
      </c>
      <c r="F98" s="40">
        <f>VLOOKUP(Sintéticos2x2!D98,Aplicações!$B$10:$J$67,9,0)</f>
        <v>103.53</v>
      </c>
      <c r="G98" s="38">
        <v>168</v>
      </c>
      <c r="H98" s="38">
        <v>110</v>
      </c>
      <c r="I98" s="41">
        <f t="shared" ref="I98:J98" si="101">G98/E98-1</f>
        <v>0.59650289841300008</v>
      </c>
      <c r="J98" s="41">
        <f t="shared" si="101"/>
        <v>6.2493963102482342E-2</v>
      </c>
      <c r="K98" s="41">
        <f t="shared" si="1"/>
        <v>0.32949843075774121</v>
      </c>
      <c r="L98" s="40">
        <f>VLOOKUP(Sintéticos2x2!C98,Aplicações!$B$10:$J$67,6,0)</f>
        <v>1</v>
      </c>
      <c r="M98" s="40">
        <f>VLOOKUP(Sintéticos2x2!D98,Aplicações!$B$10:$J$67,6,0)</f>
        <v>0.1</v>
      </c>
      <c r="N98" s="40">
        <f>VLOOKUP(Sintéticos2x2!C98,Aplicações!$B$10:$J$67,7,0)</f>
        <v>0</v>
      </c>
      <c r="O98" s="40">
        <f>VLOOKUP(Sintéticos2x2!D98,Aplicações!$B$10:$J$67,7,0)</f>
        <v>0.5</v>
      </c>
      <c r="P98" s="40">
        <f>VLOOKUP(Sintéticos2x2!C98,Aplicações!$B$10:$J$67,8,0)</f>
        <v>0.5</v>
      </c>
      <c r="Q98" s="40">
        <f>VLOOKUP(Sintéticos2x2!D98,Aplicações!$B$10:$J$67,8,0)</f>
        <v>0.5</v>
      </c>
      <c r="R98" s="40">
        <f t="shared" si="2"/>
        <v>1.1000000000000001</v>
      </c>
      <c r="S98" s="40">
        <f t="shared" si="3"/>
        <v>0.5</v>
      </c>
      <c r="T98" s="40">
        <f t="shared" si="4"/>
        <v>1</v>
      </c>
      <c r="U98" s="40">
        <f t="shared" si="5"/>
        <v>9.9999999999999978E-2</v>
      </c>
      <c r="V98" s="40">
        <f t="shared" si="6"/>
        <v>0.5</v>
      </c>
      <c r="W98" s="40">
        <f t="shared" si="7"/>
        <v>1</v>
      </c>
    </row>
    <row r="99" spans="2:23" ht="13.5" customHeight="1">
      <c r="B99" s="39">
        <v>96</v>
      </c>
      <c r="C99" s="38" t="s">
        <v>40</v>
      </c>
      <c r="D99" s="38" t="s">
        <v>45</v>
      </c>
      <c r="E99" s="40">
        <f>VLOOKUP(Sintéticos2x2!C99,Aplicações!$B$10:$J$67,9,0)</f>
        <v>105.23</v>
      </c>
      <c r="F99" s="40">
        <f>VLOOKUP(Sintéticos2x2!D99,Aplicações!$B$10:$J$67,9,0)</f>
        <v>108.32</v>
      </c>
      <c r="G99" s="38">
        <v>222</v>
      </c>
      <c r="H99" s="38">
        <v>172</v>
      </c>
      <c r="I99" s="44">
        <f t="shared" ref="I99:J99" si="102">G99/E99-1</f>
        <v>1.1096645443314643</v>
      </c>
      <c r="J99" s="41">
        <f t="shared" si="102"/>
        <v>0.58788774002954214</v>
      </c>
      <c r="K99" s="41">
        <f t="shared" si="1"/>
        <v>0.84877614218050323</v>
      </c>
      <c r="L99" s="40">
        <f>VLOOKUP(Sintéticos2x2!C99,Aplicações!$B$10:$J$67,6,0)</f>
        <v>1</v>
      </c>
      <c r="M99" s="40">
        <f>VLOOKUP(Sintéticos2x2!D99,Aplicações!$B$10:$J$67,6,0)</f>
        <v>0.5</v>
      </c>
      <c r="N99" s="40">
        <f>VLOOKUP(Sintéticos2x2!C99,Aplicações!$B$10:$J$67,7,0)</f>
        <v>0</v>
      </c>
      <c r="O99" s="40">
        <f>VLOOKUP(Sintéticos2x2!D99,Aplicações!$B$10:$J$67,7,0)</f>
        <v>0.5</v>
      </c>
      <c r="P99" s="40">
        <f>VLOOKUP(Sintéticos2x2!C99,Aplicações!$B$10:$J$67,8,0)</f>
        <v>0.5</v>
      </c>
      <c r="Q99" s="40">
        <f>VLOOKUP(Sintéticos2x2!D99,Aplicações!$B$10:$J$67,8,0)</f>
        <v>0.5</v>
      </c>
      <c r="R99" s="40">
        <f t="shared" si="2"/>
        <v>1.5</v>
      </c>
      <c r="S99" s="40">
        <f t="shared" si="3"/>
        <v>0.5</v>
      </c>
      <c r="T99" s="40">
        <f t="shared" si="4"/>
        <v>1</v>
      </c>
      <c r="U99" s="40">
        <f t="shared" si="5"/>
        <v>0.5</v>
      </c>
      <c r="V99" s="40">
        <f t="shared" si="6"/>
        <v>0.5</v>
      </c>
      <c r="W99" s="40">
        <f t="shared" si="7"/>
        <v>1</v>
      </c>
    </row>
    <row r="100" spans="2:23" ht="13.5" customHeight="1">
      <c r="B100" s="39">
        <v>97</v>
      </c>
      <c r="C100" s="38" t="s">
        <v>41</v>
      </c>
      <c r="D100" s="38" t="s">
        <v>28</v>
      </c>
      <c r="E100" s="40">
        <f>VLOOKUP(Sintéticos2x2!C100,Aplicações!$B$10:$J$67,9,0)</f>
        <v>107.15</v>
      </c>
      <c r="F100" s="40">
        <f>VLOOKUP(Sintéticos2x2!D100,Aplicações!$B$10:$J$67,9,0)</f>
        <v>102.12</v>
      </c>
      <c r="G100" s="38">
        <v>166</v>
      </c>
      <c r="H100" s="38">
        <v>201</v>
      </c>
      <c r="I100" s="44">
        <f t="shared" ref="I100:J100" si="103">G100/E100-1</f>
        <v>0.54923005132991132</v>
      </c>
      <c r="J100" s="41">
        <f t="shared" si="103"/>
        <v>0.96827262044653351</v>
      </c>
      <c r="K100" s="41">
        <f t="shared" si="1"/>
        <v>0.75875133588822241</v>
      </c>
      <c r="L100" s="40">
        <f>VLOOKUP(Sintéticos2x2!C100,Aplicações!$B$10:$J$67,6,0)</f>
        <v>0.5</v>
      </c>
      <c r="M100" s="40">
        <f>VLOOKUP(Sintéticos2x2!D100,Aplicações!$B$10:$J$67,6,0)</f>
        <v>1</v>
      </c>
      <c r="N100" s="40">
        <f>VLOOKUP(Sintéticos2x2!C100,Aplicações!$B$10:$J$67,7,0)</f>
        <v>0.1</v>
      </c>
      <c r="O100" s="40">
        <f>VLOOKUP(Sintéticos2x2!D100,Aplicações!$B$10:$J$67,7,0)</f>
        <v>0</v>
      </c>
      <c r="P100" s="40">
        <f>VLOOKUP(Sintéticos2x2!C100,Aplicações!$B$10:$J$67,8,0)</f>
        <v>0.5</v>
      </c>
      <c r="Q100" s="40">
        <f>VLOOKUP(Sintéticos2x2!D100,Aplicações!$B$10:$J$67,8,0)</f>
        <v>0.1</v>
      </c>
      <c r="R100" s="40">
        <f t="shared" si="2"/>
        <v>1.5</v>
      </c>
      <c r="S100" s="40">
        <f t="shared" si="3"/>
        <v>0.1</v>
      </c>
      <c r="T100" s="40">
        <f t="shared" si="4"/>
        <v>0.6</v>
      </c>
      <c r="U100" s="40">
        <f t="shared" si="5"/>
        <v>0.5</v>
      </c>
      <c r="V100" s="40">
        <f t="shared" si="6"/>
        <v>0.9</v>
      </c>
      <c r="W100" s="40">
        <f t="shared" si="7"/>
        <v>0.6</v>
      </c>
    </row>
    <row r="101" spans="2:23" ht="13.5" customHeight="1">
      <c r="B101" s="39">
        <v>98</v>
      </c>
      <c r="C101" s="38" t="s">
        <v>41</v>
      </c>
      <c r="D101" s="38" t="s">
        <v>29</v>
      </c>
      <c r="E101" s="40">
        <f>VLOOKUP(Sintéticos2x2!C101,Aplicações!$B$10:$J$67,9,0)</f>
        <v>107.15</v>
      </c>
      <c r="F101" s="40">
        <f>VLOOKUP(Sintéticos2x2!D101,Aplicações!$B$10:$J$67,9,0)</f>
        <v>100.22</v>
      </c>
      <c r="G101" s="38">
        <v>179</v>
      </c>
      <c r="H101" s="38">
        <v>177</v>
      </c>
      <c r="I101" s="44">
        <f t="shared" ref="I101:J101" si="104">G101/E101-1</f>
        <v>0.67055529631357902</v>
      </c>
      <c r="J101" s="41">
        <f t="shared" si="104"/>
        <v>0.76611454799441225</v>
      </c>
      <c r="K101" s="41">
        <f t="shared" si="1"/>
        <v>0.71833492215399564</v>
      </c>
      <c r="L101" s="40">
        <f>VLOOKUP(Sintéticos2x2!C101,Aplicações!$B$10:$J$67,6,0)</f>
        <v>0.5</v>
      </c>
      <c r="M101" s="40">
        <f>VLOOKUP(Sintéticos2x2!D101,Aplicações!$B$10:$J$67,6,0)</f>
        <v>0.5</v>
      </c>
      <c r="N101" s="40">
        <f>VLOOKUP(Sintéticos2x2!C101,Aplicações!$B$10:$J$67,7,0)</f>
        <v>0.1</v>
      </c>
      <c r="O101" s="40">
        <f>VLOOKUP(Sintéticos2x2!D101,Aplicações!$B$10:$J$67,7,0)</f>
        <v>0.1</v>
      </c>
      <c r="P101" s="40">
        <f>VLOOKUP(Sintéticos2x2!C101,Aplicações!$B$10:$J$67,8,0)</f>
        <v>0.5</v>
      </c>
      <c r="Q101" s="40">
        <f>VLOOKUP(Sintéticos2x2!D101,Aplicações!$B$10:$J$67,8,0)</f>
        <v>0.1</v>
      </c>
      <c r="R101" s="40">
        <f t="shared" si="2"/>
        <v>1</v>
      </c>
      <c r="S101" s="40">
        <f t="shared" si="3"/>
        <v>0.2</v>
      </c>
      <c r="T101" s="40">
        <f t="shared" si="4"/>
        <v>0.6</v>
      </c>
      <c r="U101" s="40">
        <f t="shared" si="5"/>
        <v>1</v>
      </c>
      <c r="V101" s="40">
        <f t="shared" si="6"/>
        <v>1</v>
      </c>
      <c r="W101" s="40">
        <f t="shared" si="7"/>
        <v>0.6</v>
      </c>
    </row>
    <row r="102" spans="2:23" ht="13.5" customHeight="1">
      <c r="B102" s="39">
        <v>99</v>
      </c>
      <c r="C102" s="38" t="s">
        <v>41</v>
      </c>
      <c r="D102" s="38" t="s">
        <v>30</v>
      </c>
      <c r="E102" s="40">
        <f>VLOOKUP(Sintéticos2x2!C102,Aplicações!$B$10:$J$67,9,0)</f>
        <v>107.15</v>
      </c>
      <c r="F102" s="40">
        <f>VLOOKUP(Sintéticos2x2!D102,Aplicações!$B$10:$J$67,9,0)</f>
        <v>105.41</v>
      </c>
      <c r="G102" s="38">
        <v>129</v>
      </c>
      <c r="H102" s="38">
        <v>130</v>
      </c>
      <c r="I102" s="44">
        <f t="shared" ref="I102:J102" si="105">G102/E102-1</f>
        <v>0.20391973868408764</v>
      </c>
      <c r="J102" s="41">
        <f t="shared" si="105"/>
        <v>0.23327957499288487</v>
      </c>
      <c r="K102" s="41">
        <f t="shared" si="1"/>
        <v>0.21859965683848626</v>
      </c>
      <c r="L102" s="40">
        <f>VLOOKUP(Sintéticos2x2!C102,Aplicações!$B$10:$J$67,6,0)</f>
        <v>0.5</v>
      </c>
      <c r="M102" s="40">
        <f>VLOOKUP(Sintéticos2x2!D102,Aplicações!$B$10:$J$67,6,0)</f>
        <v>0.1</v>
      </c>
      <c r="N102" s="40">
        <f>VLOOKUP(Sintéticos2x2!C102,Aplicações!$B$10:$J$67,7,0)</f>
        <v>0.1</v>
      </c>
      <c r="O102" s="40">
        <f>VLOOKUP(Sintéticos2x2!D102,Aplicações!$B$10:$J$67,7,0)</f>
        <v>0.1</v>
      </c>
      <c r="P102" s="40">
        <f>VLOOKUP(Sintéticos2x2!C102,Aplicações!$B$10:$J$67,8,0)</f>
        <v>0.5</v>
      </c>
      <c r="Q102" s="40">
        <f>VLOOKUP(Sintéticos2x2!D102,Aplicações!$B$10:$J$67,8,0)</f>
        <v>0.1</v>
      </c>
      <c r="R102" s="40">
        <f t="shared" si="2"/>
        <v>0.6</v>
      </c>
      <c r="S102" s="40">
        <f t="shared" si="3"/>
        <v>0.2</v>
      </c>
      <c r="T102" s="40">
        <f t="shared" si="4"/>
        <v>0.6</v>
      </c>
      <c r="U102" s="40">
        <f t="shared" si="5"/>
        <v>0.6</v>
      </c>
      <c r="V102" s="40">
        <f t="shared" si="6"/>
        <v>1</v>
      </c>
      <c r="W102" s="40">
        <f t="shared" si="7"/>
        <v>0.6</v>
      </c>
    </row>
    <row r="103" spans="2:23" ht="13.5" customHeight="1">
      <c r="B103" s="39">
        <v>100</v>
      </c>
      <c r="C103" s="38" t="s">
        <v>41</v>
      </c>
      <c r="D103" s="38" t="s">
        <v>31</v>
      </c>
      <c r="E103" s="40">
        <f>VLOOKUP(Sintéticos2x2!C103,Aplicações!$B$10:$J$67,9,0)</f>
        <v>107.15</v>
      </c>
      <c r="F103" s="40">
        <f>VLOOKUP(Sintéticos2x2!D103,Aplicações!$B$10:$J$67,9,0)</f>
        <v>102.36</v>
      </c>
      <c r="G103" s="38">
        <v>163</v>
      </c>
      <c r="H103" s="38">
        <v>127</v>
      </c>
      <c r="I103" s="44">
        <f t="shared" ref="I103:J103" si="106">G103/E103-1</f>
        <v>0.52123191787214185</v>
      </c>
      <c r="J103" s="41">
        <f t="shared" si="106"/>
        <v>0.2407190308714342</v>
      </c>
      <c r="K103" s="41">
        <f t="shared" si="1"/>
        <v>0.38097547437178803</v>
      </c>
      <c r="L103" s="40">
        <f>VLOOKUP(Sintéticos2x2!C103,Aplicações!$B$10:$J$67,6,0)</f>
        <v>0.5</v>
      </c>
      <c r="M103" s="40">
        <f>VLOOKUP(Sintéticos2x2!D103,Aplicações!$B$10:$J$67,6,0)</f>
        <v>0.3</v>
      </c>
      <c r="N103" s="40">
        <f>VLOOKUP(Sintéticos2x2!C103,Aplicações!$B$10:$J$67,7,0)</f>
        <v>0.1</v>
      </c>
      <c r="O103" s="40">
        <f>VLOOKUP(Sintéticos2x2!D103,Aplicações!$B$10:$J$67,7,0)</f>
        <v>1</v>
      </c>
      <c r="P103" s="40">
        <f>VLOOKUP(Sintéticos2x2!C103,Aplicações!$B$10:$J$67,8,0)</f>
        <v>0.5</v>
      </c>
      <c r="Q103" s="40">
        <f>VLOOKUP(Sintéticos2x2!D103,Aplicações!$B$10:$J$67,8,0)</f>
        <v>0.1</v>
      </c>
      <c r="R103" s="40">
        <f t="shared" si="2"/>
        <v>0.8</v>
      </c>
      <c r="S103" s="40">
        <f t="shared" si="3"/>
        <v>1.1000000000000001</v>
      </c>
      <c r="T103" s="40">
        <f t="shared" si="4"/>
        <v>0.6</v>
      </c>
      <c r="U103" s="40">
        <f t="shared" si="5"/>
        <v>0.8</v>
      </c>
      <c r="V103" s="40">
        <f t="shared" si="6"/>
        <v>9.9999999999999978E-2</v>
      </c>
      <c r="W103" s="40">
        <f t="shared" si="7"/>
        <v>0.6</v>
      </c>
    </row>
    <row r="104" spans="2:23" ht="13.5" customHeight="1">
      <c r="B104" s="39">
        <v>101</v>
      </c>
      <c r="C104" s="38" t="s">
        <v>41</v>
      </c>
      <c r="D104" s="38" t="s">
        <v>32</v>
      </c>
      <c r="E104" s="40">
        <f>VLOOKUP(Sintéticos2x2!C104,Aplicações!$B$10:$J$67,9,0)</f>
        <v>107.15</v>
      </c>
      <c r="F104" s="40">
        <f>VLOOKUP(Sintéticos2x2!D104,Aplicações!$B$10:$J$67,9,0)</f>
        <v>99.78</v>
      </c>
      <c r="G104" s="38">
        <v>124</v>
      </c>
      <c r="H104" s="38">
        <v>104</v>
      </c>
      <c r="I104" s="44">
        <f t="shared" ref="I104:J104" si="107">G104/E104-1</f>
        <v>0.15725618292113852</v>
      </c>
      <c r="J104" s="41">
        <f t="shared" si="107"/>
        <v>4.229304469833628E-2</v>
      </c>
      <c r="K104" s="41">
        <f t="shared" si="1"/>
        <v>9.97746138097374E-2</v>
      </c>
      <c r="L104" s="40">
        <f>VLOOKUP(Sintéticos2x2!C104,Aplicações!$B$10:$J$67,6,0)</f>
        <v>0.5</v>
      </c>
      <c r="M104" s="40">
        <f>VLOOKUP(Sintéticos2x2!D104,Aplicações!$B$10:$J$67,6,0)</f>
        <v>0.1</v>
      </c>
      <c r="N104" s="40">
        <f>VLOOKUP(Sintéticos2x2!C104,Aplicações!$B$10:$J$67,7,0)</f>
        <v>0.1</v>
      </c>
      <c r="O104" s="40">
        <f>VLOOKUP(Sintéticos2x2!D104,Aplicações!$B$10:$J$67,7,0)</f>
        <v>0.5</v>
      </c>
      <c r="P104" s="40">
        <f>VLOOKUP(Sintéticos2x2!C104,Aplicações!$B$10:$J$67,8,0)</f>
        <v>0.5</v>
      </c>
      <c r="Q104" s="40">
        <f>VLOOKUP(Sintéticos2x2!D104,Aplicações!$B$10:$J$67,8,0)</f>
        <v>0.1</v>
      </c>
      <c r="R104" s="40">
        <f t="shared" si="2"/>
        <v>0.6</v>
      </c>
      <c r="S104" s="40">
        <f t="shared" si="3"/>
        <v>0.6</v>
      </c>
      <c r="T104" s="40">
        <f t="shared" si="4"/>
        <v>0.6</v>
      </c>
      <c r="U104" s="40">
        <f t="shared" si="5"/>
        <v>0.6</v>
      </c>
      <c r="V104" s="40">
        <f t="shared" si="6"/>
        <v>0.6</v>
      </c>
      <c r="W104" s="40">
        <f t="shared" si="7"/>
        <v>0.6</v>
      </c>
    </row>
    <row r="105" spans="2:23" ht="13.5" customHeight="1">
      <c r="B105" s="39">
        <v>102</v>
      </c>
      <c r="C105" s="38" t="s">
        <v>41</v>
      </c>
      <c r="D105" s="38" t="s">
        <v>33</v>
      </c>
      <c r="E105" s="40">
        <f>VLOOKUP(Sintéticos2x2!C105,Aplicações!$B$10:$J$67,9,0)</f>
        <v>107.15</v>
      </c>
      <c r="F105" s="40">
        <f>VLOOKUP(Sintéticos2x2!D105,Aplicações!$B$10:$J$67,9,0)</f>
        <v>105.11</v>
      </c>
      <c r="G105" s="38">
        <v>151</v>
      </c>
      <c r="H105" s="38">
        <v>162</v>
      </c>
      <c r="I105" s="44">
        <f t="shared" ref="I105:J105" si="108">G105/E105-1</f>
        <v>0.40923938404106375</v>
      </c>
      <c r="J105" s="41">
        <f t="shared" si="108"/>
        <v>0.54124250784892025</v>
      </c>
      <c r="K105" s="41">
        <f t="shared" si="1"/>
        <v>0.475240945944992</v>
      </c>
      <c r="L105" s="40">
        <f>VLOOKUP(Sintéticos2x2!C105,Aplicações!$B$10:$J$67,6,0)</f>
        <v>0.5</v>
      </c>
      <c r="M105" s="40">
        <f>VLOOKUP(Sintéticos2x2!D105,Aplicações!$B$10:$J$67,6,0)</f>
        <v>0.5</v>
      </c>
      <c r="N105" s="40">
        <f>VLOOKUP(Sintéticos2x2!C105,Aplicações!$B$10:$J$67,7,0)</f>
        <v>0.1</v>
      </c>
      <c r="O105" s="40">
        <f>VLOOKUP(Sintéticos2x2!D105,Aplicações!$B$10:$J$67,7,0)</f>
        <v>0.5</v>
      </c>
      <c r="P105" s="40">
        <f>VLOOKUP(Sintéticos2x2!C105,Aplicações!$B$10:$J$67,8,0)</f>
        <v>0.5</v>
      </c>
      <c r="Q105" s="40">
        <f>VLOOKUP(Sintéticos2x2!D105,Aplicações!$B$10:$J$67,8,0)</f>
        <v>0.1</v>
      </c>
      <c r="R105" s="40">
        <f t="shared" si="2"/>
        <v>1</v>
      </c>
      <c r="S105" s="40">
        <f t="shared" si="3"/>
        <v>0.6</v>
      </c>
      <c r="T105" s="40">
        <f t="shared" si="4"/>
        <v>0.6</v>
      </c>
      <c r="U105" s="40">
        <f t="shared" si="5"/>
        <v>1</v>
      </c>
      <c r="V105" s="40">
        <f t="shared" si="6"/>
        <v>0.6</v>
      </c>
      <c r="W105" s="40">
        <f t="shared" si="7"/>
        <v>0.6</v>
      </c>
    </row>
    <row r="106" spans="2:23" ht="13.5" customHeight="1">
      <c r="B106" s="39">
        <v>103</v>
      </c>
      <c r="C106" s="38" t="s">
        <v>41</v>
      </c>
      <c r="D106" s="38" t="s">
        <v>34</v>
      </c>
      <c r="E106" s="40">
        <f>VLOOKUP(Sintéticos2x2!C106,Aplicações!$B$10:$J$67,9,0)</f>
        <v>107.15</v>
      </c>
      <c r="F106" s="40">
        <f>VLOOKUP(Sintéticos2x2!D106,Aplicações!$B$10:$J$67,9,0)</f>
        <v>106.51</v>
      </c>
      <c r="G106" s="38">
        <v>173</v>
      </c>
      <c r="H106" s="38">
        <v>223</v>
      </c>
      <c r="I106" s="44">
        <f t="shared" ref="I106:J106" si="109">G106/E106-1</f>
        <v>0.61455902939804008</v>
      </c>
      <c r="J106" s="41">
        <f t="shared" si="109"/>
        <v>1.0937001220542673</v>
      </c>
      <c r="K106" s="41">
        <f t="shared" si="1"/>
        <v>0.85412957572615367</v>
      </c>
      <c r="L106" s="40">
        <f>VLOOKUP(Sintéticos2x2!C106,Aplicações!$B$10:$J$67,6,0)</f>
        <v>0.5</v>
      </c>
      <c r="M106" s="40">
        <f>VLOOKUP(Sintéticos2x2!D106,Aplicações!$B$10:$J$67,6,0)</f>
        <v>1</v>
      </c>
      <c r="N106" s="40">
        <f>VLOOKUP(Sintéticos2x2!C106,Aplicações!$B$10:$J$67,7,0)</f>
        <v>0.1</v>
      </c>
      <c r="O106" s="40">
        <f>VLOOKUP(Sintéticos2x2!D106,Aplicações!$B$10:$J$67,7,0)</f>
        <v>0</v>
      </c>
      <c r="P106" s="40">
        <f>VLOOKUP(Sintéticos2x2!C106,Aplicações!$B$10:$J$67,8,0)</f>
        <v>0.5</v>
      </c>
      <c r="Q106" s="40">
        <f>VLOOKUP(Sintéticos2x2!D106,Aplicações!$B$10:$J$67,8,0)</f>
        <v>1</v>
      </c>
      <c r="R106" s="40">
        <f t="shared" si="2"/>
        <v>1.5</v>
      </c>
      <c r="S106" s="40">
        <f t="shared" si="3"/>
        <v>0.1</v>
      </c>
      <c r="T106" s="40">
        <f t="shared" si="4"/>
        <v>1.5</v>
      </c>
      <c r="U106" s="40">
        <f t="shared" si="5"/>
        <v>0.5</v>
      </c>
      <c r="V106" s="40">
        <f t="shared" si="6"/>
        <v>0.9</v>
      </c>
      <c r="W106" s="40">
        <f t="shared" si="7"/>
        <v>0.5</v>
      </c>
    </row>
    <row r="107" spans="2:23" ht="13.5" customHeight="1">
      <c r="B107" s="39">
        <v>104</v>
      </c>
      <c r="C107" s="38" t="s">
        <v>41</v>
      </c>
      <c r="D107" s="38" t="s">
        <v>35</v>
      </c>
      <c r="E107" s="40">
        <f>VLOOKUP(Sintéticos2x2!C107,Aplicações!$B$10:$J$67,9,0)</f>
        <v>107.15</v>
      </c>
      <c r="F107" s="40">
        <f>VLOOKUP(Sintéticos2x2!D107,Aplicações!$B$10:$J$67,9,0)</f>
        <v>103.08</v>
      </c>
      <c r="G107" s="38">
        <v>197</v>
      </c>
      <c r="H107" s="38">
        <v>198</v>
      </c>
      <c r="I107" s="44">
        <f t="shared" ref="I107:J107" si="110">G107/E107-1</f>
        <v>0.83854409706019584</v>
      </c>
      <c r="J107" s="41">
        <f t="shared" si="110"/>
        <v>0.92083818393480787</v>
      </c>
      <c r="K107" s="41">
        <f t="shared" si="1"/>
        <v>0.87969114049750186</v>
      </c>
      <c r="L107" s="40">
        <f>VLOOKUP(Sintéticos2x2!C107,Aplicações!$B$10:$J$67,6,0)</f>
        <v>0.5</v>
      </c>
      <c r="M107" s="40">
        <f>VLOOKUP(Sintéticos2x2!D107,Aplicações!$B$10:$J$67,6,0)</f>
        <v>0.5</v>
      </c>
      <c r="N107" s="40">
        <f>VLOOKUP(Sintéticos2x2!C107,Aplicações!$B$10:$J$67,7,0)</f>
        <v>0.1</v>
      </c>
      <c r="O107" s="40">
        <f>VLOOKUP(Sintéticos2x2!D107,Aplicações!$B$10:$J$67,7,0)</f>
        <v>0.1</v>
      </c>
      <c r="P107" s="40">
        <f>VLOOKUP(Sintéticos2x2!C107,Aplicações!$B$10:$J$67,8,0)</f>
        <v>0.5</v>
      </c>
      <c r="Q107" s="40">
        <f>VLOOKUP(Sintéticos2x2!D107,Aplicações!$B$10:$J$67,8,0)</f>
        <v>1</v>
      </c>
      <c r="R107" s="40">
        <f t="shared" si="2"/>
        <v>1</v>
      </c>
      <c r="S107" s="40">
        <f t="shared" si="3"/>
        <v>0.2</v>
      </c>
      <c r="T107" s="40">
        <f t="shared" si="4"/>
        <v>1.5</v>
      </c>
      <c r="U107" s="40">
        <f t="shared" si="5"/>
        <v>1</v>
      </c>
      <c r="V107" s="40">
        <f t="shared" si="6"/>
        <v>1</v>
      </c>
      <c r="W107" s="40">
        <f t="shared" si="7"/>
        <v>0.5</v>
      </c>
    </row>
    <row r="108" spans="2:23" ht="13.5" customHeight="1">
      <c r="B108" s="39">
        <v>105</v>
      </c>
      <c r="C108" s="38" t="s">
        <v>41</v>
      </c>
      <c r="D108" s="38" t="s">
        <v>36</v>
      </c>
      <c r="E108" s="40">
        <f>VLOOKUP(Sintéticos2x2!C108,Aplicações!$B$10:$J$67,9,0)</f>
        <v>107.15</v>
      </c>
      <c r="F108" s="40">
        <f>VLOOKUP(Sintéticos2x2!D108,Aplicações!$B$10:$J$67,9,0)</f>
        <v>102.96</v>
      </c>
      <c r="G108" s="38">
        <v>140</v>
      </c>
      <c r="H108" s="38">
        <v>148</v>
      </c>
      <c r="I108" s="44">
        <f t="shared" ref="I108:J108" si="111">G108/E108-1</f>
        <v>0.30657956136257569</v>
      </c>
      <c r="J108" s="41">
        <f t="shared" si="111"/>
        <v>0.43745143745143755</v>
      </c>
      <c r="K108" s="41">
        <f t="shared" si="1"/>
        <v>0.37201549940700662</v>
      </c>
      <c r="L108" s="40">
        <f>VLOOKUP(Sintéticos2x2!C108,Aplicações!$B$10:$J$67,6,0)</f>
        <v>0.5</v>
      </c>
      <c r="M108" s="40">
        <f>VLOOKUP(Sintéticos2x2!D108,Aplicações!$B$10:$J$67,6,0)</f>
        <v>0.1</v>
      </c>
      <c r="N108" s="40">
        <f>VLOOKUP(Sintéticos2x2!C108,Aplicações!$B$10:$J$67,7,0)</f>
        <v>0.1</v>
      </c>
      <c r="O108" s="40">
        <f>VLOOKUP(Sintéticos2x2!D108,Aplicações!$B$10:$J$67,7,0)</f>
        <v>0.1</v>
      </c>
      <c r="P108" s="40">
        <f>VLOOKUP(Sintéticos2x2!C108,Aplicações!$B$10:$J$67,8,0)</f>
        <v>0.5</v>
      </c>
      <c r="Q108" s="40">
        <f>VLOOKUP(Sintéticos2x2!D108,Aplicações!$B$10:$J$67,8,0)</f>
        <v>1</v>
      </c>
      <c r="R108" s="40">
        <f t="shared" si="2"/>
        <v>0.6</v>
      </c>
      <c r="S108" s="40">
        <f t="shared" si="3"/>
        <v>0.2</v>
      </c>
      <c r="T108" s="40">
        <f t="shared" si="4"/>
        <v>1.5</v>
      </c>
      <c r="U108" s="40">
        <f t="shared" si="5"/>
        <v>0.6</v>
      </c>
      <c r="V108" s="40">
        <f t="shared" si="6"/>
        <v>1</v>
      </c>
      <c r="W108" s="40">
        <f t="shared" si="7"/>
        <v>0.5</v>
      </c>
    </row>
    <row r="109" spans="2:23" ht="13.5" customHeight="1">
      <c r="B109" s="39">
        <v>106</v>
      </c>
      <c r="C109" s="38" t="s">
        <v>41</v>
      </c>
      <c r="D109" s="38" t="s">
        <v>37</v>
      </c>
      <c r="E109" s="40">
        <f>VLOOKUP(Sintéticos2x2!C109,Aplicações!$B$10:$J$67,9,0)</f>
        <v>107.15</v>
      </c>
      <c r="F109" s="40">
        <f>VLOOKUP(Sintéticos2x2!D109,Aplicações!$B$10:$J$67,9,0)</f>
        <v>100.82</v>
      </c>
      <c r="G109" s="38">
        <v>173</v>
      </c>
      <c r="H109" s="38">
        <v>145</v>
      </c>
      <c r="I109" s="44">
        <f t="shared" ref="I109:J109" si="112">G109/E109-1</f>
        <v>0.61455902939804008</v>
      </c>
      <c r="J109" s="41">
        <f t="shared" si="112"/>
        <v>0.43820670501884562</v>
      </c>
      <c r="K109" s="41">
        <f t="shared" si="1"/>
        <v>0.52638286720844285</v>
      </c>
      <c r="L109" s="40">
        <f>VLOOKUP(Sintéticos2x2!C109,Aplicações!$B$10:$J$67,6,0)</f>
        <v>0.5</v>
      </c>
      <c r="M109" s="40">
        <f>VLOOKUP(Sintéticos2x2!D109,Aplicações!$B$10:$J$67,6,0)</f>
        <v>0.3</v>
      </c>
      <c r="N109" s="40">
        <f>VLOOKUP(Sintéticos2x2!C109,Aplicações!$B$10:$J$67,7,0)</f>
        <v>0.1</v>
      </c>
      <c r="O109" s="40">
        <f>VLOOKUP(Sintéticos2x2!D109,Aplicações!$B$10:$J$67,7,0)</f>
        <v>1</v>
      </c>
      <c r="P109" s="40">
        <f>VLOOKUP(Sintéticos2x2!C109,Aplicações!$B$10:$J$67,8,0)</f>
        <v>0.5</v>
      </c>
      <c r="Q109" s="40">
        <f>VLOOKUP(Sintéticos2x2!D109,Aplicações!$B$10:$J$67,8,0)</f>
        <v>1</v>
      </c>
      <c r="R109" s="40">
        <f t="shared" si="2"/>
        <v>0.8</v>
      </c>
      <c r="S109" s="40">
        <f t="shared" si="3"/>
        <v>1.1000000000000001</v>
      </c>
      <c r="T109" s="40">
        <f t="shared" si="4"/>
        <v>1.5</v>
      </c>
      <c r="U109" s="40">
        <f t="shared" si="5"/>
        <v>0.8</v>
      </c>
      <c r="V109" s="40">
        <f t="shared" si="6"/>
        <v>9.9999999999999978E-2</v>
      </c>
      <c r="W109" s="40">
        <f t="shared" si="7"/>
        <v>0.5</v>
      </c>
    </row>
    <row r="110" spans="2:23" ht="13.5" customHeight="1">
      <c r="B110" s="39">
        <v>107</v>
      </c>
      <c r="C110" s="38" t="s">
        <v>41</v>
      </c>
      <c r="D110" s="38" t="s">
        <v>38</v>
      </c>
      <c r="E110" s="40">
        <f>VLOOKUP(Sintéticos2x2!C110,Aplicações!$B$10:$J$67,9,0)</f>
        <v>107.15</v>
      </c>
      <c r="F110" s="40">
        <f>VLOOKUP(Sintéticos2x2!D110,Aplicações!$B$10:$J$67,9,0)</f>
        <v>101.12</v>
      </c>
      <c r="G110" s="38">
        <v>136</v>
      </c>
      <c r="H110" s="38">
        <v>124</v>
      </c>
      <c r="I110" s="44">
        <f t="shared" ref="I110:J110" si="113">G110/E110-1</f>
        <v>0.2692487167522164</v>
      </c>
      <c r="J110" s="41">
        <f t="shared" si="113"/>
        <v>0.22626582278481</v>
      </c>
      <c r="K110" s="41">
        <f t="shared" si="1"/>
        <v>0.2477572697685132</v>
      </c>
      <c r="L110" s="40">
        <f>VLOOKUP(Sintéticos2x2!C110,Aplicações!$B$10:$J$67,6,0)</f>
        <v>0.5</v>
      </c>
      <c r="M110" s="40">
        <f>VLOOKUP(Sintéticos2x2!D110,Aplicações!$B$10:$J$67,6,0)</f>
        <v>0.1</v>
      </c>
      <c r="N110" s="40">
        <f>VLOOKUP(Sintéticos2x2!C110,Aplicações!$B$10:$J$67,7,0)</f>
        <v>0.1</v>
      </c>
      <c r="O110" s="40">
        <f>VLOOKUP(Sintéticos2x2!D110,Aplicações!$B$10:$J$67,7,0)</f>
        <v>0.5</v>
      </c>
      <c r="P110" s="40">
        <f>VLOOKUP(Sintéticos2x2!C110,Aplicações!$B$10:$J$67,8,0)</f>
        <v>0.5</v>
      </c>
      <c r="Q110" s="40">
        <f>VLOOKUP(Sintéticos2x2!D110,Aplicações!$B$10:$J$67,8,0)</f>
        <v>1</v>
      </c>
      <c r="R110" s="40">
        <f t="shared" si="2"/>
        <v>0.6</v>
      </c>
      <c r="S110" s="40">
        <f t="shared" si="3"/>
        <v>0.6</v>
      </c>
      <c r="T110" s="40">
        <f t="shared" si="4"/>
        <v>1.5</v>
      </c>
      <c r="U110" s="40">
        <f t="shared" si="5"/>
        <v>0.6</v>
      </c>
      <c r="V110" s="40">
        <f t="shared" si="6"/>
        <v>0.6</v>
      </c>
      <c r="W110" s="40">
        <f t="shared" si="7"/>
        <v>0.5</v>
      </c>
    </row>
    <row r="111" spans="2:23" ht="13.5" customHeight="1">
      <c r="B111" s="39">
        <v>108</v>
      </c>
      <c r="C111" s="38" t="s">
        <v>41</v>
      </c>
      <c r="D111" s="38" t="s">
        <v>39</v>
      </c>
      <c r="E111" s="40">
        <f>VLOOKUP(Sintéticos2x2!C111,Aplicações!$B$10:$J$67,9,0)</f>
        <v>107.15</v>
      </c>
      <c r="F111" s="40">
        <f>VLOOKUP(Sintéticos2x2!D111,Aplicações!$B$10:$J$67,9,0)</f>
        <v>108.01</v>
      </c>
      <c r="G111" s="38">
        <v>160</v>
      </c>
      <c r="H111" s="38">
        <v>177</v>
      </c>
      <c r="I111" s="44">
        <f t="shared" ref="I111:J111" si="114">G111/E111-1</f>
        <v>0.49323378441437238</v>
      </c>
      <c r="J111" s="41">
        <f t="shared" si="114"/>
        <v>0.63873715396722508</v>
      </c>
      <c r="K111" s="41">
        <f t="shared" si="1"/>
        <v>0.56598546919079873</v>
      </c>
      <c r="L111" s="40">
        <f>VLOOKUP(Sintéticos2x2!C111,Aplicações!$B$10:$J$67,6,0)</f>
        <v>0.5</v>
      </c>
      <c r="M111" s="40">
        <f>VLOOKUP(Sintéticos2x2!D111,Aplicações!$B$10:$J$67,6,0)</f>
        <v>0.5</v>
      </c>
      <c r="N111" s="40">
        <f>VLOOKUP(Sintéticos2x2!C111,Aplicações!$B$10:$J$67,7,0)</f>
        <v>0.1</v>
      </c>
      <c r="O111" s="40">
        <f>VLOOKUP(Sintéticos2x2!D111,Aplicações!$B$10:$J$67,7,0)</f>
        <v>0.5</v>
      </c>
      <c r="P111" s="40">
        <f>VLOOKUP(Sintéticos2x2!C111,Aplicações!$B$10:$J$67,8,0)</f>
        <v>0.5</v>
      </c>
      <c r="Q111" s="40">
        <f>VLOOKUP(Sintéticos2x2!D111,Aplicações!$B$10:$J$67,8,0)</f>
        <v>1</v>
      </c>
      <c r="R111" s="40">
        <f t="shared" si="2"/>
        <v>1</v>
      </c>
      <c r="S111" s="40">
        <f t="shared" si="3"/>
        <v>0.6</v>
      </c>
      <c r="T111" s="40">
        <f t="shared" si="4"/>
        <v>1.5</v>
      </c>
      <c r="U111" s="40">
        <f t="shared" si="5"/>
        <v>1</v>
      </c>
      <c r="V111" s="40">
        <f t="shared" si="6"/>
        <v>0.6</v>
      </c>
      <c r="W111" s="40">
        <f t="shared" si="7"/>
        <v>0.5</v>
      </c>
    </row>
    <row r="112" spans="2:23" ht="13.5" customHeight="1">
      <c r="B112" s="39">
        <v>109</v>
      </c>
      <c r="C112" s="38" t="s">
        <v>41</v>
      </c>
      <c r="D112" s="38" t="s">
        <v>41</v>
      </c>
      <c r="E112" s="40">
        <f>VLOOKUP(Sintéticos2x2!C112,Aplicações!$B$10:$J$67,9,0)</f>
        <v>107.15</v>
      </c>
      <c r="F112" s="40">
        <f>VLOOKUP(Sintéticos2x2!D112,Aplicações!$B$10:$J$67,9,0)</f>
        <v>107.15</v>
      </c>
      <c r="G112" s="38">
        <v>173</v>
      </c>
      <c r="H112" s="38">
        <v>165</v>
      </c>
      <c r="I112" s="44">
        <f t="shared" ref="I112:J112" si="115">G112/E112-1</f>
        <v>0.61455902939804008</v>
      </c>
      <c r="J112" s="41">
        <f t="shared" si="115"/>
        <v>0.53989734017732149</v>
      </c>
      <c r="K112" s="41">
        <f t="shared" si="1"/>
        <v>0.57722818478768079</v>
      </c>
      <c r="L112" s="40">
        <f>VLOOKUP(Sintéticos2x2!C112,Aplicações!$B$10:$J$67,6,0)</f>
        <v>0.5</v>
      </c>
      <c r="M112" s="40">
        <f>VLOOKUP(Sintéticos2x2!D112,Aplicações!$B$10:$J$67,6,0)</f>
        <v>0.5</v>
      </c>
      <c r="N112" s="40">
        <f>VLOOKUP(Sintéticos2x2!C112,Aplicações!$B$10:$J$67,7,0)</f>
        <v>0.1</v>
      </c>
      <c r="O112" s="40">
        <f>VLOOKUP(Sintéticos2x2!D112,Aplicações!$B$10:$J$67,7,0)</f>
        <v>0.1</v>
      </c>
      <c r="P112" s="40">
        <f>VLOOKUP(Sintéticos2x2!C112,Aplicações!$B$10:$J$67,8,0)</f>
        <v>0.5</v>
      </c>
      <c r="Q112" s="40">
        <f>VLOOKUP(Sintéticos2x2!D112,Aplicações!$B$10:$J$67,8,0)</f>
        <v>0.5</v>
      </c>
      <c r="R112" s="40">
        <f t="shared" si="2"/>
        <v>1</v>
      </c>
      <c r="S112" s="40">
        <f t="shared" si="3"/>
        <v>0.2</v>
      </c>
      <c r="T112" s="40">
        <f t="shared" si="4"/>
        <v>1</v>
      </c>
      <c r="U112" s="40">
        <f t="shared" si="5"/>
        <v>1</v>
      </c>
      <c r="V112" s="40">
        <f t="shared" si="6"/>
        <v>1</v>
      </c>
      <c r="W112" s="40">
        <f t="shared" si="7"/>
        <v>1</v>
      </c>
    </row>
    <row r="113" spans="2:23" ht="13.5" customHeight="1">
      <c r="B113" s="39">
        <v>110</v>
      </c>
      <c r="C113" s="38" t="s">
        <v>41</v>
      </c>
      <c r="D113" s="38" t="s">
        <v>42</v>
      </c>
      <c r="E113" s="40">
        <f>VLOOKUP(Sintéticos2x2!C113,Aplicações!$B$10:$J$67,9,0)</f>
        <v>107.15</v>
      </c>
      <c r="F113" s="40">
        <f>VLOOKUP(Sintéticos2x2!D113,Aplicações!$B$10:$J$67,9,0)</f>
        <v>107.41</v>
      </c>
      <c r="G113" s="38">
        <v>130</v>
      </c>
      <c r="H113" s="38">
        <v>131</v>
      </c>
      <c r="I113" s="44">
        <f t="shared" ref="I113:J113" si="116">G113/E113-1</f>
        <v>0.21325244983667746</v>
      </c>
      <c r="J113" s="41">
        <f t="shared" si="116"/>
        <v>0.21962573317195799</v>
      </c>
      <c r="K113" s="41">
        <f t="shared" si="1"/>
        <v>0.21643909150431773</v>
      </c>
      <c r="L113" s="40">
        <f>VLOOKUP(Sintéticos2x2!C113,Aplicações!$B$10:$J$67,6,0)</f>
        <v>0.5</v>
      </c>
      <c r="M113" s="40">
        <f>VLOOKUP(Sintéticos2x2!D113,Aplicações!$B$10:$J$67,6,0)</f>
        <v>0.1</v>
      </c>
      <c r="N113" s="40">
        <f>VLOOKUP(Sintéticos2x2!C113,Aplicações!$B$10:$J$67,7,0)</f>
        <v>0.1</v>
      </c>
      <c r="O113" s="40">
        <f>VLOOKUP(Sintéticos2x2!D113,Aplicações!$B$10:$J$67,7,0)</f>
        <v>0.1</v>
      </c>
      <c r="P113" s="40">
        <f>VLOOKUP(Sintéticos2x2!C113,Aplicações!$B$10:$J$67,8,0)</f>
        <v>0.5</v>
      </c>
      <c r="Q113" s="40">
        <f>VLOOKUP(Sintéticos2x2!D113,Aplicações!$B$10:$J$67,8,0)</f>
        <v>0.5</v>
      </c>
      <c r="R113" s="40">
        <f t="shared" si="2"/>
        <v>0.6</v>
      </c>
      <c r="S113" s="40">
        <f t="shared" si="3"/>
        <v>0.2</v>
      </c>
      <c r="T113" s="40">
        <f t="shared" si="4"/>
        <v>1</v>
      </c>
      <c r="U113" s="40">
        <f t="shared" si="5"/>
        <v>0.6</v>
      </c>
      <c r="V113" s="40">
        <f t="shared" si="6"/>
        <v>1</v>
      </c>
      <c r="W113" s="40">
        <f t="shared" si="7"/>
        <v>1</v>
      </c>
    </row>
    <row r="114" spans="2:23" ht="13.5" customHeight="1">
      <c r="B114" s="39">
        <v>111</v>
      </c>
      <c r="C114" s="38" t="s">
        <v>41</v>
      </c>
      <c r="D114" s="42" t="s">
        <v>43</v>
      </c>
      <c r="E114" s="40">
        <f>VLOOKUP(Sintéticos2x2!C114,Aplicações!$B$10:$J$67,9,0)</f>
        <v>107.15</v>
      </c>
      <c r="F114" s="40">
        <f>VLOOKUP(Sintéticos2x2!D114,Aplicações!$B$10:$J$67,9,0)</f>
        <v>104.4</v>
      </c>
      <c r="G114" s="38">
        <v>167</v>
      </c>
      <c r="H114" s="38">
        <v>131</v>
      </c>
      <c r="I114" s="44">
        <f t="shared" ref="I114:J114" si="117">G114/E114-1</f>
        <v>0.55856276248250114</v>
      </c>
      <c r="J114" s="41">
        <f t="shared" si="117"/>
        <v>0.25478927203065127</v>
      </c>
      <c r="K114" s="41">
        <f t="shared" si="1"/>
        <v>0.40667601725657621</v>
      </c>
      <c r="L114" s="40">
        <f>VLOOKUP(Sintéticos2x2!C114,Aplicações!$B$10:$J$67,6,0)</f>
        <v>0.5</v>
      </c>
      <c r="M114" s="40">
        <f>VLOOKUP(Sintéticos2x2!D114,Aplicações!$B$10:$J$67,6,0)</f>
        <v>0.3</v>
      </c>
      <c r="N114" s="40">
        <f>VLOOKUP(Sintéticos2x2!C114,Aplicações!$B$10:$J$67,7,0)</f>
        <v>0.1</v>
      </c>
      <c r="O114" s="40">
        <f>VLOOKUP(Sintéticos2x2!D114,Aplicações!$B$10:$J$67,7,0)</f>
        <v>1</v>
      </c>
      <c r="P114" s="40">
        <f>VLOOKUP(Sintéticos2x2!C114,Aplicações!$B$10:$J$67,8,0)</f>
        <v>0.5</v>
      </c>
      <c r="Q114" s="40">
        <f>VLOOKUP(Sintéticos2x2!D114,Aplicações!$B$10:$J$67,8,0)</f>
        <v>0.5</v>
      </c>
      <c r="R114" s="40">
        <f t="shared" si="2"/>
        <v>0.8</v>
      </c>
      <c r="S114" s="40">
        <f t="shared" si="3"/>
        <v>1.1000000000000001</v>
      </c>
      <c r="T114" s="40">
        <f t="shared" si="4"/>
        <v>1</v>
      </c>
      <c r="U114" s="40">
        <f t="shared" si="5"/>
        <v>0.8</v>
      </c>
      <c r="V114" s="40">
        <f t="shared" si="6"/>
        <v>9.9999999999999978E-2</v>
      </c>
      <c r="W114" s="40">
        <f t="shared" si="7"/>
        <v>1</v>
      </c>
    </row>
    <row r="115" spans="2:23" ht="13.5" customHeight="1">
      <c r="B115" s="39">
        <v>112</v>
      </c>
      <c r="C115" s="38" t="s">
        <v>41</v>
      </c>
      <c r="D115" s="38" t="s">
        <v>44</v>
      </c>
      <c r="E115" s="40">
        <f>VLOOKUP(Sintéticos2x2!C115,Aplicações!$B$10:$J$67,9,0)</f>
        <v>107.15</v>
      </c>
      <c r="F115" s="40">
        <f>VLOOKUP(Sintéticos2x2!D115,Aplicações!$B$10:$J$67,9,0)</f>
        <v>103.53</v>
      </c>
      <c r="G115" s="38">
        <v>132</v>
      </c>
      <c r="H115" s="38">
        <v>110</v>
      </c>
      <c r="I115" s="44">
        <f t="shared" ref="I115:J115" si="118">G115/E115-1</f>
        <v>0.23191787214185711</v>
      </c>
      <c r="J115" s="41">
        <f t="shared" si="118"/>
        <v>6.2493963102482342E-2</v>
      </c>
      <c r="K115" s="41">
        <f t="shared" si="1"/>
        <v>0.14720591762216972</v>
      </c>
      <c r="L115" s="40">
        <f>VLOOKUP(Sintéticos2x2!C115,Aplicações!$B$10:$J$67,6,0)</f>
        <v>0.5</v>
      </c>
      <c r="M115" s="40">
        <f>VLOOKUP(Sintéticos2x2!D115,Aplicações!$B$10:$J$67,6,0)</f>
        <v>0.1</v>
      </c>
      <c r="N115" s="40">
        <f>VLOOKUP(Sintéticos2x2!C115,Aplicações!$B$10:$J$67,7,0)</f>
        <v>0.1</v>
      </c>
      <c r="O115" s="40">
        <f>VLOOKUP(Sintéticos2x2!D115,Aplicações!$B$10:$J$67,7,0)</f>
        <v>0.5</v>
      </c>
      <c r="P115" s="40">
        <f>VLOOKUP(Sintéticos2x2!C115,Aplicações!$B$10:$J$67,8,0)</f>
        <v>0.5</v>
      </c>
      <c r="Q115" s="40">
        <f>VLOOKUP(Sintéticos2x2!D115,Aplicações!$B$10:$J$67,8,0)</f>
        <v>0.5</v>
      </c>
      <c r="R115" s="40">
        <f t="shared" si="2"/>
        <v>0.6</v>
      </c>
      <c r="S115" s="40">
        <f t="shared" si="3"/>
        <v>0.6</v>
      </c>
      <c r="T115" s="40">
        <f t="shared" si="4"/>
        <v>1</v>
      </c>
      <c r="U115" s="40">
        <f t="shared" si="5"/>
        <v>0.6</v>
      </c>
      <c r="V115" s="40">
        <f t="shared" si="6"/>
        <v>0.6</v>
      </c>
      <c r="W115" s="40">
        <f t="shared" si="7"/>
        <v>1</v>
      </c>
    </row>
    <row r="116" spans="2:23" ht="13.5" customHeight="1">
      <c r="B116" s="39">
        <v>113</v>
      </c>
      <c r="C116" s="38" t="s">
        <v>41</v>
      </c>
      <c r="D116" s="38" t="s">
        <v>45</v>
      </c>
      <c r="E116" s="40">
        <f>VLOOKUP(Sintéticos2x2!C116,Aplicações!$B$10:$J$67,9,0)</f>
        <v>107.15</v>
      </c>
      <c r="F116" s="40">
        <f>VLOOKUP(Sintéticos2x2!D116,Aplicações!$B$10:$J$67,9,0)</f>
        <v>108.32</v>
      </c>
      <c r="G116" s="38">
        <v>159</v>
      </c>
      <c r="H116" s="38">
        <v>163</v>
      </c>
      <c r="I116" s="44">
        <f t="shared" ref="I116:J116" si="119">G116/E116-1</f>
        <v>0.48390107326178255</v>
      </c>
      <c r="J116" s="41">
        <f t="shared" si="119"/>
        <v>0.50480059084194995</v>
      </c>
      <c r="K116" s="41">
        <f t="shared" si="1"/>
        <v>0.49435083205186625</v>
      </c>
      <c r="L116" s="40">
        <f>VLOOKUP(Sintéticos2x2!C116,Aplicações!$B$10:$J$67,6,0)</f>
        <v>0.5</v>
      </c>
      <c r="M116" s="40">
        <f>VLOOKUP(Sintéticos2x2!D116,Aplicações!$B$10:$J$67,6,0)</f>
        <v>0.5</v>
      </c>
      <c r="N116" s="40">
        <f>VLOOKUP(Sintéticos2x2!C116,Aplicações!$B$10:$J$67,7,0)</f>
        <v>0.1</v>
      </c>
      <c r="O116" s="40">
        <f>VLOOKUP(Sintéticos2x2!D116,Aplicações!$B$10:$J$67,7,0)</f>
        <v>0.5</v>
      </c>
      <c r="P116" s="40">
        <f>VLOOKUP(Sintéticos2x2!C116,Aplicações!$B$10:$J$67,8,0)</f>
        <v>0.5</v>
      </c>
      <c r="Q116" s="40">
        <f>VLOOKUP(Sintéticos2x2!D116,Aplicações!$B$10:$J$67,8,0)</f>
        <v>0.5</v>
      </c>
      <c r="R116" s="40">
        <f t="shared" si="2"/>
        <v>1</v>
      </c>
      <c r="S116" s="40">
        <f t="shared" si="3"/>
        <v>0.6</v>
      </c>
      <c r="T116" s="40">
        <f t="shared" si="4"/>
        <v>1</v>
      </c>
      <c r="U116" s="40">
        <f t="shared" si="5"/>
        <v>1</v>
      </c>
      <c r="V116" s="40">
        <f t="shared" si="6"/>
        <v>0.6</v>
      </c>
      <c r="W116" s="40">
        <f t="shared" si="7"/>
        <v>1</v>
      </c>
    </row>
    <row r="117" spans="2:23" ht="13.5" customHeight="1">
      <c r="B117" s="39">
        <v>114</v>
      </c>
      <c r="C117" s="38" t="s">
        <v>42</v>
      </c>
      <c r="D117" s="38" t="s">
        <v>28</v>
      </c>
      <c r="E117" s="40">
        <f>VLOOKUP(Sintéticos2x2!C117,Aplicações!$B$10:$J$67,9,0)</f>
        <v>107.41</v>
      </c>
      <c r="F117" s="40">
        <f>VLOOKUP(Sintéticos2x2!D117,Aplicações!$B$10:$J$67,9,0)</f>
        <v>102.12</v>
      </c>
      <c r="G117" s="38">
        <v>138</v>
      </c>
      <c r="H117" s="38">
        <v>146</v>
      </c>
      <c r="I117" s="44">
        <f t="shared" ref="I117:J117" si="120">G117/E117-1</f>
        <v>0.28479657387580315</v>
      </c>
      <c r="J117" s="41">
        <f t="shared" si="120"/>
        <v>0.42969056012534268</v>
      </c>
      <c r="K117" s="41">
        <f t="shared" si="1"/>
        <v>0.35724356700057291</v>
      </c>
      <c r="L117" s="40">
        <f>VLOOKUP(Sintéticos2x2!C117,Aplicações!$B$10:$J$67,6,0)</f>
        <v>0.1</v>
      </c>
      <c r="M117" s="40">
        <f>VLOOKUP(Sintéticos2x2!D117,Aplicações!$B$10:$J$67,6,0)</f>
        <v>1</v>
      </c>
      <c r="N117" s="40">
        <f>VLOOKUP(Sintéticos2x2!C117,Aplicações!$B$10:$J$67,7,0)</f>
        <v>0.1</v>
      </c>
      <c r="O117" s="40">
        <f>VLOOKUP(Sintéticos2x2!D117,Aplicações!$B$10:$J$67,7,0)</f>
        <v>0</v>
      </c>
      <c r="P117" s="40">
        <f>VLOOKUP(Sintéticos2x2!C117,Aplicações!$B$10:$J$67,8,0)</f>
        <v>0.5</v>
      </c>
      <c r="Q117" s="40">
        <f>VLOOKUP(Sintéticos2x2!D117,Aplicações!$B$10:$J$67,8,0)</f>
        <v>0.1</v>
      </c>
      <c r="R117" s="40">
        <f t="shared" si="2"/>
        <v>1.1000000000000001</v>
      </c>
      <c r="S117" s="40">
        <f t="shared" si="3"/>
        <v>0.1</v>
      </c>
      <c r="T117" s="40">
        <f t="shared" si="4"/>
        <v>0.6</v>
      </c>
      <c r="U117" s="40">
        <f t="shared" si="5"/>
        <v>9.9999999999999978E-2</v>
      </c>
      <c r="V117" s="40">
        <f t="shared" si="6"/>
        <v>0.9</v>
      </c>
      <c r="W117" s="40">
        <f t="shared" si="7"/>
        <v>0.6</v>
      </c>
    </row>
    <row r="118" spans="2:23" ht="13.5" customHeight="1">
      <c r="B118" s="39">
        <v>115</v>
      </c>
      <c r="C118" s="38" t="s">
        <v>42</v>
      </c>
      <c r="D118" s="38" t="s">
        <v>29</v>
      </c>
      <c r="E118" s="40">
        <f>VLOOKUP(Sintéticos2x2!C118,Aplicações!$B$10:$J$67,9,0)</f>
        <v>107.41</v>
      </c>
      <c r="F118" s="40">
        <f>VLOOKUP(Sintéticos2x2!D118,Aplicações!$B$10:$J$67,9,0)</f>
        <v>100.22</v>
      </c>
      <c r="G118" s="38">
        <v>134</v>
      </c>
      <c r="H118" s="38">
        <v>126</v>
      </c>
      <c r="I118" s="44">
        <f t="shared" ref="I118:J118" si="121">G118/E118-1</f>
        <v>0.24755609347360585</v>
      </c>
      <c r="J118" s="41">
        <f t="shared" si="121"/>
        <v>0.25723408501297151</v>
      </c>
      <c r="K118" s="41">
        <f t="shared" si="1"/>
        <v>0.25239508924328868</v>
      </c>
      <c r="L118" s="40">
        <f>VLOOKUP(Sintéticos2x2!C118,Aplicações!$B$10:$J$67,6,0)</f>
        <v>0.1</v>
      </c>
      <c r="M118" s="40">
        <f>VLOOKUP(Sintéticos2x2!D118,Aplicações!$B$10:$J$67,6,0)</f>
        <v>0.5</v>
      </c>
      <c r="N118" s="40">
        <f>VLOOKUP(Sintéticos2x2!C118,Aplicações!$B$10:$J$67,7,0)</f>
        <v>0.1</v>
      </c>
      <c r="O118" s="40">
        <f>VLOOKUP(Sintéticos2x2!D118,Aplicações!$B$10:$J$67,7,0)</f>
        <v>0.1</v>
      </c>
      <c r="P118" s="40">
        <f>VLOOKUP(Sintéticos2x2!C118,Aplicações!$B$10:$J$67,8,0)</f>
        <v>0.5</v>
      </c>
      <c r="Q118" s="40">
        <f>VLOOKUP(Sintéticos2x2!D118,Aplicações!$B$10:$J$67,8,0)</f>
        <v>0.1</v>
      </c>
      <c r="R118" s="40">
        <f t="shared" si="2"/>
        <v>0.6</v>
      </c>
      <c r="S118" s="40">
        <f t="shared" si="3"/>
        <v>0.2</v>
      </c>
      <c r="T118" s="40">
        <f t="shared" si="4"/>
        <v>0.6</v>
      </c>
      <c r="U118" s="40">
        <f t="shared" si="5"/>
        <v>0.6</v>
      </c>
      <c r="V118" s="40">
        <f t="shared" si="6"/>
        <v>1</v>
      </c>
      <c r="W118" s="40">
        <f t="shared" si="7"/>
        <v>0.6</v>
      </c>
    </row>
    <row r="119" spans="2:23" ht="13.5" customHeight="1">
      <c r="B119" s="39">
        <v>116</v>
      </c>
      <c r="C119" s="38" t="s">
        <v>42</v>
      </c>
      <c r="D119" s="38" t="s">
        <v>30</v>
      </c>
      <c r="E119" s="40">
        <f>VLOOKUP(Sintéticos2x2!C119,Aplicações!$B$10:$J$67,9,0)</f>
        <v>107.41</v>
      </c>
      <c r="F119" s="40">
        <f>VLOOKUP(Sintéticos2x2!D119,Aplicações!$B$10:$J$67,9,0)</f>
        <v>105.41</v>
      </c>
      <c r="G119" s="38">
        <v>132</v>
      </c>
      <c r="H119" s="38">
        <v>130</v>
      </c>
      <c r="I119" s="44">
        <f t="shared" ref="I119:J119" si="122">G119/E119-1</f>
        <v>0.22893585327250721</v>
      </c>
      <c r="J119" s="41">
        <f t="shared" si="122"/>
        <v>0.23327957499288487</v>
      </c>
      <c r="K119" s="41">
        <f t="shared" si="1"/>
        <v>0.23110771413269604</v>
      </c>
      <c r="L119" s="40">
        <f>VLOOKUP(Sintéticos2x2!C119,Aplicações!$B$10:$J$67,6,0)</f>
        <v>0.1</v>
      </c>
      <c r="M119" s="40">
        <f>VLOOKUP(Sintéticos2x2!D119,Aplicações!$B$10:$J$67,6,0)</f>
        <v>0.1</v>
      </c>
      <c r="N119" s="40">
        <f>VLOOKUP(Sintéticos2x2!C119,Aplicações!$B$10:$J$67,7,0)</f>
        <v>0.1</v>
      </c>
      <c r="O119" s="40">
        <f>VLOOKUP(Sintéticos2x2!D119,Aplicações!$B$10:$J$67,7,0)</f>
        <v>0.1</v>
      </c>
      <c r="P119" s="40">
        <f>VLOOKUP(Sintéticos2x2!C119,Aplicações!$B$10:$J$67,8,0)</f>
        <v>0.5</v>
      </c>
      <c r="Q119" s="40">
        <f>VLOOKUP(Sintéticos2x2!D119,Aplicações!$B$10:$J$67,8,0)</f>
        <v>0.1</v>
      </c>
      <c r="R119" s="40">
        <f t="shared" si="2"/>
        <v>0.2</v>
      </c>
      <c r="S119" s="40">
        <f t="shared" si="3"/>
        <v>0.2</v>
      </c>
      <c r="T119" s="40">
        <f t="shared" si="4"/>
        <v>0.6</v>
      </c>
      <c r="U119" s="40">
        <f t="shared" si="5"/>
        <v>1</v>
      </c>
      <c r="V119" s="40">
        <f t="shared" si="6"/>
        <v>1</v>
      </c>
      <c r="W119" s="40">
        <f t="shared" si="7"/>
        <v>0.6</v>
      </c>
    </row>
    <row r="120" spans="2:23" ht="13.5" customHeight="1">
      <c r="B120" s="39">
        <v>117</v>
      </c>
      <c r="C120" s="38" t="s">
        <v>42</v>
      </c>
      <c r="D120" s="38" t="s">
        <v>31</v>
      </c>
      <c r="E120" s="40">
        <f>VLOOKUP(Sintéticos2x2!C120,Aplicações!$B$10:$J$67,9,0)</f>
        <v>107.41</v>
      </c>
      <c r="F120" s="40">
        <f>VLOOKUP(Sintéticos2x2!D120,Aplicações!$B$10:$J$67,9,0)</f>
        <v>102.36</v>
      </c>
      <c r="G120" s="38">
        <v>155</v>
      </c>
      <c r="H120" s="38">
        <v>126</v>
      </c>
      <c r="I120" s="44">
        <f t="shared" ref="I120:J120" si="123">G120/E120-1</f>
        <v>0.4430686155851411</v>
      </c>
      <c r="J120" s="41">
        <f t="shared" si="123"/>
        <v>0.23094958968347012</v>
      </c>
      <c r="K120" s="41">
        <f t="shared" si="1"/>
        <v>0.33700910263430561</v>
      </c>
      <c r="L120" s="40">
        <f>VLOOKUP(Sintéticos2x2!C120,Aplicações!$B$10:$J$67,6,0)</f>
        <v>0.1</v>
      </c>
      <c r="M120" s="40">
        <f>VLOOKUP(Sintéticos2x2!D120,Aplicações!$B$10:$J$67,6,0)</f>
        <v>0.3</v>
      </c>
      <c r="N120" s="40">
        <f>VLOOKUP(Sintéticos2x2!C120,Aplicações!$B$10:$J$67,7,0)</f>
        <v>0.1</v>
      </c>
      <c r="O120" s="40">
        <f>VLOOKUP(Sintéticos2x2!D120,Aplicações!$B$10:$J$67,7,0)</f>
        <v>1</v>
      </c>
      <c r="P120" s="40">
        <f>VLOOKUP(Sintéticos2x2!C120,Aplicações!$B$10:$J$67,8,0)</f>
        <v>0.5</v>
      </c>
      <c r="Q120" s="40">
        <f>VLOOKUP(Sintéticos2x2!D120,Aplicações!$B$10:$J$67,8,0)</f>
        <v>0.1</v>
      </c>
      <c r="R120" s="40">
        <f t="shared" si="2"/>
        <v>0.4</v>
      </c>
      <c r="S120" s="40">
        <f t="shared" si="3"/>
        <v>1.1000000000000001</v>
      </c>
      <c r="T120" s="40">
        <f t="shared" si="4"/>
        <v>0.6</v>
      </c>
      <c r="U120" s="40">
        <f t="shared" si="5"/>
        <v>0.8</v>
      </c>
      <c r="V120" s="40">
        <f t="shared" si="6"/>
        <v>9.9999999999999978E-2</v>
      </c>
      <c r="W120" s="40">
        <f t="shared" si="7"/>
        <v>0.6</v>
      </c>
    </row>
    <row r="121" spans="2:23" ht="13.5" customHeight="1">
      <c r="B121" s="39">
        <v>118</v>
      </c>
      <c r="C121" s="38" t="s">
        <v>42</v>
      </c>
      <c r="D121" s="38" t="s">
        <v>32</v>
      </c>
      <c r="E121" s="40">
        <f>VLOOKUP(Sintéticos2x2!C121,Aplicações!$B$10:$J$67,9,0)</f>
        <v>107.41</v>
      </c>
      <c r="F121" s="40">
        <f>VLOOKUP(Sintéticos2x2!D121,Aplicações!$B$10:$J$67,9,0)</f>
        <v>99.78</v>
      </c>
      <c r="G121" s="38">
        <v>131</v>
      </c>
      <c r="H121" s="38">
        <v>108</v>
      </c>
      <c r="I121" s="44">
        <f t="shared" ref="I121:J121" si="124">G121/E121-1</f>
        <v>0.21962573317195799</v>
      </c>
      <c r="J121" s="41">
        <f t="shared" si="124"/>
        <v>8.2381238725195427E-2</v>
      </c>
      <c r="K121" s="41">
        <f t="shared" si="1"/>
        <v>0.15100348594857671</v>
      </c>
      <c r="L121" s="40">
        <f>VLOOKUP(Sintéticos2x2!C121,Aplicações!$B$10:$J$67,6,0)</f>
        <v>0.1</v>
      </c>
      <c r="M121" s="40">
        <f>VLOOKUP(Sintéticos2x2!D121,Aplicações!$B$10:$J$67,6,0)</f>
        <v>0.1</v>
      </c>
      <c r="N121" s="40">
        <f>VLOOKUP(Sintéticos2x2!C121,Aplicações!$B$10:$J$67,7,0)</f>
        <v>0.1</v>
      </c>
      <c r="O121" s="40">
        <f>VLOOKUP(Sintéticos2x2!D121,Aplicações!$B$10:$J$67,7,0)</f>
        <v>0.5</v>
      </c>
      <c r="P121" s="40">
        <f>VLOOKUP(Sintéticos2x2!C121,Aplicações!$B$10:$J$67,8,0)</f>
        <v>0.5</v>
      </c>
      <c r="Q121" s="40">
        <f>VLOOKUP(Sintéticos2x2!D121,Aplicações!$B$10:$J$67,8,0)</f>
        <v>0.1</v>
      </c>
      <c r="R121" s="40">
        <f t="shared" si="2"/>
        <v>0.2</v>
      </c>
      <c r="S121" s="40">
        <f t="shared" si="3"/>
        <v>0.6</v>
      </c>
      <c r="T121" s="40">
        <f t="shared" si="4"/>
        <v>0.6</v>
      </c>
      <c r="U121" s="40">
        <f t="shared" si="5"/>
        <v>1</v>
      </c>
      <c r="V121" s="40">
        <f t="shared" si="6"/>
        <v>0.6</v>
      </c>
      <c r="W121" s="40">
        <f t="shared" si="7"/>
        <v>0.6</v>
      </c>
    </row>
    <row r="122" spans="2:23" ht="13.5" customHeight="1">
      <c r="B122" s="39">
        <v>119</v>
      </c>
      <c r="C122" s="38" t="s">
        <v>42</v>
      </c>
      <c r="D122" s="38" t="s">
        <v>33</v>
      </c>
      <c r="E122" s="40">
        <f>VLOOKUP(Sintéticos2x2!C122,Aplicações!$B$10:$J$67,9,0)</f>
        <v>107.41</v>
      </c>
      <c r="F122" s="40">
        <f>VLOOKUP(Sintéticos2x2!D122,Aplicações!$B$10:$J$67,9,0)</f>
        <v>105.11</v>
      </c>
      <c r="G122" s="38">
        <v>148</v>
      </c>
      <c r="H122" s="38">
        <v>146</v>
      </c>
      <c r="I122" s="44">
        <f t="shared" ref="I122:J122" si="125">G122/E122-1</f>
        <v>0.37789777488129594</v>
      </c>
      <c r="J122" s="41">
        <f t="shared" si="125"/>
        <v>0.38902102559223661</v>
      </c>
      <c r="K122" s="41">
        <f t="shared" si="1"/>
        <v>0.38345940023676628</v>
      </c>
      <c r="L122" s="40">
        <f>VLOOKUP(Sintéticos2x2!C122,Aplicações!$B$10:$J$67,6,0)</f>
        <v>0.1</v>
      </c>
      <c r="M122" s="40">
        <f>VLOOKUP(Sintéticos2x2!D122,Aplicações!$B$10:$J$67,6,0)</f>
        <v>0.5</v>
      </c>
      <c r="N122" s="40">
        <f>VLOOKUP(Sintéticos2x2!C122,Aplicações!$B$10:$J$67,7,0)</f>
        <v>0.1</v>
      </c>
      <c r="O122" s="40">
        <f>VLOOKUP(Sintéticos2x2!D122,Aplicações!$B$10:$J$67,7,0)</f>
        <v>0.5</v>
      </c>
      <c r="P122" s="40">
        <f>VLOOKUP(Sintéticos2x2!C122,Aplicações!$B$10:$J$67,8,0)</f>
        <v>0.5</v>
      </c>
      <c r="Q122" s="40">
        <f>VLOOKUP(Sintéticos2x2!D122,Aplicações!$B$10:$J$67,8,0)</f>
        <v>0.1</v>
      </c>
      <c r="R122" s="40">
        <f t="shared" si="2"/>
        <v>0.6</v>
      </c>
      <c r="S122" s="40">
        <f t="shared" si="3"/>
        <v>0.6</v>
      </c>
      <c r="T122" s="40">
        <f t="shared" si="4"/>
        <v>0.6</v>
      </c>
      <c r="U122" s="40">
        <f t="shared" si="5"/>
        <v>0.6</v>
      </c>
      <c r="V122" s="40">
        <f t="shared" si="6"/>
        <v>0.6</v>
      </c>
      <c r="W122" s="40">
        <f t="shared" si="7"/>
        <v>0.6</v>
      </c>
    </row>
    <row r="123" spans="2:23" ht="13.5" customHeight="1">
      <c r="B123" s="39">
        <v>120</v>
      </c>
      <c r="C123" s="38" t="s">
        <v>42</v>
      </c>
      <c r="D123" s="38" t="s">
        <v>34</v>
      </c>
      <c r="E123" s="40">
        <f>VLOOKUP(Sintéticos2x2!C123,Aplicações!$B$10:$J$67,9,0)</f>
        <v>107.41</v>
      </c>
      <c r="F123" s="40">
        <f>VLOOKUP(Sintéticos2x2!D123,Aplicações!$B$10:$J$67,9,0)</f>
        <v>106.51</v>
      </c>
      <c r="G123" s="38">
        <v>146</v>
      </c>
      <c r="H123" s="38">
        <v>157</v>
      </c>
      <c r="I123" s="44">
        <f t="shared" ref="I123:J123" si="126">G123/E123-1</f>
        <v>0.35927753468019752</v>
      </c>
      <c r="J123" s="41">
        <f t="shared" si="126"/>
        <v>0.47403999624448412</v>
      </c>
      <c r="K123" s="41">
        <f t="shared" si="1"/>
        <v>0.41665876546234082</v>
      </c>
      <c r="L123" s="40">
        <f>VLOOKUP(Sintéticos2x2!C123,Aplicações!$B$10:$J$67,6,0)</f>
        <v>0.1</v>
      </c>
      <c r="M123" s="40">
        <f>VLOOKUP(Sintéticos2x2!D123,Aplicações!$B$10:$J$67,6,0)</f>
        <v>1</v>
      </c>
      <c r="N123" s="40">
        <f>VLOOKUP(Sintéticos2x2!C123,Aplicações!$B$10:$J$67,7,0)</f>
        <v>0.1</v>
      </c>
      <c r="O123" s="40">
        <f>VLOOKUP(Sintéticos2x2!D123,Aplicações!$B$10:$J$67,7,0)</f>
        <v>0</v>
      </c>
      <c r="P123" s="40">
        <f>VLOOKUP(Sintéticos2x2!C123,Aplicações!$B$10:$J$67,8,0)</f>
        <v>0.5</v>
      </c>
      <c r="Q123" s="40">
        <f>VLOOKUP(Sintéticos2x2!D123,Aplicações!$B$10:$J$67,8,0)</f>
        <v>1</v>
      </c>
      <c r="R123" s="40">
        <f t="shared" si="2"/>
        <v>1.1000000000000001</v>
      </c>
      <c r="S123" s="40">
        <f t="shared" si="3"/>
        <v>0.1</v>
      </c>
      <c r="T123" s="40">
        <f t="shared" si="4"/>
        <v>1.5</v>
      </c>
      <c r="U123" s="40">
        <f t="shared" si="5"/>
        <v>9.9999999999999978E-2</v>
      </c>
      <c r="V123" s="40">
        <f t="shared" si="6"/>
        <v>0.9</v>
      </c>
      <c r="W123" s="40">
        <f t="shared" si="7"/>
        <v>0.5</v>
      </c>
    </row>
    <row r="124" spans="2:23" ht="13.5" customHeight="1">
      <c r="B124" s="39">
        <v>121</v>
      </c>
      <c r="C124" s="38" t="s">
        <v>42</v>
      </c>
      <c r="D124" s="38" t="s">
        <v>35</v>
      </c>
      <c r="E124" s="40">
        <f>VLOOKUP(Sintéticos2x2!C124,Aplicações!$B$10:$J$67,9,0)</f>
        <v>107.41</v>
      </c>
      <c r="F124" s="40">
        <f>VLOOKUP(Sintéticos2x2!D124,Aplicações!$B$10:$J$67,9,0)</f>
        <v>103.08</v>
      </c>
      <c r="G124" s="38">
        <v>149</v>
      </c>
      <c r="H124" s="38">
        <v>149</v>
      </c>
      <c r="I124" s="44">
        <f t="shared" ref="I124:J124" si="127">G124/E124-1</f>
        <v>0.38720789498184538</v>
      </c>
      <c r="J124" s="41">
        <f t="shared" si="127"/>
        <v>0.44547923942568879</v>
      </c>
      <c r="K124" s="41">
        <f t="shared" si="1"/>
        <v>0.41634356720376708</v>
      </c>
      <c r="L124" s="40">
        <f>VLOOKUP(Sintéticos2x2!C124,Aplicações!$B$10:$J$67,6,0)</f>
        <v>0.1</v>
      </c>
      <c r="M124" s="40">
        <f>VLOOKUP(Sintéticos2x2!D124,Aplicações!$B$10:$J$67,6,0)</f>
        <v>0.5</v>
      </c>
      <c r="N124" s="40">
        <f>VLOOKUP(Sintéticos2x2!C124,Aplicações!$B$10:$J$67,7,0)</f>
        <v>0.1</v>
      </c>
      <c r="O124" s="40">
        <f>VLOOKUP(Sintéticos2x2!D124,Aplicações!$B$10:$J$67,7,0)</f>
        <v>0.1</v>
      </c>
      <c r="P124" s="40">
        <f>VLOOKUP(Sintéticos2x2!C124,Aplicações!$B$10:$J$67,8,0)</f>
        <v>0.5</v>
      </c>
      <c r="Q124" s="40">
        <f>VLOOKUP(Sintéticos2x2!D124,Aplicações!$B$10:$J$67,8,0)</f>
        <v>1</v>
      </c>
      <c r="R124" s="40">
        <f t="shared" si="2"/>
        <v>0.6</v>
      </c>
      <c r="S124" s="40">
        <f t="shared" si="3"/>
        <v>0.2</v>
      </c>
      <c r="T124" s="40">
        <f t="shared" si="4"/>
        <v>1.5</v>
      </c>
      <c r="U124" s="40">
        <f t="shared" si="5"/>
        <v>0.6</v>
      </c>
      <c r="V124" s="40">
        <f t="shared" si="6"/>
        <v>1</v>
      </c>
      <c r="W124" s="40">
        <f t="shared" si="7"/>
        <v>0.5</v>
      </c>
    </row>
    <row r="125" spans="2:23" ht="13.5" customHeight="1">
      <c r="B125" s="39">
        <v>122</v>
      </c>
      <c r="C125" s="38" t="s">
        <v>42</v>
      </c>
      <c r="D125" s="38" t="s">
        <v>36</v>
      </c>
      <c r="E125" s="40">
        <f>VLOOKUP(Sintéticos2x2!C125,Aplicações!$B$10:$J$67,9,0)</f>
        <v>107.41</v>
      </c>
      <c r="F125" s="40">
        <f>VLOOKUP(Sintéticos2x2!D125,Aplicações!$B$10:$J$67,9,0)</f>
        <v>102.96</v>
      </c>
      <c r="G125" s="38">
        <v>151</v>
      </c>
      <c r="H125" s="38">
        <v>152</v>
      </c>
      <c r="I125" s="44">
        <f t="shared" ref="I125:J125" si="128">G125/E125-1</f>
        <v>0.40582813518294381</v>
      </c>
      <c r="J125" s="41">
        <f t="shared" si="128"/>
        <v>0.47630147630147635</v>
      </c>
      <c r="K125" s="41">
        <f t="shared" si="1"/>
        <v>0.44106480574221008</v>
      </c>
      <c r="L125" s="40">
        <f>VLOOKUP(Sintéticos2x2!C125,Aplicações!$B$10:$J$67,6,0)</f>
        <v>0.1</v>
      </c>
      <c r="M125" s="40">
        <f>VLOOKUP(Sintéticos2x2!D125,Aplicações!$B$10:$J$67,6,0)</f>
        <v>0.1</v>
      </c>
      <c r="N125" s="40">
        <f>VLOOKUP(Sintéticos2x2!C125,Aplicações!$B$10:$J$67,7,0)</f>
        <v>0.1</v>
      </c>
      <c r="O125" s="40">
        <f>VLOOKUP(Sintéticos2x2!D125,Aplicações!$B$10:$J$67,7,0)</f>
        <v>0.1</v>
      </c>
      <c r="P125" s="40">
        <f>VLOOKUP(Sintéticos2x2!C125,Aplicações!$B$10:$J$67,8,0)</f>
        <v>0.5</v>
      </c>
      <c r="Q125" s="40">
        <f>VLOOKUP(Sintéticos2x2!D125,Aplicações!$B$10:$J$67,8,0)</f>
        <v>1</v>
      </c>
      <c r="R125" s="40">
        <f t="shared" si="2"/>
        <v>0.2</v>
      </c>
      <c r="S125" s="40">
        <f t="shared" si="3"/>
        <v>0.2</v>
      </c>
      <c r="T125" s="40">
        <f t="shared" si="4"/>
        <v>1.5</v>
      </c>
      <c r="U125" s="40">
        <f t="shared" si="5"/>
        <v>1</v>
      </c>
      <c r="V125" s="40">
        <f t="shared" si="6"/>
        <v>1</v>
      </c>
      <c r="W125" s="40">
        <f t="shared" si="7"/>
        <v>0.5</v>
      </c>
    </row>
    <row r="126" spans="2:23" ht="13.5" customHeight="1">
      <c r="B126" s="39">
        <v>123</v>
      </c>
      <c r="C126" s="38" t="s">
        <v>42</v>
      </c>
      <c r="D126" s="38" t="s">
        <v>37</v>
      </c>
      <c r="E126" s="40">
        <f>VLOOKUP(Sintéticos2x2!C126,Aplicações!$B$10:$J$67,9,0)</f>
        <v>107.41</v>
      </c>
      <c r="F126" s="40">
        <f>VLOOKUP(Sintéticos2x2!D126,Aplicações!$B$10:$J$67,9,0)</f>
        <v>100.82</v>
      </c>
      <c r="G126" s="38">
        <v>163</v>
      </c>
      <c r="H126" s="38">
        <v>138</v>
      </c>
      <c r="I126" s="44">
        <f t="shared" ref="I126:J126" si="129">G126/E126-1</f>
        <v>0.51754957638953547</v>
      </c>
      <c r="J126" s="41">
        <f t="shared" si="129"/>
        <v>0.36877603650069446</v>
      </c>
      <c r="K126" s="41">
        <f t="shared" si="1"/>
        <v>0.44316280644511497</v>
      </c>
      <c r="L126" s="40">
        <f>VLOOKUP(Sintéticos2x2!C126,Aplicações!$B$10:$J$67,6,0)</f>
        <v>0.1</v>
      </c>
      <c r="M126" s="40">
        <f>VLOOKUP(Sintéticos2x2!D126,Aplicações!$B$10:$J$67,6,0)</f>
        <v>0.3</v>
      </c>
      <c r="N126" s="40">
        <f>VLOOKUP(Sintéticos2x2!C126,Aplicações!$B$10:$J$67,7,0)</f>
        <v>0.1</v>
      </c>
      <c r="O126" s="40">
        <f>VLOOKUP(Sintéticos2x2!D126,Aplicações!$B$10:$J$67,7,0)</f>
        <v>1</v>
      </c>
      <c r="P126" s="40">
        <f>VLOOKUP(Sintéticos2x2!C126,Aplicações!$B$10:$J$67,8,0)</f>
        <v>0.5</v>
      </c>
      <c r="Q126" s="40">
        <f>VLOOKUP(Sintéticos2x2!D126,Aplicações!$B$10:$J$67,8,0)</f>
        <v>1</v>
      </c>
      <c r="R126" s="40">
        <f t="shared" si="2"/>
        <v>0.4</v>
      </c>
      <c r="S126" s="40">
        <f t="shared" si="3"/>
        <v>1.1000000000000001</v>
      </c>
      <c r="T126" s="40">
        <f t="shared" si="4"/>
        <v>1.5</v>
      </c>
      <c r="U126" s="40">
        <f t="shared" si="5"/>
        <v>0.8</v>
      </c>
      <c r="V126" s="40">
        <f t="shared" si="6"/>
        <v>9.9999999999999978E-2</v>
      </c>
      <c r="W126" s="40">
        <f t="shared" si="7"/>
        <v>0.5</v>
      </c>
    </row>
    <row r="127" spans="2:23" ht="13.5" customHeight="1">
      <c r="B127" s="39">
        <v>124</v>
      </c>
      <c r="C127" s="38" t="s">
        <v>42</v>
      </c>
      <c r="D127" s="38" t="s">
        <v>38</v>
      </c>
      <c r="E127" s="40">
        <f>VLOOKUP(Sintéticos2x2!C127,Aplicações!$B$10:$J$67,9,0)</f>
        <v>107.41</v>
      </c>
      <c r="F127" s="40">
        <f>VLOOKUP(Sintéticos2x2!D127,Aplicações!$B$10:$J$67,9,0)</f>
        <v>101.12</v>
      </c>
      <c r="G127" s="38">
        <v>140</v>
      </c>
      <c r="H127" s="38">
        <v>116</v>
      </c>
      <c r="I127" s="44">
        <f t="shared" ref="I127:J127" si="130">G127/E127-1</f>
        <v>0.30341681407690158</v>
      </c>
      <c r="J127" s="41">
        <f t="shared" si="130"/>
        <v>0.14715189873417711</v>
      </c>
      <c r="K127" s="41">
        <f t="shared" si="1"/>
        <v>0.22528435640553934</v>
      </c>
      <c r="L127" s="40">
        <f>VLOOKUP(Sintéticos2x2!C127,Aplicações!$B$10:$J$67,6,0)</f>
        <v>0.1</v>
      </c>
      <c r="M127" s="40">
        <f>VLOOKUP(Sintéticos2x2!D127,Aplicações!$B$10:$J$67,6,0)</f>
        <v>0.1</v>
      </c>
      <c r="N127" s="40">
        <f>VLOOKUP(Sintéticos2x2!C127,Aplicações!$B$10:$J$67,7,0)</f>
        <v>0.1</v>
      </c>
      <c r="O127" s="40">
        <f>VLOOKUP(Sintéticos2x2!D127,Aplicações!$B$10:$J$67,7,0)</f>
        <v>0.5</v>
      </c>
      <c r="P127" s="40">
        <f>VLOOKUP(Sintéticos2x2!C127,Aplicações!$B$10:$J$67,8,0)</f>
        <v>0.5</v>
      </c>
      <c r="Q127" s="40">
        <f>VLOOKUP(Sintéticos2x2!D127,Aplicações!$B$10:$J$67,8,0)</f>
        <v>1</v>
      </c>
      <c r="R127" s="40">
        <f t="shared" si="2"/>
        <v>0.2</v>
      </c>
      <c r="S127" s="40">
        <f t="shared" si="3"/>
        <v>0.6</v>
      </c>
      <c r="T127" s="40">
        <f t="shared" si="4"/>
        <v>1.5</v>
      </c>
      <c r="U127" s="40">
        <f t="shared" si="5"/>
        <v>1</v>
      </c>
      <c r="V127" s="40">
        <f t="shared" si="6"/>
        <v>0.6</v>
      </c>
      <c r="W127" s="40">
        <f t="shared" si="7"/>
        <v>0.5</v>
      </c>
    </row>
    <row r="128" spans="2:23" ht="13.5" customHeight="1">
      <c r="B128" s="39">
        <v>125</v>
      </c>
      <c r="C128" s="38" t="s">
        <v>42</v>
      </c>
      <c r="D128" s="38" t="s">
        <v>39</v>
      </c>
      <c r="E128" s="40">
        <f>VLOOKUP(Sintéticos2x2!C128,Aplicações!$B$10:$J$67,9,0)</f>
        <v>107.41</v>
      </c>
      <c r="F128" s="40">
        <f>VLOOKUP(Sintéticos2x2!D128,Aplicações!$B$10:$J$67,9,0)</f>
        <v>108.01</v>
      </c>
      <c r="G128" s="38">
        <v>157</v>
      </c>
      <c r="H128" s="38">
        <v>156</v>
      </c>
      <c r="I128" s="44">
        <f t="shared" ref="I128:J128" si="131">G128/E128-1</f>
        <v>0.46168885578623975</v>
      </c>
      <c r="J128" s="41">
        <f t="shared" si="131"/>
        <v>0.44431071197111383</v>
      </c>
      <c r="K128" s="41">
        <f t="shared" si="1"/>
        <v>0.45299978387867679</v>
      </c>
      <c r="L128" s="40">
        <f>VLOOKUP(Sintéticos2x2!C128,Aplicações!$B$10:$J$67,6,0)</f>
        <v>0.1</v>
      </c>
      <c r="M128" s="40">
        <f>VLOOKUP(Sintéticos2x2!D128,Aplicações!$B$10:$J$67,6,0)</f>
        <v>0.5</v>
      </c>
      <c r="N128" s="40">
        <f>VLOOKUP(Sintéticos2x2!C128,Aplicações!$B$10:$J$67,7,0)</f>
        <v>0.1</v>
      </c>
      <c r="O128" s="40">
        <f>VLOOKUP(Sintéticos2x2!D128,Aplicações!$B$10:$J$67,7,0)</f>
        <v>0.5</v>
      </c>
      <c r="P128" s="40">
        <f>VLOOKUP(Sintéticos2x2!C128,Aplicações!$B$10:$J$67,8,0)</f>
        <v>0.5</v>
      </c>
      <c r="Q128" s="40">
        <f>VLOOKUP(Sintéticos2x2!D128,Aplicações!$B$10:$J$67,8,0)</f>
        <v>1</v>
      </c>
      <c r="R128" s="40">
        <f t="shared" si="2"/>
        <v>0.6</v>
      </c>
      <c r="S128" s="40">
        <f t="shared" si="3"/>
        <v>0.6</v>
      </c>
      <c r="T128" s="40">
        <f t="shared" si="4"/>
        <v>1.5</v>
      </c>
      <c r="U128" s="40">
        <f t="shared" si="5"/>
        <v>0.6</v>
      </c>
      <c r="V128" s="40">
        <f t="shared" si="6"/>
        <v>0.6</v>
      </c>
      <c r="W128" s="40">
        <f t="shared" si="7"/>
        <v>0.5</v>
      </c>
    </row>
    <row r="129" spans="2:23" ht="13.5" customHeight="1">
      <c r="B129" s="39">
        <v>126</v>
      </c>
      <c r="C129" s="38" t="s">
        <v>42</v>
      </c>
      <c r="D129" s="38" t="s">
        <v>42</v>
      </c>
      <c r="E129" s="40">
        <f>VLOOKUP(Sintéticos2x2!C129,Aplicações!$B$10:$J$67,9,0)</f>
        <v>107.41</v>
      </c>
      <c r="F129" s="40">
        <f>VLOOKUP(Sintéticos2x2!D129,Aplicações!$B$10:$J$67,9,0)</f>
        <v>107.41</v>
      </c>
      <c r="G129" s="38">
        <v>136</v>
      </c>
      <c r="H129" s="38">
        <v>130</v>
      </c>
      <c r="I129" s="44">
        <f t="shared" ref="I129:J129" si="132">G129/E129-1</f>
        <v>0.2661763336747045</v>
      </c>
      <c r="J129" s="41">
        <f t="shared" si="132"/>
        <v>0.21031561307140856</v>
      </c>
      <c r="K129" s="41">
        <f t="shared" si="1"/>
        <v>0.23824597337305653</v>
      </c>
      <c r="L129" s="40">
        <f>VLOOKUP(Sintéticos2x2!C129,Aplicações!$B$10:$J$67,6,0)</f>
        <v>0.1</v>
      </c>
      <c r="M129" s="40">
        <f>VLOOKUP(Sintéticos2x2!D129,Aplicações!$B$10:$J$67,6,0)</f>
        <v>0.1</v>
      </c>
      <c r="N129" s="40">
        <f>VLOOKUP(Sintéticos2x2!C129,Aplicações!$B$10:$J$67,7,0)</f>
        <v>0.1</v>
      </c>
      <c r="O129" s="40">
        <f>VLOOKUP(Sintéticos2x2!D129,Aplicações!$B$10:$J$67,7,0)</f>
        <v>0.1</v>
      </c>
      <c r="P129" s="40">
        <f>VLOOKUP(Sintéticos2x2!C129,Aplicações!$B$10:$J$67,8,0)</f>
        <v>0.5</v>
      </c>
      <c r="Q129" s="40">
        <f>VLOOKUP(Sintéticos2x2!D129,Aplicações!$B$10:$J$67,8,0)</f>
        <v>0.5</v>
      </c>
      <c r="R129" s="40">
        <f t="shared" si="2"/>
        <v>0.2</v>
      </c>
      <c r="S129" s="40">
        <f t="shared" si="3"/>
        <v>0.2</v>
      </c>
      <c r="T129" s="40">
        <f t="shared" si="4"/>
        <v>1</v>
      </c>
      <c r="U129" s="40">
        <f t="shared" si="5"/>
        <v>1</v>
      </c>
      <c r="V129" s="40">
        <f t="shared" si="6"/>
        <v>1</v>
      </c>
      <c r="W129" s="40">
        <f t="shared" si="7"/>
        <v>1</v>
      </c>
    </row>
    <row r="130" spans="2:23" ht="13.5" customHeight="1">
      <c r="B130" s="39">
        <v>127</v>
      </c>
      <c r="C130" s="38" t="s">
        <v>42</v>
      </c>
      <c r="D130" s="42" t="s">
        <v>43</v>
      </c>
      <c r="E130" s="40">
        <f>VLOOKUP(Sintéticos2x2!C130,Aplicações!$B$10:$J$67,9,0)</f>
        <v>107.41</v>
      </c>
      <c r="F130" s="40">
        <f>VLOOKUP(Sintéticos2x2!D130,Aplicações!$B$10:$J$67,9,0)</f>
        <v>104.4</v>
      </c>
      <c r="G130" s="38">
        <v>160</v>
      </c>
      <c r="H130" s="38">
        <v>126</v>
      </c>
      <c r="I130" s="44">
        <f t="shared" ref="I130:J130" si="133">G130/E130-1</f>
        <v>0.48961921608788761</v>
      </c>
      <c r="J130" s="41">
        <f t="shared" si="133"/>
        <v>0.2068965517241379</v>
      </c>
      <c r="K130" s="41">
        <f t="shared" si="1"/>
        <v>0.34825788390601276</v>
      </c>
      <c r="L130" s="40">
        <f>VLOOKUP(Sintéticos2x2!C130,Aplicações!$B$10:$J$67,6,0)</f>
        <v>0.1</v>
      </c>
      <c r="M130" s="40">
        <f>VLOOKUP(Sintéticos2x2!D130,Aplicações!$B$10:$J$67,6,0)</f>
        <v>0.3</v>
      </c>
      <c r="N130" s="40">
        <f>VLOOKUP(Sintéticos2x2!C130,Aplicações!$B$10:$J$67,7,0)</f>
        <v>0.1</v>
      </c>
      <c r="O130" s="40">
        <f>VLOOKUP(Sintéticos2x2!D130,Aplicações!$B$10:$J$67,7,0)</f>
        <v>1</v>
      </c>
      <c r="P130" s="40">
        <f>VLOOKUP(Sintéticos2x2!C130,Aplicações!$B$10:$J$67,8,0)</f>
        <v>0.5</v>
      </c>
      <c r="Q130" s="40">
        <f>VLOOKUP(Sintéticos2x2!D130,Aplicações!$B$10:$J$67,8,0)</f>
        <v>0.5</v>
      </c>
      <c r="R130" s="40">
        <f t="shared" si="2"/>
        <v>0.4</v>
      </c>
      <c r="S130" s="40">
        <f t="shared" si="3"/>
        <v>1.1000000000000001</v>
      </c>
      <c r="T130" s="40">
        <f t="shared" si="4"/>
        <v>1</v>
      </c>
      <c r="U130" s="40">
        <f t="shared" si="5"/>
        <v>0.8</v>
      </c>
      <c r="V130" s="40">
        <f t="shared" si="6"/>
        <v>9.9999999999999978E-2</v>
      </c>
      <c r="W130" s="40">
        <f t="shared" si="7"/>
        <v>1</v>
      </c>
    </row>
    <row r="131" spans="2:23" ht="13.5" customHeight="1">
      <c r="B131" s="39">
        <v>128</v>
      </c>
      <c r="C131" s="38" t="s">
        <v>42</v>
      </c>
      <c r="D131" s="38" t="s">
        <v>44</v>
      </c>
      <c r="E131" s="40">
        <f>VLOOKUP(Sintéticos2x2!C131,Aplicações!$B$10:$J$67,9,0)</f>
        <v>107.41</v>
      </c>
      <c r="F131" s="40">
        <f>VLOOKUP(Sintéticos2x2!D131,Aplicações!$B$10:$J$67,9,0)</f>
        <v>103.53</v>
      </c>
      <c r="G131" s="38">
        <v>137</v>
      </c>
      <c r="H131" s="38">
        <v>106</v>
      </c>
      <c r="I131" s="44">
        <f t="shared" ref="I131:J131" si="134">G131/E131-1</f>
        <v>0.27548645377525371</v>
      </c>
      <c r="J131" s="41">
        <f t="shared" si="134"/>
        <v>2.385781898966477E-2</v>
      </c>
      <c r="K131" s="41">
        <f t="shared" si="1"/>
        <v>0.14967213638245924</v>
      </c>
      <c r="L131" s="40">
        <f>VLOOKUP(Sintéticos2x2!C131,Aplicações!$B$10:$J$67,6,0)</f>
        <v>0.1</v>
      </c>
      <c r="M131" s="40">
        <f>VLOOKUP(Sintéticos2x2!D131,Aplicações!$B$10:$J$67,6,0)</f>
        <v>0.1</v>
      </c>
      <c r="N131" s="40">
        <f>VLOOKUP(Sintéticos2x2!C131,Aplicações!$B$10:$J$67,7,0)</f>
        <v>0.1</v>
      </c>
      <c r="O131" s="40">
        <f>VLOOKUP(Sintéticos2x2!D131,Aplicações!$B$10:$J$67,7,0)</f>
        <v>0.5</v>
      </c>
      <c r="P131" s="40">
        <f>VLOOKUP(Sintéticos2x2!C131,Aplicações!$B$10:$J$67,8,0)</f>
        <v>0.5</v>
      </c>
      <c r="Q131" s="40">
        <f>VLOOKUP(Sintéticos2x2!D131,Aplicações!$B$10:$J$67,8,0)</f>
        <v>0.5</v>
      </c>
      <c r="R131" s="40">
        <f t="shared" si="2"/>
        <v>0.2</v>
      </c>
      <c r="S131" s="40">
        <f t="shared" si="3"/>
        <v>0.6</v>
      </c>
      <c r="T131" s="40">
        <f t="shared" si="4"/>
        <v>1</v>
      </c>
      <c r="U131" s="40">
        <f t="shared" si="5"/>
        <v>1</v>
      </c>
      <c r="V131" s="40">
        <f t="shared" si="6"/>
        <v>0.6</v>
      </c>
      <c r="W131" s="40">
        <f t="shared" si="7"/>
        <v>1</v>
      </c>
    </row>
    <row r="132" spans="2:23" ht="13.5" customHeight="1">
      <c r="B132" s="39">
        <v>129</v>
      </c>
      <c r="C132" s="38" t="s">
        <v>42</v>
      </c>
      <c r="D132" s="38" t="s">
        <v>45</v>
      </c>
      <c r="E132" s="40">
        <f>VLOOKUP(Sintéticos2x2!C132,Aplicações!$B$10:$J$67,9,0)</f>
        <v>107.41</v>
      </c>
      <c r="F132" s="40">
        <f>VLOOKUP(Sintéticos2x2!D132,Aplicações!$B$10:$J$67,9,0)</f>
        <v>108.32</v>
      </c>
      <c r="G132" s="38">
        <v>153</v>
      </c>
      <c r="H132" s="38">
        <v>147</v>
      </c>
      <c r="I132" s="44">
        <f t="shared" ref="I132:J132" si="135">G132/E132-1</f>
        <v>0.42444837538404245</v>
      </c>
      <c r="J132" s="41">
        <f t="shared" si="135"/>
        <v>0.35709010339734126</v>
      </c>
      <c r="K132" s="41">
        <f t="shared" si="1"/>
        <v>0.39076923939069186</v>
      </c>
      <c r="L132" s="40">
        <f>VLOOKUP(Sintéticos2x2!C132,Aplicações!$B$10:$J$67,6,0)</f>
        <v>0.1</v>
      </c>
      <c r="M132" s="40">
        <f>VLOOKUP(Sintéticos2x2!D132,Aplicações!$B$10:$J$67,6,0)</f>
        <v>0.5</v>
      </c>
      <c r="N132" s="40">
        <f>VLOOKUP(Sintéticos2x2!C132,Aplicações!$B$10:$J$67,7,0)</f>
        <v>0.1</v>
      </c>
      <c r="O132" s="40">
        <f>VLOOKUP(Sintéticos2x2!D132,Aplicações!$B$10:$J$67,7,0)</f>
        <v>0.5</v>
      </c>
      <c r="P132" s="40">
        <f>VLOOKUP(Sintéticos2x2!C132,Aplicações!$B$10:$J$67,8,0)</f>
        <v>0.5</v>
      </c>
      <c r="Q132" s="40">
        <f>VLOOKUP(Sintéticos2x2!D132,Aplicações!$B$10:$J$67,8,0)</f>
        <v>0.5</v>
      </c>
      <c r="R132" s="40">
        <f t="shared" si="2"/>
        <v>0.6</v>
      </c>
      <c r="S132" s="40">
        <f t="shared" si="3"/>
        <v>0.6</v>
      </c>
      <c r="T132" s="40">
        <f t="shared" si="4"/>
        <v>1</v>
      </c>
      <c r="U132" s="40">
        <f t="shared" si="5"/>
        <v>0.6</v>
      </c>
      <c r="V132" s="40">
        <f t="shared" si="6"/>
        <v>0.6</v>
      </c>
      <c r="W132" s="40">
        <f t="shared" si="7"/>
        <v>1</v>
      </c>
    </row>
    <row r="133" spans="2:23" ht="13.5" customHeight="1">
      <c r="B133" s="39">
        <v>130</v>
      </c>
      <c r="C133" s="38" t="s">
        <v>43</v>
      </c>
      <c r="D133" s="38" t="s">
        <v>28</v>
      </c>
      <c r="E133" s="40">
        <f>VLOOKUP(Sintéticos2x2!C133,Aplicações!$B$10:$J$67,9,0)</f>
        <v>104.4</v>
      </c>
      <c r="F133" s="40">
        <f>VLOOKUP(Sintéticos2x2!D133,Aplicações!$B$10:$J$67,9,0)</f>
        <v>102.12</v>
      </c>
      <c r="G133" s="38">
        <v>140</v>
      </c>
      <c r="H133" s="38">
        <v>223</v>
      </c>
      <c r="I133" s="44">
        <f t="shared" ref="I133:J133" si="136">G133/E133-1</f>
        <v>0.34099616858237547</v>
      </c>
      <c r="J133" s="41">
        <f t="shared" si="136"/>
        <v>1.1837054445750095</v>
      </c>
      <c r="K133" s="41">
        <f t="shared" si="1"/>
        <v>0.76235080657869247</v>
      </c>
      <c r="L133" s="40">
        <f>VLOOKUP(Sintéticos2x2!C133,Aplicações!$B$10:$J$67,6,0)</f>
        <v>0.3</v>
      </c>
      <c r="M133" s="40">
        <f>VLOOKUP(Sintéticos2x2!D133,Aplicações!$B$10:$J$67,6,0)</f>
        <v>1</v>
      </c>
      <c r="N133" s="40">
        <f>VLOOKUP(Sintéticos2x2!C133,Aplicações!$B$10:$J$67,7,0)</f>
        <v>1</v>
      </c>
      <c r="O133" s="40">
        <f>VLOOKUP(Sintéticos2x2!D133,Aplicações!$B$10:$J$67,7,0)</f>
        <v>0</v>
      </c>
      <c r="P133" s="40">
        <f>VLOOKUP(Sintéticos2x2!C133,Aplicações!$B$10:$J$67,8,0)</f>
        <v>0.5</v>
      </c>
      <c r="Q133" s="40">
        <f>VLOOKUP(Sintéticos2x2!D133,Aplicações!$B$10:$J$67,8,0)</f>
        <v>0.1</v>
      </c>
      <c r="R133" s="40">
        <f t="shared" si="2"/>
        <v>1.3</v>
      </c>
      <c r="S133" s="40">
        <f t="shared" si="3"/>
        <v>1</v>
      </c>
      <c r="T133" s="40">
        <f t="shared" si="4"/>
        <v>0.6</v>
      </c>
      <c r="U133" s="40">
        <f t="shared" si="5"/>
        <v>0.30000000000000004</v>
      </c>
      <c r="V133" s="40">
        <f t="shared" si="6"/>
        <v>0</v>
      </c>
      <c r="W133" s="40">
        <f t="shared" si="7"/>
        <v>0.6</v>
      </c>
    </row>
    <row r="134" spans="2:23" ht="13.5" customHeight="1">
      <c r="B134" s="39">
        <v>131</v>
      </c>
      <c r="C134" s="38" t="s">
        <v>43</v>
      </c>
      <c r="D134" s="38" t="s">
        <v>29</v>
      </c>
      <c r="E134" s="40">
        <f>VLOOKUP(Sintéticos2x2!C134,Aplicações!$B$10:$J$67,9,0)</f>
        <v>104.4</v>
      </c>
      <c r="F134" s="40">
        <f>VLOOKUP(Sintéticos2x2!D134,Aplicações!$B$10:$J$67,9,0)</f>
        <v>100.22</v>
      </c>
      <c r="G134" s="38">
        <v>132</v>
      </c>
      <c r="H134" s="38">
        <v>152</v>
      </c>
      <c r="I134" s="44">
        <f t="shared" ref="I134:J134" si="137">G134/E134-1</f>
        <v>0.26436781609195403</v>
      </c>
      <c r="J134" s="41">
        <f t="shared" si="137"/>
        <v>0.51666334065056874</v>
      </c>
      <c r="K134" s="41">
        <f t="shared" si="1"/>
        <v>0.39051557837126138</v>
      </c>
      <c r="L134" s="40">
        <f>VLOOKUP(Sintéticos2x2!C134,Aplicações!$B$10:$J$67,6,0)</f>
        <v>0.3</v>
      </c>
      <c r="M134" s="40">
        <f>VLOOKUP(Sintéticos2x2!D134,Aplicações!$B$10:$J$67,6,0)</f>
        <v>0.5</v>
      </c>
      <c r="N134" s="40">
        <f>VLOOKUP(Sintéticos2x2!C134,Aplicações!$B$10:$J$67,7,0)</f>
        <v>1</v>
      </c>
      <c r="O134" s="40">
        <f>VLOOKUP(Sintéticos2x2!D134,Aplicações!$B$10:$J$67,7,0)</f>
        <v>0.1</v>
      </c>
      <c r="P134" s="40">
        <f>VLOOKUP(Sintéticos2x2!C134,Aplicações!$B$10:$J$67,8,0)</f>
        <v>0.5</v>
      </c>
      <c r="Q134" s="40">
        <f>VLOOKUP(Sintéticos2x2!D134,Aplicações!$B$10:$J$67,8,0)</f>
        <v>0.1</v>
      </c>
      <c r="R134" s="40">
        <f t="shared" si="2"/>
        <v>0.8</v>
      </c>
      <c r="S134" s="40">
        <f t="shared" si="3"/>
        <v>1.1000000000000001</v>
      </c>
      <c r="T134" s="40">
        <f t="shared" si="4"/>
        <v>0.6</v>
      </c>
      <c r="U134" s="40">
        <f t="shared" si="5"/>
        <v>0.8</v>
      </c>
      <c r="V134" s="40">
        <f t="shared" si="6"/>
        <v>9.9999999999999978E-2</v>
      </c>
      <c r="W134" s="40">
        <f t="shared" si="7"/>
        <v>0.6</v>
      </c>
    </row>
    <row r="135" spans="2:23" ht="13.5" customHeight="1">
      <c r="B135" s="39">
        <v>132</v>
      </c>
      <c r="C135" s="38" t="s">
        <v>43</v>
      </c>
      <c r="D135" s="38" t="s">
        <v>30</v>
      </c>
      <c r="E135" s="40">
        <f>VLOOKUP(Sintéticos2x2!C135,Aplicações!$B$10:$J$67,9,0)</f>
        <v>104.4</v>
      </c>
      <c r="F135" s="40">
        <f>VLOOKUP(Sintéticos2x2!D135,Aplicações!$B$10:$J$67,9,0)</f>
        <v>105.41</v>
      </c>
      <c r="G135" s="38">
        <v>129</v>
      </c>
      <c r="H135" s="38">
        <v>148</v>
      </c>
      <c r="I135" s="44">
        <f t="shared" ref="I135:J135" si="138">G135/E135-1</f>
        <v>0.23563218390804597</v>
      </c>
      <c r="J135" s="41">
        <f t="shared" si="138"/>
        <v>0.4040413622995922</v>
      </c>
      <c r="K135" s="41">
        <f t="shared" si="1"/>
        <v>0.31983677310381908</v>
      </c>
      <c r="L135" s="40">
        <f>VLOOKUP(Sintéticos2x2!C135,Aplicações!$B$10:$J$67,6,0)</f>
        <v>0.3</v>
      </c>
      <c r="M135" s="40">
        <f>VLOOKUP(Sintéticos2x2!D135,Aplicações!$B$10:$J$67,6,0)</f>
        <v>0.1</v>
      </c>
      <c r="N135" s="40">
        <f>VLOOKUP(Sintéticos2x2!C135,Aplicações!$B$10:$J$67,7,0)</f>
        <v>1</v>
      </c>
      <c r="O135" s="40">
        <f>VLOOKUP(Sintéticos2x2!D135,Aplicações!$B$10:$J$67,7,0)</f>
        <v>0.1</v>
      </c>
      <c r="P135" s="40">
        <f>VLOOKUP(Sintéticos2x2!C135,Aplicações!$B$10:$J$67,8,0)</f>
        <v>0.5</v>
      </c>
      <c r="Q135" s="40">
        <f>VLOOKUP(Sintéticos2x2!D135,Aplicações!$B$10:$J$67,8,0)</f>
        <v>0.1</v>
      </c>
      <c r="R135" s="40">
        <f t="shared" si="2"/>
        <v>0.4</v>
      </c>
      <c r="S135" s="40">
        <f t="shared" si="3"/>
        <v>1.1000000000000001</v>
      </c>
      <c r="T135" s="40">
        <f t="shared" si="4"/>
        <v>0.6</v>
      </c>
      <c r="U135" s="40">
        <f t="shared" si="5"/>
        <v>0.8</v>
      </c>
      <c r="V135" s="40">
        <f t="shared" si="6"/>
        <v>9.9999999999999978E-2</v>
      </c>
      <c r="W135" s="40">
        <f t="shared" si="7"/>
        <v>0.6</v>
      </c>
    </row>
    <row r="136" spans="2:23" ht="13.5" customHeight="1">
      <c r="B136" s="39">
        <v>133</v>
      </c>
      <c r="C136" s="38" t="s">
        <v>43</v>
      </c>
      <c r="D136" s="38" t="s">
        <v>31</v>
      </c>
      <c r="E136" s="40">
        <f>VLOOKUP(Sintéticos2x2!C136,Aplicações!$B$10:$J$67,9,0)</f>
        <v>104.4</v>
      </c>
      <c r="F136" s="40">
        <f>VLOOKUP(Sintéticos2x2!D136,Aplicações!$B$10:$J$67,9,0)</f>
        <v>102.36</v>
      </c>
      <c r="G136" s="38">
        <v>156</v>
      </c>
      <c r="H136" s="38">
        <v>144</v>
      </c>
      <c r="I136" s="44">
        <f t="shared" ref="I136:J136" si="139">G136/E136-1</f>
        <v>0.49425287356321834</v>
      </c>
      <c r="J136" s="41">
        <f t="shared" si="139"/>
        <v>0.40679953106682309</v>
      </c>
      <c r="K136" s="41">
        <f t="shared" si="1"/>
        <v>0.45052620231502072</v>
      </c>
      <c r="L136" s="40">
        <f>VLOOKUP(Sintéticos2x2!C136,Aplicações!$B$10:$J$67,6,0)</f>
        <v>0.3</v>
      </c>
      <c r="M136" s="40">
        <f>VLOOKUP(Sintéticos2x2!D136,Aplicações!$B$10:$J$67,6,0)</f>
        <v>0.3</v>
      </c>
      <c r="N136" s="40">
        <f>VLOOKUP(Sintéticos2x2!C136,Aplicações!$B$10:$J$67,7,0)</f>
        <v>1</v>
      </c>
      <c r="O136" s="40">
        <f>VLOOKUP(Sintéticos2x2!D136,Aplicações!$B$10:$J$67,7,0)</f>
        <v>1</v>
      </c>
      <c r="P136" s="40">
        <f>VLOOKUP(Sintéticos2x2!C136,Aplicações!$B$10:$J$67,8,0)</f>
        <v>0.5</v>
      </c>
      <c r="Q136" s="40">
        <f>VLOOKUP(Sintéticos2x2!D136,Aplicações!$B$10:$J$67,8,0)</f>
        <v>0.1</v>
      </c>
      <c r="R136" s="40">
        <f t="shared" si="2"/>
        <v>0.6</v>
      </c>
      <c r="S136" s="40">
        <f t="shared" si="3"/>
        <v>2</v>
      </c>
      <c r="T136" s="40">
        <f t="shared" si="4"/>
        <v>0.6</v>
      </c>
      <c r="U136" s="40">
        <f t="shared" si="5"/>
        <v>1</v>
      </c>
      <c r="V136" s="40">
        <f t="shared" si="6"/>
        <v>1</v>
      </c>
      <c r="W136" s="40">
        <f t="shared" si="7"/>
        <v>0.6</v>
      </c>
    </row>
    <row r="137" spans="2:23" ht="13.5" customHeight="1">
      <c r="B137" s="39">
        <v>134</v>
      </c>
      <c r="C137" s="38" t="s">
        <v>43</v>
      </c>
      <c r="D137" s="38" t="s">
        <v>32</v>
      </c>
      <c r="E137" s="40">
        <f>VLOOKUP(Sintéticos2x2!C137,Aplicações!$B$10:$J$67,9,0)</f>
        <v>104.4</v>
      </c>
      <c r="F137" s="40">
        <f>VLOOKUP(Sintéticos2x2!D137,Aplicações!$B$10:$J$67,9,0)</f>
        <v>99.78</v>
      </c>
      <c r="G137" s="38">
        <v>131</v>
      </c>
      <c r="H137" s="38">
        <v>128</v>
      </c>
      <c r="I137" s="44">
        <f t="shared" ref="I137:J137" si="140">G137/E137-1</f>
        <v>0.25478927203065127</v>
      </c>
      <c r="J137" s="41">
        <f t="shared" si="140"/>
        <v>0.28282220885949094</v>
      </c>
      <c r="K137" s="41">
        <f t="shared" si="1"/>
        <v>0.26880574044507111</v>
      </c>
      <c r="L137" s="40">
        <f>VLOOKUP(Sintéticos2x2!C137,Aplicações!$B$10:$J$67,6,0)</f>
        <v>0.3</v>
      </c>
      <c r="M137" s="40">
        <f>VLOOKUP(Sintéticos2x2!D137,Aplicações!$B$10:$J$67,6,0)</f>
        <v>0.1</v>
      </c>
      <c r="N137" s="40">
        <f>VLOOKUP(Sintéticos2x2!C137,Aplicações!$B$10:$J$67,7,0)</f>
        <v>1</v>
      </c>
      <c r="O137" s="40">
        <f>VLOOKUP(Sintéticos2x2!D137,Aplicações!$B$10:$J$67,7,0)</f>
        <v>0.5</v>
      </c>
      <c r="P137" s="40">
        <f>VLOOKUP(Sintéticos2x2!C137,Aplicações!$B$10:$J$67,8,0)</f>
        <v>0.5</v>
      </c>
      <c r="Q137" s="40">
        <f>VLOOKUP(Sintéticos2x2!D137,Aplicações!$B$10:$J$67,8,0)</f>
        <v>0.1</v>
      </c>
      <c r="R137" s="40">
        <f t="shared" si="2"/>
        <v>0.4</v>
      </c>
      <c r="S137" s="40">
        <f t="shared" si="3"/>
        <v>1.5</v>
      </c>
      <c r="T137" s="40">
        <f t="shared" si="4"/>
        <v>0.6</v>
      </c>
      <c r="U137" s="40">
        <f t="shared" si="5"/>
        <v>0.8</v>
      </c>
      <c r="V137" s="40">
        <f t="shared" si="6"/>
        <v>0.5</v>
      </c>
      <c r="W137" s="40">
        <f t="shared" si="7"/>
        <v>0.6</v>
      </c>
    </row>
    <row r="138" spans="2:23" ht="13.5" customHeight="1">
      <c r="B138" s="39">
        <v>135</v>
      </c>
      <c r="C138" s="38" t="s">
        <v>43</v>
      </c>
      <c r="D138" s="38" t="s">
        <v>33</v>
      </c>
      <c r="E138" s="40">
        <f>VLOOKUP(Sintéticos2x2!C138,Aplicações!$B$10:$J$67,9,0)</f>
        <v>104.4</v>
      </c>
      <c r="F138" s="40">
        <f>VLOOKUP(Sintéticos2x2!D138,Aplicações!$B$10:$J$67,9,0)</f>
        <v>105.11</v>
      </c>
      <c r="G138" s="38">
        <v>152</v>
      </c>
      <c r="H138" s="38">
        <v>193</v>
      </c>
      <c r="I138" s="44">
        <f t="shared" ref="I138:J138" si="141">G138/E138-1</f>
        <v>0.45593869731800751</v>
      </c>
      <c r="J138" s="41">
        <f t="shared" si="141"/>
        <v>0.83617162972124448</v>
      </c>
      <c r="K138" s="41">
        <f t="shared" si="1"/>
        <v>0.646055163519626</v>
      </c>
      <c r="L138" s="40">
        <f>VLOOKUP(Sintéticos2x2!C138,Aplicações!$B$10:$J$67,6,0)</f>
        <v>0.3</v>
      </c>
      <c r="M138" s="40">
        <f>VLOOKUP(Sintéticos2x2!D138,Aplicações!$B$10:$J$67,6,0)</f>
        <v>0.5</v>
      </c>
      <c r="N138" s="40">
        <f>VLOOKUP(Sintéticos2x2!C138,Aplicações!$B$10:$J$67,7,0)</f>
        <v>1</v>
      </c>
      <c r="O138" s="40">
        <f>VLOOKUP(Sintéticos2x2!D138,Aplicações!$B$10:$J$67,7,0)</f>
        <v>0.5</v>
      </c>
      <c r="P138" s="40">
        <f>VLOOKUP(Sintéticos2x2!C138,Aplicações!$B$10:$J$67,8,0)</f>
        <v>0.5</v>
      </c>
      <c r="Q138" s="40">
        <f>VLOOKUP(Sintéticos2x2!D138,Aplicações!$B$10:$J$67,8,0)</f>
        <v>0.1</v>
      </c>
      <c r="R138" s="40">
        <f t="shared" si="2"/>
        <v>0.8</v>
      </c>
      <c r="S138" s="40">
        <f t="shared" si="3"/>
        <v>1.5</v>
      </c>
      <c r="T138" s="40">
        <f t="shared" si="4"/>
        <v>0.6</v>
      </c>
      <c r="U138" s="40">
        <f t="shared" si="5"/>
        <v>0.8</v>
      </c>
      <c r="V138" s="40">
        <f t="shared" si="6"/>
        <v>0.5</v>
      </c>
      <c r="W138" s="40">
        <f t="shared" si="7"/>
        <v>0.6</v>
      </c>
    </row>
    <row r="139" spans="2:23" ht="13.5" customHeight="1">
      <c r="B139" s="39">
        <v>136</v>
      </c>
      <c r="C139" s="38" t="s">
        <v>43</v>
      </c>
      <c r="D139" s="38" t="s">
        <v>34</v>
      </c>
      <c r="E139" s="40">
        <f>VLOOKUP(Sintéticos2x2!C139,Aplicações!$B$10:$J$67,9,0)</f>
        <v>104.4</v>
      </c>
      <c r="F139" s="40">
        <f>VLOOKUP(Sintéticos2x2!D139,Aplicações!$B$10:$J$67,9,0)</f>
        <v>106.51</v>
      </c>
      <c r="G139" s="38">
        <v>145</v>
      </c>
      <c r="H139" s="38">
        <v>237</v>
      </c>
      <c r="I139" s="44">
        <f t="shared" ref="I139:J139" si="142">G139/E139-1</f>
        <v>0.38888888888888884</v>
      </c>
      <c r="J139" s="41">
        <f t="shared" si="142"/>
        <v>1.2251431790442209</v>
      </c>
      <c r="K139" s="41">
        <f t="shared" si="1"/>
        <v>0.80701603396655486</v>
      </c>
      <c r="L139" s="40">
        <f>VLOOKUP(Sintéticos2x2!C139,Aplicações!$B$10:$J$67,6,0)</f>
        <v>0.3</v>
      </c>
      <c r="M139" s="40">
        <f>VLOOKUP(Sintéticos2x2!D139,Aplicações!$B$10:$J$67,6,0)</f>
        <v>1</v>
      </c>
      <c r="N139" s="40">
        <f>VLOOKUP(Sintéticos2x2!C139,Aplicações!$B$10:$J$67,7,0)</f>
        <v>1</v>
      </c>
      <c r="O139" s="40">
        <f>VLOOKUP(Sintéticos2x2!D139,Aplicações!$B$10:$J$67,7,0)</f>
        <v>0</v>
      </c>
      <c r="P139" s="40">
        <f>VLOOKUP(Sintéticos2x2!C139,Aplicações!$B$10:$J$67,8,0)</f>
        <v>0.5</v>
      </c>
      <c r="Q139" s="40">
        <f>VLOOKUP(Sintéticos2x2!D139,Aplicações!$B$10:$J$67,8,0)</f>
        <v>1</v>
      </c>
      <c r="R139" s="40">
        <f t="shared" si="2"/>
        <v>1.3</v>
      </c>
      <c r="S139" s="40">
        <f t="shared" si="3"/>
        <v>1</v>
      </c>
      <c r="T139" s="40">
        <f t="shared" si="4"/>
        <v>1.5</v>
      </c>
      <c r="U139" s="40">
        <f t="shared" si="5"/>
        <v>0.30000000000000004</v>
      </c>
      <c r="V139" s="40">
        <f t="shared" si="6"/>
        <v>0</v>
      </c>
      <c r="W139" s="40">
        <f t="shared" si="7"/>
        <v>0.5</v>
      </c>
    </row>
    <row r="140" spans="2:23" ht="13.5" customHeight="1">
      <c r="B140" s="39">
        <v>137</v>
      </c>
      <c r="C140" s="38" t="s">
        <v>43</v>
      </c>
      <c r="D140" s="38" t="s">
        <v>35</v>
      </c>
      <c r="E140" s="40">
        <f>VLOOKUP(Sintéticos2x2!C140,Aplicações!$B$10:$J$67,9,0)</f>
        <v>104.4</v>
      </c>
      <c r="F140" s="40">
        <f>VLOOKUP(Sintéticos2x2!D140,Aplicações!$B$10:$J$67,9,0)</f>
        <v>103.08</v>
      </c>
      <c r="G140" s="38">
        <v>142</v>
      </c>
      <c r="H140" s="38">
        <v>174</v>
      </c>
      <c r="I140" s="44">
        <f t="shared" ref="I140:J140" si="143">G140/E140-1</f>
        <v>0.36015325670498077</v>
      </c>
      <c r="J140" s="41">
        <f t="shared" si="143"/>
        <v>0.68800931315483127</v>
      </c>
      <c r="K140" s="41">
        <f t="shared" si="1"/>
        <v>0.52408128492990602</v>
      </c>
      <c r="L140" s="40">
        <f>VLOOKUP(Sintéticos2x2!C140,Aplicações!$B$10:$J$67,6,0)</f>
        <v>0.3</v>
      </c>
      <c r="M140" s="40">
        <f>VLOOKUP(Sintéticos2x2!D140,Aplicações!$B$10:$J$67,6,0)</f>
        <v>0.5</v>
      </c>
      <c r="N140" s="40">
        <f>VLOOKUP(Sintéticos2x2!C140,Aplicações!$B$10:$J$67,7,0)</f>
        <v>1</v>
      </c>
      <c r="O140" s="40">
        <f>VLOOKUP(Sintéticos2x2!D140,Aplicações!$B$10:$J$67,7,0)</f>
        <v>0.1</v>
      </c>
      <c r="P140" s="40">
        <f>VLOOKUP(Sintéticos2x2!C140,Aplicações!$B$10:$J$67,8,0)</f>
        <v>0.5</v>
      </c>
      <c r="Q140" s="40">
        <f>VLOOKUP(Sintéticos2x2!D140,Aplicações!$B$10:$J$67,8,0)</f>
        <v>1</v>
      </c>
      <c r="R140" s="40">
        <f t="shared" si="2"/>
        <v>0.8</v>
      </c>
      <c r="S140" s="40">
        <f t="shared" si="3"/>
        <v>1.1000000000000001</v>
      </c>
      <c r="T140" s="40">
        <f t="shared" si="4"/>
        <v>1.5</v>
      </c>
      <c r="U140" s="40">
        <f t="shared" si="5"/>
        <v>0.8</v>
      </c>
      <c r="V140" s="40">
        <f t="shared" si="6"/>
        <v>9.9999999999999978E-2</v>
      </c>
      <c r="W140" s="40">
        <f t="shared" si="7"/>
        <v>0.5</v>
      </c>
    </row>
    <row r="141" spans="2:23" ht="13.5" customHeight="1">
      <c r="B141" s="39">
        <v>138</v>
      </c>
      <c r="C141" s="38" t="s">
        <v>43</v>
      </c>
      <c r="D141" s="38" t="s">
        <v>36</v>
      </c>
      <c r="E141" s="40">
        <f>VLOOKUP(Sintéticos2x2!C141,Aplicações!$B$10:$J$67,9,0)</f>
        <v>104.4</v>
      </c>
      <c r="F141" s="40">
        <f>VLOOKUP(Sintéticos2x2!D141,Aplicações!$B$10:$J$67,9,0)</f>
        <v>102.96</v>
      </c>
      <c r="G141" s="38">
        <v>140</v>
      </c>
      <c r="H141" s="38">
        <v>167</v>
      </c>
      <c r="I141" s="44">
        <f t="shared" ref="I141:J141" si="144">G141/E141-1</f>
        <v>0.34099616858237547</v>
      </c>
      <c r="J141" s="41">
        <f t="shared" si="144"/>
        <v>0.62198912198912204</v>
      </c>
      <c r="K141" s="41">
        <f t="shared" si="1"/>
        <v>0.48149264528574875</v>
      </c>
      <c r="L141" s="40">
        <f>VLOOKUP(Sintéticos2x2!C141,Aplicações!$B$10:$J$67,6,0)</f>
        <v>0.3</v>
      </c>
      <c r="M141" s="40">
        <f>VLOOKUP(Sintéticos2x2!D141,Aplicações!$B$10:$J$67,6,0)</f>
        <v>0.1</v>
      </c>
      <c r="N141" s="40">
        <f>VLOOKUP(Sintéticos2x2!C141,Aplicações!$B$10:$J$67,7,0)</f>
        <v>1</v>
      </c>
      <c r="O141" s="40">
        <f>VLOOKUP(Sintéticos2x2!D141,Aplicações!$B$10:$J$67,7,0)</f>
        <v>0.1</v>
      </c>
      <c r="P141" s="40">
        <f>VLOOKUP(Sintéticos2x2!C141,Aplicações!$B$10:$J$67,8,0)</f>
        <v>0.5</v>
      </c>
      <c r="Q141" s="40">
        <f>VLOOKUP(Sintéticos2x2!D141,Aplicações!$B$10:$J$67,8,0)</f>
        <v>1</v>
      </c>
      <c r="R141" s="40">
        <f t="shared" si="2"/>
        <v>0.4</v>
      </c>
      <c r="S141" s="40">
        <f t="shared" si="3"/>
        <v>1.1000000000000001</v>
      </c>
      <c r="T141" s="40">
        <f t="shared" si="4"/>
        <v>1.5</v>
      </c>
      <c r="U141" s="40">
        <f t="shared" si="5"/>
        <v>0.8</v>
      </c>
      <c r="V141" s="40">
        <f t="shared" si="6"/>
        <v>9.9999999999999978E-2</v>
      </c>
      <c r="W141" s="40">
        <f t="shared" si="7"/>
        <v>0.5</v>
      </c>
    </row>
    <row r="142" spans="2:23" ht="13.5" customHeight="1">
      <c r="B142" s="39">
        <v>139</v>
      </c>
      <c r="C142" s="38" t="s">
        <v>43</v>
      </c>
      <c r="D142" s="38" t="s">
        <v>37</v>
      </c>
      <c r="E142" s="40">
        <f>VLOOKUP(Sintéticos2x2!C142,Aplicações!$B$10:$J$67,9,0)</f>
        <v>104.4</v>
      </c>
      <c r="F142" s="40">
        <f>VLOOKUP(Sintéticos2x2!D142,Aplicações!$B$10:$J$67,9,0)</f>
        <v>100.82</v>
      </c>
      <c r="G142" s="38">
        <v>162</v>
      </c>
      <c r="H142" s="38">
        <v>166</v>
      </c>
      <c r="I142" s="44">
        <f t="shared" ref="I142:J142" si="145">G142/E142-1</f>
        <v>0.55172413793103448</v>
      </c>
      <c r="J142" s="41">
        <f t="shared" si="145"/>
        <v>0.64649871057329911</v>
      </c>
      <c r="K142" s="41">
        <f t="shared" si="1"/>
        <v>0.59911142425216679</v>
      </c>
      <c r="L142" s="40">
        <f>VLOOKUP(Sintéticos2x2!C142,Aplicações!$B$10:$J$67,6,0)</f>
        <v>0.3</v>
      </c>
      <c r="M142" s="40">
        <f>VLOOKUP(Sintéticos2x2!D142,Aplicações!$B$10:$J$67,6,0)</f>
        <v>0.3</v>
      </c>
      <c r="N142" s="40">
        <f>VLOOKUP(Sintéticos2x2!C142,Aplicações!$B$10:$J$67,7,0)</f>
        <v>1</v>
      </c>
      <c r="O142" s="40">
        <f>VLOOKUP(Sintéticos2x2!D142,Aplicações!$B$10:$J$67,7,0)</f>
        <v>1</v>
      </c>
      <c r="P142" s="40">
        <f>VLOOKUP(Sintéticos2x2!C142,Aplicações!$B$10:$J$67,8,0)</f>
        <v>0.5</v>
      </c>
      <c r="Q142" s="40">
        <f>VLOOKUP(Sintéticos2x2!D142,Aplicações!$B$10:$J$67,8,0)</f>
        <v>1</v>
      </c>
      <c r="R142" s="40">
        <f t="shared" si="2"/>
        <v>0.6</v>
      </c>
      <c r="S142" s="40">
        <f t="shared" si="3"/>
        <v>2</v>
      </c>
      <c r="T142" s="40">
        <f t="shared" si="4"/>
        <v>1.5</v>
      </c>
      <c r="U142" s="40">
        <f t="shared" si="5"/>
        <v>1</v>
      </c>
      <c r="V142" s="40">
        <f t="shared" si="6"/>
        <v>1</v>
      </c>
      <c r="W142" s="40">
        <f t="shared" si="7"/>
        <v>0.5</v>
      </c>
    </row>
    <row r="143" spans="2:23" ht="13.5" customHeight="1">
      <c r="B143" s="39">
        <v>140</v>
      </c>
      <c r="C143" s="38" t="s">
        <v>43</v>
      </c>
      <c r="D143" s="38" t="s">
        <v>38</v>
      </c>
      <c r="E143" s="40">
        <f>VLOOKUP(Sintéticos2x2!C143,Aplicações!$B$10:$J$67,9,0)</f>
        <v>104.4</v>
      </c>
      <c r="F143" s="40">
        <f>VLOOKUP(Sintéticos2x2!D143,Aplicações!$B$10:$J$67,9,0)</f>
        <v>101.12</v>
      </c>
      <c r="G143" s="38">
        <v>147</v>
      </c>
      <c r="H143" s="38">
        <v>147</v>
      </c>
      <c r="I143" s="44">
        <f t="shared" ref="I143:J143" si="146">G143/E143-1</f>
        <v>0.40804597701149414</v>
      </c>
      <c r="J143" s="41">
        <f t="shared" si="146"/>
        <v>0.45371835443037978</v>
      </c>
      <c r="K143" s="41">
        <f t="shared" si="1"/>
        <v>0.43088216572093696</v>
      </c>
      <c r="L143" s="40">
        <f>VLOOKUP(Sintéticos2x2!C143,Aplicações!$B$10:$J$67,6,0)</f>
        <v>0.3</v>
      </c>
      <c r="M143" s="40">
        <f>VLOOKUP(Sintéticos2x2!D143,Aplicações!$B$10:$J$67,6,0)</f>
        <v>0.1</v>
      </c>
      <c r="N143" s="40">
        <f>VLOOKUP(Sintéticos2x2!C143,Aplicações!$B$10:$J$67,7,0)</f>
        <v>1</v>
      </c>
      <c r="O143" s="40">
        <f>VLOOKUP(Sintéticos2x2!D143,Aplicações!$B$10:$J$67,7,0)</f>
        <v>0.5</v>
      </c>
      <c r="P143" s="40">
        <f>VLOOKUP(Sintéticos2x2!C143,Aplicações!$B$10:$J$67,8,0)</f>
        <v>0.5</v>
      </c>
      <c r="Q143" s="40">
        <f>VLOOKUP(Sintéticos2x2!D143,Aplicações!$B$10:$J$67,8,0)</f>
        <v>1</v>
      </c>
      <c r="R143" s="40">
        <f t="shared" si="2"/>
        <v>0.4</v>
      </c>
      <c r="S143" s="40">
        <f t="shared" si="3"/>
        <v>1.5</v>
      </c>
      <c r="T143" s="40">
        <f t="shared" si="4"/>
        <v>1.5</v>
      </c>
      <c r="U143" s="40">
        <f t="shared" si="5"/>
        <v>0.8</v>
      </c>
      <c r="V143" s="40">
        <f t="shared" si="6"/>
        <v>0.5</v>
      </c>
      <c r="W143" s="40">
        <f t="shared" si="7"/>
        <v>0.5</v>
      </c>
    </row>
    <row r="144" spans="2:23" ht="13.5" customHeight="1">
      <c r="B144" s="39">
        <v>141</v>
      </c>
      <c r="C144" s="38" t="s">
        <v>43</v>
      </c>
      <c r="D144" s="38" t="s">
        <v>39</v>
      </c>
      <c r="E144" s="40">
        <f>VLOOKUP(Sintéticos2x2!C144,Aplicações!$B$10:$J$67,9,0)</f>
        <v>104.4</v>
      </c>
      <c r="F144" s="40">
        <f>VLOOKUP(Sintéticos2x2!D144,Aplicações!$B$10:$J$67,9,0)</f>
        <v>108.01</v>
      </c>
      <c r="G144" s="38">
        <v>158</v>
      </c>
      <c r="H144" s="38">
        <v>215</v>
      </c>
      <c r="I144" s="44">
        <f t="shared" ref="I144:J144" si="147">G144/E144-1</f>
        <v>0.51340996168582365</v>
      </c>
      <c r="J144" s="41">
        <f t="shared" si="147"/>
        <v>0.99055642996018878</v>
      </c>
      <c r="K144" s="41">
        <f t="shared" si="1"/>
        <v>0.75198319582300621</v>
      </c>
      <c r="L144" s="40">
        <f>VLOOKUP(Sintéticos2x2!C144,Aplicações!$B$10:$J$67,6,0)</f>
        <v>0.3</v>
      </c>
      <c r="M144" s="40">
        <f>VLOOKUP(Sintéticos2x2!D144,Aplicações!$B$10:$J$67,6,0)</f>
        <v>0.5</v>
      </c>
      <c r="N144" s="40">
        <f>VLOOKUP(Sintéticos2x2!C144,Aplicações!$B$10:$J$67,7,0)</f>
        <v>1</v>
      </c>
      <c r="O144" s="40">
        <f>VLOOKUP(Sintéticos2x2!D144,Aplicações!$B$10:$J$67,7,0)</f>
        <v>0.5</v>
      </c>
      <c r="P144" s="40">
        <f>VLOOKUP(Sintéticos2x2!C144,Aplicações!$B$10:$J$67,8,0)</f>
        <v>0.5</v>
      </c>
      <c r="Q144" s="40">
        <f>VLOOKUP(Sintéticos2x2!D144,Aplicações!$B$10:$J$67,8,0)</f>
        <v>1</v>
      </c>
      <c r="R144" s="40">
        <f t="shared" si="2"/>
        <v>0.8</v>
      </c>
      <c r="S144" s="40">
        <f t="shared" si="3"/>
        <v>1.5</v>
      </c>
      <c r="T144" s="40">
        <f t="shared" si="4"/>
        <v>1.5</v>
      </c>
      <c r="U144" s="40">
        <f t="shared" si="5"/>
        <v>0.8</v>
      </c>
      <c r="V144" s="40">
        <f t="shared" si="6"/>
        <v>0.5</v>
      </c>
      <c r="W144" s="40">
        <f t="shared" si="7"/>
        <v>0.5</v>
      </c>
    </row>
    <row r="145" spans="2:23" ht="13.5" customHeight="1">
      <c r="B145" s="39">
        <v>142</v>
      </c>
      <c r="C145" s="38" t="s">
        <v>43</v>
      </c>
      <c r="D145" s="42" t="s">
        <v>43</v>
      </c>
      <c r="E145" s="40">
        <f>VLOOKUP(Sintéticos2x2!C145,Aplicações!$B$10:$J$67,9,0)</f>
        <v>104.4</v>
      </c>
      <c r="F145" s="40">
        <f>VLOOKUP(Sintéticos2x2!D145,Aplicações!$B$10:$J$67,9,0)</f>
        <v>104.4</v>
      </c>
      <c r="G145" s="38">
        <v>157</v>
      </c>
      <c r="H145" s="38">
        <v>151</v>
      </c>
      <c r="I145" s="44">
        <f t="shared" ref="I145:J145" si="148">G145/E145-1</f>
        <v>0.50383141762452088</v>
      </c>
      <c r="J145" s="41">
        <f t="shared" si="148"/>
        <v>0.44636015325670497</v>
      </c>
      <c r="K145" s="41">
        <f t="shared" si="1"/>
        <v>0.47509578544061293</v>
      </c>
      <c r="L145" s="40">
        <f>VLOOKUP(Sintéticos2x2!C145,Aplicações!$B$10:$J$67,6,0)</f>
        <v>0.3</v>
      </c>
      <c r="M145" s="40">
        <f>VLOOKUP(Sintéticos2x2!D145,Aplicações!$B$10:$J$67,6,0)</f>
        <v>0.3</v>
      </c>
      <c r="N145" s="40">
        <f>VLOOKUP(Sintéticos2x2!C145,Aplicações!$B$10:$J$67,7,0)</f>
        <v>1</v>
      </c>
      <c r="O145" s="40">
        <f>VLOOKUP(Sintéticos2x2!D145,Aplicações!$B$10:$J$67,7,0)</f>
        <v>1</v>
      </c>
      <c r="P145" s="40">
        <f>VLOOKUP(Sintéticos2x2!C145,Aplicações!$B$10:$J$67,8,0)</f>
        <v>0.5</v>
      </c>
      <c r="Q145" s="40">
        <f>VLOOKUP(Sintéticos2x2!D145,Aplicações!$B$10:$J$67,8,0)</f>
        <v>0.5</v>
      </c>
      <c r="R145" s="40">
        <f t="shared" si="2"/>
        <v>0.6</v>
      </c>
      <c r="S145" s="40">
        <f t="shared" si="3"/>
        <v>2</v>
      </c>
      <c r="T145" s="40">
        <f t="shared" si="4"/>
        <v>1</v>
      </c>
      <c r="U145" s="40">
        <f t="shared" si="5"/>
        <v>1</v>
      </c>
      <c r="V145" s="40">
        <f t="shared" si="6"/>
        <v>1</v>
      </c>
      <c r="W145" s="40">
        <f t="shared" si="7"/>
        <v>1</v>
      </c>
    </row>
    <row r="146" spans="2:23" ht="13.5" customHeight="1">
      <c r="B146" s="39">
        <v>143</v>
      </c>
      <c r="C146" s="38" t="s">
        <v>43</v>
      </c>
      <c r="D146" s="38" t="s">
        <v>44</v>
      </c>
      <c r="E146" s="40">
        <f>VLOOKUP(Sintéticos2x2!C146,Aplicações!$B$10:$J$67,9,0)</f>
        <v>104.4</v>
      </c>
      <c r="F146" s="40">
        <f>VLOOKUP(Sintéticos2x2!D146,Aplicações!$B$10:$J$67,9,0)</f>
        <v>103.53</v>
      </c>
      <c r="G146" s="38">
        <v>135</v>
      </c>
      <c r="H146" s="38">
        <v>134</v>
      </c>
      <c r="I146" s="44">
        <f t="shared" ref="I146:J146" si="149">G146/E146-1</f>
        <v>0.2931034482758621</v>
      </c>
      <c r="J146" s="41">
        <f t="shared" si="149"/>
        <v>0.29431082777938755</v>
      </c>
      <c r="K146" s="41">
        <f t="shared" si="1"/>
        <v>0.29370713802762483</v>
      </c>
      <c r="L146" s="40">
        <f>VLOOKUP(Sintéticos2x2!C146,Aplicações!$B$10:$J$67,6,0)</f>
        <v>0.3</v>
      </c>
      <c r="M146" s="40">
        <f>VLOOKUP(Sintéticos2x2!D146,Aplicações!$B$10:$J$67,6,0)</f>
        <v>0.1</v>
      </c>
      <c r="N146" s="40">
        <f>VLOOKUP(Sintéticos2x2!C146,Aplicações!$B$10:$J$67,7,0)</f>
        <v>1</v>
      </c>
      <c r="O146" s="40">
        <f>VLOOKUP(Sintéticos2x2!D146,Aplicações!$B$10:$J$67,7,0)</f>
        <v>0.5</v>
      </c>
      <c r="P146" s="40">
        <f>VLOOKUP(Sintéticos2x2!C146,Aplicações!$B$10:$J$67,8,0)</f>
        <v>0.5</v>
      </c>
      <c r="Q146" s="40">
        <f>VLOOKUP(Sintéticos2x2!D146,Aplicações!$B$10:$J$67,8,0)</f>
        <v>0.5</v>
      </c>
      <c r="R146" s="40">
        <f t="shared" si="2"/>
        <v>0.4</v>
      </c>
      <c r="S146" s="40">
        <f t="shared" si="3"/>
        <v>1.5</v>
      </c>
      <c r="T146" s="40">
        <f t="shared" si="4"/>
        <v>1</v>
      </c>
      <c r="U146" s="40">
        <f t="shared" si="5"/>
        <v>0.8</v>
      </c>
      <c r="V146" s="40">
        <f t="shared" si="6"/>
        <v>0.5</v>
      </c>
      <c r="W146" s="40">
        <f t="shared" si="7"/>
        <v>1</v>
      </c>
    </row>
    <row r="147" spans="2:23" ht="13.5" customHeight="1">
      <c r="B147" s="39">
        <v>144</v>
      </c>
      <c r="C147" s="38" t="s">
        <v>43</v>
      </c>
      <c r="D147" s="38" t="s">
        <v>45</v>
      </c>
      <c r="E147" s="40">
        <f>VLOOKUP(Sintéticos2x2!C147,Aplicações!$B$10:$J$67,9,0)</f>
        <v>104.4</v>
      </c>
      <c r="F147" s="40">
        <f>VLOOKUP(Sintéticos2x2!D147,Aplicações!$B$10:$J$67,9,0)</f>
        <v>108.32</v>
      </c>
      <c r="G147" s="38">
        <v>155</v>
      </c>
      <c r="H147" s="38">
        <v>199</v>
      </c>
      <c r="I147" s="44">
        <f t="shared" ref="I147:J147" si="150">G147/E147-1</f>
        <v>0.48467432950191558</v>
      </c>
      <c r="J147" s="41">
        <f t="shared" si="150"/>
        <v>0.83714918759231916</v>
      </c>
      <c r="K147" s="41">
        <f t="shared" si="1"/>
        <v>0.66091175854711737</v>
      </c>
      <c r="L147" s="40">
        <f>VLOOKUP(Sintéticos2x2!C147,Aplicações!$B$10:$J$67,6,0)</f>
        <v>0.3</v>
      </c>
      <c r="M147" s="40">
        <f>VLOOKUP(Sintéticos2x2!D147,Aplicações!$B$10:$J$67,6,0)</f>
        <v>0.5</v>
      </c>
      <c r="N147" s="40">
        <f>VLOOKUP(Sintéticos2x2!C147,Aplicações!$B$10:$J$67,7,0)</f>
        <v>1</v>
      </c>
      <c r="O147" s="40">
        <f>VLOOKUP(Sintéticos2x2!D147,Aplicações!$B$10:$J$67,7,0)</f>
        <v>0.5</v>
      </c>
      <c r="P147" s="40">
        <f>VLOOKUP(Sintéticos2x2!C147,Aplicações!$B$10:$J$67,8,0)</f>
        <v>0.5</v>
      </c>
      <c r="Q147" s="40">
        <f>VLOOKUP(Sintéticos2x2!D147,Aplicações!$B$10:$J$67,8,0)</f>
        <v>0.5</v>
      </c>
      <c r="R147" s="40">
        <f t="shared" si="2"/>
        <v>0.8</v>
      </c>
      <c r="S147" s="40">
        <f t="shared" si="3"/>
        <v>1.5</v>
      </c>
      <c r="T147" s="40">
        <f t="shared" si="4"/>
        <v>1</v>
      </c>
      <c r="U147" s="40">
        <f t="shared" si="5"/>
        <v>0.8</v>
      </c>
      <c r="V147" s="40">
        <f t="shared" si="6"/>
        <v>0.5</v>
      </c>
      <c r="W147" s="40">
        <f t="shared" si="7"/>
        <v>1</v>
      </c>
    </row>
    <row r="148" spans="2:23" ht="13.5" customHeight="1">
      <c r="B148" s="39">
        <v>145</v>
      </c>
      <c r="C148" s="38" t="s">
        <v>44</v>
      </c>
      <c r="D148" s="38" t="s">
        <v>28</v>
      </c>
      <c r="E148" s="40">
        <f>VLOOKUP(Sintéticos2x2!C148,Aplicações!$B$10:$J$67,9,0)</f>
        <v>103.53</v>
      </c>
      <c r="F148" s="40">
        <f>VLOOKUP(Sintéticos2x2!D148,Aplicações!$B$10:$J$67,9,0)</f>
        <v>102.12</v>
      </c>
      <c r="G148" s="38">
        <v>112</v>
      </c>
      <c r="H148" s="38">
        <v>165</v>
      </c>
      <c r="I148" s="44">
        <f t="shared" ref="I148:J148" si="151">G148/E148-1</f>
        <v>8.1812035158891128E-2</v>
      </c>
      <c r="J148" s="41">
        <f t="shared" si="151"/>
        <v>0.61574618096357225</v>
      </c>
      <c r="K148" s="41">
        <f t="shared" si="1"/>
        <v>0.34877910806123169</v>
      </c>
      <c r="L148" s="40">
        <f>VLOOKUP(Sintéticos2x2!C148,Aplicações!$B$10:$J$67,6,0)</f>
        <v>0.1</v>
      </c>
      <c r="M148" s="40">
        <f>VLOOKUP(Sintéticos2x2!D148,Aplicações!$B$10:$J$67,6,0)</f>
        <v>1</v>
      </c>
      <c r="N148" s="40">
        <f>VLOOKUP(Sintéticos2x2!C148,Aplicações!$B$10:$J$67,7,0)</f>
        <v>0.5</v>
      </c>
      <c r="O148" s="40">
        <f>VLOOKUP(Sintéticos2x2!D148,Aplicações!$B$10:$J$67,7,0)</f>
        <v>0</v>
      </c>
      <c r="P148" s="40">
        <f>VLOOKUP(Sintéticos2x2!C148,Aplicações!$B$10:$J$67,8,0)</f>
        <v>0.5</v>
      </c>
      <c r="Q148" s="40">
        <f>VLOOKUP(Sintéticos2x2!D148,Aplicações!$B$10:$J$67,8,0)</f>
        <v>0.1</v>
      </c>
      <c r="R148" s="40">
        <f t="shared" si="2"/>
        <v>1.1000000000000001</v>
      </c>
      <c r="S148" s="40">
        <f t="shared" si="3"/>
        <v>0.5</v>
      </c>
      <c r="T148" s="40">
        <f t="shared" si="4"/>
        <v>0.6</v>
      </c>
      <c r="U148" s="40">
        <f t="shared" si="5"/>
        <v>9.9999999999999978E-2</v>
      </c>
      <c r="V148" s="40">
        <f t="shared" si="6"/>
        <v>0.5</v>
      </c>
      <c r="W148" s="40">
        <f t="shared" si="7"/>
        <v>0.6</v>
      </c>
    </row>
    <row r="149" spans="2:23" ht="13.5" customHeight="1">
      <c r="B149" s="39">
        <v>146</v>
      </c>
      <c r="C149" s="38" t="s">
        <v>44</v>
      </c>
      <c r="D149" s="38" t="s">
        <v>29</v>
      </c>
      <c r="E149" s="40">
        <f>VLOOKUP(Sintéticos2x2!C149,Aplicações!$B$10:$J$67,9,0)</f>
        <v>103.53</v>
      </c>
      <c r="F149" s="40">
        <f>VLOOKUP(Sintéticos2x2!D149,Aplicações!$B$10:$J$67,9,0)</f>
        <v>100.22</v>
      </c>
      <c r="G149" s="38">
        <v>112</v>
      </c>
      <c r="H149" s="38">
        <v>116</v>
      </c>
      <c r="I149" s="44">
        <f t="shared" ref="I149:J149" si="152">G149/E149-1</f>
        <v>8.1812035158891128E-2</v>
      </c>
      <c r="J149" s="41">
        <f t="shared" si="152"/>
        <v>0.15745360207543402</v>
      </c>
      <c r="K149" s="41">
        <f t="shared" si="1"/>
        <v>0.11963281861716257</v>
      </c>
      <c r="L149" s="40">
        <f>VLOOKUP(Sintéticos2x2!C149,Aplicações!$B$10:$J$67,6,0)</f>
        <v>0.1</v>
      </c>
      <c r="M149" s="40">
        <f>VLOOKUP(Sintéticos2x2!D149,Aplicações!$B$10:$J$67,6,0)</f>
        <v>0.5</v>
      </c>
      <c r="N149" s="40">
        <f>VLOOKUP(Sintéticos2x2!C149,Aplicações!$B$10:$J$67,7,0)</f>
        <v>0.5</v>
      </c>
      <c r="O149" s="40">
        <f>VLOOKUP(Sintéticos2x2!D149,Aplicações!$B$10:$J$67,7,0)</f>
        <v>0.1</v>
      </c>
      <c r="P149" s="40">
        <f>VLOOKUP(Sintéticos2x2!C149,Aplicações!$B$10:$J$67,8,0)</f>
        <v>0.5</v>
      </c>
      <c r="Q149" s="40">
        <f>VLOOKUP(Sintéticos2x2!D149,Aplicações!$B$10:$J$67,8,0)</f>
        <v>0.1</v>
      </c>
      <c r="R149" s="40">
        <f t="shared" si="2"/>
        <v>0.6</v>
      </c>
      <c r="S149" s="40">
        <f t="shared" si="3"/>
        <v>0.6</v>
      </c>
      <c r="T149" s="40">
        <f t="shared" si="4"/>
        <v>0.6</v>
      </c>
      <c r="U149" s="40">
        <f t="shared" si="5"/>
        <v>0.6</v>
      </c>
      <c r="V149" s="40">
        <f t="shared" si="6"/>
        <v>0.6</v>
      </c>
      <c r="W149" s="40">
        <f t="shared" si="7"/>
        <v>0.6</v>
      </c>
    </row>
    <row r="150" spans="2:23" ht="13.5" customHeight="1">
      <c r="B150" s="39">
        <v>147</v>
      </c>
      <c r="C150" s="38" t="s">
        <v>44</v>
      </c>
      <c r="D150" s="38" t="s">
        <v>30</v>
      </c>
      <c r="E150" s="40">
        <f>VLOOKUP(Sintéticos2x2!C150,Aplicações!$B$10:$J$67,9,0)</f>
        <v>103.53</v>
      </c>
      <c r="F150" s="40">
        <f>VLOOKUP(Sintéticos2x2!D150,Aplicações!$B$10:$J$67,9,0)</f>
        <v>105.41</v>
      </c>
      <c r="G150" s="38">
        <v>109</v>
      </c>
      <c r="H150" s="38">
        <v>128</v>
      </c>
      <c r="I150" s="44">
        <f t="shared" ref="I150:J150" si="153">G150/E150-1</f>
        <v>5.283492707427806E-2</v>
      </c>
      <c r="J150" s="41">
        <f t="shared" si="153"/>
        <v>0.21430604306991752</v>
      </c>
      <c r="K150" s="41">
        <f t="shared" si="1"/>
        <v>0.13357048507209779</v>
      </c>
      <c r="L150" s="40">
        <f>VLOOKUP(Sintéticos2x2!C150,Aplicações!$B$10:$J$67,6,0)</f>
        <v>0.1</v>
      </c>
      <c r="M150" s="40">
        <f>VLOOKUP(Sintéticos2x2!D150,Aplicações!$B$10:$J$67,6,0)</f>
        <v>0.1</v>
      </c>
      <c r="N150" s="40">
        <f>VLOOKUP(Sintéticos2x2!C150,Aplicações!$B$10:$J$67,7,0)</f>
        <v>0.5</v>
      </c>
      <c r="O150" s="40">
        <f>VLOOKUP(Sintéticos2x2!D150,Aplicações!$B$10:$J$67,7,0)</f>
        <v>0.1</v>
      </c>
      <c r="P150" s="40">
        <f>VLOOKUP(Sintéticos2x2!C150,Aplicações!$B$10:$J$67,8,0)</f>
        <v>0.5</v>
      </c>
      <c r="Q150" s="40">
        <f>VLOOKUP(Sintéticos2x2!D150,Aplicações!$B$10:$J$67,8,0)</f>
        <v>0.1</v>
      </c>
      <c r="R150" s="40">
        <f t="shared" si="2"/>
        <v>0.2</v>
      </c>
      <c r="S150" s="40">
        <f t="shared" si="3"/>
        <v>0.6</v>
      </c>
      <c r="T150" s="40">
        <f t="shared" si="4"/>
        <v>0.6</v>
      </c>
      <c r="U150" s="40">
        <f t="shared" si="5"/>
        <v>1</v>
      </c>
      <c r="V150" s="40">
        <f t="shared" si="6"/>
        <v>0.6</v>
      </c>
      <c r="W150" s="40">
        <f t="shared" si="7"/>
        <v>0.6</v>
      </c>
    </row>
    <row r="151" spans="2:23" ht="13.5" customHeight="1">
      <c r="B151" s="39">
        <v>148</v>
      </c>
      <c r="C151" s="38" t="s">
        <v>44</v>
      </c>
      <c r="D151" s="38" t="s">
        <v>31</v>
      </c>
      <c r="E151" s="40">
        <f>VLOOKUP(Sintéticos2x2!C151,Aplicações!$B$10:$J$67,9,0)</f>
        <v>103.53</v>
      </c>
      <c r="F151" s="40">
        <f>VLOOKUP(Sintéticos2x2!D151,Aplicações!$B$10:$J$67,9,0)</f>
        <v>102.36</v>
      </c>
      <c r="G151" s="38">
        <v>132</v>
      </c>
      <c r="H151" s="38">
        <v>133</v>
      </c>
      <c r="I151" s="44">
        <f t="shared" ref="I151:J151" si="154">G151/E151-1</f>
        <v>0.27499275572297877</v>
      </c>
      <c r="J151" s="41">
        <f t="shared" si="154"/>
        <v>0.29933567799921845</v>
      </c>
      <c r="K151" s="41">
        <f t="shared" si="1"/>
        <v>0.28716421686109861</v>
      </c>
      <c r="L151" s="40">
        <f>VLOOKUP(Sintéticos2x2!C151,Aplicações!$B$10:$J$67,6,0)</f>
        <v>0.1</v>
      </c>
      <c r="M151" s="40">
        <f>VLOOKUP(Sintéticos2x2!D151,Aplicações!$B$10:$J$67,6,0)</f>
        <v>0.3</v>
      </c>
      <c r="N151" s="40">
        <f>VLOOKUP(Sintéticos2x2!C151,Aplicações!$B$10:$J$67,7,0)</f>
        <v>0.5</v>
      </c>
      <c r="O151" s="40">
        <f>VLOOKUP(Sintéticos2x2!D151,Aplicações!$B$10:$J$67,7,0)</f>
        <v>1</v>
      </c>
      <c r="P151" s="40">
        <f>VLOOKUP(Sintéticos2x2!C151,Aplicações!$B$10:$J$67,8,0)</f>
        <v>0.5</v>
      </c>
      <c r="Q151" s="40">
        <f>VLOOKUP(Sintéticos2x2!D151,Aplicações!$B$10:$J$67,8,0)</f>
        <v>0.1</v>
      </c>
      <c r="R151" s="40">
        <f t="shared" si="2"/>
        <v>0.4</v>
      </c>
      <c r="S151" s="40">
        <f t="shared" si="3"/>
        <v>1.5</v>
      </c>
      <c r="T151" s="40">
        <f t="shared" si="4"/>
        <v>0.6</v>
      </c>
      <c r="U151" s="40">
        <f t="shared" si="5"/>
        <v>0.8</v>
      </c>
      <c r="V151" s="40">
        <f t="shared" si="6"/>
        <v>0.5</v>
      </c>
      <c r="W151" s="40">
        <f t="shared" si="7"/>
        <v>0.6</v>
      </c>
    </row>
    <row r="152" spans="2:23" ht="13.5" customHeight="1">
      <c r="B152" s="39">
        <v>149</v>
      </c>
      <c r="C152" s="38" t="s">
        <v>44</v>
      </c>
      <c r="D152" s="38" t="s">
        <v>32</v>
      </c>
      <c r="E152" s="40">
        <f>VLOOKUP(Sintéticos2x2!C152,Aplicações!$B$10:$J$67,9,0)</f>
        <v>103.53</v>
      </c>
      <c r="F152" s="40">
        <f>VLOOKUP(Sintéticos2x2!D152,Aplicações!$B$10:$J$67,9,0)</f>
        <v>99.78</v>
      </c>
      <c r="G152" s="38">
        <v>115</v>
      </c>
      <c r="H152" s="38">
        <v>110</v>
      </c>
      <c r="I152" s="44">
        <f t="shared" ref="I152:J152" si="155">G152/E152-1</f>
        <v>0.1107891432435042</v>
      </c>
      <c r="J152" s="41">
        <f t="shared" si="155"/>
        <v>0.10242533573862489</v>
      </c>
      <c r="K152" s="41">
        <f t="shared" si="1"/>
        <v>0.10660723949106454</v>
      </c>
      <c r="L152" s="40">
        <f>VLOOKUP(Sintéticos2x2!C152,Aplicações!$B$10:$J$67,6,0)</f>
        <v>0.1</v>
      </c>
      <c r="M152" s="40">
        <f>VLOOKUP(Sintéticos2x2!D152,Aplicações!$B$10:$J$67,6,0)</f>
        <v>0.1</v>
      </c>
      <c r="N152" s="40">
        <f>VLOOKUP(Sintéticos2x2!C152,Aplicações!$B$10:$J$67,7,0)</f>
        <v>0.5</v>
      </c>
      <c r="O152" s="40">
        <f>VLOOKUP(Sintéticos2x2!D152,Aplicações!$B$10:$J$67,7,0)</f>
        <v>0.5</v>
      </c>
      <c r="P152" s="40">
        <f>VLOOKUP(Sintéticos2x2!C152,Aplicações!$B$10:$J$67,8,0)</f>
        <v>0.5</v>
      </c>
      <c r="Q152" s="40">
        <f>VLOOKUP(Sintéticos2x2!D152,Aplicações!$B$10:$J$67,8,0)</f>
        <v>0.1</v>
      </c>
      <c r="R152" s="40">
        <f t="shared" si="2"/>
        <v>0.2</v>
      </c>
      <c r="S152" s="40">
        <f t="shared" si="3"/>
        <v>1</v>
      </c>
      <c r="T152" s="40">
        <f t="shared" si="4"/>
        <v>0.6</v>
      </c>
      <c r="U152" s="40">
        <f t="shared" si="5"/>
        <v>1</v>
      </c>
      <c r="V152" s="40">
        <f t="shared" si="6"/>
        <v>1</v>
      </c>
      <c r="W152" s="40">
        <f t="shared" si="7"/>
        <v>0.6</v>
      </c>
    </row>
    <row r="153" spans="2:23" ht="13.5" customHeight="1">
      <c r="B153" s="39">
        <v>150</v>
      </c>
      <c r="C153" s="38" t="s">
        <v>44</v>
      </c>
      <c r="D153" s="38" t="s">
        <v>33</v>
      </c>
      <c r="E153" s="40">
        <f>VLOOKUP(Sintéticos2x2!C153,Aplicações!$B$10:$J$67,9,0)</f>
        <v>103.53</v>
      </c>
      <c r="F153" s="40">
        <f>VLOOKUP(Sintéticos2x2!D153,Aplicações!$B$10:$J$67,9,0)</f>
        <v>105.11</v>
      </c>
      <c r="G153" s="38">
        <v>130</v>
      </c>
      <c r="H153" s="38">
        <v>170</v>
      </c>
      <c r="I153" s="44">
        <f t="shared" ref="I153:J153" si="156">G153/E153-1</f>
        <v>0.25567468366656998</v>
      </c>
      <c r="J153" s="41">
        <f t="shared" si="156"/>
        <v>0.61735324897726196</v>
      </c>
      <c r="K153" s="41">
        <f t="shared" si="1"/>
        <v>0.43651396632191597</v>
      </c>
      <c r="L153" s="40">
        <f>VLOOKUP(Sintéticos2x2!C153,Aplicações!$B$10:$J$67,6,0)</f>
        <v>0.1</v>
      </c>
      <c r="M153" s="40">
        <f>VLOOKUP(Sintéticos2x2!D153,Aplicações!$B$10:$J$67,6,0)</f>
        <v>0.5</v>
      </c>
      <c r="N153" s="40">
        <f>VLOOKUP(Sintéticos2x2!C153,Aplicações!$B$10:$J$67,7,0)</f>
        <v>0.5</v>
      </c>
      <c r="O153" s="40">
        <f>VLOOKUP(Sintéticos2x2!D153,Aplicações!$B$10:$J$67,7,0)</f>
        <v>0.5</v>
      </c>
      <c r="P153" s="40">
        <f>VLOOKUP(Sintéticos2x2!C153,Aplicações!$B$10:$J$67,8,0)</f>
        <v>0.5</v>
      </c>
      <c r="Q153" s="40">
        <f>VLOOKUP(Sintéticos2x2!D153,Aplicações!$B$10:$J$67,8,0)</f>
        <v>0.1</v>
      </c>
      <c r="R153" s="40">
        <f t="shared" si="2"/>
        <v>0.6</v>
      </c>
      <c r="S153" s="40">
        <f t="shared" si="3"/>
        <v>1</v>
      </c>
      <c r="T153" s="40">
        <f t="shared" si="4"/>
        <v>0.6</v>
      </c>
      <c r="U153" s="40">
        <f t="shared" si="5"/>
        <v>0.6</v>
      </c>
      <c r="V153" s="40">
        <f t="shared" si="6"/>
        <v>1</v>
      </c>
      <c r="W153" s="40">
        <f t="shared" si="7"/>
        <v>0.6</v>
      </c>
    </row>
    <row r="154" spans="2:23" ht="13.5" customHeight="1">
      <c r="B154" s="39">
        <v>151</v>
      </c>
      <c r="C154" s="38" t="s">
        <v>44</v>
      </c>
      <c r="D154" s="38" t="s">
        <v>34</v>
      </c>
      <c r="E154" s="40">
        <f>VLOOKUP(Sintéticos2x2!C154,Aplicações!$B$10:$J$67,9,0)</f>
        <v>103.53</v>
      </c>
      <c r="F154" s="40">
        <f>VLOOKUP(Sintéticos2x2!D154,Aplicações!$B$10:$J$67,9,0)</f>
        <v>106.51</v>
      </c>
      <c r="G154" s="38">
        <v>117</v>
      </c>
      <c r="H154" s="38">
        <v>181</v>
      </c>
      <c r="I154" s="44">
        <f t="shared" ref="I154:J154" si="157">G154/E154-1</f>
        <v>0.13010721529991298</v>
      </c>
      <c r="J154" s="41">
        <f t="shared" si="157"/>
        <v>0.69937095108440506</v>
      </c>
      <c r="K154" s="41">
        <f t="shared" si="1"/>
        <v>0.41473908319215902</v>
      </c>
      <c r="L154" s="40">
        <f>VLOOKUP(Sintéticos2x2!C154,Aplicações!$B$10:$J$67,6,0)</f>
        <v>0.1</v>
      </c>
      <c r="M154" s="40">
        <f>VLOOKUP(Sintéticos2x2!D154,Aplicações!$B$10:$J$67,6,0)</f>
        <v>1</v>
      </c>
      <c r="N154" s="40">
        <f>VLOOKUP(Sintéticos2x2!C154,Aplicações!$B$10:$J$67,7,0)</f>
        <v>0.5</v>
      </c>
      <c r="O154" s="40">
        <f>VLOOKUP(Sintéticos2x2!D154,Aplicações!$B$10:$J$67,7,0)</f>
        <v>0</v>
      </c>
      <c r="P154" s="40">
        <f>VLOOKUP(Sintéticos2x2!C154,Aplicações!$B$10:$J$67,8,0)</f>
        <v>0.5</v>
      </c>
      <c r="Q154" s="40">
        <f>VLOOKUP(Sintéticos2x2!D154,Aplicações!$B$10:$J$67,8,0)</f>
        <v>1</v>
      </c>
      <c r="R154" s="40">
        <f t="shared" si="2"/>
        <v>1.1000000000000001</v>
      </c>
      <c r="S154" s="40">
        <f t="shared" si="3"/>
        <v>0.5</v>
      </c>
      <c r="T154" s="40">
        <f t="shared" si="4"/>
        <v>1.5</v>
      </c>
      <c r="U154" s="40">
        <f t="shared" si="5"/>
        <v>9.9999999999999978E-2</v>
      </c>
      <c r="V154" s="40">
        <f t="shared" si="6"/>
        <v>0.5</v>
      </c>
      <c r="W154" s="40">
        <f t="shared" si="7"/>
        <v>0.5</v>
      </c>
    </row>
    <row r="155" spans="2:23" ht="13.5" customHeight="1">
      <c r="B155" s="39">
        <v>152</v>
      </c>
      <c r="C155" s="38" t="s">
        <v>44</v>
      </c>
      <c r="D155" s="38" t="s">
        <v>35</v>
      </c>
      <c r="E155" s="40">
        <f>VLOOKUP(Sintéticos2x2!C155,Aplicações!$B$10:$J$67,9,0)</f>
        <v>103.53</v>
      </c>
      <c r="F155" s="40">
        <f>VLOOKUP(Sintéticos2x2!D155,Aplicações!$B$10:$J$67,9,0)</f>
        <v>103.08</v>
      </c>
      <c r="G155" s="38">
        <v>119</v>
      </c>
      <c r="H155" s="38">
        <v>142</v>
      </c>
      <c r="I155" s="44">
        <f t="shared" ref="I155:J155" si="158">G155/E155-1</f>
        <v>0.14942528735632177</v>
      </c>
      <c r="J155" s="41">
        <f t="shared" si="158"/>
        <v>0.37757081878152898</v>
      </c>
      <c r="K155" s="41">
        <f t="shared" si="1"/>
        <v>0.26349805306892538</v>
      </c>
      <c r="L155" s="40">
        <f>VLOOKUP(Sintéticos2x2!C155,Aplicações!$B$10:$J$67,6,0)</f>
        <v>0.1</v>
      </c>
      <c r="M155" s="40">
        <f>VLOOKUP(Sintéticos2x2!D155,Aplicações!$B$10:$J$67,6,0)</f>
        <v>0.5</v>
      </c>
      <c r="N155" s="40">
        <f>VLOOKUP(Sintéticos2x2!C155,Aplicações!$B$10:$J$67,7,0)</f>
        <v>0.5</v>
      </c>
      <c r="O155" s="40">
        <f>VLOOKUP(Sintéticos2x2!D155,Aplicações!$B$10:$J$67,7,0)</f>
        <v>0.1</v>
      </c>
      <c r="P155" s="40">
        <f>VLOOKUP(Sintéticos2x2!C155,Aplicações!$B$10:$J$67,8,0)</f>
        <v>0.5</v>
      </c>
      <c r="Q155" s="40">
        <f>VLOOKUP(Sintéticos2x2!D155,Aplicações!$B$10:$J$67,8,0)</f>
        <v>1</v>
      </c>
      <c r="R155" s="40">
        <f t="shared" si="2"/>
        <v>0.6</v>
      </c>
      <c r="S155" s="40">
        <f t="shared" si="3"/>
        <v>0.6</v>
      </c>
      <c r="T155" s="40">
        <f t="shared" si="4"/>
        <v>1.5</v>
      </c>
      <c r="U155" s="40">
        <f t="shared" si="5"/>
        <v>0.6</v>
      </c>
      <c r="V155" s="40">
        <f t="shared" si="6"/>
        <v>0.6</v>
      </c>
      <c r="W155" s="40">
        <f t="shared" si="7"/>
        <v>0.5</v>
      </c>
    </row>
    <row r="156" spans="2:23" ht="13.5" customHeight="1">
      <c r="B156" s="39">
        <v>153</v>
      </c>
      <c r="C156" s="38" t="s">
        <v>44</v>
      </c>
      <c r="D156" s="38" t="s">
        <v>36</v>
      </c>
      <c r="E156" s="40">
        <f>VLOOKUP(Sintéticos2x2!C156,Aplicações!$B$10:$J$67,9,0)</f>
        <v>103.53</v>
      </c>
      <c r="F156" s="40">
        <f>VLOOKUP(Sintéticos2x2!D156,Aplicações!$B$10:$J$67,9,0)</f>
        <v>102.96</v>
      </c>
      <c r="G156" s="38">
        <v>115</v>
      </c>
      <c r="H156" s="38">
        <v>145</v>
      </c>
      <c r="I156" s="44">
        <f t="shared" ref="I156:J156" si="159">G156/E156-1</f>
        <v>0.1107891432435042</v>
      </c>
      <c r="J156" s="41">
        <f t="shared" si="159"/>
        <v>0.40831390831390846</v>
      </c>
      <c r="K156" s="41">
        <f t="shared" si="1"/>
        <v>0.25955152577870633</v>
      </c>
      <c r="L156" s="40">
        <f>VLOOKUP(Sintéticos2x2!C156,Aplicações!$B$10:$J$67,6,0)</f>
        <v>0.1</v>
      </c>
      <c r="M156" s="40">
        <f>VLOOKUP(Sintéticos2x2!D156,Aplicações!$B$10:$J$67,6,0)</f>
        <v>0.1</v>
      </c>
      <c r="N156" s="40">
        <f>VLOOKUP(Sintéticos2x2!C156,Aplicações!$B$10:$J$67,7,0)</f>
        <v>0.5</v>
      </c>
      <c r="O156" s="40">
        <f>VLOOKUP(Sintéticos2x2!D156,Aplicações!$B$10:$J$67,7,0)</f>
        <v>0.1</v>
      </c>
      <c r="P156" s="40">
        <f>VLOOKUP(Sintéticos2x2!C156,Aplicações!$B$10:$J$67,8,0)</f>
        <v>0.5</v>
      </c>
      <c r="Q156" s="40">
        <f>VLOOKUP(Sintéticos2x2!D156,Aplicações!$B$10:$J$67,8,0)</f>
        <v>1</v>
      </c>
      <c r="R156" s="40">
        <f t="shared" si="2"/>
        <v>0.2</v>
      </c>
      <c r="S156" s="40">
        <f t="shared" si="3"/>
        <v>0.6</v>
      </c>
      <c r="T156" s="40">
        <f t="shared" si="4"/>
        <v>1.5</v>
      </c>
      <c r="U156" s="40">
        <f t="shared" si="5"/>
        <v>1</v>
      </c>
      <c r="V156" s="40">
        <f t="shared" si="6"/>
        <v>0.6</v>
      </c>
      <c r="W156" s="40">
        <f t="shared" si="7"/>
        <v>0.5</v>
      </c>
    </row>
    <row r="157" spans="2:23" ht="13.5" customHeight="1">
      <c r="B157" s="39">
        <v>154</v>
      </c>
      <c r="C157" s="38" t="s">
        <v>44</v>
      </c>
      <c r="D157" s="38" t="s">
        <v>37</v>
      </c>
      <c r="E157" s="40">
        <f>VLOOKUP(Sintéticos2x2!C157,Aplicações!$B$10:$J$67,9,0)</f>
        <v>103.53</v>
      </c>
      <c r="F157" s="40">
        <f>VLOOKUP(Sintéticos2x2!D157,Aplicações!$B$10:$J$67,9,0)</f>
        <v>100.82</v>
      </c>
      <c r="G157" s="38">
        <v>144</v>
      </c>
      <c r="H157" s="38">
        <v>145</v>
      </c>
      <c r="I157" s="44">
        <f t="shared" ref="I157:J157" si="160">G157/E157-1</f>
        <v>0.39090118806143148</v>
      </c>
      <c r="J157" s="41">
        <f t="shared" si="160"/>
        <v>0.43820670501884562</v>
      </c>
      <c r="K157" s="41">
        <f t="shared" si="1"/>
        <v>0.41455394654013855</v>
      </c>
      <c r="L157" s="40">
        <f>VLOOKUP(Sintéticos2x2!C157,Aplicações!$B$10:$J$67,6,0)</f>
        <v>0.1</v>
      </c>
      <c r="M157" s="40">
        <f>VLOOKUP(Sintéticos2x2!D157,Aplicações!$B$10:$J$67,6,0)</f>
        <v>0.3</v>
      </c>
      <c r="N157" s="40">
        <f>VLOOKUP(Sintéticos2x2!C157,Aplicações!$B$10:$J$67,7,0)</f>
        <v>0.5</v>
      </c>
      <c r="O157" s="40">
        <f>VLOOKUP(Sintéticos2x2!D157,Aplicações!$B$10:$J$67,7,0)</f>
        <v>1</v>
      </c>
      <c r="P157" s="40">
        <f>VLOOKUP(Sintéticos2x2!C157,Aplicações!$B$10:$J$67,8,0)</f>
        <v>0.5</v>
      </c>
      <c r="Q157" s="40">
        <f>VLOOKUP(Sintéticos2x2!D157,Aplicações!$B$10:$J$67,8,0)</f>
        <v>1</v>
      </c>
      <c r="R157" s="40">
        <f t="shared" si="2"/>
        <v>0.4</v>
      </c>
      <c r="S157" s="40">
        <f t="shared" si="3"/>
        <v>1.5</v>
      </c>
      <c r="T157" s="40">
        <f t="shared" si="4"/>
        <v>1.5</v>
      </c>
      <c r="U157" s="40">
        <f t="shared" si="5"/>
        <v>0.8</v>
      </c>
      <c r="V157" s="40">
        <f t="shared" si="6"/>
        <v>0.5</v>
      </c>
      <c r="W157" s="40">
        <f t="shared" si="7"/>
        <v>0.5</v>
      </c>
    </row>
    <row r="158" spans="2:23" ht="13.5" customHeight="1">
      <c r="B158" s="39">
        <v>155</v>
      </c>
      <c r="C158" s="38" t="s">
        <v>44</v>
      </c>
      <c r="D158" s="38" t="s">
        <v>38</v>
      </c>
      <c r="E158" s="40">
        <f>VLOOKUP(Sintéticos2x2!C158,Aplicações!$B$10:$J$67,9,0)</f>
        <v>103.53</v>
      </c>
      <c r="F158" s="40">
        <f>VLOOKUP(Sintéticos2x2!D158,Aplicações!$B$10:$J$67,9,0)</f>
        <v>101.12</v>
      </c>
      <c r="G158" s="38">
        <v>125</v>
      </c>
      <c r="H158" s="38">
        <v>130</v>
      </c>
      <c r="I158" s="44">
        <f t="shared" ref="I158:J158" si="161">G158/E158-1</f>
        <v>0.20737950352554813</v>
      </c>
      <c r="J158" s="41">
        <f t="shared" si="161"/>
        <v>0.28560126582278467</v>
      </c>
      <c r="K158" s="41">
        <f t="shared" si="1"/>
        <v>0.2464903846741664</v>
      </c>
      <c r="L158" s="40">
        <f>VLOOKUP(Sintéticos2x2!C158,Aplicações!$B$10:$J$67,6,0)</f>
        <v>0.1</v>
      </c>
      <c r="M158" s="40">
        <f>VLOOKUP(Sintéticos2x2!D158,Aplicações!$B$10:$J$67,6,0)</f>
        <v>0.1</v>
      </c>
      <c r="N158" s="40">
        <f>VLOOKUP(Sintéticos2x2!C158,Aplicações!$B$10:$J$67,7,0)</f>
        <v>0.5</v>
      </c>
      <c r="O158" s="40">
        <f>VLOOKUP(Sintéticos2x2!D158,Aplicações!$B$10:$J$67,7,0)</f>
        <v>0.5</v>
      </c>
      <c r="P158" s="40">
        <f>VLOOKUP(Sintéticos2x2!C158,Aplicações!$B$10:$J$67,8,0)</f>
        <v>0.5</v>
      </c>
      <c r="Q158" s="40">
        <f>VLOOKUP(Sintéticos2x2!D158,Aplicações!$B$10:$J$67,8,0)</f>
        <v>1</v>
      </c>
      <c r="R158" s="40">
        <f t="shared" si="2"/>
        <v>0.2</v>
      </c>
      <c r="S158" s="40">
        <f t="shared" si="3"/>
        <v>1</v>
      </c>
      <c r="T158" s="40">
        <f t="shared" si="4"/>
        <v>1.5</v>
      </c>
      <c r="U158" s="40">
        <f t="shared" si="5"/>
        <v>1</v>
      </c>
      <c r="V158" s="40">
        <f t="shared" si="6"/>
        <v>1</v>
      </c>
      <c r="W158" s="40">
        <f t="shared" si="7"/>
        <v>0.5</v>
      </c>
    </row>
    <row r="159" spans="2:23" ht="13.5" customHeight="1">
      <c r="B159" s="39">
        <v>156</v>
      </c>
      <c r="C159" s="38" t="s">
        <v>44</v>
      </c>
      <c r="D159" s="38" t="s">
        <v>39</v>
      </c>
      <c r="E159" s="40">
        <f>VLOOKUP(Sintéticos2x2!C159,Aplicações!$B$10:$J$67,9,0)</f>
        <v>103.53</v>
      </c>
      <c r="F159" s="40">
        <f>VLOOKUP(Sintéticos2x2!D159,Aplicações!$B$10:$J$67,9,0)</f>
        <v>108.01</v>
      </c>
      <c r="G159" s="38">
        <v>136</v>
      </c>
      <c r="H159" s="38">
        <v>188</v>
      </c>
      <c r="I159" s="44">
        <f t="shared" ref="I159:J159" si="162">G159/E159-1</f>
        <v>0.31362889983579634</v>
      </c>
      <c r="J159" s="41">
        <f t="shared" si="162"/>
        <v>0.74057957596518831</v>
      </c>
      <c r="K159" s="41">
        <f t="shared" si="1"/>
        <v>0.52710423790049232</v>
      </c>
      <c r="L159" s="40">
        <f>VLOOKUP(Sintéticos2x2!C159,Aplicações!$B$10:$J$67,6,0)</f>
        <v>0.1</v>
      </c>
      <c r="M159" s="40">
        <f>VLOOKUP(Sintéticos2x2!D159,Aplicações!$B$10:$J$67,6,0)</f>
        <v>0.5</v>
      </c>
      <c r="N159" s="40">
        <f>VLOOKUP(Sintéticos2x2!C159,Aplicações!$B$10:$J$67,7,0)</f>
        <v>0.5</v>
      </c>
      <c r="O159" s="40">
        <f>VLOOKUP(Sintéticos2x2!D159,Aplicações!$B$10:$J$67,7,0)</f>
        <v>0.5</v>
      </c>
      <c r="P159" s="40">
        <f>VLOOKUP(Sintéticos2x2!C159,Aplicações!$B$10:$J$67,8,0)</f>
        <v>0.5</v>
      </c>
      <c r="Q159" s="40">
        <f>VLOOKUP(Sintéticos2x2!D159,Aplicações!$B$10:$J$67,8,0)</f>
        <v>1</v>
      </c>
      <c r="R159" s="40">
        <f t="shared" si="2"/>
        <v>0.6</v>
      </c>
      <c r="S159" s="40">
        <f t="shared" si="3"/>
        <v>1</v>
      </c>
      <c r="T159" s="40">
        <f t="shared" si="4"/>
        <v>1.5</v>
      </c>
      <c r="U159" s="40">
        <f t="shared" si="5"/>
        <v>0.6</v>
      </c>
      <c r="V159" s="40">
        <f t="shared" si="6"/>
        <v>1</v>
      </c>
      <c r="W159" s="40">
        <f t="shared" si="7"/>
        <v>0.5</v>
      </c>
    </row>
    <row r="160" spans="2:23" ht="13.5" customHeight="1">
      <c r="B160" s="39">
        <v>157</v>
      </c>
      <c r="C160" s="38" t="s">
        <v>44</v>
      </c>
      <c r="D160" s="38" t="s">
        <v>44</v>
      </c>
      <c r="E160" s="40">
        <f>VLOOKUP(Sintéticos2x2!C160,Aplicações!$B$10:$J$67,9,0)</f>
        <v>103.53</v>
      </c>
      <c r="F160" s="40">
        <f>VLOOKUP(Sintéticos2x2!D160,Aplicações!$B$10:$J$67,9,0)</f>
        <v>103.53</v>
      </c>
      <c r="G160" s="38">
        <v>119</v>
      </c>
      <c r="H160" s="38">
        <v>112</v>
      </c>
      <c r="I160" s="44">
        <f t="shared" ref="I160:J160" si="163">G160/E160-1</f>
        <v>0.14942528735632177</v>
      </c>
      <c r="J160" s="41">
        <f t="shared" si="163"/>
        <v>8.1812035158891128E-2</v>
      </c>
      <c r="K160" s="41">
        <f t="shared" si="1"/>
        <v>0.11561866125760645</v>
      </c>
      <c r="L160" s="40">
        <f>VLOOKUP(Sintéticos2x2!C160,Aplicações!$B$10:$J$67,6,0)</f>
        <v>0.1</v>
      </c>
      <c r="M160" s="40">
        <f>VLOOKUP(Sintéticos2x2!D160,Aplicações!$B$10:$J$67,6,0)</f>
        <v>0.1</v>
      </c>
      <c r="N160" s="40">
        <f>VLOOKUP(Sintéticos2x2!C160,Aplicações!$B$10:$J$67,7,0)</f>
        <v>0.5</v>
      </c>
      <c r="O160" s="40">
        <f>VLOOKUP(Sintéticos2x2!D160,Aplicações!$B$10:$J$67,7,0)</f>
        <v>0.5</v>
      </c>
      <c r="P160" s="40">
        <f>VLOOKUP(Sintéticos2x2!C160,Aplicações!$B$10:$J$67,8,0)</f>
        <v>0.5</v>
      </c>
      <c r="Q160" s="40">
        <f>VLOOKUP(Sintéticos2x2!D160,Aplicações!$B$10:$J$67,8,0)</f>
        <v>0.5</v>
      </c>
      <c r="R160" s="40">
        <f t="shared" si="2"/>
        <v>0.2</v>
      </c>
      <c r="S160" s="40">
        <f t="shared" si="3"/>
        <v>1</v>
      </c>
      <c r="T160" s="40">
        <f t="shared" si="4"/>
        <v>1</v>
      </c>
      <c r="U160" s="40">
        <f t="shared" si="5"/>
        <v>1</v>
      </c>
      <c r="V160" s="40">
        <f t="shared" si="6"/>
        <v>1</v>
      </c>
      <c r="W160" s="40">
        <f t="shared" si="7"/>
        <v>1</v>
      </c>
    </row>
    <row r="161" spans="2:23" ht="13.5" customHeight="1">
      <c r="B161" s="39">
        <v>158</v>
      </c>
      <c r="C161" s="38" t="s">
        <v>44</v>
      </c>
      <c r="D161" s="38" t="s">
        <v>45</v>
      </c>
      <c r="E161" s="40">
        <f>VLOOKUP(Sintéticos2x2!C161,Aplicações!$B$10:$J$67,9,0)</f>
        <v>103.53</v>
      </c>
      <c r="F161" s="40">
        <f>VLOOKUP(Sintéticos2x2!D161,Aplicações!$B$10:$J$67,9,0)</f>
        <v>108.32</v>
      </c>
      <c r="G161" s="38">
        <v>134</v>
      </c>
      <c r="H161" s="38">
        <v>170</v>
      </c>
      <c r="I161" s="44">
        <f t="shared" ref="I161:J161" si="164">G161/E161-1</f>
        <v>0.29431082777938755</v>
      </c>
      <c r="J161" s="41">
        <f t="shared" si="164"/>
        <v>0.56942392909896622</v>
      </c>
      <c r="K161" s="41">
        <f t="shared" si="1"/>
        <v>0.43186737843917689</v>
      </c>
      <c r="L161" s="40">
        <f>VLOOKUP(Sintéticos2x2!C161,Aplicações!$B$10:$J$67,6,0)</f>
        <v>0.1</v>
      </c>
      <c r="M161" s="40">
        <f>VLOOKUP(Sintéticos2x2!D161,Aplicações!$B$10:$J$67,6,0)</f>
        <v>0.5</v>
      </c>
      <c r="N161" s="40">
        <f>VLOOKUP(Sintéticos2x2!C161,Aplicações!$B$10:$J$67,7,0)</f>
        <v>0.5</v>
      </c>
      <c r="O161" s="40">
        <f>VLOOKUP(Sintéticos2x2!D161,Aplicações!$B$10:$J$67,7,0)</f>
        <v>0.5</v>
      </c>
      <c r="P161" s="40">
        <f>VLOOKUP(Sintéticos2x2!C161,Aplicações!$B$10:$J$67,8,0)</f>
        <v>0.5</v>
      </c>
      <c r="Q161" s="40">
        <f>VLOOKUP(Sintéticos2x2!D161,Aplicações!$B$10:$J$67,8,0)</f>
        <v>0.5</v>
      </c>
      <c r="R161" s="40">
        <f t="shared" si="2"/>
        <v>0.6</v>
      </c>
      <c r="S161" s="40">
        <f t="shared" si="3"/>
        <v>1</v>
      </c>
      <c r="T161" s="40">
        <f t="shared" si="4"/>
        <v>1</v>
      </c>
      <c r="U161" s="40">
        <f t="shared" si="5"/>
        <v>0.6</v>
      </c>
      <c r="V161" s="40">
        <f t="shared" si="6"/>
        <v>1</v>
      </c>
      <c r="W161" s="40">
        <f t="shared" si="7"/>
        <v>1</v>
      </c>
    </row>
    <row r="162" spans="2:23" ht="13.5" customHeight="1">
      <c r="B162" s="39">
        <v>159</v>
      </c>
      <c r="C162" s="38" t="s">
        <v>45</v>
      </c>
      <c r="D162" s="38" t="s">
        <v>28</v>
      </c>
      <c r="E162" s="40">
        <f>VLOOKUP(Sintéticos2x2!C162,Aplicações!$B$10:$J$67,9,0)</f>
        <v>108.32</v>
      </c>
      <c r="F162" s="40">
        <f>VLOOKUP(Sintéticos2x2!D162,Aplicações!$B$10:$J$67,9,0)</f>
        <v>102.12</v>
      </c>
      <c r="G162" s="38">
        <v>171</v>
      </c>
      <c r="H162" s="38">
        <v>206</v>
      </c>
      <c r="I162" s="44">
        <f t="shared" ref="I162:J162" si="165">G162/E162-1</f>
        <v>0.57865583456425407</v>
      </c>
      <c r="J162" s="41">
        <f t="shared" si="165"/>
        <v>1.017234625930278</v>
      </c>
      <c r="K162" s="41">
        <f t="shared" si="1"/>
        <v>0.79794523024726605</v>
      </c>
      <c r="L162" s="40">
        <f>VLOOKUP(Sintéticos2x2!C162,Aplicações!$B$10:$J$67,6,0)</f>
        <v>0.5</v>
      </c>
      <c r="M162" s="40">
        <f>VLOOKUP(Sintéticos2x2!D162,Aplicações!$B$10:$J$67,6,0)</f>
        <v>1</v>
      </c>
      <c r="N162" s="40">
        <f>VLOOKUP(Sintéticos2x2!C162,Aplicações!$B$10:$J$67,7,0)</f>
        <v>0.5</v>
      </c>
      <c r="O162" s="40">
        <f>VLOOKUP(Sintéticos2x2!D162,Aplicações!$B$10:$J$67,7,0)</f>
        <v>0</v>
      </c>
      <c r="P162" s="40">
        <f>VLOOKUP(Sintéticos2x2!C162,Aplicações!$B$10:$J$67,8,0)</f>
        <v>0.5</v>
      </c>
      <c r="Q162" s="40">
        <f>VLOOKUP(Sintéticos2x2!D162,Aplicações!$B$10:$J$67,8,0)</f>
        <v>0.1</v>
      </c>
      <c r="R162" s="40">
        <f t="shared" si="2"/>
        <v>1.5</v>
      </c>
      <c r="S162" s="40">
        <f t="shared" si="3"/>
        <v>0.5</v>
      </c>
      <c r="T162" s="40">
        <f t="shared" si="4"/>
        <v>0.6</v>
      </c>
      <c r="U162" s="40">
        <f t="shared" si="5"/>
        <v>0.5</v>
      </c>
      <c r="V162" s="40">
        <f t="shared" si="6"/>
        <v>0.5</v>
      </c>
      <c r="W162" s="40">
        <f t="shared" si="7"/>
        <v>0.6</v>
      </c>
    </row>
    <row r="163" spans="2:23" ht="13.5" customHeight="1">
      <c r="B163" s="39">
        <v>160</v>
      </c>
      <c r="C163" s="38" t="s">
        <v>45</v>
      </c>
      <c r="D163" s="38" t="s">
        <v>29</v>
      </c>
      <c r="E163" s="40">
        <f>VLOOKUP(Sintéticos2x2!C163,Aplicações!$B$10:$J$67,9,0)</f>
        <v>108.32</v>
      </c>
      <c r="F163" s="40">
        <f>VLOOKUP(Sintéticos2x2!D163,Aplicações!$B$10:$J$67,9,0)</f>
        <v>100.22</v>
      </c>
      <c r="G163" s="38">
        <v>162</v>
      </c>
      <c r="H163" s="38">
        <v>141</v>
      </c>
      <c r="I163" s="44">
        <f t="shared" ref="I163:J163" si="166">G163/E163-1</f>
        <v>0.49556868537666188</v>
      </c>
      <c r="J163" s="41">
        <f t="shared" si="166"/>
        <v>0.40690480941927754</v>
      </c>
      <c r="K163" s="41">
        <f t="shared" si="1"/>
        <v>0.45123674739796971</v>
      </c>
      <c r="L163" s="40">
        <f>VLOOKUP(Sintéticos2x2!C163,Aplicações!$B$10:$J$67,6,0)</f>
        <v>0.5</v>
      </c>
      <c r="M163" s="40">
        <f>VLOOKUP(Sintéticos2x2!D163,Aplicações!$B$10:$J$67,6,0)</f>
        <v>0.5</v>
      </c>
      <c r="N163" s="40">
        <f>VLOOKUP(Sintéticos2x2!C163,Aplicações!$B$10:$J$67,7,0)</f>
        <v>0.5</v>
      </c>
      <c r="O163" s="40">
        <f>VLOOKUP(Sintéticos2x2!D163,Aplicações!$B$10:$J$67,7,0)</f>
        <v>0.1</v>
      </c>
      <c r="P163" s="40">
        <f>VLOOKUP(Sintéticos2x2!C163,Aplicações!$B$10:$J$67,8,0)</f>
        <v>0.5</v>
      </c>
      <c r="Q163" s="40">
        <f>VLOOKUP(Sintéticos2x2!D163,Aplicações!$B$10:$J$67,8,0)</f>
        <v>0.1</v>
      </c>
      <c r="R163" s="40">
        <f t="shared" si="2"/>
        <v>1</v>
      </c>
      <c r="S163" s="40">
        <f t="shared" si="3"/>
        <v>0.6</v>
      </c>
      <c r="T163" s="40">
        <f t="shared" si="4"/>
        <v>0.6</v>
      </c>
      <c r="U163" s="40">
        <f t="shared" si="5"/>
        <v>1</v>
      </c>
      <c r="V163" s="40">
        <f t="shared" si="6"/>
        <v>0.6</v>
      </c>
      <c r="W163" s="40">
        <f t="shared" si="7"/>
        <v>0.6</v>
      </c>
    </row>
    <row r="164" spans="2:23" ht="13.5" customHeight="1">
      <c r="B164" s="39">
        <v>161</v>
      </c>
      <c r="C164" s="38" t="s">
        <v>45</v>
      </c>
      <c r="D164" s="38" t="s">
        <v>30</v>
      </c>
      <c r="E164" s="40">
        <f>VLOOKUP(Sintéticos2x2!C164,Aplicações!$B$10:$J$67,9,0)</f>
        <v>108.32</v>
      </c>
      <c r="F164" s="40">
        <f>VLOOKUP(Sintéticos2x2!D164,Aplicações!$B$10:$J$67,9,0)</f>
        <v>105.41</v>
      </c>
      <c r="G164" s="38">
        <v>146</v>
      </c>
      <c r="H164" s="38">
        <v>143</v>
      </c>
      <c r="I164" s="44">
        <f t="shared" ref="I164:J164" si="167">G164/E164-1</f>
        <v>0.34785819793205319</v>
      </c>
      <c r="J164" s="41">
        <f t="shared" si="167"/>
        <v>0.35660753249217336</v>
      </c>
      <c r="K164" s="41">
        <f t="shared" si="1"/>
        <v>0.35223286521211328</v>
      </c>
      <c r="L164" s="40">
        <f>VLOOKUP(Sintéticos2x2!C164,Aplicações!$B$10:$J$67,6,0)</f>
        <v>0.5</v>
      </c>
      <c r="M164" s="40">
        <f>VLOOKUP(Sintéticos2x2!D164,Aplicações!$B$10:$J$67,6,0)</f>
        <v>0.1</v>
      </c>
      <c r="N164" s="40">
        <f>VLOOKUP(Sintéticos2x2!C164,Aplicações!$B$10:$J$67,7,0)</f>
        <v>0.5</v>
      </c>
      <c r="O164" s="40">
        <f>VLOOKUP(Sintéticos2x2!D164,Aplicações!$B$10:$J$67,7,0)</f>
        <v>0.1</v>
      </c>
      <c r="P164" s="40">
        <f>VLOOKUP(Sintéticos2x2!C164,Aplicações!$B$10:$J$67,8,0)</f>
        <v>0.5</v>
      </c>
      <c r="Q164" s="40">
        <f>VLOOKUP(Sintéticos2x2!D164,Aplicações!$B$10:$J$67,8,0)</f>
        <v>0.1</v>
      </c>
      <c r="R164" s="40">
        <f t="shared" si="2"/>
        <v>0.6</v>
      </c>
      <c r="S164" s="40">
        <f t="shared" si="3"/>
        <v>0.6</v>
      </c>
      <c r="T164" s="40">
        <f t="shared" si="4"/>
        <v>0.6</v>
      </c>
      <c r="U164" s="40">
        <f t="shared" si="5"/>
        <v>0.6</v>
      </c>
      <c r="V164" s="40">
        <f t="shared" si="6"/>
        <v>0.6</v>
      </c>
      <c r="W164" s="40">
        <f t="shared" si="7"/>
        <v>0.6</v>
      </c>
    </row>
    <row r="165" spans="2:23" ht="13.5" customHeight="1">
      <c r="B165" s="39">
        <v>162</v>
      </c>
      <c r="C165" s="38" t="s">
        <v>45</v>
      </c>
      <c r="D165" s="38" t="s">
        <v>31</v>
      </c>
      <c r="E165" s="40">
        <f>VLOOKUP(Sintéticos2x2!C165,Aplicações!$B$10:$J$67,9,0)</f>
        <v>108.32</v>
      </c>
      <c r="F165" s="40">
        <f>VLOOKUP(Sintéticos2x2!D165,Aplicações!$B$10:$J$67,9,0)</f>
        <v>102.36</v>
      </c>
      <c r="G165" s="38">
        <v>198</v>
      </c>
      <c r="H165" s="38">
        <v>144</v>
      </c>
      <c r="I165" s="44">
        <f t="shared" ref="I165:J165" si="168">G165/E165-1</f>
        <v>0.82791728212703108</v>
      </c>
      <c r="J165" s="41">
        <f t="shared" si="168"/>
        <v>0.40679953106682309</v>
      </c>
      <c r="K165" s="41">
        <f t="shared" si="1"/>
        <v>0.61735840659692709</v>
      </c>
      <c r="L165" s="40">
        <f>VLOOKUP(Sintéticos2x2!C165,Aplicações!$B$10:$J$67,6,0)</f>
        <v>0.5</v>
      </c>
      <c r="M165" s="40">
        <f>VLOOKUP(Sintéticos2x2!D165,Aplicações!$B$10:$J$67,6,0)</f>
        <v>0.3</v>
      </c>
      <c r="N165" s="40">
        <f>VLOOKUP(Sintéticos2x2!C165,Aplicações!$B$10:$J$67,7,0)</f>
        <v>0.5</v>
      </c>
      <c r="O165" s="40">
        <f>VLOOKUP(Sintéticos2x2!D165,Aplicações!$B$10:$J$67,7,0)</f>
        <v>1</v>
      </c>
      <c r="P165" s="40">
        <f>VLOOKUP(Sintéticos2x2!C165,Aplicações!$B$10:$J$67,8,0)</f>
        <v>0.5</v>
      </c>
      <c r="Q165" s="40">
        <f>VLOOKUP(Sintéticos2x2!D165,Aplicações!$B$10:$J$67,8,0)</f>
        <v>0.1</v>
      </c>
      <c r="R165" s="40">
        <f t="shared" si="2"/>
        <v>0.8</v>
      </c>
      <c r="S165" s="40">
        <f t="shared" si="3"/>
        <v>1.5</v>
      </c>
      <c r="T165" s="40">
        <f t="shared" si="4"/>
        <v>0.6</v>
      </c>
      <c r="U165" s="40">
        <f t="shared" si="5"/>
        <v>0.8</v>
      </c>
      <c r="V165" s="40">
        <f t="shared" si="6"/>
        <v>0.5</v>
      </c>
      <c r="W165" s="40">
        <f t="shared" si="7"/>
        <v>0.6</v>
      </c>
    </row>
    <row r="166" spans="2:23" ht="13.5" customHeight="1">
      <c r="B166" s="39">
        <v>163</v>
      </c>
      <c r="C166" s="38" t="s">
        <v>45</v>
      </c>
      <c r="D166" s="38" t="s">
        <v>32</v>
      </c>
      <c r="E166" s="40">
        <f>VLOOKUP(Sintéticos2x2!C166,Aplicações!$B$10:$J$67,9,0)</f>
        <v>108.32</v>
      </c>
      <c r="F166" s="40">
        <f>VLOOKUP(Sintéticos2x2!D166,Aplicações!$B$10:$J$67,9,0)</f>
        <v>99.78</v>
      </c>
      <c r="G166" s="38">
        <v>172</v>
      </c>
      <c r="H166" s="38">
        <v>119</v>
      </c>
      <c r="I166" s="44">
        <f t="shared" ref="I166:J166" si="169">G166/E166-1</f>
        <v>0.58788774002954214</v>
      </c>
      <c r="J166" s="41">
        <f t="shared" si="169"/>
        <v>0.1926237722990578</v>
      </c>
      <c r="K166" s="41">
        <f t="shared" si="1"/>
        <v>0.39025575616429997</v>
      </c>
      <c r="L166" s="40">
        <f>VLOOKUP(Sintéticos2x2!C166,Aplicações!$B$10:$J$67,6,0)</f>
        <v>0.5</v>
      </c>
      <c r="M166" s="40">
        <f>VLOOKUP(Sintéticos2x2!D166,Aplicações!$B$10:$J$67,6,0)</f>
        <v>0.1</v>
      </c>
      <c r="N166" s="40">
        <f>VLOOKUP(Sintéticos2x2!C166,Aplicações!$B$10:$J$67,7,0)</f>
        <v>0.5</v>
      </c>
      <c r="O166" s="40">
        <f>VLOOKUP(Sintéticos2x2!D166,Aplicações!$B$10:$J$67,7,0)</f>
        <v>0.5</v>
      </c>
      <c r="P166" s="40">
        <f>VLOOKUP(Sintéticos2x2!C166,Aplicações!$B$10:$J$67,8,0)</f>
        <v>0.5</v>
      </c>
      <c r="Q166" s="40">
        <f>VLOOKUP(Sintéticos2x2!D166,Aplicações!$B$10:$J$67,8,0)</f>
        <v>0.1</v>
      </c>
      <c r="R166" s="40">
        <f t="shared" si="2"/>
        <v>0.6</v>
      </c>
      <c r="S166" s="40">
        <f t="shared" si="3"/>
        <v>1</v>
      </c>
      <c r="T166" s="40">
        <f t="shared" si="4"/>
        <v>0.6</v>
      </c>
      <c r="U166" s="40">
        <f t="shared" si="5"/>
        <v>0.6</v>
      </c>
      <c r="V166" s="40">
        <f t="shared" si="6"/>
        <v>1</v>
      </c>
      <c r="W166" s="40">
        <f t="shared" si="7"/>
        <v>0.6</v>
      </c>
    </row>
    <row r="167" spans="2:23" ht="13.5" customHeight="1">
      <c r="B167" s="39">
        <v>164</v>
      </c>
      <c r="C167" s="38" t="s">
        <v>45</v>
      </c>
      <c r="D167" s="38" t="s">
        <v>33</v>
      </c>
      <c r="E167" s="40">
        <f>VLOOKUP(Sintéticos2x2!C167,Aplicações!$B$10:$J$67,9,0)</f>
        <v>108.32</v>
      </c>
      <c r="F167" s="40">
        <f>VLOOKUP(Sintéticos2x2!D167,Aplicações!$B$10:$J$67,9,0)</f>
        <v>105.11</v>
      </c>
      <c r="G167" s="38">
        <v>231</v>
      </c>
      <c r="H167" s="38">
        <v>220</v>
      </c>
      <c r="I167" s="44">
        <f t="shared" ref="I167:J167" si="170">G167/E167-1</f>
        <v>1.1325701624815365</v>
      </c>
      <c r="J167" s="41">
        <f t="shared" si="170"/>
        <v>1.0930453810293979</v>
      </c>
      <c r="K167" s="41">
        <f t="shared" si="1"/>
        <v>1.1128077717554672</v>
      </c>
      <c r="L167" s="40">
        <f>VLOOKUP(Sintéticos2x2!C167,Aplicações!$B$10:$J$67,6,0)</f>
        <v>0.5</v>
      </c>
      <c r="M167" s="40">
        <f>VLOOKUP(Sintéticos2x2!D167,Aplicações!$B$10:$J$67,6,0)</f>
        <v>0.5</v>
      </c>
      <c r="N167" s="40">
        <f>VLOOKUP(Sintéticos2x2!C167,Aplicações!$B$10:$J$67,7,0)</f>
        <v>0.5</v>
      </c>
      <c r="O167" s="40">
        <f>VLOOKUP(Sintéticos2x2!D167,Aplicações!$B$10:$J$67,7,0)</f>
        <v>0.5</v>
      </c>
      <c r="P167" s="40">
        <f>VLOOKUP(Sintéticos2x2!C167,Aplicações!$B$10:$J$67,8,0)</f>
        <v>0.5</v>
      </c>
      <c r="Q167" s="40">
        <f>VLOOKUP(Sintéticos2x2!D167,Aplicações!$B$10:$J$67,8,0)</f>
        <v>0.1</v>
      </c>
      <c r="R167" s="40">
        <f t="shared" si="2"/>
        <v>1</v>
      </c>
      <c r="S167" s="40">
        <f t="shared" si="3"/>
        <v>1</v>
      </c>
      <c r="T167" s="40">
        <f t="shared" si="4"/>
        <v>0.6</v>
      </c>
      <c r="U167" s="40">
        <f t="shared" si="5"/>
        <v>1</v>
      </c>
      <c r="V167" s="40">
        <f t="shared" si="6"/>
        <v>1</v>
      </c>
      <c r="W167" s="40">
        <f t="shared" si="7"/>
        <v>0.6</v>
      </c>
    </row>
    <row r="168" spans="2:23" ht="13.5" customHeight="1">
      <c r="B168" s="39">
        <v>165</v>
      </c>
      <c r="C168" s="38" t="s">
        <v>45</v>
      </c>
      <c r="D168" s="38" t="s">
        <v>34</v>
      </c>
      <c r="E168" s="40">
        <f>VLOOKUP(Sintéticos2x2!C168,Aplicações!$B$10:$J$67,9,0)</f>
        <v>108.32</v>
      </c>
      <c r="F168" s="40">
        <f>VLOOKUP(Sintéticos2x2!D168,Aplicações!$B$10:$J$67,9,0)</f>
        <v>106.51</v>
      </c>
      <c r="G168" s="38">
        <v>185</v>
      </c>
      <c r="H168" s="38">
        <v>233</v>
      </c>
      <c r="I168" s="44">
        <f t="shared" ref="I168:J168" si="171">G168/E168-1</f>
        <v>0.70790251107828661</v>
      </c>
      <c r="J168" s="41">
        <f t="shared" si="171"/>
        <v>1.1875880199042341</v>
      </c>
      <c r="K168" s="41">
        <f t="shared" si="1"/>
        <v>0.94774526549126037</v>
      </c>
      <c r="L168" s="40">
        <f>VLOOKUP(Sintéticos2x2!C168,Aplicações!$B$10:$J$67,6,0)</f>
        <v>0.5</v>
      </c>
      <c r="M168" s="40">
        <f>VLOOKUP(Sintéticos2x2!D168,Aplicações!$B$10:$J$67,6,0)</f>
        <v>1</v>
      </c>
      <c r="N168" s="40">
        <f>VLOOKUP(Sintéticos2x2!C168,Aplicações!$B$10:$J$67,7,0)</f>
        <v>0.5</v>
      </c>
      <c r="O168" s="40">
        <f>VLOOKUP(Sintéticos2x2!D168,Aplicações!$B$10:$J$67,7,0)</f>
        <v>0</v>
      </c>
      <c r="P168" s="40">
        <f>VLOOKUP(Sintéticos2x2!C168,Aplicações!$B$10:$J$67,8,0)</f>
        <v>0.5</v>
      </c>
      <c r="Q168" s="40">
        <f>VLOOKUP(Sintéticos2x2!D168,Aplicações!$B$10:$J$67,8,0)</f>
        <v>1</v>
      </c>
      <c r="R168" s="40">
        <f t="shared" si="2"/>
        <v>1.5</v>
      </c>
      <c r="S168" s="40">
        <f t="shared" si="3"/>
        <v>0.5</v>
      </c>
      <c r="T168" s="40">
        <f t="shared" si="4"/>
        <v>1.5</v>
      </c>
      <c r="U168" s="40">
        <f t="shared" si="5"/>
        <v>0.5</v>
      </c>
      <c r="V168" s="40">
        <f t="shared" si="6"/>
        <v>0.5</v>
      </c>
      <c r="W168" s="40">
        <f t="shared" si="7"/>
        <v>0.5</v>
      </c>
    </row>
    <row r="169" spans="2:23" ht="13.5" customHeight="1">
      <c r="B169" s="39">
        <v>166</v>
      </c>
      <c r="C169" s="38" t="s">
        <v>45</v>
      </c>
      <c r="D169" s="38" t="s">
        <v>35</v>
      </c>
      <c r="E169" s="40">
        <f>VLOOKUP(Sintéticos2x2!C169,Aplicações!$B$10:$J$67,9,0)</f>
        <v>108.32</v>
      </c>
      <c r="F169" s="40">
        <f>VLOOKUP(Sintéticos2x2!D169,Aplicações!$B$10:$J$67,9,0)</f>
        <v>103.08</v>
      </c>
      <c r="G169" s="38">
        <v>178</v>
      </c>
      <c r="H169" s="38">
        <v>167</v>
      </c>
      <c r="I169" s="44">
        <f t="shared" ref="I169:J169" si="172">G169/E169-1</f>
        <v>0.64327917282127034</v>
      </c>
      <c r="J169" s="41">
        <f t="shared" si="172"/>
        <v>0.62010089251067124</v>
      </c>
      <c r="K169" s="41">
        <f t="shared" si="1"/>
        <v>0.63169003266597079</v>
      </c>
      <c r="L169" s="40">
        <f>VLOOKUP(Sintéticos2x2!C169,Aplicações!$B$10:$J$67,6,0)</f>
        <v>0.5</v>
      </c>
      <c r="M169" s="40">
        <f>VLOOKUP(Sintéticos2x2!D169,Aplicações!$B$10:$J$67,6,0)</f>
        <v>0.5</v>
      </c>
      <c r="N169" s="40">
        <f>VLOOKUP(Sintéticos2x2!C169,Aplicações!$B$10:$J$67,7,0)</f>
        <v>0.5</v>
      </c>
      <c r="O169" s="40">
        <f>VLOOKUP(Sintéticos2x2!D169,Aplicações!$B$10:$J$67,7,0)</f>
        <v>0.1</v>
      </c>
      <c r="P169" s="40">
        <f>VLOOKUP(Sintéticos2x2!C169,Aplicações!$B$10:$J$67,8,0)</f>
        <v>0.5</v>
      </c>
      <c r="Q169" s="40">
        <f>VLOOKUP(Sintéticos2x2!D169,Aplicações!$B$10:$J$67,8,0)</f>
        <v>1</v>
      </c>
      <c r="R169" s="40">
        <f t="shared" si="2"/>
        <v>1</v>
      </c>
      <c r="S169" s="40">
        <f t="shared" si="3"/>
        <v>0.6</v>
      </c>
      <c r="T169" s="40">
        <f t="shared" si="4"/>
        <v>1.5</v>
      </c>
      <c r="U169" s="40">
        <f t="shared" si="5"/>
        <v>1</v>
      </c>
      <c r="V169" s="40">
        <f t="shared" si="6"/>
        <v>0.6</v>
      </c>
      <c r="W169" s="40">
        <f t="shared" si="7"/>
        <v>0.5</v>
      </c>
    </row>
    <row r="170" spans="2:23" ht="13.5" customHeight="1">
      <c r="B170" s="39">
        <v>167</v>
      </c>
      <c r="C170" s="38" t="s">
        <v>45</v>
      </c>
      <c r="D170" s="38" t="s">
        <v>36</v>
      </c>
      <c r="E170" s="40">
        <f>VLOOKUP(Sintéticos2x2!C170,Aplicações!$B$10:$J$67,9,0)</f>
        <v>108.32</v>
      </c>
      <c r="F170" s="40">
        <f>VLOOKUP(Sintéticos2x2!D170,Aplicações!$B$10:$J$67,9,0)</f>
        <v>102.96</v>
      </c>
      <c r="G170" s="38">
        <v>162</v>
      </c>
      <c r="H170" s="38">
        <v>163</v>
      </c>
      <c r="I170" s="44">
        <f t="shared" ref="I170:J170" si="173">G170/E170-1</f>
        <v>0.49556868537666188</v>
      </c>
      <c r="J170" s="41">
        <f t="shared" si="173"/>
        <v>0.58313908313908325</v>
      </c>
      <c r="K170" s="41">
        <f t="shared" si="1"/>
        <v>0.53935388425787256</v>
      </c>
      <c r="L170" s="40">
        <f>VLOOKUP(Sintéticos2x2!C170,Aplicações!$B$10:$J$67,6,0)</f>
        <v>0.5</v>
      </c>
      <c r="M170" s="40">
        <f>VLOOKUP(Sintéticos2x2!D170,Aplicações!$B$10:$J$67,6,0)</f>
        <v>0.1</v>
      </c>
      <c r="N170" s="40">
        <f>VLOOKUP(Sintéticos2x2!C170,Aplicações!$B$10:$J$67,7,0)</f>
        <v>0.5</v>
      </c>
      <c r="O170" s="40">
        <f>VLOOKUP(Sintéticos2x2!D170,Aplicações!$B$10:$J$67,7,0)</f>
        <v>0.1</v>
      </c>
      <c r="P170" s="40">
        <f>VLOOKUP(Sintéticos2x2!C170,Aplicações!$B$10:$J$67,8,0)</f>
        <v>0.5</v>
      </c>
      <c r="Q170" s="40">
        <f>VLOOKUP(Sintéticos2x2!D170,Aplicações!$B$10:$J$67,8,0)</f>
        <v>1</v>
      </c>
      <c r="R170" s="40">
        <f t="shared" si="2"/>
        <v>0.6</v>
      </c>
      <c r="S170" s="40">
        <f t="shared" si="3"/>
        <v>0.6</v>
      </c>
      <c r="T170" s="40">
        <f t="shared" si="4"/>
        <v>1.5</v>
      </c>
      <c r="U170" s="40">
        <f t="shared" si="5"/>
        <v>0.6</v>
      </c>
      <c r="V170" s="40">
        <f t="shared" si="6"/>
        <v>0.6</v>
      </c>
      <c r="W170" s="40">
        <f t="shared" si="7"/>
        <v>0.5</v>
      </c>
    </row>
    <row r="171" spans="2:23" ht="13.5" customHeight="1">
      <c r="B171" s="39">
        <v>168</v>
      </c>
      <c r="C171" s="38" t="s">
        <v>45</v>
      </c>
      <c r="D171" s="38" t="s">
        <v>37</v>
      </c>
      <c r="E171" s="40">
        <f>VLOOKUP(Sintéticos2x2!C171,Aplicações!$B$10:$J$67,9,0)</f>
        <v>108.32</v>
      </c>
      <c r="F171" s="40">
        <f>VLOOKUP(Sintéticos2x2!D171,Aplicações!$B$10:$J$67,9,0)</f>
        <v>100.82</v>
      </c>
      <c r="G171" s="38">
        <v>216</v>
      </c>
      <c r="H171" s="38">
        <v>168</v>
      </c>
      <c r="I171" s="44">
        <f t="shared" ref="I171:J171" si="174">G171/E171-1</f>
        <v>0.99409158050221569</v>
      </c>
      <c r="J171" s="41">
        <f t="shared" si="174"/>
        <v>0.66633604443562788</v>
      </c>
      <c r="K171" s="41">
        <f t="shared" si="1"/>
        <v>0.83021381246892179</v>
      </c>
      <c r="L171" s="40">
        <f>VLOOKUP(Sintéticos2x2!C171,Aplicações!$B$10:$J$67,6,0)</f>
        <v>0.5</v>
      </c>
      <c r="M171" s="40">
        <f>VLOOKUP(Sintéticos2x2!D171,Aplicações!$B$10:$J$67,6,0)</f>
        <v>0.3</v>
      </c>
      <c r="N171" s="40">
        <f>VLOOKUP(Sintéticos2x2!C171,Aplicações!$B$10:$J$67,7,0)</f>
        <v>0.5</v>
      </c>
      <c r="O171" s="40">
        <f>VLOOKUP(Sintéticos2x2!D171,Aplicações!$B$10:$J$67,7,0)</f>
        <v>1</v>
      </c>
      <c r="P171" s="40">
        <f>VLOOKUP(Sintéticos2x2!C171,Aplicações!$B$10:$J$67,8,0)</f>
        <v>0.5</v>
      </c>
      <c r="Q171" s="40">
        <f>VLOOKUP(Sintéticos2x2!D171,Aplicações!$B$10:$J$67,8,0)</f>
        <v>1</v>
      </c>
      <c r="R171" s="40">
        <f t="shared" si="2"/>
        <v>0.8</v>
      </c>
      <c r="S171" s="40">
        <f t="shared" si="3"/>
        <v>1.5</v>
      </c>
      <c r="T171" s="40">
        <f t="shared" si="4"/>
        <v>1.5</v>
      </c>
      <c r="U171" s="40">
        <f t="shared" si="5"/>
        <v>0.8</v>
      </c>
      <c r="V171" s="40">
        <f t="shared" si="6"/>
        <v>0.5</v>
      </c>
      <c r="W171" s="40">
        <f t="shared" si="7"/>
        <v>0.5</v>
      </c>
    </row>
    <row r="172" spans="2:23" ht="13.5" customHeight="1">
      <c r="B172" s="39">
        <v>169</v>
      </c>
      <c r="C172" s="38" t="s">
        <v>45</v>
      </c>
      <c r="D172" s="38" t="s">
        <v>38</v>
      </c>
      <c r="E172" s="40">
        <f>VLOOKUP(Sintéticos2x2!C172,Aplicações!$B$10:$J$67,9,0)</f>
        <v>108.32</v>
      </c>
      <c r="F172" s="40">
        <f>VLOOKUP(Sintéticos2x2!D172,Aplicações!$B$10:$J$67,9,0)</f>
        <v>101.12</v>
      </c>
      <c r="G172" s="38">
        <v>190</v>
      </c>
      <c r="H172" s="38">
        <v>148</v>
      </c>
      <c r="I172" s="44">
        <f t="shared" ref="I172:J172" si="175">G172/E172-1</f>
        <v>0.75406203840472674</v>
      </c>
      <c r="J172" s="41">
        <f t="shared" si="175"/>
        <v>0.46360759493670889</v>
      </c>
      <c r="K172" s="41">
        <f t="shared" si="1"/>
        <v>0.60883481667071782</v>
      </c>
      <c r="L172" s="40">
        <f>VLOOKUP(Sintéticos2x2!C172,Aplicações!$B$10:$J$67,6,0)</f>
        <v>0.5</v>
      </c>
      <c r="M172" s="40">
        <f>VLOOKUP(Sintéticos2x2!D172,Aplicações!$B$10:$J$67,6,0)</f>
        <v>0.1</v>
      </c>
      <c r="N172" s="40">
        <f>VLOOKUP(Sintéticos2x2!C172,Aplicações!$B$10:$J$67,7,0)</f>
        <v>0.5</v>
      </c>
      <c r="O172" s="40">
        <f>VLOOKUP(Sintéticos2x2!D172,Aplicações!$B$10:$J$67,7,0)</f>
        <v>0.5</v>
      </c>
      <c r="P172" s="40">
        <f>VLOOKUP(Sintéticos2x2!C172,Aplicações!$B$10:$J$67,8,0)</f>
        <v>0.5</v>
      </c>
      <c r="Q172" s="40">
        <f>VLOOKUP(Sintéticos2x2!D172,Aplicações!$B$10:$J$67,8,0)</f>
        <v>1</v>
      </c>
      <c r="R172" s="40">
        <f t="shared" si="2"/>
        <v>0.6</v>
      </c>
      <c r="S172" s="40">
        <f t="shared" si="3"/>
        <v>1</v>
      </c>
      <c r="T172" s="40">
        <f t="shared" si="4"/>
        <v>1.5</v>
      </c>
      <c r="U172" s="40">
        <f t="shared" si="5"/>
        <v>0.6</v>
      </c>
      <c r="V172" s="40">
        <f t="shared" si="6"/>
        <v>1</v>
      </c>
      <c r="W172" s="40">
        <f t="shared" si="7"/>
        <v>0.5</v>
      </c>
    </row>
    <row r="173" spans="2:23" ht="13.5" customHeight="1">
      <c r="B173" s="39">
        <v>170</v>
      </c>
      <c r="C173" s="38" t="s">
        <v>45</v>
      </c>
      <c r="D173" s="38" t="s">
        <v>39</v>
      </c>
      <c r="E173" s="40">
        <f>VLOOKUP(Sintéticos2x2!C173,Aplicações!$B$10:$J$67,9,0)</f>
        <v>108.32</v>
      </c>
      <c r="F173" s="40">
        <f>VLOOKUP(Sintéticos2x2!D173,Aplicações!$B$10:$J$67,9,0)</f>
        <v>108.01</v>
      </c>
      <c r="G173" s="38">
        <v>242</v>
      </c>
      <c r="H173" s="38">
        <v>248</v>
      </c>
      <c r="I173" s="44">
        <f t="shared" ref="I173:J173" si="176">G173/E173-1</f>
        <v>1.2341211225997046</v>
      </c>
      <c r="J173" s="41">
        <f t="shared" si="176"/>
        <v>1.2960836959540782</v>
      </c>
      <c r="K173" s="41">
        <f t="shared" si="1"/>
        <v>1.2651024092768914</v>
      </c>
      <c r="L173" s="40">
        <f>VLOOKUP(Sintéticos2x2!C173,Aplicações!$B$10:$J$67,6,0)</f>
        <v>0.5</v>
      </c>
      <c r="M173" s="40">
        <f>VLOOKUP(Sintéticos2x2!D173,Aplicações!$B$10:$J$67,6,0)</f>
        <v>0.5</v>
      </c>
      <c r="N173" s="40">
        <f>VLOOKUP(Sintéticos2x2!C173,Aplicações!$B$10:$J$67,7,0)</f>
        <v>0.5</v>
      </c>
      <c r="O173" s="40">
        <f>VLOOKUP(Sintéticos2x2!D173,Aplicações!$B$10:$J$67,7,0)</f>
        <v>0.5</v>
      </c>
      <c r="P173" s="40">
        <f>VLOOKUP(Sintéticos2x2!C173,Aplicações!$B$10:$J$67,8,0)</f>
        <v>0.5</v>
      </c>
      <c r="Q173" s="40">
        <f>VLOOKUP(Sintéticos2x2!D173,Aplicações!$B$10:$J$67,8,0)</f>
        <v>1</v>
      </c>
      <c r="R173" s="40">
        <f t="shared" si="2"/>
        <v>1</v>
      </c>
      <c r="S173" s="40">
        <f t="shared" si="3"/>
        <v>1</v>
      </c>
      <c r="T173" s="40">
        <f t="shared" si="4"/>
        <v>1.5</v>
      </c>
      <c r="U173" s="40">
        <f t="shared" si="5"/>
        <v>1</v>
      </c>
      <c r="V173" s="40">
        <f t="shared" si="6"/>
        <v>1</v>
      </c>
      <c r="W173" s="40">
        <f t="shared" si="7"/>
        <v>0.5</v>
      </c>
    </row>
    <row r="174" spans="2:23" ht="13.5" customHeight="1">
      <c r="B174" s="39">
        <v>171</v>
      </c>
      <c r="C174" s="38" t="s">
        <v>45</v>
      </c>
      <c r="D174" s="38" t="s">
        <v>45</v>
      </c>
      <c r="E174" s="40">
        <f>VLOOKUP(Sintéticos2x2!C174,Aplicações!$B$10:$J$67,9,0)</f>
        <v>108.32</v>
      </c>
      <c r="F174" s="40">
        <f>VLOOKUP(Sintéticos2x2!D174,Aplicações!$B$10:$J$67,9,0)</f>
        <v>108.32</v>
      </c>
      <c r="G174" s="38">
        <v>231</v>
      </c>
      <c r="H174" s="38">
        <v>222</v>
      </c>
      <c r="I174" s="44">
        <f t="shared" ref="I174:J174" si="177">G174/E174-1</f>
        <v>1.1325701624815365</v>
      </c>
      <c r="J174" s="41">
        <f t="shared" si="177"/>
        <v>1.0494830132939441</v>
      </c>
      <c r="K174" s="41">
        <f t="shared" si="1"/>
        <v>1.0910265878877403</v>
      </c>
      <c r="L174" s="40">
        <f>VLOOKUP(Sintéticos2x2!C174,Aplicações!$B$10:$J$67,6,0)</f>
        <v>0.5</v>
      </c>
      <c r="M174" s="40">
        <f>VLOOKUP(Sintéticos2x2!D174,Aplicações!$B$10:$J$67,6,0)</f>
        <v>0.5</v>
      </c>
      <c r="N174" s="40">
        <f>VLOOKUP(Sintéticos2x2!C174,Aplicações!$B$10:$J$67,7,0)</f>
        <v>0.5</v>
      </c>
      <c r="O174" s="40">
        <f>VLOOKUP(Sintéticos2x2!D174,Aplicações!$B$10:$J$67,7,0)</f>
        <v>0.5</v>
      </c>
      <c r="P174" s="40">
        <f>VLOOKUP(Sintéticos2x2!C174,Aplicações!$B$10:$J$67,8,0)</f>
        <v>0.5</v>
      </c>
      <c r="Q174" s="40">
        <f>VLOOKUP(Sintéticos2x2!D174,Aplicações!$B$10:$J$67,8,0)</f>
        <v>0.5</v>
      </c>
      <c r="R174" s="40">
        <f t="shared" si="2"/>
        <v>1</v>
      </c>
      <c r="S174" s="40">
        <f t="shared" si="3"/>
        <v>1</v>
      </c>
      <c r="T174" s="40">
        <f t="shared" si="4"/>
        <v>1</v>
      </c>
      <c r="U174" s="40">
        <f t="shared" si="5"/>
        <v>1</v>
      </c>
      <c r="V174" s="40">
        <f t="shared" si="6"/>
        <v>1</v>
      </c>
      <c r="W174" s="40">
        <f t="shared" si="7"/>
        <v>1</v>
      </c>
    </row>
    <row r="175" spans="2:23" ht="13.5" customHeight="1"/>
    <row r="176" spans="2:23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mergeCells count="9">
    <mergeCell ref="P3:Q3"/>
    <mergeCell ref="N3:O3"/>
    <mergeCell ref="R2:T2"/>
    <mergeCell ref="U2:W2"/>
    <mergeCell ref="C3:D3"/>
    <mergeCell ref="L3:M3"/>
    <mergeCell ref="I3:J3"/>
    <mergeCell ref="G3:H3"/>
    <mergeCell ref="E3:F3"/>
  </mergeCells>
  <pageMargins left="0.25" right="0.25" top="0.75" bottom="0.75" header="0" footer="0"/>
  <pageSetup paperSize="8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D1000"/>
  <sheetViews>
    <sheetView workbookViewId="0"/>
  </sheetViews>
  <sheetFormatPr defaultColWidth="14.42578125" defaultRowHeight="15" customHeight="1"/>
  <cols>
    <col min="1" max="1" width="1.140625" customWidth="1"/>
    <col min="2" max="2" width="4.28515625" customWidth="1"/>
    <col min="3" max="5" width="5.7109375" customWidth="1"/>
    <col min="6" max="9" width="5.85546875" customWidth="1"/>
    <col min="10" max="10" width="6.140625" customWidth="1"/>
    <col min="11" max="11" width="6" customWidth="1"/>
    <col min="12" max="14" width="5.7109375" customWidth="1"/>
    <col min="15" max="15" width="9.7109375" customWidth="1"/>
    <col min="16" max="24" width="4.7109375" customWidth="1"/>
    <col min="25" max="25" width="6" customWidth="1"/>
    <col min="26" max="26" width="6.42578125" customWidth="1"/>
    <col min="27" max="27" width="6.28515625" customWidth="1"/>
    <col min="28" max="28" width="5.85546875" customWidth="1"/>
    <col min="29" max="29" width="6.42578125" customWidth="1"/>
    <col min="30" max="30" width="5.42578125" customWidth="1"/>
  </cols>
  <sheetData>
    <row r="1" spans="2:30" ht="13.5" customHeight="1">
      <c r="D1" s="34"/>
      <c r="E1" s="34"/>
      <c r="F1" s="35"/>
      <c r="G1" s="35"/>
      <c r="H1" s="35"/>
      <c r="O1" s="36"/>
      <c r="Y1" s="35"/>
    </row>
    <row r="2" spans="2:30" ht="13.5" customHeight="1">
      <c r="D2" s="34"/>
      <c r="E2" s="34"/>
      <c r="F2" s="35"/>
      <c r="G2" s="35"/>
      <c r="H2" s="35"/>
      <c r="O2" s="36"/>
      <c r="Y2" s="109" t="s">
        <v>46</v>
      </c>
      <c r="Z2" s="97"/>
      <c r="AA2" s="98"/>
      <c r="AB2" s="109" t="s">
        <v>47</v>
      </c>
      <c r="AC2" s="97"/>
      <c r="AD2" s="98"/>
    </row>
    <row r="3" spans="2:30" ht="13.5" customHeight="1">
      <c r="C3" s="109" t="s">
        <v>23</v>
      </c>
      <c r="D3" s="97"/>
      <c r="E3" s="98"/>
      <c r="F3" s="109" t="s">
        <v>24</v>
      </c>
      <c r="G3" s="97"/>
      <c r="H3" s="98"/>
      <c r="I3" s="110" t="s">
        <v>25</v>
      </c>
      <c r="J3" s="97"/>
      <c r="K3" s="98"/>
      <c r="L3" s="109" t="s">
        <v>26</v>
      </c>
      <c r="M3" s="97"/>
      <c r="N3" s="98"/>
      <c r="O3" s="37" t="s">
        <v>26</v>
      </c>
      <c r="P3" s="109" t="s">
        <v>4</v>
      </c>
      <c r="Q3" s="97"/>
      <c r="R3" s="98"/>
      <c r="S3" s="109" t="s">
        <v>5</v>
      </c>
      <c r="T3" s="97"/>
      <c r="U3" s="98"/>
      <c r="V3" s="109" t="s">
        <v>27</v>
      </c>
      <c r="W3" s="97"/>
      <c r="X3" s="98"/>
      <c r="Y3" s="38" t="s">
        <v>4</v>
      </c>
      <c r="Z3" s="38" t="s">
        <v>5</v>
      </c>
      <c r="AA3" s="38" t="s">
        <v>6</v>
      </c>
      <c r="AB3" s="38" t="s">
        <v>4</v>
      </c>
      <c r="AC3" s="38" t="s">
        <v>5</v>
      </c>
      <c r="AD3" s="38" t="s">
        <v>6</v>
      </c>
    </row>
    <row r="4" spans="2:30" ht="13.5" customHeight="1">
      <c r="B4" s="39">
        <v>1</v>
      </c>
      <c r="C4" s="31" t="s">
        <v>48</v>
      </c>
      <c r="D4" s="31" t="s">
        <v>48</v>
      </c>
      <c r="E4" s="31" t="s">
        <v>48</v>
      </c>
      <c r="F4" s="40">
        <f>VLOOKUP(Sintéticos3x3!C4,Aplicações!$B$10:$J$67,9,0)</f>
        <v>63.24</v>
      </c>
      <c r="G4" s="40">
        <f>VLOOKUP(Sintéticos3x3!D4,Aplicações!$B$10:$J$67,9,0)</f>
        <v>63.24</v>
      </c>
      <c r="H4" s="40">
        <f>VLOOKUP(Sintéticos3x3!E4,Aplicações!$B$10:$J$67,9,0)</f>
        <v>63.24</v>
      </c>
      <c r="I4" s="45">
        <v>249</v>
      </c>
      <c r="J4" s="45">
        <v>252</v>
      </c>
      <c r="K4" s="45">
        <v>248</v>
      </c>
      <c r="L4" s="41">
        <f t="shared" ref="L4:N4" si="0">I4/F4-1</f>
        <v>2.9373814041745727</v>
      </c>
      <c r="M4" s="41">
        <f t="shared" si="0"/>
        <v>2.9848197343453511</v>
      </c>
      <c r="N4" s="41">
        <f t="shared" si="0"/>
        <v>2.9215686274509802</v>
      </c>
      <c r="O4" s="41">
        <f t="shared" ref="O4:O168" si="1">AVERAGE(L4:N4)</f>
        <v>2.947923255323635</v>
      </c>
      <c r="P4" s="40">
        <f>VLOOKUP(Sintéticos3x3!C4,Aplicações!$B$10:$J$67,6,0)</f>
        <v>1</v>
      </c>
      <c r="Q4" s="40">
        <f>VLOOKUP(Sintéticos3x3!D4,Aplicações!$B$10:$J$67,6,0)</f>
        <v>1</v>
      </c>
      <c r="R4" s="40">
        <f>VLOOKUP(Sintéticos3x3!E4,Aplicações!$B$10:$J$67,6,0)</f>
        <v>1</v>
      </c>
      <c r="S4" s="40">
        <f>VLOOKUP(Sintéticos3x3!C4,Aplicações!$B$10:$J$67,7,0)</f>
        <v>0</v>
      </c>
      <c r="T4" s="40">
        <f>VLOOKUP(Sintéticos3x3!D4,Aplicações!$B$10:$J$67,7,0)</f>
        <v>0</v>
      </c>
      <c r="U4" s="40">
        <f>VLOOKUP(Sintéticos3x3!E4,Aplicações!$B$10:$J$67,7,0)</f>
        <v>0</v>
      </c>
      <c r="V4" s="40">
        <f>VLOOKUP(Sintéticos3x3!C4,Aplicações!$B$10:$J$67,8,0)</f>
        <v>0.1</v>
      </c>
      <c r="W4" s="40">
        <f>VLOOKUP(Sintéticos3x3!D4,Aplicações!$B$10:$J$67,8,0)</f>
        <v>0.1</v>
      </c>
      <c r="X4" s="40">
        <f>VLOOKUP(Sintéticos3x3!E4,Aplicações!$B$10:$J$67,8,0)</f>
        <v>0.1</v>
      </c>
      <c r="Y4" s="40">
        <f t="shared" ref="Y4:Y168" si="2">SUM(P4:R4)</f>
        <v>3</v>
      </c>
      <c r="Z4" s="40">
        <f t="shared" ref="Z4:Z168" si="3">SUM(S4:U4)</f>
        <v>0</v>
      </c>
      <c r="AA4" s="40">
        <f t="shared" ref="AA4:AA168" si="4">SUM(V4:X4)</f>
        <v>0.30000000000000004</v>
      </c>
      <c r="AB4" s="40">
        <f t="shared" ref="AB4:AB168" si="5">AVERAGE((1-ABS(P4-Q4)),(1-ABS(P4-R4)),(1-ABS(Q4-R4)))</f>
        <v>1</v>
      </c>
      <c r="AC4" s="40">
        <f t="shared" ref="AC4:AC168" si="6">AVERAGE((1-ABS(S4-T4)),(1-ABS(S4-T4)),(1-ABS(T4-U4)))</f>
        <v>1</v>
      </c>
      <c r="AD4" s="46">
        <f t="shared" ref="AD4:AD168" si="7">AVERAGE((1-ABS(V4-W4)),(1-ABS(V4-X4)),(1-ABS(W4-X4)))</f>
        <v>1</v>
      </c>
    </row>
    <row r="5" spans="2:30" ht="13.5" customHeight="1">
      <c r="B5" s="39">
        <v>2</v>
      </c>
      <c r="C5" s="31" t="s">
        <v>48</v>
      </c>
      <c r="D5" s="31" t="s">
        <v>48</v>
      </c>
      <c r="E5" s="31" t="s">
        <v>49</v>
      </c>
      <c r="F5" s="40">
        <f>VLOOKUP(Sintéticos3x3!C5,Aplicações!$B$10:$J$67,9,0)</f>
        <v>63.24</v>
      </c>
      <c r="G5" s="40">
        <f>VLOOKUP(Sintéticos3x3!D5,Aplicações!$B$10:$J$67,9,0)</f>
        <v>63.24</v>
      </c>
      <c r="H5" s="40">
        <f>VLOOKUP(Sintéticos3x3!E5,Aplicações!$B$10:$J$67,9,0)</f>
        <v>70.61</v>
      </c>
      <c r="I5" s="31">
        <v>143</v>
      </c>
      <c r="J5" s="31">
        <v>142</v>
      </c>
      <c r="K5" s="31">
        <v>109</v>
      </c>
      <c r="L5" s="41">
        <f t="shared" ref="L5:N5" si="8">I5/F5-1</f>
        <v>1.2612270714737508</v>
      </c>
      <c r="M5" s="41">
        <f t="shared" si="8"/>
        <v>1.2454142947501579</v>
      </c>
      <c r="N5" s="41">
        <f t="shared" si="8"/>
        <v>0.543690695368928</v>
      </c>
      <c r="O5" s="41">
        <f t="shared" si="1"/>
        <v>1.0167773538642788</v>
      </c>
      <c r="P5" s="40">
        <f>VLOOKUP(Sintéticos3x3!C5,Aplicações!$B$10:$J$67,6,0)</f>
        <v>1</v>
      </c>
      <c r="Q5" s="40">
        <f>VLOOKUP(Sintéticos3x3!D5,Aplicações!$B$10:$J$67,6,0)</f>
        <v>1</v>
      </c>
      <c r="R5" s="40">
        <f>VLOOKUP(Sintéticos3x3!E5,Aplicações!$B$10:$J$67,6,0)</f>
        <v>0.1</v>
      </c>
      <c r="S5" s="40">
        <f>VLOOKUP(Sintéticos3x3!C5,Aplicações!$B$10:$J$67,7,0)</f>
        <v>0</v>
      </c>
      <c r="T5" s="40">
        <f>VLOOKUP(Sintéticos3x3!D5,Aplicações!$B$10:$J$67,7,0)</f>
        <v>0</v>
      </c>
      <c r="U5" s="40">
        <f>VLOOKUP(Sintéticos3x3!E5,Aplicações!$B$10:$J$67,7,0)</f>
        <v>0</v>
      </c>
      <c r="V5" s="40">
        <f>VLOOKUP(Sintéticos3x3!C5,Aplicações!$B$10:$J$67,8,0)</f>
        <v>0.1</v>
      </c>
      <c r="W5" s="40">
        <f>VLOOKUP(Sintéticos3x3!D5,Aplicações!$B$10:$J$67,8,0)</f>
        <v>0.1</v>
      </c>
      <c r="X5" s="40">
        <f>VLOOKUP(Sintéticos3x3!E5,Aplicações!$B$10:$J$67,8,0)</f>
        <v>0.1</v>
      </c>
      <c r="Y5" s="40">
        <f t="shared" si="2"/>
        <v>2.1</v>
      </c>
      <c r="Z5" s="40">
        <f t="shared" si="3"/>
        <v>0</v>
      </c>
      <c r="AA5" s="40">
        <f t="shared" si="4"/>
        <v>0.30000000000000004</v>
      </c>
      <c r="AB5" s="40">
        <f t="shared" si="5"/>
        <v>0.40000000000000008</v>
      </c>
      <c r="AC5" s="40">
        <f t="shared" si="6"/>
        <v>1</v>
      </c>
      <c r="AD5" s="46">
        <f t="shared" si="7"/>
        <v>1</v>
      </c>
    </row>
    <row r="6" spans="2:30" ht="13.5" customHeight="1">
      <c r="B6" s="39">
        <v>3</v>
      </c>
      <c r="C6" s="31" t="s">
        <v>48</v>
      </c>
      <c r="D6" s="31" t="s">
        <v>48</v>
      </c>
      <c r="E6" s="31" t="s">
        <v>50</v>
      </c>
      <c r="F6" s="40">
        <f>VLOOKUP(Sintéticos3x3!C6,Aplicações!$B$10:$J$67,9,0)</f>
        <v>63.24</v>
      </c>
      <c r="G6" s="40">
        <f>VLOOKUP(Sintéticos3x3!D6,Aplicações!$B$10:$J$67,9,0)</f>
        <v>63.24</v>
      </c>
      <c r="H6" s="40">
        <f>VLOOKUP(Sintéticos3x3!E6,Aplicações!$B$10:$J$67,9,0)</f>
        <v>62.44</v>
      </c>
      <c r="I6" s="31">
        <v>224</v>
      </c>
      <c r="J6" s="31">
        <v>222</v>
      </c>
      <c r="K6" s="31">
        <v>106</v>
      </c>
      <c r="L6" s="41">
        <f t="shared" ref="L6:N6" si="9">I6/F6-1</f>
        <v>2.5420619860847564</v>
      </c>
      <c r="M6" s="41">
        <f t="shared" si="9"/>
        <v>2.510436432637571</v>
      </c>
      <c r="N6" s="41">
        <f t="shared" si="9"/>
        <v>0.69762972453555427</v>
      </c>
      <c r="O6" s="41">
        <f t="shared" si="1"/>
        <v>1.9167093810859608</v>
      </c>
      <c r="P6" s="40">
        <f>VLOOKUP(Sintéticos3x3!C6,Aplicações!$B$10:$J$67,6,0)</f>
        <v>1</v>
      </c>
      <c r="Q6" s="40">
        <f>VLOOKUP(Sintéticos3x3!D6,Aplicações!$B$10:$J$67,6,0)</f>
        <v>1</v>
      </c>
      <c r="R6" s="40">
        <f>VLOOKUP(Sintéticos3x3!E6,Aplicações!$B$10:$J$67,6,0)</f>
        <v>0.3</v>
      </c>
      <c r="S6" s="40">
        <f>VLOOKUP(Sintéticos3x3!C6,Aplicações!$B$10:$J$67,7,0)</f>
        <v>0</v>
      </c>
      <c r="T6" s="40">
        <f>VLOOKUP(Sintéticos3x3!D6,Aplicações!$B$10:$J$67,7,0)</f>
        <v>0</v>
      </c>
      <c r="U6" s="40">
        <f>VLOOKUP(Sintéticos3x3!E6,Aplicações!$B$10:$J$67,7,0)</f>
        <v>0.9</v>
      </c>
      <c r="V6" s="40">
        <f>VLOOKUP(Sintéticos3x3!C6,Aplicações!$B$10:$J$67,8,0)</f>
        <v>0.1</v>
      </c>
      <c r="W6" s="40">
        <f>VLOOKUP(Sintéticos3x3!D6,Aplicações!$B$10:$J$67,8,0)</f>
        <v>0.1</v>
      </c>
      <c r="X6" s="40">
        <f>VLOOKUP(Sintéticos3x3!E6,Aplicações!$B$10:$J$67,8,0)</f>
        <v>0.1</v>
      </c>
      <c r="Y6" s="40">
        <f t="shared" si="2"/>
        <v>2.2999999999999998</v>
      </c>
      <c r="Z6" s="40">
        <f t="shared" si="3"/>
        <v>0.9</v>
      </c>
      <c r="AA6" s="40">
        <f t="shared" si="4"/>
        <v>0.30000000000000004</v>
      </c>
      <c r="AB6" s="40">
        <f t="shared" si="5"/>
        <v>0.53333333333333333</v>
      </c>
      <c r="AC6" s="40">
        <f t="shared" si="6"/>
        <v>0.70000000000000007</v>
      </c>
      <c r="AD6" s="46">
        <f t="shared" si="7"/>
        <v>1</v>
      </c>
    </row>
    <row r="7" spans="2:30" ht="13.5" customHeight="1">
      <c r="B7" s="39">
        <v>4</v>
      </c>
      <c r="C7" s="31" t="s">
        <v>48</v>
      </c>
      <c r="D7" s="31" t="s">
        <v>48</v>
      </c>
      <c r="E7" s="31" t="s">
        <v>51</v>
      </c>
      <c r="F7" s="40">
        <f>VLOOKUP(Sintéticos3x3!C7,Aplicações!$B$10:$J$67,9,0)</f>
        <v>63.24</v>
      </c>
      <c r="G7" s="40">
        <f>VLOOKUP(Sintéticos3x3!D7,Aplicações!$B$10:$J$67,9,0)</f>
        <v>63.24</v>
      </c>
      <c r="H7" s="40">
        <f>VLOOKUP(Sintéticos3x3!E7,Aplicações!$B$10:$J$67,9,0)</f>
        <v>95.07</v>
      </c>
      <c r="I7" s="31">
        <v>220</v>
      </c>
      <c r="J7" s="31">
        <v>220</v>
      </c>
      <c r="K7" s="31">
        <v>284</v>
      </c>
      <c r="L7" s="41">
        <f t="shared" ref="L7:N7" si="10">I7/F7-1</f>
        <v>2.4788108791903856</v>
      </c>
      <c r="M7" s="41">
        <f t="shared" si="10"/>
        <v>2.4788108791903856</v>
      </c>
      <c r="N7" s="41">
        <f t="shared" si="10"/>
        <v>1.9872725360260861</v>
      </c>
      <c r="O7" s="41">
        <f t="shared" si="1"/>
        <v>2.3149647648022857</v>
      </c>
      <c r="P7" s="40">
        <f>VLOOKUP(Sintéticos3x3!C7,Aplicações!$B$10:$J$67,6,0)</f>
        <v>1</v>
      </c>
      <c r="Q7" s="40">
        <f>VLOOKUP(Sintéticos3x3!D7,Aplicações!$B$10:$J$67,6,0)</f>
        <v>1</v>
      </c>
      <c r="R7" s="40">
        <f>VLOOKUP(Sintéticos3x3!E7,Aplicações!$B$10:$J$67,6,0)</f>
        <v>0.9</v>
      </c>
      <c r="S7" s="40">
        <f>VLOOKUP(Sintéticos3x3!C7,Aplicações!$B$10:$J$67,7,0)</f>
        <v>0</v>
      </c>
      <c r="T7" s="40">
        <f>VLOOKUP(Sintéticos3x3!D7,Aplicações!$B$10:$J$67,7,0)</f>
        <v>0</v>
      </c>
      <c r="U7" s="40">
        <f>VLOOKUP(Sintéticos3x3!E7,Aplicações!$B$10:$J$67,7,0)</f>
        <v>0</v>
      </c>
      <c r="V7" s="40">
        <f>VLOOKUP(Sintéticos3x3!C7,Aplicações!$B$10:$J$67,8,0)</f>
        <v>0.1</v>
      </c>
      <c r="W7" s="40">
        <f>VLOOKUP(Sintéticos3x3!D7,Aplicações!$B$10:$J$67,8,0)</f>
        <v>0.1</v>
      </c>
      <c r="X7" s="40">
        <f>VLOOKUP(Sintéticos3x3!E7,Aplicações!$B$10:$J$67,8,0)</f>
        <v>0.5</v>
      </c>
      <c r="Y7" s="40">
        <f t="shared" si="2"/>
        <v>2.9</v>
      </c>
      <c r="Z7" s="40">
        <f t="shared" si="3"/>
        <v>0</v>
      </c>
      <c r="AA7" s="40">
        <f t="shared" si="4"/>
        <v>0.7</v>
      </c>
      <c r="AB7" s="40">
        <f t="shared" si="5"/>
        <v>0.93333333333333324</v>
      </c>
      <c r="AC7" s="40">
        <f t="shared" si="6"/>
        <v>1</v>
      </c>
      <c r="AD7" s="46">
        <f t="shared" si="7"/>
        <v>0.73333333333333339</v>
      </c>
    </row>
    <row r="8" spans="2:30" ht="13.5" customHeight="1">
      <c r="B8" s="39">
        <v>5</v>
      </c>
      <c r="C8" s="31" t="s">
        <v>48</v>
      </c>
      <c r="D8" s="31" t="s">
        <v>48</v>
      </c>
      <c r="E8" s="31" t="s">
        <v>52</v>
      </c>
      <c r="F8" s="40">
        <f>VLOOKUP(Sintéticos3x3!C8,Aplicações!$B$10:$J$67,9,0)</f>
        <v>63.24</v>
      </c>
      <c r="G8" s="40">
        <f>VLOOKUP(Sintéticos3x3!D8,Aplicações!$B$10:$J$67,9,0)</f>
        <v>63.24</v>
      </c>
      <c r="H8" s="40">
        <f>VLOOKUP(Sintéticos3x3!E8,Aplicações!$B$10:$J$67,9,0)</f>
        <v>93.25</v>
      </c>
      <c r="I8" s="31">
        <v>190</v>
      </c>
      <c r="J8" s="31">
        <v>190</v>
      </c>
      <c r="K8" s="31">
        <v>167</v>
      </c>
      <c r="L8" s="41">
        <f t="shared" ref="L8:N8" si="11">I8/F8-1</f>
        <v>2.0044275774826059</v>
      </c>
      <c r="M8" s="41">
        <f t="shared" si="11"/>
        <v>2.0044275774826059</v>
      </c>
      <c r="N8" s="41">
        <f t="shared" si="11"/>
        <v>0.7908847184986596</v>
      </c>
      <c r="O8" s="41">
        <f t="shared" si="1"/>
        <v>1.5999132911546239</v>
      </c>
      <c r="P8" s="40">
        <f>VLOOKUP(Sintéticos3x3!C8,Aplicações!$B$10:$J$67,6,0)</f>
        <v>1</v>
      </c>
      <c r="Q8" s="40">
        <f>VLOOKUP(Sintéticos3x3!D8,Aplicações!$B$10:$J$67,6,0)</f>
        <v>1</v>
      </c>
      <c r="R8" s="40">
        <f>VLOOKUP(Sintéticos3x3!E8,Aplicações!$B$10:$J$67,6,0)</f>
        <v>0.3</v>
      </c>
      <c r="S8" s="40">
        <f>VLOOKUP(Sintéticos3x3!C8,Aplicações!$B$10:$J$67,7,0)</f>
        <v>0</v>
      </c>
      <c r="T8" s="40">
        <f>VLOOKUP(Sintéticos3x3!D8,Aplicações!$B$10:$J$67,7,0)</f>
        <v>0</v>
      </c>
      <c r="U8" s="40">
        <f>VLOOKUP(Sintéticos3x3!E8,Aplicações!$B$10:$J$67,7,0)</f>
        <v>0.9</v>
      </c>
      <c r="V8" s="40">
        <f>VLOOKUP(Sintéticos3x3!C8,Aplicações!$B$10:$J$67,8,0)</f>
        <v>0.1</v>
      </c>
      <c r="W8" s="40">
        <f>VLOOKUP(Sintéticos3x3!D8,Aplicações!$B$10:$J$67,8,0)</f>
        <v>0.1</v>
      </c>
      <c r="X8" s="40">
        <f>VLOOKUP(Sintéticos3x3!E8,Aplicações!$B$10:$J$67,8,0)</f>
        <v>0.5</v>
      </c>
      <c r="Y8" s="40">
        <f t="shared" si="2"/>
        <v>2.2999999999999998</v>
      </c>
      <c r="Z8" s="40">
        <f t="shared" si="3"/>
        <v>0.9</v>
      </c>
      <c r="AA8" s="40">
        <f t="shared" si="4"/>
        <v>0.7</v>
      </c>
      <c r="AB8" s="40">
        <f t="shared" si="5"/>
        <v>0.53333333333333333</v>
      </c>
      <c r="AC8" s="40">
        <f t="shared" si="6"/>
        <v>0.70000000000000007</v>
      </c>
      <c r="AD8" s="46">
        <f t="shared" si="7"/>
        <v>0.73333333333333339</v>
      </c>
    </row>
    <row r="9" spans="2:30" ht="13.5" customHeight="1">
      <c r="B9" s="39">
        <v>6</v>
      </c>
      <c r="C9" s="31" t="s">
        <v>48</v>
      </c>
      <c r="D9" s="31" t="s">
        <v>48</v>
      </c>
      <c r="E9" s="31" t="s">
        <v>53</v>
      </c>
      <c r="F9" s="40">
        <f>VLOOKUP(Sintéticos3x3!C9,Aplicações!$B$10:$J$67,9,0)</f>
        <v>63.24</v>
      </c>
      <c r="G9" s="40">
        <f>VLOOKUP(Sintéticos3x3!D9,Aplicações!$B$10:$J$67,9,0)</f>
        <v>63.24</v>
      </c>
      <c r="H9" s="40">
        <f>VLOOKUP(Sintéticos3x3!E9,Aplicações!$B$10:$J$67,9,0)</f>
        <v>75.02</v>
      </c>
      <c r="I9" s="31">
        <v>220</v>
      </c>
      <c r="J9" s="31">
        <v>220</v>
      </c>
      <c r="K9" s="31">
        <v>237</v>
      </c>
      <c r="L9" s="41">
        <f t="shared" ref="L9:N9" si="12">I9/F9-1</f>
        <v>2.4788108791903856</v>
      </c>
      <c r="M9" s="41">
        <f t="shared" si="12"/>
        <v>2.4788108791903856</v>
      </c>
      <c r="N9" s="41">
        <f t="shared" si="12"/>
        <v>2.1591575579845377</v>
      </c>
      <c r="O9" s="41">
        <f t="shared" si="1"/>
        <v>2.3722597721217693</v>
      </c>
      <c r="P9" s="40">
        <f>VLOOKUP(Sintéticos3x3!C9,Aplicações!$B$10:$J$67,6,0)</f>
        <v>1</v>
      </c>
      <c r="Q9" s="40">
        <f>VLOOKUP(Sintéticos3x3!D9,Aplicações!$B$10:$J$67,6,0)</f>
        <v>1</v>
      </c>
      <c r="R9" s="40">
        <f>VLOOKUP(Sintéticos3x3!E9,Aplicações!$B$10:$J$67,6,0)</f>
        <v>1</v>
      </c>
      <c r="S9" s="40">
        <f>VLOOKUP(Sintéticos3x3!C9,Aplicações!$B$10:$J$67,7,0)</f>
        <v>0</v>
      </c>
      <c r="T9" s="40">
        <f>VLOOKUP(Sintéticos3x3!D9,Aplicações!$B$10:$J$67,7,0)</f>
        <v>0</v>
      </c>
      <c r="U9" s="40">
        <f>VLOOKUP(Sintéticos3x3!E9,Aplicações!$B$10:$J$67,7,0)</f>
        <v>0</v>
      </c>
      <c r="V9" s="40">
        <f>VLOOKUP(Sintéticos3x3!C9,Aplicações!$B$10:$J$67,8,0)</f>
        <v>0.1</v>
      </c>
      <c r="W9" s="40">
        <f>VLOOKUP(Sintéticos3x3!D9,Aplicações!$B$10:$J$67,8,0)</f>
        <v>0.1</v>
      </c>
      <c r="X9" s="40">
        <f>VLOOKUP(Sintéticos3x3!E9,Aplicações!$B$10:$J$67,8,0)</f>
        <v>0.3</v>
      </c>
      <c r="Y9" s="40">
        <f t="shared" si="2"/>
        <v>3</v>
      </c>
      <c r="Z9" s="40">
        <f t="shared" si="3"/>
        <v>0</v>
      </c>
      <c r="AA9" s="40">
        <f t="shared" si="4"/>
        <v>0.5</v>
      </c>
      <c r="AB9" s="40">
        <f t="shared" si="5"/>
        <v>1</v>
      </c>
      <c r="AC9" s="40">
        <f t="shared" si="6"/>
        <v>1</v>
      </c>
      <c r="AD9" s="46">
        <f t="shared" si="7"/>
        <v>0.8666666666666667</v>
      </c>
    </row>
    <row r="10" spans="2:30" ht="13.5" customHeight="1">
      <c r="B10" s="39">
        <v>7</v>
      </c>
      <c r="C10" s="31" t="s">
        <v>48</v>
      </c>
      <c r="D10" s="31" t="s">
        <v>48</v>
      </c>
      <c r="E10" s="31" t="s">
        <v>54</v>
      </c>
      <c r="F10" s="40">
        <f>VLOOKUP(Sintéticos3x3!C10,Aplicações!$B$10:$J$67,9,0)</f>
        <v>63.24</v>
      </c>
      <c r="G10" s="40">
        <f>VLOOKUP(Sintéticos3x3!D10,Aplicações!$B$10:$J$67,9,0)</f>
        <v>63.24</v>
      </c>
      <c r="H10" s="40">
        <f>VLOOKUP(Sintéticos3x3!E10,Aplicações!$B$10:$J$67,9,0)</f>
        <v>74.66</v>
      </c>
      <c r="I10" s="31">
        <v>217</v>
      </c>
      <c r="J10" s="31">
        <v>217</v>
      </c>
      <c r="K10" s="31">
        <v>124</v>
      </c>
      <c r="L10" s="41">
        <f t="shared" ref="L10:N10" si="13">I10/F10-1</f>
        <v>2.4313725490196076</v>
      </c>
      <c r="M10" s="41">
        <f t="shared" si="13"/>
        <v>2.4313725490196076</v>
      </c>
      <c r="N10" s="41">
        <f t="shared" si="13"/>
        <v>0.66086257701580498</v>
      </c>
      <c r="O10" s="41">
        <f t="shared" si="1"/>
        <v>1.8412025583516733</v>
      </c>
      <c r="P10" s="40">
        <f>VLOOKUP(Sintéticos3x3!C10,Aplicações!$B$10:$J$67,6,0)</f>
        <v>1</v>
      </c>
      <c r="Q10" s="40">
        <f>VLOOKUP(Sintéticos3x3!D10,Aplicações!$B$10:$J$67,6,0)</f>
        <v>1</v>
      </c>
      <c r="R10" s="40">
        <f>VLOOKUP(Sintéticos3x3!E10,Aplicações!$B$10:$J$67,6,0)</f>
        <v>0.3</v>
      </c>
      <c r="S10" s="40">
        <f>VLOOKUP(Sintéticos3x3!C10,Aplicações!$B$10:$J$67,7,0)</f>
        <v>0</v>
      </c>
      <c r="T10" s="40">
        <f>VLOOKUP(Sintéticos3x3!D10,Aplicações!$B$10:$J$67,7,0)</f>
        <v>0</v>
      </c>
      <c r="U10" s="40">
        <f>VLOOKUP(Sintéticos3x3!E10,Aplicações!$B$10:$J$67,7,0)</f>
        <v>0.9</v>
      </c>
      <c r="V10" s="40">
        <f>VLOOKUP(Sintéticos3x3!C10,Aplicações!$B$10:$J$67,8,0)</f>
        <v>0.1</v>
      </c>
      <c r="W10" s="40">
        <f>VLOOKUP(Sintéticos3x3!D10,Aplicações!$B$10:$J$67,8,0)</f>
        <v>0.1</v>
      </c>
      <c r="X10" s="40">
        <f>VLOOKUP(Sintéticos3x3!E10,Aplicações!$B$10:$J$67,8,0)</f>
        <v>0.3</v>
      </c>
      <c r="Y10" s="40">
        <f t="shared" si="2"/>
        <v>2.2999999999999998</v>
      </c>
      <c r="Z10" s="40">
        <f t="shared" si="3"/>
        <v>0.9</v>
      </c>
      <c r="AA10" s="40">
        <f t="shared" si="4"/>
        <v>0.5</v>
      </c>
      <c r="AB10" s="40">
        <f t="shared" si="5"/>
        <v>0.53333333333333333</v>
      </c>
      <c r="AC10" s="40">
        <f t="shared" si="6"/>
        <v>0.70000000000000007</v>
      </c>
      <c r="AD10" s="46">
        <f t="shared" si="7"/>
        <v>0.8666666666666667</v>
      </c>
    </row>
    <row r="11" spans="2:30" ht="13.5" customHeight="1">
      <c r="B11" s="39">
        <v>8</v>
      </c>
      <c r="C11" s="31" t="s">
        <v>48</v>
      </c>
      <c r="D11" s="31" t="s">
        <v>48</v>
      </c>
      <c r="E11" s="31" t="s">
        <v>55</v>
      </c>
      <c r="F11" s="40">
        <f>VLOOKUP(Sintéticos3x3!C11,Aplicações!$B$10:$J$67,9,0)</f>
        <v>63.24</v>
      </c>
      <c r="G11" s="40">
        <f>VLOOKUP(Sintéticos3x3!D11,Aplicações!$B$10:$J$67,9,0)</f>
        <v>63.24</v>
      </c>
      <c r="H11" s="40">
        <f>VLOOKUP(Sintéticos3x3!E11,Aplicações!$B$10:$J$67,9,0)</f>
        <v>66.040000000000006</v>
      </c>
      <c r="I11" s="31">
        <v>192</v>
      </c>
      <c r="J11" s="31">
        <v>191</v>
      </c>
      <c r="K11" s="31">
        <v>155</v>
      </c>
      <c r="L11" s="41">
        <f t="shared" ref="L11:N11" si="14">I11/F11-1</f>
        <v>2.0360531309297913</v>
      </c>
      <c r="M11" s="41">
        <f t="shared" si="14"/>
        <v>2.0202403542061984</v>
      </c>
      <c r="N11" s="41">
        <f t="shared" si="14"/>
        <v>1.3470623864324649</v>
      </c>
      <c r="O11" s="41">
        <f t="shared" si="1"/>
        <v>1.8011186238561516</v>
      </c>
      <c r="P11" s="40">
        <f>VLOOKUP(Sintéticos3x3!C11,Aplicações!$B$10:$J$67,6,0)</f>
        <v>1</v>
      </c>
      <c r="Q11" s="40">
        <f>VLOOKUP(Sintéticos3x3!D11,Aplicações!$B$10:$J$67,6,0)</f>
        <v>1</v>
      </c>
      <c r="R11" s="40">
        <f>VLOOKUP(Sintéticos3x3!E11,Aplicações!$B$10:$J$67,6,0)</f>
        <v>0.7</v>
      </c>
      <c r="S11" s="40">
        <f>VLOOKUP(Sintéticos3x3!C11,Aplicações!$B$10:$J$67,7,0)</f>
        <v>0</v>
      </c>
      <c r="T11" s="40">
        <f>VLOOKUP(Sintéticos3x3!D11,Aplicações!$B$10:$J$67,7,0)</f>
        <v>0</v>
      </c>
      <c r="U11" s="40">
        <f>VLOOKUP(Sintéticos3x3!E11,Aplicações!$B$10:$J$67,7,0)</f>
        <v>0.1</v>
      </c>
      <c r="V11" s="40">
        <f>VLOOKUP(Sintéticos3x3!C11,Aplicações!$B$10:$J$67,8,0)</f>
        <v>0.1</v>
      </c>
      <c r="W11" s="40">
        <f>VLOOKUP(Sintéticos3x3!D11,Aplicações!$B$10:$J$67,8,0)</f>
        <v>0.1</v>
      </c>
      <c r="X11" s="40">
        <f>VLOOKUP(Sintéticos3x3!E11,Aplicações!$B$10:$J$67,8,0)</f>
        <v>0.4</v>
      </c>
      <c r="Y11" s="40">
        <f t="shared" si="2"/>
        <v>2.7</v>
      </c>
      <c r="Z11" s="40">
        <f t="shared" si="3"/>
        <v>0.1</v>
      </c>
      <c r="AA11" s="40">
        <f t="shared" si="4"/>
        <v>0.60000000000000009</v>
      </c>
      <c r="AB11" s="40">
        <f t="shared" si="5"/>
        <v>0.79999999999999993</v>
      </c>
      <c r="AC11" s="40">
        <f t="shared" si="6"/>
        <v>0.96666666666666667</v>
      </c>
      <c r="AD11" s="46">
        <f t="shared" si="7"/>
        <v>0.79999999999999993</v>
      </c>
    </row>
    <row r="12" spans="2:30" ht="13.5" customHeight="1">
      <c r="B12" s="39">
        <v>9</v>
      </c>
      <c r="C12" s="31" t="s">
        <v>48</v>
      </c>
      <c r="D12" s="31" t="s">
        <v>49</v>
      </c>
      <c r="E12" s="31" t="s">
        <v>49</v>
      </c>
      <c r="F12" s="40">
        <f>VLOOKUP(Sintéticos3x3!C12,Aplicações!$B$10:$J$67,9,0)</f>
        <v>63.24</v>
      </c>
      <c r="G12" s="40">
        <f>VLOOKUP(Sintéticos3x3!D12,Aplicações!$B$10:$J$67,9,0)</f>
        <v>70.61</v>
      </c>
      <c r="H12" s="40">
        <f>VLOOKUP(Sintéticos3x3!E12,Aplicações!$B$10:$J$67,9,0)</f>
        <v>70.61</v>
      </c>
      <c r="I12" s="31">
        <v>90</v>
      </c>
      <c r="J12" s="31">
        <v>112</v>
      </c>
      <c r="K12" s="31">
        <v>110</v>
      </c>
      <c r="L12" s="41">
        <f t="shared" ref="L12:N12" si="15">I12/F12-1</f>
        <v>0.42314990512333961</v>
      </c>
      <c r="M12" s="41">
        <f t="shared" si="15"/>
        <v>0.58617759524146718</v>
      </c>
      <c r="N12" s="41">
        <f t="shared" si="15"/>
        <v>0.55785299532644106</v>
      </c>
      <c r="O12" s="41">
        <f t="shared" si="1"/>
        <v>0.52239349856374928</v>
      </c>
      <c r="P12" s="40">
        <f>VLOOKUP(Sintéticos3x3!C12,Aplicações!$B$10:$J$67,6,0)</f>
        <v>1</v>
      </c>
      <c r="Q12" s="40">
        <f>VLOOKUP(Sintéticos3x3!D12,Aplicações!$B$10:$J$67,6,0)</f>
        <v>0.1</v>
      </c>
      <c r="R12" s="40">
        <f>VLOOKUP(Sintéticos3x3!E12,Aplicações!$B$10:$J$67,6,0)</f>
        <v>0.1</v>
      </c>
      <c r="S12" s="40">
        <f>VLOOKUP(Sintéticos3x3!C12,Aplicações!$B$10:$J$67,7,0)</f>
        <v>0</v>
      </c>
      <c r="T12" s="40">
        <f>VLOOKUP(Sintéticos3x3!D12,Aplicações!$B$10:$J$67,7,0)</f>
        <v>0</v>
      </c>
      <c r="U12" s="40">
        <f>VLOOKUP(Sintéticos3x3!E12,Aplicações!$B$10:$J$67,7,0)</f>
        <v>0</v>
      </c>
      <c r="V12" s="40">
        <f>VLOOKUP(Sintéticos3x3!C12,Aplicações!$B$10:$J$67,8,0)</f>
        <v>0.1</v>
      </c>
      <c r="W12" s="40">
        <f>VLOOKUP(Sintéticos3x3!D12,Aplicações!$B$10:$J$67,8,0)</f>
        <v>0.1</v>
      </c>
      <c r="X12" s="40">
        <f>VLOOKUP(Sintéticos3x3!E12,Aplicações!$B$10:$J$67,8,0)</f>
        <v>0.1</v>
      </c>
      <c r="Y12" s="40">
        <f t="shared" si="2"/>
        <v>1.2000000000000002</v>
      </c>
      <c r="Z12" s="40">
        <f t="shared" si="3"/>
        <v>0</v>
      </c>
      <c r="AA12" s="40">
        <f t="shared" si="4"/>
        <v>0.30000000000000004</v>
      </c>
      <c r="AB12" s="40">
        <f t="shared" si="5"/>
        <v>0.39999999999999997</v>
      </c>
      <c r="AC12" s="40">
        <f t="shared" si="6"/>
        <v>1</v>
      </c>
      <c r="AD12" s="46">
        <f t="shared" si="7"/>
        <v>1</v>
      </c>
    </row>
    <row r="13" spans="2:30" ht="13.5" customHeight="1">
      <c r="B13" s="39">
        <v>10</v>
      </c>
      <c r="C13" s="31" t="s">
        <v>48</v>
      </c>
      <c r="D13" s="31" t="s">
        <v>49</v>
      </c>
      <c r="E13" s="31" t="s">
        <v>50</v>
      </c>
      <c r="F13" s="40">
        <f>VLOOKUP(Sintéticos3x3!C13,Aplicações!$B$10:$J$67,9,0)</f>
        <v>63.24</v>
      </c>
      <c r="G13" s="40">
        <f>VLOOKUP(Sintéticos3x3!D13,Aplicações!$B$10:$J$67,9,0)</f>
        <v>70.61</v>
      </c>
      <c r="H13" s="40">
        <f>VLOOKUP(Sintéticos3x3!E13,Aplicações!$B$10:$J$67,9,0)</f>
        <v>62.44</v>
      </c>
      <c r="I13" s="31">
        <v>143</v>
      </c>
      <c r="J13" s="31">
        <v>119</v>
      </c>
      <c r="K13" s="31">
        <v>86</v>
      </c>
      <c r="L13" s="41">
        <f t="shared" ref="L13:N13" si="16">I13/F13-1</f>
        <v>1.2612270714737508</v>
      </c>
      <c r="M13" s="41">
        <f t="shared" si="16"/>
        <v>0.68531369494405903</v>
      </c>
      <c r="N13" s="41">
        <f t="shared" si="16"/>
        <v>0.37732222934016657</v>
      </c>
      <c r="O13" s="41">
        <f t="shared" si="1"/>
        <v>0.7746209985859922</v>
      </c>
      <c r="P13" s="40">
        <f>VLOOKUP(Sintéticos3x3!C13,Aplicações!$B$10:$J$67,6,0)</f>
        <v>1</v>
      </c>
      <c r="Q13" s="40">
        <f>VLOOKUP(Sintéticos3x3!D13,Aplicações!$B$10:$J$67,6,0)</f>
        <v>0.1</v>
      </c>
      <c r="R13" s="40">
        <f>VLOOKUP(Sintéticos3x3!E13,Aplicações!$B$10:$J$67,6,0)</f>
        <v>0.3</v>
      </c>
      <c r="S13" s="40">
        <f>VLOOKUP(Sintéticos3x3!C13,Aplicações!$B$10:$J$67,7,0)</f>
        <v>0</v>
      </c>
      <c r="T13" s="40">
        <f>VLOOKUP(Sintéticos3x3!D13,Aplicações!$B$10:$J$67,7,0)</f>
        <v>0</v>
      </c>
      <c r="U13" s="40">
        <f>VLOOKUP(Sintéticos3x3!E13,Aplicações!$B$10:$J$67,7,0)</f>
        <v>0.9</v>
      </c>
      <c r="V13" s="40">
        <f>VLOOKUP(Sintéticos3x3!C13,Aplicações!$B$10:$J$67,8,0)</f>
        <v>0.1</v>
      </c>
      <c r="W13" s="40">
        <f>VLOOKUP(Sintéticos3x3!D13,Aplicações!$B$10:$J$67,8,0)</f>
        <v>0.1</v>
      </c>
      <c r="X13" s="40">
        <f>VLOOKUP(Sintéticos3x3!E13,Aplicações!$B$10:$J$67,8,0)</f>
        <v>0.1</v>
      </c>
      <c r="Y13" s="40">
        <f t="shared" si="2"/>
        <v>1.4000000000000001</v>
      </c>
      <c r="Z13" s="40">
        <f t="shared" si="3"/>
        <v>0.9</v>
      </c>
      <c r="AA13" s="40">
        <f t="shared" si="4"/>
        <v>0.30000000000000004</v>
      </c>
      <c r="AB13" s="40">
        <f t="shared" si="5"/>
        <v>0.40000000000000008</v>
      </c>
      <c r="AC13" s="40">
        <f t="shared" si="6"/>
        <v>0.70000000000000007</v>
      </c>
      <c r="AD13" s="46">
        <f t="shared" si="7"/>
        <v>1</v>
      </c>
    </row>
    <row r="14" spans="2:30" ht="13.5" customHeight="1">
      <c r="B14" s="39">
        <v>11</v>
      </c>
      <c r="C14" s="31" t="s">
        <v>48</v>
      </c>
      <c r="D14" s="31" t="s">
        <v>49</v>
      </c>
      <c r="E14" s="31" t="s">
        <v>51</v>
      </c>
      <c r="F14" s="40">
        <f>VLOOKUP(Sintéticos3x3!C14,Aplicações!$B$10:$J$67,9,0)</f>
        <v>63.24</v>
      </c>
      <c r="G14" s="40">
        <f>VLOOKUP(Sintéticos3x3!D14,Aplicações!$B$10:$J$67,9,0)</f>
        <v>70.61</v>
      </c>
      <c r="H14" s="40">
        <f>VLOOKUP(Sintéticos3x3!E14,Aplicações!$B$10:$J$67,9,0)</f>
        <v>95.07</v>
      </c>
      <c r="I14" s="31">
        <v>126</v>
      </c>
      <c r="J14" s="31">
        <v>105</v>
      </c>
      <c r="K14" s="31">
        <v>182</v>
      </c>
      <c r="L14" s="41">
        <f t="shared" ref="L14:N14" si="17">I14/F14-1</f>
        <v>0.99240986717267554</v>
      </c>
      <c r="M14" s="41">
        <f t="shared" si="17"/>
        <v>0.48704149553887555</v>
      </c>
      <c r="N14" s="41">
        <f t="shared" si="17"/>
        <v>0.91437887872094259</v>
      </c>
      <c r="O14" s="41">
        <f t="shared" si="1"/>
        <v>0.79794341381083134</v>
      </c>
      <c r="P14" s="40">
        <f>VLOOKUP(Sintéticos3x3!C14,Aplicações!$B$10:$J$67,6,0)</f>
        <v>1</v>
      </c>
      <c r="Q14" s="40">
        <f>VLOOKUP(Sintéticos3x3!D14,Aplicações!$B$10:$J$67,6,0)</f>
        <v>0.1</v>
      </c>
      <c r="R14" s="40">
        <f>VLOOKUP(Sintéticos3x3!E14,Aplicações!$B$10:$J$67,6,0)</f>
        <v>0.9</v>
      </c>
      <c r="S14" s="40">
        <f>VLOOKUP(Sintéticos3x3!C14,Aplicações!$B$10:$J$67,7,0)</f>
        <v>0</v>
      </c>
      <c r="T14" s="40">
        <f>VLOOKUP(Sintéticos3x3!D14,Aplicações!$B$10:$J$67,7,0)</f>
        <v>0</v>
      </c>
      <c r="U14" s="40">
        <f>VLOOKUP(Sintéticos3x3!E14,Aplicações!$B$10:$J$67,7,0)</f>
        <v>0</v>
      </c>
      <c r="V14" s="40">
        <f>VLOOKUP(Sintéticos3x3!C14,Aplicações!$B$10:$J$67,8,0)</f>
        <v>0.1</v>
      </c>
      <c r="W14" s="40">
        <f>VLOOKUP(Sintéticos3x3!D14,Aplicações!$B$10:$J$67,8,0)</f>
        <v>0.1</v>
      </c>
      <c r="X14" s="40">
        <f>VLOOKUP(Sintéticos3x3!E14,Aplicações!$B$10:$J$67,8,0)</f>
        <v>0.5</v>
      </c>
      <c r="Y14" s="40">
        <f t="shared" si="2"/>
        <v>2</v>
      </c>
      <c r="Z14" s="40">
        <f t="shared" si="3"/>
        <v>0</v>
      </c>
      <c r="AA14" s="40">
        <f t="shared" si="4"/>
        <v>0.7</v>
      </c>
      <c r="AB14" s="40">
        <f t="shared" si="5"/>
        <v>0.39999999999999997</v>
      </c>
      <c r="AC14" s="40">
        <f t="shared" si="6"/>
        <v>1</v>
      </c>
      <c r="AD14" s="46">
        <f t="shared" si="7"/>
        <v>0.73333333333333339</v>
      </c>
    </row>
    <row r="15" spans="2:30" ht="13.5" customHeight="1">
      <c r="B15" s="39">
        <v>12</v>
      </c>
      <c r="C15" s="31" t="s">
        <v>48</v>
      </c>
      <c r="D15" s="31" t="s">
        <v>49</v>
      </c>
      <c r="E15" s="31" t="s">
        <v>52</v>
      </c>
      <c r="F15" s="40">
        <f>VLOOKUP(Sintéticos3x3!C15,Aplicações!$B$10:$J$67,9,0)</f>
        <v>63.24</v>
      </c>
      <c r="G15" s="40">
        <f>VLOOKUP(Sintéticos3x3!D15,Aplicações!$B$10:$J$67,9,0)</f>
        <v>70.61</v>
      </c>
      <c r="H15" s="40">
        <f>VLOOKUP(Sintéticos3x3!E15,Aplicações!$B$10:$J$67,9,0)</f>
        <v>93.25</v>
      </c>
      <c r="I15" s="31">
        <v>121</v>
      </c>
      <c r="J15" s="31">
        <v>107</v>
      </c>
      <c r="K15" s="31">
        <v>141</v>
      </c>
      <c r="L15" s="41">
        <f t="shared" ref="L15:N15" si="18">I15/F15-1</f>
        <v>0.91334598355471219</v>
      </c>
      <c r="M15" s="41">
        <f t="shared" si="18"/>
        <v>0.51536609545390166</v>
      </c>
      <c r="N15" s="41">
        <f t="shared" si="18"/>
        <v>0.51206434316353877</v>
      </c>
      <c r="O15" s="41">
        <f t="shared" si="1"/>
        <v>0.64692547405738421</v>
      </c>
      <c r="P15" s="40">
        <f>VLOOKUP(Sintéticos3x3!C15,Aplicações!$B$10:$J$67,6,0)</f>
        <v>1</v>
      </c>
      <c r="Q15" s="40">
        <f>VLOOKUP(Sintéticos3x3!D15,Aplicações!$B$10:$J$67,6,0)</f>
        <v>0.1</v>
      </c>
      <c r="R15" s="40">
        <f>VLOOKUP(Sintéticos3x3!E15,Aplicações!$B$10:$J$67,6,0)</f>
        <v>0.3</v>
      </c>
      <c r="S15" s="40">
        <f>VLOOKUP(Sintéticos3x3!C15,Aplicações!$B$10:$J$67,7,0)</f>
        <v>0</v>
      </c>
      <c r="T15" s="40">
        <f>VLOOKUP(Sintéticos3x3!D15,Aplicações!$B$10:$J$67,7,0)</f>
        <v>0</v>
      </c>
      <c r="U15" s="40">
        <f>VLOOKUP(Sintéticos3x3!E15,Aplicações!$B$10:$J$67,7,0)</f>
        <v>0.9</v>
      </c>
      <c r="V15" s="40">
        <f>VLOOKUP(Sintéticos3x3!C15,Aplicações!$B$10:$J$67,8,0)</f>
        <v>0.1</v>
      </c>
      <c r="W15" s="40">
        <f>VLOOKUP(Sintéticos3x3!D15,Aplicações!$B$10:$J$67,8,0)</f>
        <v>0.1</v>
      </c>
      <c r="X15" s="40">
        <f>VLOOKUP(Sintéticos3x3!E15,Aplicações!$B$10:$J$67,8,0)</f>
        <v>0.5</v>
      </c>
      <c r="Y15" s="40">
        <f t="shared" si="2"/>
        <v>1.4000000000000001</v>
      </c>
      <c r="Z15" s="40">
        <f t="shared" si="3"/>
        <v>0.9</v>
      </c>
      <c r="AA15" s="40">
        <f t="shared" si="4"/>
        <v>0.7</v>
      </c>
      <c r="AB15" s="40">
        <f t="shared" si="5"/>
        <v>0.40000000000000008</v>
      </c>
      <c r="AC15" s="40">
        <f t="shared" si="6"/>
        <v>0.70000000000000007</v>
      </c>
      <c r="AD15" s="46">
        <f t="shared" si="7"/>
        <v>0.73333333333333339</v>
      </c>
    </row>
    <row r="16" spans="2:30" ht="13.5" customHeight="1">
      <c r="B16" s="39">
        <v>13</v>
      </c>
      <c r="C16" s="31" t="s">
        <v>48</v>
      </c>
      <c r="D16" s="31" t="s">
        <v>49</v>
      </c>
      <c r="E16" s="31" t="s">
        <v>53</v>
      </c>
      <c r="F16" s="40">
        <f>VLOOKUP(Sintéticos3x3!C16,Aplicações!$B$10:$J$67,9,0)</f>
        <v>63.24</v>
      </c>
      <c r="G16" s="40">
        <f>VLOOKUP(Sintéticos3x3!D16,Aplicações!$B$10:$J$67,9,0)</f>
        <v>70.61</v>
      </c>
      <c r="H16" s="40">
        <f>VLOOKUP(Sintéticos3x3!E16,Aplicações!$B$10:$J$67,9,0)</f>
        <v>75.02</v>
      </c>
      <c r="I16" s="31">
        <v>135</v>
      </c>
      <c r="J16" s="31">
        <v>108</v>
      </c>
      <c r="K16" s="31">
        <v>146</v>
      </c>
      <c r="L16" s="41">
        <f t="shared" ref="L16:N16" si="19">I16/F16-1</f>
        <v>1.1347248576850095</v>
      </c>
      <c r="M16" s="41">
        <f t="shared" si="19"/>
        <v>0.52952839541141472</v>
      </c>
      <c r="N16" s="41">
        <f t="shared" si="19"/>
        <v>0.94614769394828047</v>
      </c>
      <c r="O16" s="41">
        <f t="shared" si="1"/>
        <v>0.87013364901490153</v>
      </c>
      <c r="P16" s="40">
        <f>VLOOKUP(Sintéticos3x3!C16,Aplicações!$B$10:$J$67,6,0)</f>
        <v>1</v>
      </c>
      <c r="Q16" s="40">
        <f>VLOOKUP(Sintéticos3x3!D16,Aplicações!$B$10:$J$67,6,0)</f>
        <v>0.1</v>
      </c>
      <c r="R16" s="40">
        <f>VLOOKUP(Sintéticos3x3!E16,Aplicações!$B$10:$J$67,6,0)</f>
        <v>1</v>
      </c>
      <c r="S16" s="40">
        <f>VLOOKUP(Sintéticos3x3!C16,Aplicações!$B$10:$J$67,7,0)</f>
        <v>0</v>
      </c>
      <c r="T16" s="40">
        <f>VLOOKUP(Sintéticos3x3!D16,Aplicações!$B$10:$J$67,7,0)</f>
        <v>0</v>
      </c>
      <c r="U16" s="40">
        <f>VLOOKUP(Sintéticos3x3!E16,Aplicações!$B$10:$J$67,7,0)</f>
        <v>0</v>
      </c>
      <c r="V16" s="40">
        <f>VLOOKUP(Sintéticos3x3!C16,Aplicações!$B$10:$J$67,8,0)</f>
        <v>0.1</v>
      </c>
      <c r="W16" s="40">
        <f>VLOOKUP(Sintéticos3x3!D16,Aplicações!$B$10:$J$67,8,0)</f>
        <v>0.1</v>
      </c>
      <c r="X16" s="40">
        <f>VLOOKUP(Sintéticos3x3!E16,Aplicações!$B$10:$J$67,8,0)</f>
        <v>0.3</v>
      </c>
      <c r="Y16" s="40">
        <f t="shared" si="2"/>
        <v>2.1</v>
      </c>
      <c r="Z16" s="40">
        <f t="shared" si="3"/>
        <v>0</v>
      </c>
      <c r="AA16" s="40">
        <f t="shared" si="4"/>
        <v>0.5</v>
      </c>
      <c r="AB16" s="40">
        <f t="shared" si="5"/>
        <v>0.40000000000000008</v>
      </c>
      <c r="AC16" s="40">
        <f t="shared" si="6"/>
        <v>1</v>
      </c>
      <c r="AD16" s="46">
        <f t="shared" si="7"/>
        <v>0.8666666666666667</v>
      </c>
    </row>
    <row r="17" spans="2:30" ht="13.5" customHeight="1">
      <c r="B17" s="39">
        <v>14</v>
      </c>
      <c r="C17" s="31" t="s">
        <v>48</v>
      </c>
      <c r="D17" s="31" t="s">
        <v>49</v>
      </c>
      <c r="E17" s="31" t="s">
        <v>54</v>
      </c>
      <c r="F17" s="40">
        <f>VLOOKUP(Sintéticos3x3!C17,Aplicações!$B$10:$J$67,9,0)</f>
        <v>63.24</v>
      </c>
      <c r="G17" s="40">
        <f>VLOOKUP(Sintéticos3x3!D17,Aplicações!$B$10:$J$67,9,0)</f>
        <v>70.61</v>
      </c>
      <c r="H17" s="40">
        <f>VLOOKUP(Sintéticos3x3!E17,Aplicações!$B$10:$J$67,9,0)</f>
        <v>74.66</v>
      </c>
      <c r="I17" s="31">
        <v>139</v>
      </c>
      <c r="J17" s="31">
        <v>116</v>
      </c>
      <c r="K17" s="31">
        <v>99</v>
      </c>
      <c r="L17" s="41">
        <f t="shared" ref="L17:N17" si="20">I17/F17-1</f>
        <v>1.1979759645793799</v>
      </c>
      <c r="M17" s="41">
        <f t="shared" si="20"/>
        <v>0.64282679507151963</v>
      </c>
      <c r="N17" s="41">
        <f t="shared" si="20"/>
        <v>0.32601125100455408</v>
      </c>
      <c r="O17" s="41">
        <f t="shared" si="1"/>
        <v>0.72227133688515133</v>
      </c>
      <c r="P17" s="40">
        <f>VLOOKUP(Sintéticos3x3!C17,Aplicações!$B$10:$J$67,6,0)</f>
        <v>1</v>
      </c>
      <c r="Q17" s="40">
        <f>VLOOKUP(Sintéticos3x3!D17,Aplicações!$B$10:$J$67,6,0)</f>
        <v>0.1</v>
      </c>
      <c r="R17" s="40">
        <f>VLOOKUP(Sintéticos3x3!E17,Aplicações!$B$10:$J$67,6,0)</f>
        <v>0.3</v>
      </c>
      <c r="S17" s="40">
        <f>VLOOKUP(Sintéticos3x3!C17,Aplicações!$B$10:$J$67,7,0)</f>
        <v>0</v>
      </c>
      <c r="T17" s="40">
        <f>VLOOKUP(Sintéticos3x3!D17,Aplicações!$B$10:$J$67,7,0)</f>
        <v>0</v>
      </c>
      <c r="U17" s="40">
        <f>VLOOKUP(Sintéticos3x3!E17,Aplicações!$B$10:$J$67,7,0)</f>
        <v>0.9</v>
      </c>
      <c r="V17" s="40">
        <f>VLOOKUP(Sintéticos3x3!C17,Aplicações!$B$10:$J$67,8,0)</f>
        <v>0.1</v>
      </c>
      <c r="W17" s="40">
        <f>VLOOKUP(Sintéticos3x3!D17,Aplicações!$B$10:$J$67,8,0)</f>
        <v>0.1</v>
      </c>
      <c r="X17" s="40">
        <f>VLOOKUP(Sintéticos3x3!E17,Aplicações!$B$10:$J$67,8,0)</f>
        <v>0.3</v>
      </c>
      <c r="Y17" s="40">
        <f t="shared" si="2"/>
        <v>1.4000000000000001</v>
      </c>
      <c r="Z17" s="40">
        <f t="shared" si="3"/>
        <v>0.9</v>
      </c>
      <c r="AA17" s="40">
        <f t="shared" si="4"/>
        <v>0.5</v>
      </c>
      <c r="AB17" s="40">
        <f t="shared" si="5"/>
        <v>0.40000000000000008</v>
      </c>
      <c r="AC17" s="40">
        <f t="shared" si="6"/>
        <v>0.70000000000000007</v>
      </c>
      <c r="AD17" s="46">
        <f t="shared" si="7"/>
        <v>0.8666666666666667</v>
      </c>
    </row>
    <row r="18" spans="2:30" ht="13.5" customHeight="1">
      <c r="B18" s="39">
        <v>15</v>
      </c>
      <c r="C18" s="31" t="s">
        <v>48</v>
      </c>
      <c r="D18" s="31" t="s">
        <v>49</v>
      </c>
      <c r="E18" s="31" t="s">
        <v>55</v>
      </c>
      <c r="F18" s="40">
        <f>VLOOKUP(Sintéticos3x3!C18,Aplicações!$B$10:$J$67,9,0)</f>
        <v>63.24</v>
      </c>
      <c r="G18" s="40">
        <f>VLOOKUP(Sintéticos3x3!D18,Aplicações!$B$10:$J$67,9,0)</f>
        <v>70.61</v>
      </c>
      <c r="H18" s="40">
        <f>VLOOKUP(Sintéticos3x3!E18,Aplicações!$B$10:$J$67,9,0)</f>
        <v>66.040000000000006</v>
      </c>
      <c r="I18" s="31">
        <v>128</v>
      </c>
      <c r="J18" s="31">
        <v>107</v>
      </c>
      <c r="K18" s="31">
        <v>114</v>
      </c>
      <c r="L18" s="41">
        <f t="shared" ref="L18:N18" si="21">I18/F18-1</f>
        <v>1.0240354206198607</v>
      </c>
      <c r="M18" s="41">
        <f t="shared" si="21"/>
        <v>0.51536609545390166</v>
      </c>
      <c r="N18" s="41">
        <f t="shared" si="21"/>
        <v>0.72622652937613541</v>
      </c>
      <c r="O18" s="41">
        <f t="shared" si="1"/>
        <v>0.75520934848329924</v>
      </c>
      <c r="P18" s="40">
        <f>VLOOKUP(Sintéticos3x3!C18,Aplicações!$B$10:$J$67,6,0)</f>
        <v>1</v>
      </c>
      <c r="Q18" s="40">
        <f>VLOOKUP(Sintéticos3x3!D18,Aplicações!$B$10:$J$67,6,0)</f>
        <v>0.1</v>
      </c>
      <c r="R18" s="40">
        <f>VLOOKUP(Sintéticos3x3!E18,Aplicações!$B$10:$J$67,6,0)</f>
        <v>0.7</v>
      </c>
      <c r="S18" s="40">
        <f>VLOOKUP(Sintéticos3x3!C18,Aplicações!$B$10:$J$67,7,0)</f>
        <v>0</v>
      </c>
      <c r="T18" s="40">
        <f>VLOOKUP(Sintéticos3x3!D18,Aplicações!$B$10:$J$67,7,0)</f>
        <v>0</v>
      </c>
      <c r="U18" s="40">
        <f>VLOOKUP(Sintéticos3x3!E18,Aplicações!$B$10:$J$67,7,0)</f>
        <v>0.1</v>
      </c>
      <c r="V18" s="40">
        <f>VLOOKUP(Sintéticos3x3!C18,Aplicações!$B$10:$J$67,8,0)</f>
        <v>0.1</v>
      </c>
      <c r="W18" s="40">
        <f>VLOOKUP(Sintéticos3x3!D18,Aplicações!$B$10:$J$67,8,0)</f>
        <v>0.1</v>
      </c>
      <c r="X18" s="40">
        <f>VLOOKUP(Sintéticos3x3!E18,Aplicações!$B$10:$J$67,8,0)</f>
        <v>0.4</v>
      </c>
      <c r="Y18" s="40">
        <f t="shared" si="2"/>
        <v>1.8</v>
      </c>
      <c r="Z18" s="40">
        <f t="shared" si="3"/>
        <v>0.1</v>
      </c>
      <c r="AA18" s="40">
        <f t="shared" si="4"/>
        <v>0.60000000000000009</v>
      </c>
      <c r="AB18" s="40">
        <f t="shared" si="5"/>
        <v>0.39999999999999997</v>
      </c>
      <c r="AC18" s="40">
        <f t="shared" si="6"/>
        <v>0.96666666666666667</v>
      </c>
      <c r="AD18" s="46">
        <f t="shared" si="7"/>
        <v>0.79999999999999993</v>
      </c>
    </row>
    <row r="19" spans="2:30" ht="13.5" customHeight="1">
      <c r="B19" s="39">
        <v>16</v>
      </c>
      <c r="C19" s="31" t="s">
        <v>48</v>
      </c>
      <c r="D19" s="31" t="s">
        <v>50</v>
      </c>
      <c r="E19" s="31" t="s">
        <v>50</v>
      </c>
      <c r="F19" s="40">
        <f>VLOOKUP(Sintéticos3x3!C19,Aplicações!$B$10:$J$67,9,0)</f>
        <v>63.24</v>
      </c>
      <c r="G19" s="40">
        <f>VLOOKUP(Sintéticos3x3!D19,Aplicações!$B$10:$J$67,9,0)</f>
        <v>62.44</v>
      </c>
      <c r="H19" s="40">
        <f>VLOOKUP(Sintéticos3x3!E19,Aplicações!$B$10:$J$67,9,0)</f>
        <v>62.44</v>
      </c>
      <c r="I19" s="31">
        <v>207</v>
      </c>
      <c r="J19" s="31">
        <v>115</v>
      </c>
      <c r="K19" s="31">
        <v>111</v>
      </c>
      <c r="L19" s="41">
        <f t="shared" ref="L19:N19" si="22">I19/F19-1</f>
        <v>2.2732447817836809</v>
      </c>
      <c r="M19" s="41">
        <f t="shared" si="22"/>
        <v>0.84176809737347869</v>
      </c>
      <c r="N19" s="41">
        <f t="shared" si="22"/>
        <v>0.77770659833440114</v>
      </c>
      <c r="O19" s="41">
        <f t="shared" si="1"/>
        <v>1.2975731591638535</v>
      </c>
      <c r="P19" s="40">
        <f>VLOOKUP(Sintéticos3x3!C19,Aplicações!$B$10:$J$67,6,0)</f>
        <v>1</v>
      </c>
      <c r="Q19" s="40">
        <f>VLOOKUP(Sintéticos3x3!D19,Aplicações!$B$10:$J$67,6,0)</f>
        <v>0.3</v>
      </c>
      <c r="R19" s="40">
        <f>VLOOKUP(Sintéticos3x3!E19,Aplicações!$B$10:$J$67,6,0)</f>
        <v>0.3</v>
      </c>
      <c r="S19" s="40">
        <f>VLOOKUP(Sintéticos3x3!C19,Aplicações!$B$10:$J$67,7,0)</f>
        <v>0</v>
      </c>
      <c r="T19" s="40">
        <f>VLOOKUP(Sintéticos3x3!D19,Aplicações!$B$10:$J$67,7,0)</f>
        <v>0.9</v>
      </c>
      <c r="U19" s="40">
        <f>VLOOKUP(Sintéticos3x3!E19,Aplicações!$B$10:$J$67,7,0)</f>
        <v>0.9</v>
      </c>
      <c r="V19" s="40">
        <f>VLOOKUP(Sintéticos3x3!C19,Aplicações!$B$10:$J$67,8,0)</f>
        <v>0.1</v>
      </c>
      <c r="W19" s="40">
        <f>VLOOKUP(Sintéticos3x3!D19,Aplicações!$B$10:$J$67,8,0)</f>
        <v>0.1</v>
      </c>
      <c r="X19" s="40">
        <f>VLOOKUP(Sintéticos3x3!E19,Aplicações!$B$10:$J$67,8,0)</f>
        <v>0.1</v>
      </c>
      <c r="Y19" s="40">
        <f t="shared" si="2"/>
        <v>1.6</v>
      </c>
      <c r="Z19" s="40">
        <f t="shared" si="3"/>
        <v>1.8</v>
      </c>
      <c r="AA19" s="40">
        <f t="shared" si="4"/>
        <v>0.30000000000000004</v>
      </c>
      <c r="AB19" s="40">
        <f t="shared" si="5"/>
        <v>0.53333333333333333</v>
      </c>
      <c r="AC19" s="40">
        <f t="shared" si="6"/>
        <v>0.39999999999999997</v>
      </c>
      <c r="AD19" s="46">
        <f t="shared" si="7"/>
        <v>1</v>
      </c>
    </row>
    <row r="20" spans="2:30" ht="13.5" customHeight="1">
      <c r="B20" s="39">
        <v>17</v>
      </c>
      <c r="C20" s="31" t="s">
        <v>48</v>
      </c>
      <c r="D20" s="31" t="s">
        <v>50</v>
      </c>
      <c r="E20" s="31" t="s">
        <v>51</v>
      </c>
      <c r="F20" s="40">
        <f>VLOOKUP(Sintéticos3x3!C20,Aplicações!$B$10:$J$67,9,0)</f>
        <v>63.24</v>
      </c>
      <c r="G20" s="40">
        <f>VLOOKUP(Sintéticos3x3!D20,Aplicações!$B$10:$J$67,9,0)</f>
        <v>62.44</v>
      </c>
      <c r="H20" s="40">
        <f>VLOOKUP(Sintéticos3x3!E20,Aplicações!$B$10:$J$67,9,0)</f>
        <v>95.07</v>
      </c>
      <c r="I20" s="31">
        <v>202</v>
      </c>
      <c r="J20" s="31">
        <v>96</v>
      </c>
      <c r="K20" s="31">
        <v>285</v>
      </c>
      <c r="L20" s="41">
        <f t="shared" ref="L20:N20" si="23">I20/F20-1</f>
        <v>2.1941808981657176</v>
      </c>
      <c r="M20" s="41">
        <f t="shared" si="23"/>
        <v>0.53747597693786031</v>
      </c>
      <c r="N20" s="41">
        <f t="shared" si="23"/>
        <v>1.9977911012937839</v>
      </c>
      <c r="O20" s="41">
        <f t="shared" si="1"/>
        <v>1.5764826587991205</v>
      </c>
      <c r="P20" s="40">
        <f>VLOOKUP(Sintéticos3x3!C20,Aplicações!$B$10:$J$67,6,0)</f>
        <v>1</v>
      </c>
      <c r="Q20" s="40">
        <f>VLOOKUP(Sintéticos3x3!D20,Aplicações!$B$10:$J$67,6,0)</f>
        <v>0.3</v>
      </c>
      <c r="R20" s="40">
        <f>VLOOKUP(Sintéticos3x3!E20,Aplicações!$B$10:$J$67,6,0)</f>
        <v>0.9</v>
      </c>
      <c r="S20" s="40">
        <f>VLOOKUP(Sintéticos3x3!C20,Aplicações!$B$10:$J$67,7,0)</f>
        <v>0</v>
      </c>
      <c r="T20" s="40">
        <f>VLOOKUP(Sintéticos3x3!D20,Aplicações!$B$10:$J$67,7,0)</f>
        <v>0.9</v>
      </c>
      <c r="U20" s="40">
        <f>VLOOKUP(Sintéticos3x3!E20,Aplicações!$B$10:$J$67,7,0)</f>
        <v>0</v>
      </c>
      <c r="V20" s="40">
        <f>VLOOKUP(Sintéticos3x3!C20,Aplicações!$B$10:$J$67,8,0)</f>
        <v>0.1</v>
      </c>
      <c r="W20" s="40">
        <f>VLOOKUP(Sintéticos3x3!D20,Aplicações!$B$10:$J$67,8,0)</f>
        <v>0.1</v>
      </c>
      <c r="X20" s="40">
        <f>VLOOKUP(Sintéticos3x3!E20,Aplicações!$B$10:$J$67,8,0)</f>
        <v>0.5</v>
      </c>
      <c r="Y20" s="40">
        <f t="shared" si="2"/>
        <v>2.2000000000000002</v>
      </c>
      <c r="Z20" s="40">
        <f t="shared" si="3"/>
        <v>0.9</v>
      </c>
      <c r="AA20" s="40">
        <f t="shared" si="4"/>
        <v>0.7</v>
      </c>
      <c r="AB20" s="40">
        <f t="shared" si="5"/>
        <v>0.53333333333333333</v>
      </c>
      <c r="AC20" s="40">
        <f t="shared" si="6"/>
        <v>9.9999999999999978E-2</v>
      </c>
      <c r="AD20" s="46">
        <f t="shared" si="7"/>
        <v>0.73333333333333339</v>
      </c>
    </row>
    <row r="21" spans="2:30" ht="13.5" customHeight="1">
      <c r="B21" s="39">
        <v>18</v>
      </c>
      <c r="C21" s="31" t="s">
        <v>48</v>
      </c>
      <c r="D21" s="31" t="s">
        <v>50</v>
      </c>
      <c r="E21" s="31" t="s">
        <v>52</v>
      </c>
      <c r="F21" s="40">
        <f>VLOOKUP(Sintéticos3x3!C21,Aplicações!$B$10:$J$67,9,0)</f>
        <v>63.24</v>
      </c>
      <c r="G21" s="40">
        <f>VLOOKUP(Sintéticos3x3!D21,Aplicações!$B$10:$J$67,9,0)</f>
        <v>62.44</v>
      </c>
      <c r="H21" s="40">
        <f>VLOOKUP(Sintéticos3x3!E21,Aplicações!$B$10:$J$67,9,0)</f>
        <v>93.25</v>
      </c>
      <c r="I21" s="31">
        <v>184</v>
      </c>
      <c r="J21" s="31">
        <v>99</v>
      </c>
      <c r="K21" s="31">
        <v>183</v>
      </c>
      <c r="L21" s="41">
        <f t="shared" ref="L21:N21" si="24">I21/F21-1</f>
        <v>1.9095509171410501</v>
      </c>
      <c r="M21" s="41">
        <f t="shared" si="24"/>
        <v>0.58552210121716852</v>
      </c>
      <c r="N21" s="41">
        <f t="shared" si="24"/>
        <v>0.96246648793565681</v>
      </c>
      <c r="O21" s="41">
        <f t="shared" si="1"/>
        <v>1.1525131687646251</v>
      </c>
      <c r="P21" s="40">
        <f>VLOOKUP(Sintéticos3x3!C21,Aplicações!$B$10:$J$67,6,0)</f>
        <v>1</v>
      </c>
      <c r="Q21" s="40">
        <f>VLOOKUP(Sintéticos3x3!D21,Aplicações!$B$10:$J$67,6,0)</f>
        <v>0.3</v>
      </c>
      <c r="R21" s="40">
        <f>VLOOKUP(Sintéticos3x3!E21,Aplicações!$B$10:$J$67,6,0)</f>
        <v>0.3</v>
      </c>
      <c r="S21" s="40">
        <f>VLOOKUP(Sintéticos3x3!C21,Aplicações!$B$10:$J$67,7,0)</f>
        <v>0</v>
      </c>
      <c r="T21" s="40">
        <f>VLOOKUP(Sintéticos3x3!D21,Aplicações!$B$10:$J$67,7,0)</f>
        <v>0.9</v>
      </c>
      <c r="U21" s="40">
        <f>VLOOKUP(Sintéticos3x3!E21,Aplicações!$B$10:$J$67,7,0)</f>
        <v>0.9</v>
      </c>
      <c r="V21" s="40">
        <f>VLOOKUP(Sintéticos3x3!C21,Aplicações!$B$10:$J$67,8,0)</f>
        <v>0.1</v>
      </c>
      <c r="W21" s="40">
        <f>VLOOKUP(Sintéticos3x3!D21,Aplicações!$B$10:$J$67,8,0)</f>
        <v>0.1</v>
      </c>
      <c r="X21" s="40">
        <f>VLOOKUP(Sintéticos3x3!E21,Aplicações!$B$10:$J$67,8,0)</f>
        <v>0.5</v>
      </c>
      <c r="Y21" s="40">
        <f t="shared" si="2"/>
        <v>1.6</v>
      </c>
      <c r="Z21" s="40">
        <f t="shared" si="3"/>
        <v>1.8</v>
      </c>
      <c r="AA21" s="40">
        <f t="shared" si="4"/>
        <v>0.7</v>
      </c>
      <c r="AB21" s="40">
        <f t="shared" si="5"/>
        <v>0.53333333333333333</v>
      </c>
      <c r="AC21" s="40">
        <f t="shared" si="6"/>
        <v>0.39999999999999997</v>
      </c>
      <c r="AD21" s="46">
        <f t="shared" si="7"/>
        <v>0.73333333333333339</v>
      </c>
    </row>
    <row r="22" spans="2:30" ht="13.5" customHeight="1">
      <c r="B22" s="39">
        <v>19</v>
      </c>
      <c r="C22" s="31" t="s">
        <v>48</v>
      </c>
      <c r="D22" s="31" t="s">
        <v>50</v>
      </c>
      <c r="E22" s="31" t="s">
        <v>53</v>
      </c>
      <c r="F22" s="40">
        <f>VLOOKUP(Sintéticos3x3!C22,Aplicações!$B$10:$J$67,9,0)</f>
        <v>63.24</v>
      </c>
      <c r="G22" s="40">
        <f>VLOOKUP(Sintéticos3x3!D22,Aplicações!$B$10:$J$67,9,0)</f>
        <v>62.44</v>
      </c>
      <c r="H22" s="40">
        <f>VLOOKUP(Sintéticos3x3!E22,Aplicações!$B$10:$J$67,9,0)</f>
        <v>75.02</v>
      </c>
      <c r="I22" s="31">
        <v>209</v>
      </c>
      <c r="J22" s="31">
        <v>102</v>
      </c>
      <c r="K22" s="31">
        <v>230</v>
      </c>
      <c r="L22" s="41">
        <f t="shared" ref="L22:N22" si="25">I22/F22-1</f>
        <v>2.3048703352308664</v>
      </c>
      <c r="M22" s="41">
        <f t="shared" si="25"/>
        <v>0.63356822549647673</v>
      </c>
      <c r="N22" s="41">
        <f t="shared" si="25"/>
        <v>2.0658491069048255</v>
      </c>
      <c r="O22" s="41">
        <f t="shared" si="1"/>
        <v>1.6680958892107229</v>
      </c>
      <c r="P22" s="40">
        <f>VLOOKUP(Sintéticos3x3!C22,Aplicações!$B$10:$J$67,6,0)</f>
        <v>1</v>
      </c>
      <c r="Q22" s="40">
        <f>VLOOKUP(Sintéticos3x3!D22,Aplicações!$B$10:$J$67,6,0)</f>
        <v>0.3</v>
      </c>
      <c r="R22" s="40">
        <f>VLOOKUP(Sintéticos3x3!E22,Aplicações!$B$10:$J$67,6,0)</f>
        <v>1</v>
      </c>
      <c r="S22" s="40">
        <f>VLOOKUP(Sintéticos3x3!C22,Aplicações!$B$10:$J$67,7,0)</f>
        <v>0</v>
      </c>
      <c r="T22" s="40">
        <f>VLOOKUP(Sintéticos3x3!D22,Aplicações!$B$10:$J$67,7,0)</f>
        <v>0.9</v>
      </c>
      <c r="U22" s="40">
        <f>VLOOKUP(Sintéticos3x3!E22,Aplicações!$B$10:$J$67,7,0)</f>
        <v>0</v>
      </c>
      <c r="V22" s="40">
        <f>VLOOKUP(Sintéticos3x3!C22,Aplicações!$B$10:$J$67,8,0)</f>
        <v>0.1</v>
      </c>
      <c r="W22" s="40">
        <f>VLOOKUP(Sintéticos3x3!D22,Aplicações!$B$10:$J$67,8,0)</f>
        <v>0.1</v>
      </c>
      <c r="X22" s="40">
        <f>VLOOKUP(Sintéticos3x3!E22,Aplicações!$B$10:$J$67,8,0)</f>
        <v>0.3</v>
      </c>
      <c r="Y22" s="40">
        <f t="shared" si="2"/>
        <v>2.2999999999999998</v>
      </c>
      <c r="Z22" s="40">
        <f t="shared" si="3"/>
        <v>0.9</v>
      </c>
      <c r="AA22" s="40">
        <f t="shared" si="4"/>
        <v>0.5</v>
      </c>
      <c r="AB22" s="40">
        <f t="shared" si="5"/>
        <v>0.53333333333333333</v>
      </c>
      <c r="AC22" s="40">
        <f t="shared" si="6"/>
        <v>9.9999999999999978E-2</v>
      </c>
      <c r="AD22" s="46">
        <f t="shared" si="7"/>
        <v>0.8666666666666667</v>
      </c>
    </row>
    <row r="23" spans="2:30" ht="13.5" customHeight="1">
      <c r="B23" s="39">
        <v>20</v>
      </c>
      <c r="C23" s="31" t="s">
        <v>48</v>
      </c>
      <c r="D23" s="31" t="s">
        <v>50</v>
      </c>
      <c r="E23" s="31" t="s">
        <v>54</v>
      </c>
      <c r="F23" s="40">
        <f>VLOOKUP(Sintéticos3x3!C23,Aplicações!$B$10:$J$67,9,0)</f>
        <v>63.24</v>
      </c>
      <c r="G23" s="40">
        <f>VLOOKUP(Sintéticos3x3!D23,Aplicações!$B$10:$J$67,9,0)</f>
        <v>62.44</v>
      </c>
      <c r="H23" s="40">
        <f>VLOOKUP(Sintéticos3x3!E23,Aplicações!$B$10:$J$67,9,0)</f>
        <v>74.66</v>
      </c>
      <c r="I23" s="31">
        <v>203</v>
      </c>
      <c r="J23" s="31">
        <v>106</v>
      </c>
      <c r="K23" s="31">
        <v>133</v>
      </c>
      <c r="L23" s="41">
        <f t="shared" ref="L23:N23" si="26">I23/F23-1</f>
        <v>2.2099936748893105</v>
      </c>
      <c r="M23" s="41">
        <f t="shared" si="26"/>
        <v>0.69762972453555427</v>
      </c>
      <c r="N23" s="41">
        <f t="shared" si="26"/>
        <v>0.78140905437985553</v>
      </c>
      <c r="O23" s="41">
        <f t="shared" si="1"/>
        <v>1.2296774846015734</v>
      </c>
      <c r="P23" s="40">
        <f>VLOOKUP(Sintéticos3x3!C23,Aplicações!$B$10:$J$67,6,0)</f>
        <v>1</v>
      </c>
      <c r="Q23" s="40">
        <f>VLOOKUP(Sintéticos3x3!D23,Aplicações!$B$10:$J$67,6,0)</f>
        <v>0.3</v>
      </c>
      <c r="R23" s="40">
        <f>VLOOKUP(Sintéticos3x3!E23,Aplicações!$B$10:$J$67,6,0)</f>
        <v>0.3</v>
      </c>
      <c r="S23" s="40">
        <f>VLOOKUP(Sintéticos3x3!C23,Aplicações!$B$10:$J$67,7,0)</f>
        <v>0</v>
      </c>
      <c r="T23" s="40">
        <f>VLOOKUP(Sintéticos3x3!D23,Aplicações!$B$10:$J$67,7,0)</f>
        <v>0.9</v>
      </c>
      <c r="U23" s="40">
        <f>VLOOKUP(Sintéticos3x3!E23,Aplicações!$B$10:$J$67,7,0)</f>
        <v>0.9</v>
      </c>
      <c r="V23" s="40">
        <f>VLOOKUP(Sintéticos3x3!C23,Aplicações!$B$10:$J$67,8,0)</f>
        <v>0.1</v>
      </c>
      <c r="W23" s="40">
        <f>VLOOKUP(Sintéticos3x3!D23,Aplicações!$B$10:$J$67,8,0)</f>
        <v>0.1</v>
      </c>
      <c r="X23" s="40">
        <f>VLOOKUP(Sintéticos3x3!E23,Aplicações!$B$10:$J$67,8,0)</f>
        <v>0.3</v>
      </c>
      <c r="Y23" s="40">
        <f t="shared" si="2"/>
        <v>1.6</v>
      </c>
      <c r="Z23" s="40">
        <f t="shared" si="3"/>
        <v>1.8</v>
      </c>
      <c r="AA23" s="40">
        <f t="shared" si="4"/>
        <v>0.5</v>
      </c>
      <c r="AB23" s="40">
        <f t="shared" si="5"/>
        <v>0.53333333333333333</v>
      </c>
      <c r="AC23" s="40">
        <f t="shared" si="6"/>
        <v>0.39999999999999997</v>
      </c>
      <c r="AD23" s="46">
        <f t="shared" si="7"/>
        <v>0.8666666666666667</v>
      </c>
    </row>
    <row r="24" spans="2:30" ht="13.5" customHeight="1">
      <c r="B24" s="39">
        <v>21</v>
      </c>
      <c r="C24" s="31" t="s">
        <v>48</v>
      </c>
      <c r="D24" s="31" t="s">
        <v>50</v>
      </c>
      <c r="E24" s="31" t="s">
        <v>55</v>
      </c>
      <c r="F24" s="40">
        <f>VLOOKUP(Sintéticos3x3!C24,Aplicações!$B$10:$J$67,9,0)</f>
        <v>63.24</v>
      </c>
      <c r="G24" s="40">
        <f>VLOOKUP(Sintéticos3x3!D24,Aplicações!$B$10:$J$67,9,0)</f>
        <v>62.44</v>
      </c>
      <c r="H24" s="40">
        <f>VLOOKUP(Sintéticos3x3!E24,Aplicações!$B$10:$J$67,9,0)</f>
        <v>66.040000000000006</v>
      </c>
      <c r="I24" s="31">
        <v>192</v>
      </c>
      <c r="J24" s="31">
        <v>99</v>
      </c>
      <c r="K24" s="31">
        <v>162</v>
      </c>
      <c r="L24" s="41">
        <f t="shared" ref="L24:N24" si="27">I24/F24-1</f>
        <v>2.0360531309297913</v>
      </c>
      <c r="M24" s="41">
        <f t="shared" si="27"/>
        <v>0.58552210121716852</v>
      </c>
      <c r="N24" s="41">
        <f t="shared" si="27"/>
        <v>1.4530587522713505</v>
      </c>
      <c r="O24" s="41">
        <f t="shared" si="1"/>
        <v>1.358211328139437</v>
      </c>
      <c r="P24" s="40">
        <f>VLOOKUP(Sintéticos3x3!C24,Aplicações!$B$10:$J$67,6,0)</f>
        <v>1</v>
      </c>
      <c r="Q24" s="40">
        <f>VLOOKUP(Sintéticos3x3!D24,Aplicações!$B$10:$J$67,6,0)</f>
        <v>0.3</v>
      </c>
      <c r="R24" s="40">
        <f>VLOOKUP(Sintéticos3x3!E24,Aplicações!$B$10:$J$67,6,0)</f>
        <v>0.7</v>
      </c>
      <c r="S24" s="40">
        <f>VLOOKUP(Sintéticos3x3!C24,Aplicações!$B$10:$J$67,7,0)</f>
        <v>0</v>
      </c>
      <c r="T24" s="40">
        <f>VLOOKUP(Sintéticos3x3!D24,Aplicações!$B$10:$J$67,7,0)</f>
        <v>0.9</v>
      </c>
      <c r="U24" s="40">
        <f>VLOOKUP(Sintéticos3x3!E24,Aplicações!$B$10:$J$67,7,0)</f>
        <v>0.1</v>
      </c>
      <c r="V24" s="40">
        <f>VLOOKUP(Sintéticos3x3!C24,Aplicações!$B$10:$J$67,8,0)</f>
        <v>0.1</v>
      </c>
      <c r="W24" s="40">
        <f>VLOOKUP(Sintéticos3x3!D24,Aplicações!$B$10:$J$67,8,0)</f>
        <v>0.1</v>
      </c>
      <c r="X24" s="40">
        <f>VLOOKUP(Sintéticos3x3!E24,Aplicações!$B$10:$J$67,8,0)</f>
        <v>0.4</v>
      </c>
      <c r="Y24" s="40">
        <f t="shared" si="2"/>
        <v>2</v>
      </c>
      <c r="Z24" s="40">
        <f t="shared" si="3"/>
        <v>1</v>
      </c>
      <c r="AA24" s="40">
        <f t="shared" si="4"/>
        <v>0.60000000000000009</v>
      </c>
      <c r="AB24" s="40">
        <f t="shared" si="5"/>
        <v>0.53333333333333333</v>
      </c>
      <c r="AC24" s="40">
        <f t="shared" si="6"/>
        <v>0.1333333333333333</v>
      </c>
      <c r="AD24" s="46">
        <f t="shared" si="7"/>
        <v>0.79999999999999993</v>
      </c>
    </row>
    <row r="25" spans="2:30" ht="13.5" customHeight="1">
      <c r="B25" s="39">
        <v>22</v>
      </c>
      <c r="C25" s="31" t="s">
        <v>48</v>
      </c>
      <c r="D25" s="31" t="s">
        <v>51</v>
      </c>
      <c r="E25" s="31" t="s">
        <v>51</v>
      </c>
      <c r="F25" s="40">
        <f>VLOOKUP(Sintéticos3x3!C25,Aplicações!$B$10:$J$67,9,0)</f>
        <v>63.24</v>
      </c>
      <c r="G25" s="40">
        <f>VLOOKUP(Sintéticos3x3!D25,Aplicações!$B$10:$J$67,9,0)</f>
        <v>95.07</v>
      </c>
      <c r="H25" s="40">
        <f>VLOOKUP(Sintéticos3x3!E25,Aplicações!$B$10:$J$67,9,0)</f>
        <v>95.07</v>
      </c>
      <c r="I25" s="31">
        <v>210</v>
      </c>
      <c r="J25" s="31">
        <v>308</v>
      </c>
      <c r="K25" s="31">
        <v>307</v>
      </c>
      <c r="L25" s="41">
        <f t="shared" ref="L25:N25" si="28">I25/F25-1</f>
        <v>2.3206831119544593</v>
      </c>
      <c r="M25" s="41">
        <f t="shared" si="28"/>
        <v>2.2397181024508259</v>
      </c>
      <c r="N25" s="41">
        <f t="shared" si="28"/>
        <v>2.2291995371831286</v>
      </c>
      <c r="O25" s="41">
        <f t="shared" si="1"/>
        <v>2.2632002505294713</v>
      </c>
      <c r="P25" s="40">
        <f>VLOOKUP(Sintéticos3x3!C25,Aplicações!$B$10:$J$67,6,0)</f>
        <v>1</v>
      </c>
      <c r="Q25" s="40">
        <f>VLOOKUP(Sintéticos3x3!D25,Aplicações!$B$10:$J$67,6,0)</f>
        <v>0.9</v>
      </c>
      <c r="R25" s="40">
        <f>VLOOKUP(Sintéticos3x3!E25,Aplicações!$B$10:$J$67,6,0)</f>
        <v>0.9</v>
      </c>
      <c r="S25" s="40">
        <f>VLOOKUP(Sintéticos3x3!C25,Aplicações!$B$10:$J$67,7,0)</f>
        <v>0</v>
      </c>
      <c r="T25" s="40">
        <f>VLOOKUP(Sintéticos3x3!D25,Aplicações!$B$10:$J$67,7,0)</f>
        <v>0</v>
      </c>
      <c r="U25" s="40">
        <f>VLOOKUP(Sintéticos3x3!E25,Aplicações!$B$10:$J$67,7,0)</f>
        <v>0</v>
      </c>
      <c r="V25" s="40">
        <f>VLOOKUP(Sintéticos3x3!C25,Aplicações!$B$10:$J$67,8,0)</f>
        <v>0.1</v>
      </c>
      <c r="W25" s="40">
        <f>VLOOKUP(Sintéticos3x3!D25,Aplicações!$B$10:$J$67,8,0)</f>
        <v>0.5</v>
      </c>
      <c r="X25" s="40">
        <f>VLOOKUP(Sintéticos3x3!E25,Aplicações!$B$10:$J$67,8,0)</f>
        <v>0.5</v>
      </c>
      <c r="Y25" s="40">
        <f t="shared" si="2"/>
        <v>2.8</v>
      </c>
      <c r="Z25" s="40">
        <f t="shared" si="3"/>
        <v>0</v>
      </c>
      <c r="AA25" s="40">
        <f t="shared" si="4"/>
        <v>1.1000000000000001</v>
      </c>
      <c r="AB25" s="40">
        <f t="shared" si="5"/>
        <v>0.93333333333333324</v>
      </c>
      <c r="AC25" s="40">
        <f t="shared" si="6"/>
        <v>1</v>
      </c>
      <c r="AD25" s="46">
        <f t="shared" si="7"/>
        <v>0.73333333333333339</v>
      </c>
    </row>
    <row r="26" spans="2:30" ht="13.5" customHeight="1">
      <c r="B26" s="39">
        <v>23</v>
      </c>
      <c r="C26" s="31" t="s">
        <v>48</v>
      </c>
      <c r="D26" s="31" t="s">
        <v>51</v>
      </c>
      <c r="E26" s="31" t="s">
        <v>52</v>
      </c>
      <c r="F26" s="40">
        <f>VLOOKUP(Sintéticos3x3!C26,Aplicações!$B$10:$J$67,9,0)</f>
        <v>63.24</v>
      </c>
      <c r="G26" s="40">
        <f>VLOOKUP(Sintéticos3x3!D26,Aplicações!$B$10:$J$67,9,0)</f>
        <v>95.07</v>
      </c>
      <c r="H26" s="40">
        <f>VLOOKUP(Sintéticos3x3!E26,Aplicações!$B$10:$J$67,9,0)</f>
        <v>93.25</v>
      </c>
      <c r="I26" s="31">
        <v>173</v>
      </c>
      <c r="J26" s="31">
        <v>248</v>
      </c>
      <c r="K26" s="31">
        <v>160</v>
      </c>
      <c r="L26" s="41">
        <f t="shared" ref="L26:N26" si="29">I26/F26-1</f>
        <v>1.7356103731815304</v>
      </c>
      <c r="M26" s="41">
        <f t="shared" si="29"/>
        <v>1.6086041863889768</v>
      </c>
      <c r="N26" s="41">
        <f t="shared" si="29"/>
        <v>0.71581769436997322</v>
      </c>
      <c r="O26" s="41">
        <f t="shared" si="1"/>
        <v>1.353344084646827</v>
      </c>
      <c r="P26" s="40">
        <f>VLOOKUP(Sintéticos3x3!C26,Aplicações!$B$10:$J$67,6,0)</f>
        <v>1</v>
      </c>
      <c r="Q26" s="40">
        <f>VLOOKUP(Sintéticos3x3!D26,Aplicações!$B$10:$J$67,6,0)</f>
        <v>0.9</v>
      </c>
      <c r="R26" s="40">
        <f>VLOOKUP(Sintéticos3x3!E26,Aplicações!$B$10:$J$67,6,0)</f>
        <v>0.3</v>
      </c>
      <c r="S26" s="40">
        <f>VLOOKUP(Sintéticos3x3!C26,Aplicações!$B$10:$J$67,7,0)</f>
        <v>0</v>
      </c>
      <c r="T26" s="40">
        <f>VLOOKUP(Sintéticos3x3!D26,Aplicações!$B$10:$J$67,7,0)</f>
        <v>0</v>
      </c>
      <c r="U26" s="40">
        <f>VLOOKUP(Sintéticos3x3!E26,Aplicações!$B$10:$J$67,7,0)</f>
        <v>0.9</v>
      </c>
      <c r="V26" s="40">
        <f>VLOOKUP(Sintéticos3x3!C26,Aplicações!$B$10:$J$67,8,0)</f>
        <v>0.1</v>
      </c>
      <c r="W26" s="40">
        <f>VLOOKUP(Sintéticos3x3!D26,Aplicações!$B$10:$J$67,8,0)</f>
        <v>0.5</v>
      </c>
      <c r="X26" s="40">
        <f>VLOOKUP(Sintéticos3x3!E26,Aplicações!$B$10:$J$67,8,0)</f>
        <v>0.5</v>
      </c>
      <c r="Y26" s="40">
        <f t="shared" si="2"/>
        <v>2.1999999999999997</v>
      </c>
      <c r="Z26" s="40">
        <f t="shared" si="3"/>
        <v>0.9</v>
      </c>
      <c r="AA26" s="40">
        <f t="shared" si="4"/>
        <v>1.1000000000000001</v>
      </c>
      <c r="AB26" s="40">
        <f t="shared" si="5"/>
        <v>0.53333333333333333</v>
      </c>
      <c r="AC26" s="40">
        <f t="shared" si="6"/>
        <v>0.70000000000000007</v>
      </c>
      <c r="AD26" s="46">
        <f t="shared" si="7"/>
        <v>0.73333333333333339</v>
      </c>
    </row>
    <row r="27" spans="2:30" ht="13.5" customHeight="1">
      <c r="B27" s="39">
        <v>24</v>
      </c>
      <c r="C27" s="31" t="s">
        <v>48</v>
      </c>
      <c r="D27" s="31" t="s">
        <v>51</v>
      </c>
      <c r="E27" s="31" t="s">
        <v>53</v>
      </c>
      <c r="F27" s="40">
        <f>VLOOKUP(Sintéticos3x3!C27,Aplicações!$B$10:$J$67,9,0)</f>
        <v>63.24</v>
      </c>
      <c r="G27" s="40">
        <f>VLOOKUP(Sintéticos3x3!D27,Aplicações!$B$10:$J$67,9,0)</f>
        <v>95.07</v>
      </c>
      <c r="H27" s="40">
        <f>VLOOKUP(Sintéticos3x3!E27,Aplicações!$B$10:$J$67,9,0)</f>
        <v>75.02</v>
      </c>
      <c r="I27" s="31">
        <v>202</v>
      </c>
      <c r="J27" s="31">
        <v>284</v>
      </c>
      <c r="K27" s="31">
        <v>222</v>
      </c>
      <c r="L27" s="41">
        <f t="shared" ref="L27:N27" si="30">I27/F27-1</f>
        <v>2.1941808981657176</v>
      </c>
      <c r="M27" s="41">
        <f t="shared" si="30"/>
        <v>1.9872725360260861</v>
      </c>
      <c r="N27" s="41">
        <f t="shared" si="30"/>
        <v>1.9592108770994403</v>
      </c>
      <c r="O27" s="41">
        <f t="shared" si="1"/>
        <v>2.0468881037637483</v>
      </c>
      <c r="P27" s="40">
        <f>VLOOKUP(Sintéticos3x3!C27,Aplicações!$B$10:$J$67,6,0)</f>
        <v>1</v>
      </c>
      <c r="Q27" s="40">
        <f>VLOOKUP(Sintéticos3x3!D27,Aplicações!$B$10:$J$67,6,0)</f>
        <v>0.9</v>
      </c>
      <c r="R27" s="40">
        <f>VLOOKUP(Sintéticos3x3!E27,Aplicações!$B$10:$J$67,6,0)</f>
        <v>1</v>
      </c>
      <c r="S27" s="40">
        <f>VLOOKUP(Sintéticos3x3!C27,Aplicações!$B$10:$J$67,7,0)</f>
        <v>0</v>
      </c>
      <c r="T27" s="40">
        <f>VLOOKUP(Sintéticos3x3!D27,Aplicações!$B$10:$J$67,7,0)</f>
        <v>0</v>
      </c>
      <c r="U27" s="40">
        <f>VLOOKUP(Sintéticos3x3!E27,Aplicações!$B$10:$J$67,7,0)</f>
        <v>0</v>
      </c>
      <c r="V27" s="40">
        <f>VLOOKUP(Sintéticos3x3!C27,Aplicações!$B$10:$J$67,8,0)</f>
        <v>0.1</v>
      </c>
      <c r="W27" s="40">
        <f>VLOOKUP(Sintéticos3x3!D27,Aplicações!$B$10:$J$67,8,0)</f>
        <v>0.5</v>
      </c>
      <c r="X27" s="40">
        <f>VLOOKUP(Sintéticos3x3!E27,Aplicações!$B$10:$J$67,8,0)</f>
        <v>0.3</v>
      </c>
      <c r="Y27" s="40">
        <f t="shared" si="2"/>
        <v>2.9</v>
      </c>
      <c r="Z27" s="40">
        <f t="shared" si="3"/>
        <v>0</v>
      </c>
      <c r="AA27" s="40">
        <f t="shared" si="4"/>
        <v>0.89999999999999991</v>
      </c>
      <c r="AB27" s="40">
        <f t="shared" si="5"/>
        <v>0.93333333333333324</v>
      </c>
      <c r="AC27" s="40">
        <f t="shared" si="6"/>
        <v>1</v>
      </c>
      <c r="AD27" s="46">
        <f t="shared" si="7"/>
        <v>0.73333333333333339</v>
      </c>
    </row>
    <row r="28" spans="2:30" ht="13.5" customHeight="1">
      <c r="B28" s="39">
        <v>25</v>
      </c>
      <c r="C28" s="31" t="s">
        <v>48</v>
      </c>
      <c r="D28" s="31" t="s">
        <v>51</v>
      </c>
      <c r="E28" s="31" t="s">
        <v>54</v>
      </c>
      <c r="F28" s="40">
        <f>VLOOKUP(Sintéticos3x3!C28,Aplicações!$B$10:$J$67,9,0)</f>
        <v>63.24</v>
      </c>
      <c r="G28" s="40">
        <f>VLOOKUP(Sintéticos3x3!D28,Aplicações!$B$10:$J$67,9,0)</f>
        <v>95.07</v>
      </c>
      <c r="H28" s="40">
        <f>VLOOKUP(Sintéticos3x3!E28,Aplicações!$B$10:$J$67,9,0)</f>
        <v>74.66</v>
      </c>
      <c r="I28" s="31">
        <v>192</v>
      </c>
      <c r="J28" s="31">
        <v>279</v>
      </c>
      <c r="K28" s="31">
        <v>115</v>
      </c>
      <c r="L28" s="41">
        <f t="shared" ref="L28:N28" si="31">I28/F28-1</f>
        <v>2.0360531309297913</v>
      </c>
      <c r="M28" s="41">
        <f t="shared" si="31"/>
        <v>1.9346797096875989</v>
      </c>
      <c r="N28" s="41">
        <f t="shared" si="31"/>
        <v>0.54031609965175464</v>
      </c>
      <c r="O28" s="41">
        <f t="shared" si="1"/>
        <v>1.5036829800897149</v>
      </c>
      <c r="P28" s="40">
        <f>VLOOKUP(Sintéticos3x3!C28,Aplicações!$B$10:$J$67,6,0)</f>
        <v>1</v>
      </c>
      <c r="Q28" s="40">
        <f>VLOOKUP(Sintéticos3x3!D28,Aplicações!$B$10:$J$67,6,0)</f>
        <v>0.9</v>
      </c>
      <c r="R28" s="40">
        <f>VLOOKUP(Sintéticos3x3!E28,Aplicações!$B$10:$J$67,6,0)</f>
        <v>0.3</v>
      </c>
      <c r="S28" s="40">
        <f>VLOOKUP(Sintéticos3x3!C28,Aplicações!$B$10:$J$67,7,0)</f>
        <v>0</v>
      </c>
      <c r="T28" s="40">
        <f>VLOOKUP(Sintéticos3x3!D28,Aplicações!$B$10:$J$67,7,0)</f>
        <v>0</v>
      </c>
      <c r="U28" s="40">
        <f>VLOOKUP(Sintéticos3x3!E28,Aplicações!$B$10:$J$67,7,0)</f>
        <v>0.9</v>
      </c>
      <c r="V28" s="40">
        <f>VLOOKUP(Sintéticos3x3!C28,Aplicações!$B$10:$J$67,8,0)</f>
        <v>0.1</v>
      </c>
      <c r="W28" s="40">
        <f>VLOOKUP(Sintéticos3x3!D28,Aplicações!$B$10:$J$67,8,0)</f>
        <v>0.5</v>
      </c>
      <c r="X28" s="40">
        <f>VLOOKUP(Sintéticos3x3!E28,Aplicações!$B$10:$J$67,8,0)</f>
        <v>0.3</v>
      </c>
      <c r="Y28" s="40">
        <f t="shared" si="2"/>
        <v>2.1999999999999997</v>
      </c>
      <c r="Z28" s="40">
        <f t="shared" si="3"/>
        <v>0.9</v>
      </c>
      <c r="AA28" s="40">
        <f t="shared" si="4"/>
        <v>0.89999999999999991</v>
      </c>
      <c r="AB28" s="40">
        <f t="shared" si="5"/>
        <v>0.53333333333333333</v>
      </c>
      <c r="AC28" s="40">
        <f t="shared" si="6"/>
        <v>0.70000000000000007</v>
      </c>
      <c r="AD28" s="46">
        <f t="shared" si="7"/>
        <v>0.73333333333333339</v>
      </c>
    </row>
    <row r="29" spans="2:30" ht="13.5" customHeight="1">
      <c r="B29" s="39">
        <v>26</v>
      </c>
      <c r="C29" s="31" t="s">
        <v>48</v>
      </c>
      <c r="D29" s="31" t="s">
        <v>51</v>
      </c>
      <c r="E29" s="31" t="s">
        <v>55</v>
      </c>
      <c r="F29" s="40">
        <f>VLOOKUP(Sintéticos3x3!C29,Aplicações!$B$10:$J$67,9,0)</f>
        <v>63.24</v>
      </c>
      <c r="G29" s="40">
        <f>VLOOKUP(Sintéticos3x3!D29,Aplicações!$B$10:$J$67,9,0)</f>
        <v>95.07</v>
      </c>
      <c r="H29" s="40">
        <f>VLOOKUP(Sintéticos3x3!E29,Aplicações!$B$10:$J$67,9,0)</f>
        <v>66.040000000000006</v>
      </c>
      <c r="I29" s="31">
        <v>178</v>
      </c>
      <c r="J29" s="31">
        <v>253</v>
      </c>
      <c r="K29" s="31">
        <v>143</v>
      </c>
      <c r="L29" s="41">
        <f t="shared" ref="L29:N29" si="32">I29/F29-1</f>
        <v>1.8146742567994938</v>
      </c>
      <c r="M29" s="41">
        <f t="shared" si="32"/>
        <v>1.661197012727464</v>
      </c>
      <c r="N29" s="41">
        <f t="shared" si="32"/>
        <v>1.1653543307086611</v>
      </c>
      <c r="O29" s="41">
        <f t="shared" si="1"/>
        <v>1.5470752000785397</v>
      </c>
      <c r="P29" s="40">
        <f>VLOOKUP(Sintéticos3x3!C29,Aplicações!$B$10:$J$67,6,0)</f>
        <v>1</v>
      </c>
      <c r="Q29" s="40">
        <f>VLOOKUP(Sintéticos3x3!D29,Aplicações!$B$10:$J$67,6,0)</f>
        <v>0.9</v>
      </c>
      <c r="R29" s="40">
        <f>VLOOKUP(Sintéticos3x3!E29,Aplicações!$B$10:$J$67,6,0)</f>
        <v>0.7</v>
      </c>
      <c r="S29" s="40">
        <f>VLOOKUP(Sintéticos3x3!C29,Aplicações!$B$10:$J$67,7,0)</f>
        <v>0</v>
      </c>
      <c r="T29" s="40">
        <f>VLOOKUP(Sintéticos3x3!D29,Aplicações!$B$10:$J$67,7,0)</f>
        <v>0</v>
      </c>
      <c r="U29" s="40">
        <f>VLOOKUP(Sintéticos3x3!E29,Aplicações!$B$10:$J$67,7,0)</f>
        <v>0.1</v>
      </c>
      <c r="V29" s="40">
        <f>VLOOKUP(Sintéticos3x3!C29,Aplicações!$B$10:$J$67,8,0)</f>
        <v>0.1</v>
      </c>
      <c r="W29" s="40">
        <f>VLOOKUP(Sintéticos3x3!D29,Aplicações!$B$10:$J$67,8,0)</f>
        <v>0.5</v>
      </c>
      <c r="X29" s="40">
        <f>VLOOKUP(Sintéticos3x3!E29,Aplicações!$B$10:$J$67,8,0)</f>
        <v>0.4</v>
      </c>
      <c r="Y29" s="40">
        <f t="shared" si="2"/>
        <v>2.5999999999999996</v>
      </c>
      <c r="Z29" s="40">
        <f t="shared" si="3"/>
        <v>0.1</v>
      </c>
      <c r="AA29" s="40">
        <f t="shared" si="4"/>
        <v>1</v>
      </c>
      <c r="AB29" s="40">
        <f t="shared" si="5"/>
        <v>0.79999999999999993</v>
      </c>
      <c r="AC29" s="40">
        <f t="shared" si="6"/>
        <v>0.96666666666666667</v>
      </c>
      <c r="AD29" s="46">
        <f t="shared" si="7"/>
        <v>0.73333333333333328</v>
      </c>
    </row>
    <row r="30" spans="2:30" ht="13.5" customHeight="1">
      <c r="B30" s="39">
        <v>27</v>
      </c>
      <c r="C30" s="31" t="s">
        <v>48</v>
      </c>
      <c r="D30" s="31" t="s">
        <v>52</v>
      </c>
      <c r="E30" s="31" t="s">
        <v>52</v>
      </c>
      <c r="F30" s="40">
        <f>VLOOKUP(Sintéticos3x3!C30,Aplicações!$B$10:$J$67,9,0)</f>
        <v>63.24</v>
      </c>
      <c r="G30" s="40">
        <f>VLOOKUP(Sintéticos3x3!D30,Aplicações!$B$10:$J$67,9,0)</f>
        <v>93.25</v>
      </c>
      <c r="H30" s="40">
        <f>VLOOKUP(Sintéticos3x3!E30,Aplicações!$B$10:$J$67,9,0)</f>
        <v>93.25</v>
      </c>
      <c r="I30" s="31">
        <v>174</v>
      </c>
      <c r="J30" s="31">
        <v>174</v>
      </c>
      <c r="K30" s="31">
        <v>173</v>
      </c>
      <c r="L30" s="41">
        <f t="shared" ref="L30:N30" si="33">I30/F30-1</f>
        <v>1.7514231499051234</v>
      </c>
      <c r="M30" s="41">
        <f t="shared" si="33"/>
        <v>0.86595174262734576</v>
      </c>
      <c r="N30" s="41">
        <f t="shared" si="33"/>
        <v>0.85522788203753342</v>
      </c>
      <c r="O30" s="41">
        <f t="shared" si="1"/>
        <v>1.1575342581900008</v>
      </c>
      <c r="P30" s="40">
        <f>VLOOKUP(Sintéticos3x3!C30,Aplicações!$B$10:$J$67,6,0)</f>
        <v>1</v>
      </c>
      <c r="Q30" s="40">
        <f>VLOOKUP(Sintéticos3x3!D30,Aplicações!$B$10:$J$67,6,0)</f>
        <v>0.3</v>
      </c>
      <c r="R30" s="40">
        <f>VLOOKUP(Sintéticos3x3!E30,Aplicações!$B$10:$J$67,6,0)</f>
        <v>0.3</v>
      </c>
      <c r="S30" s="40">
        <f>VLOOKUP(Sintéticos3x3!C30,Aplicações!$B$10:$J$67,7,0)</f>
        <v>0</v>
      </c>
      <c r="T30" s="40">
        <f>VLOOKUP(Sintéticos3x3!D30,Aplicações!$B$10:$J$67,7,0)</f>
        <v>0.9</v>
      </c>
      <c r="U30" s="40">
        <f>VLOOKUP(Sintéticos3x3!E30,Aplicações!$B$10:$J$67,7,0)</f>
        <v>0.9</v>
      </c>
      <c r="V30" s="40">
        <f>VLOOKUP(Sintéticos3x3!C30,Aplicações!$B$10:$J$67,8,0)</f>
        <v>0.1</v>
      </c>
      <c r="W30" s="40">
        <f>VLOOKUP(Sintéticos3x3!D30,Aplicações!$B$10:$J$67,8,0)</f>
        <v>0.5</v>
      </c>
      <c r="X30" s="40">
        <f>VLOOKUP(Sintéticos3x3!E30,Aplicações!$B$10:$J$67,8,0)</f>
        <v>0.5</v>
      </c>
      <c r="Y30" s="40">
        <f t="shared" si="2"/>
        <v>1.6</v>
      </c>
      <c r="Z30" s="40">
        <f t="shared" si="3"/>
        <v>1.8</v>
      </c>
      <c r="AA30" s="40">
        <f t="shared" si="4"/>
        <v>1.1000000000000001</v>
      </c>
      <c r="AB30" s="40">
        <f t="shared" si="5"/>
        <v>0.53333333333333333</v>
      </c>
      <c r="AC30" s="40">
        <f t="shared" si="6"/>
        <v>0.39999999999999997</v>
      </c>
      <c r="AD30" s="46">
        <f t="shared" si="7"/>
        <v>0.73333333333333339</v>
      </c>
    </row>
    <row r="31" spans="2:30" ht="13.5" customHeight="1">
      <c r="B31" s="39">
        <v>28</v>
      </c>
      <c r="C31" s="31" t="s">
        <v>48</v>
      </c>
      <c r="D31" s="31" t="s">
        <v>52</v>
      </c>
      <c r="E31" s="31" t="s">
        <v>53</v>
      </c>
      <c r="F31" s="40">
        <f>VLOOKUP(Sintéticos3x3!C31,Aplicações!$B$10:$J$67,9,0)</f>
        <v>63.24</v>
      </c>
      <c r="G31" s="40">
        <f>VLOOKUP(Sintéticos3x3!D31,Aplicações!$B$10:$J$67,9,0)</f>
        <v>93.25</v>
      </c>
      <c r="H31" s="40">
        <f>VLOOKUP(Sintéticos3x3!E31,Aplicações!$B$10:$J$67,9,0)</f>
        <v>75.02</v>
      </c>
      <c r="I31" s="31">
        <v>177</v>
      </c>
      <c r="J31" s="31">
        <v>160</v>
      </c>
      <c r="K31" s="31">
        <v>196</v>
      </c>
      <c r="L31" s="41">
        <f t="shared" ref="L31:N31" si="34">I31/F31-1</f>
        <v>1.7988614800759013</v>
      </c>
      <c r="M31" s="41">
        <f t="shared" si="34"/>
        <v>0.71581769436997322</v>
      </c>
      <c r="N31" s="41">
        <f t="shared" si="34"/>
        <v>1.6126366302319384</v>
      </c>
      <c r="O31" s="41">
        <f t="shared" si="1"/>
        <v>1.3757719348926045</v>
      </c>
      <c r="P31" s="40">
        <f>VLOOKUP(Sintéticos3x3!C31,Aplicações!$B$10:$J$67,6,0)</f>
        <v>1</v>
      </c>
      <c r="Q31" s="40">
        <f>VLOOKUP(Sintéticos3x3!D31,Aplicações!$B$10:$J$67,6,0)</f>
        <v>0.3</v>
      </c>
      <c r="R31" s="40">
        <f>VLOOKUP(Sintéticos3x3!E31,Aplicações!$B$10:$J$67,6,0)</f>
        <v>1</v>
      </c>
      <c r="S31" s="40">
        <f>VLOOKUP(Sintéticos3x3!C31,Aplicações!$B$10:$J$67,7,0)</f>
        <v>0</v>
      </c>
      <c r="T31" s="40">
        <f>VLOOKUP(Sintéticos3x3!D31,Aplicações!$B$10:$J$67,7,0)</f>
        <v>0.9</v>
      </c>
      <c r="U31" s="40">
        <f>VLOOKUP(Sintéticos3x3!E31,Aplicações!$B$10:$J$67,7,0)</f>
        <v>0</v>
      </c>
      <c r="V31" s="40">
        <f>VLOOKUP(Sintéticos3x3!C31,Aplicações!$B$10:$J$67,8,0)</f>
        <v>0.1</v>
      </c>
      <c r="W31" s="40">
        <f>VLOOKUP(Sintéticos3x3!D31,Aplicações!$B$10:$J$67,8,0)</f>
        <v>0.5</v>
      </c>
      <c r="X31" s="40">
        <f>VLOOKUP(Sintéticos3x3!E31,Aplicações!$B$10:$J$67,8,0)</f>
        <v>0.3</v>
      </c>
      <c r="Y31" s="40">
        <f t="shared" si="2"/>
        <v>2.2999999999999998</v>
      </c>
      <c r="Z31" s="40">
        <f t="shared" si="3"/>
        <v>0.9</v>
      </c>
      <c r="AA31" s="40">
        <f t="shared" si="4"/>
        <v>0.89999999999999991</v>
      </c>
      <c r="AB31" s="40">
        <f t="shared" si="5"/>
        <v>0.53333333333333333</v>
      </c>
      <c r="AC31" s="40">
        <f t="shared" si="6"/>
        <v>9.9999999999999978E-2</v>
      </c>
      <c r="AD31" s="46">
        <f t="shared" si="7"/>
        <v>0.73333333333333339</v>
      </c>
    </row>
    <row r="32" spans="2:30" ht="13.5" customHeight="1">
      <c r="B32" s="39">
        <v>29</v>
      </c>
      <c r="C32" s="31" t="s">
        <v>48</v>
      </c>
      <c r="D32" s="31" t="s">
        <v>52</v>
      </c>
      <c r="E32" s="31" t="s">
        <v>54</v>
      </c>
      <c r="F32" s="40">
        <f>VLOOKUP(Sintéticos3x3!C32,Aplicações!$B$10:$J$67,9,0)</f>
        <v>63.24</v>
      </c>
      <c r="G32" s="40">
        <f>VLOOKUP(Sintéticos3x3!D32,Aplicações!$B$10:$J$67,9,0)</f>
        <v>93.25</v>
      </c>
      <c r="H32" s="40">
        <f>VLOOKUP(Sintéticos3x3!E32,Aplicações!$B$10:$J$67,9,0)</f>
        <v>74.66</v>
      </c>
      <c r="I32" s="31">
        <v>181</v>
      </c>
      <c r="J32" s="31">
        <v>176</v>
      </c>
      <c r="K32" s="31">
        <v>117</v>
      </c>
      <c r="L32" s="41">
        <f t="shared" ref="L32:N32" si="35">I32/F32-1</f>
        <v>1.8621125869702717</v>
      </c>
      <c r="M32" s="41">
        <f t="shared" si="35"/>
        <v>0.88739946380697043</v>
      </c>
      <c r="N32" s="41">
        <f t="shared" si="35"/>
        <v>0.56710420573265474</v>
      </c>
      <c r="O32" s="41">
        <f t="shared" si="1"/>
        <v>1.1055387521699656</v>
      </c>
      <c r="P32" s="40">
        <f>VLOOKUP(Sintéticos3x3!C32,Aplicações!$B$10:$J$67,6,0)</f>
        <v>1</v>
      </c>
      <c r="Q32" s="40">
        <f>VLOOKUP(Sintéticos3x3!D32,Aplicações!$B$10:$J$67,6,0)</f>
        <v>0.3</v>
      </c>
      <c r="R32" s="40">
        <f>VLOOKUP(Sintéticos3x3!E32,Aplicações!$B$10:$J$67,6,0)</f>
        <v>0.3</v>
      </c>
      <c r="S32" s="40">
        <f>VLOOKUP(Sintéticos3x3!C32,Aplicações!$B$10:$J$67,7,0)</f>
        <v>0</v>
      </c>
      <c r="T32" s="40">
        <f>VLOOKUP(Sintéticos3x3!D32,Aplicações!$B$10:$J$67,7,0)</f>
        <v>0.9</v>
      </c>
      <c r="U32" s="40">
        <f>VLOOKUP(Sintéticos3x3!E32,Aplicações!$B$10:$J$67,7,0)</f>
        <v>0.9</v>
      </c>
      <c r="V32" s="40">
        <f>VLOOKUP(Sintéticos3x3!C32,Aplicações!$B$10:$J$67,8,0)</f>
        <v>0.1</v>
      </c>
      <c r="W32" s="40">
        <f>VLOOKUP(Sintéticos3x3!D32,Aplicações!$B$10:$J$67,8,0)</f>
        <v>0.5</v>
      </c>
      <c r="X32" s="40">
        <f>VLOOKUP(Sintéticos3x3!E32,Aplicações!$B$10:$J$67,8,0)</f>
        <v>0.3</v>
      </c>
      <c r="Y32" s="40">
        <f t="shared" si="2"/>
        <v>1.6</v>
      </c>
      <c r="Z32" s="40">
        <f t="shared" si="3"/>
        <v>1.8</v>
      </c>
      <c r="AA32" s="40">
        <f t="shared" si="4"/>
        <v>0.89999999999999991</v>
      </c>
      <c r="AB32" s="40">
        <f t="shared" si="5"/>
        <v>0.53333333333333333</v>
      </c>
      <c r="AC32" s="40">
        <f t="shared" si="6"/>
        <v>0.39999999999999997</v>
      </c>
      <c r="AD32" s="46">
        <f t="shared" si="7"/>
        <v>0.73333333333333339</v>
      </c>
    </row>
    <row r="33" spans="2:30" ht="13.5" customHeight="1">
      <c r="B33" s="39">
        <v>30</v>
      </c>
      <c r="C33" s="31" t="s">
        <v>48</v>
      </c>
      <c r="D33" s="31" t="s">
        <v>52</v>
      </c>
      <c r="E33" s="31" t="s">
        <v>55</v>
      </c>
      <c r="F33" s="40">
        <f>VLOOKUP(Sintéticos3x3!C33,Aplicações!$B$10:$J$67,9,0)</f>
        <v>63.24</v>
      </c>
      <c r="G33" s="40">
        <f>VLOOKUP(Sintéticos3x3!D33,Aplicações!$B$10:$J$67,9,0)</f>
        <v>93.25</v>
      </c>
      <c r="H33" s="40">
        <f>VLOOKUP(Sintéticos3x3!E33,Aplicações!$B$10:$J$67,9,0)</f>
        <v>66.040000000000006</v>
      </c>
      <c r="I33" s="31">
        <v>173</v>
      </c>
      <c r="J33" s="31">
        <v>165</v>
      </c>
      <c r="K33" s="31">
        <v>148</v>
      </c>
      <c r="L33" s="41">
        <f t="shared" ref="L33:N33" si="36">I33/F33-1</f>
        <v>1.7356103731815304</v>
      </c>
      <c r="M33" s="41">
        <f t="shared" si="36"/>
        <v>0.76943699731903492</v>
      </c>
      <c r="N33" s="41">
        <f t="shared" si="36"/>
        <v>1.2410660205935793</v>
      </c>
      <c r="O33" s="41">
        <f t="shared" si="1"/>
        <v>1.2487044636980482</v>
      </c>
      <c r="P33" s="40">
        <f>VLOOKUP(Sintéticos3x3!C33,Aplicações!$B$10:$J$67,6,0)</f>
        <v>1</v>
      </c>
      <c r="Q33" s="40">
        <f>VLOOKUP(Sintéticos3x3!D33,Aplicações!$B$10:$J$67,6,0)</f>
        <v>0.3</v>
      </c>
      <c r="R33" s="40">
        <f>VLOOKUP(Sintéticos3x3!E33,Aplicações!$B$10:$J$67,6,0)</f>
        <v>0.7</v>
      </c>
      <c r="S33" s="40">
        <f>VLOOKUP(Sintéticos3x3!C33,Aplicações!$B$10:$J$67,7,0)</f>
        <v>0</v>
      </c>
      <c r="T33" s="40">
        <f>VLOOKUP(Sintéticos3x3!D33,Aplicações!$B$10:$J$67,7,0)</f>
        <v>0.9</v>
      </c>
      <c r="U33" s="40">
        <f>VLOOKUP(Sintéticos3x3!E33,Aplicações!$B$10:$J$67,7,0)</f>
        <v>0.1</v>
      </c>
      <c r="V33" s="40">
        <f>VLOOKUP(Sintéticos3x3!C33,Aplicações!$B$10:$J$67,8,0)</f>
        <v>0.1</v>
      </c>
      <c r="W33" s="40">
        <f>VLOOKUP(Sintéticos3x3!D33,Aplicações!$B$10:$J$67,8,0)</f>
        <v>0.5</v>
      </c>
      <c r="X33" s="40">
        <f>VLOOKUP(Sintéticos3x3!E33,Aplicações!$B$10:$J$67,8,0)</f>
        <v>0.4</v>
      </c>
      <c r="Y33" s="40">
        <f t="shared" si="2"/>
        <v>2</v>
      </c>
      <c r="Z33" s="40">
        <f t="shared" si="3"/>
        <v>1</v>
      </c>
      <c r="AA33" s="40">
        <f t="shared" si="4"/>
        <v>1</v>
      </c>
      <c r="AB33" s="40">
        <f t="shared" si="5"/>
        <v>0.53333333333333333</v>
      </c>
      <c r="AC33" s="40">
        <f t="shared" si="6"/>
        <v>0.1333333333333333</v>
      </c>
      <c r="AD33" s="46">
        <f t="shared" si="7"/>
        <v>0.73333333333333328</v>
      </c>
    </row>
    <row r="34" spans="2:30" ht="13.5" customHeight="1">
      <c r="B34" s="39">
        <v>31</v>
      </c>
      <c r="C34" s="31" t="s">
        <v>48</v>
      </c>
      <c r="D34" s="31" t="s">
        <v>53</v>
      </c>
      <c r="E34" s="31" t="s">
        <v>53</v>
      </c>
      <c r="F34" s="40">
        <f>VLOOKUP(Sintéticos3x3!C34,Aplicações!$B$10:$J$67,9,0)</f>
        <v>63.24</v>
      </c>
      <c r="G34" s="40">
        <f>VLOOKUP(Sintéticos3x3!D34,Aplicações!$B$10:$J$67,9,0)</f>
        <v>75.02</v>
      </c>
      <c r="H34" s="40">
        <f>VLOOKUP(Sintéticos3x3!E34,Aplicações!$B$10:$J$67,9,0)</f>
        <v>75.02</v>
      </c>
      <c r="I34" s="31">
        <v>231</v>
      </c>
      <c r="J34" s="31">
        <v>267</v>
      </c>
      <c r="K34" s="31">
        <v>266</v>
      </c>
      <c r="L34" s="41">
        <f t="shared" ref="L34:N34" si="37">I34/F34-1</f>
        <v>2.6527514231499052</v>
      </c>
      <c r="M34" s="41">
        <f t="shared" si="37"/>
        <v>2.5590509197547324</v>
      </c>
      <c r="N34" s="41">
        <f t="shared" si="37"/>
        <v>2.545721141029059</v>
      </c>
      <c r="O34" s="41">
        <f t="shared" si="1"/>
        <v>2.5858411613112322</v>
      </c>
      <c r="P34" s="40">
        <f>VLOOKUP(Sintéticos3x3!C34,Aplicações!$B$10:$J$67,6,0)</f>
        <v>1</v>
      </c>
      <c r="Q34" s="40">
        <f>VLOOKUP(Sintéticos3x3!D34,Aplicações!$B$10:$J$67,6,0)</f>
        <v>1</v>
      </c>
      <c r="R34" s="40">
        <f>VLOOKUP(Sintéticos3x3!E34,Aplicações!$B$10:$J$67,6,0)</f>
        <v>1</v>
      </c>
      <c r="S34" s="40">
        <f>VLOOKUP(Sintéticos3x3!C34,Aplicações!$B$10:$J$67,7,0)</f>
        <v>0</v>
      </c>
      <c r="T34" s="40">
        <f>VLOOKUP(Sintéticos3x3!D34,Aplicações!$B$10:$J$67,7,0)</f>
        <v>0</v>
      </c>
      <c r="U34" s="40">
        <f>VLOOKUP(Sintéticos3x3!E34,Aplicações!$B$10:$J$67,7,0)</f>
        <v>0</v>
      </c>
      <c r="V34" s="40">
        <f>VLOOKUP(Sintéticos3x3!C34,Aplicações!$B$10:$J$67,8,0)</f>
        <v>0.1</v>
      </c>
      <c r="W34" s="40">
        <f>VLOOKUP(Sintéticos3x3!D34,Aplicações!$B$10:$J$67,8,0)</f>
        <v>0.3</v>
      </c>
      <c r="X34" s="40">
        <f>VLOOKUP(Sintéticos3x3!E34,Aplicações!$B$10:$J$67,8,0)</f>
        <v>0.3</v>
      </c>
      <c r="Y34" s="40">
        <f t="shared" si="2"/>
        <v>3</v>
      </c>
      <c r="Z34" s="40">
        <f t="shared" si="3"/>
        <v>0</v>
      </c>
      <c r="AA34" s="40">
        <f t="shared" si="4"/>
        <v>0.7</v>
      </c>
      <c r="AB34" s="40">
        <f t="shared" si="5"/>
        <v>1</v>
      </c>
      <c r="AC34" s="40">
        <f t="shared" si="6"/>
        <v>1</v>
      </c>
      <c r="AD34" s="46">
        <f t="shared" si="7"/>
        <v>0.8666666666666667</v>
      </c>
    </row>
    <row r="35" spans="2:30" ht="13.5" customHeight="1">
      <c r="B35" s="39">
        <v>32</v>
      </c>
      <c r="C35" s="31" t="s">
        <v>48</v>
      </c>
      <c r="D35" s="31" t="s">
        <v>53</v>
      </c>
      <c r="E35" s="31" t="s">
        <v>54</v>
      </c>
      <c r="F35" s="40">
        <f>VLOOKUP(Sintéticos3x3!C35,Aplicações!$B$10:$J$67,9,0)</f>
        <v>63.24</v>
      </c>
      <c r="G35" s="40">
        <f>VLOOKUP(Sintéticos3x3!D35,Aplicações!$B$10:$J$67,9,0)</f>
        <v>75.02</v>
      </c>
      <c r="H35" s="40">
        <f>VLOOKUP(Sintéticos3x3!E35,Aplicações!$B$10:$J$67,9,0)</f>
        <v>74.66</v>
      </c>
      <c r="I35" s="31">
        <v>210</v>
      </c>
      <c r="J35" s="31">
        <v>229</v>
      </c>
      <c r="K35" s="31">
        <v>121</v>
      </c>
      <c r="L35" s="41">
        <f t="shared" ref="L35:N35" si="38">I35/F35-1</f>
        <v>2.3206831119544593</v>
      </c>
      <c r="M35" s="41">
        <f t="shared" si="38"/>
        <v>2.0525193281791525</v>
      </c>
      <c r="N35" s="41">
        <f t="shared" si="38"/>
        <v>0.62068041789445494</v>
      </c>
      <c r="O35" s="41">
        <f t="shared" si="1"/>
        <v>1.6646276193426892</v>
      </c>
      <c r="P35" s="40">
        <f>VLOOKUP(Sintéticos3x3!C35,Aplicações!$B$10:$J$67,6,0)</f>
        <v>1</v>
      </c>
      <c r="Q35" s="40">
        <f>VLOOKUP(Sintéticos3x3!D35,Aplicações!$B$10:$J$67,6,0)</f>
        <v>1</v>
      </c>
      <c r="R35" s="40">
        <f>VLOOKUP(Sintéticos3x3!E35,Aplicações!$B$10:$J$67,6,0)</f>
        <v>0.3</v>
      </c>
      <c r="S35" s="40">
        <f>VLOOKUP(Sintéticos3x3!C35,Aplicações!$B$10:$J$67,7,0)</f>
        <v>0</v>
      </c>
      <c r="T35" s="40">
        <f>VLOOKUP(Sintéticos3x3!D35,Aplicações!$B$10:$J$67,7,0)</f>
        <v>0</v>
      </c>
      <c r="U35" s="40">
        <f>VLOOKUP(Sintéticos3x3!E35,Aplicações!$B$10:$J$67,7,0)</f>
        <v>0.9</v>
      </c>
      <c r="V35" s="40">
        <f>VLOOKUP(Sintéticos3x3!C35,Aplicações!$B$10:$J$67,8,0)</f>
        <v>0.1</v>
      </c>
      <c r="W35" s="40">
        <f>VLOOKUP(Sintéticos3x3!D35,Aplicações!$B$10:$J$67,8,0)</f>
        <v>0.3</v>
      </c>
      <c r="X35" s="40">
        <f>VLOOKUP(Sintéticos3x3!E35,Aplicações!$B$10:$J$67,8,0)</f>
        <v>0.3</v>
      </c>
      <c r="Y35" s="40">
        <f t="shared" si="2"/>
        <v>2.2999999999999998</v>
      </c>
      <c r="Z35" s="40">
        <f t="shared" si="3"/>
        <v>0.9</v>
      </c>
      <c r="AA35" s="40">
        <f t="shared" si="4"/>
        <v>0.7</v>
      </c>
      <c r="AB35" s="40">
        <f t="shared" si="5"/>
        <v>0.53333333333333333</v>
      </c>
      <c r="AC35" s="40">
        <f t="shared" si="6"/>
        <v>0.70000000000000007</v>
      </c>
      <c r="AD35" s="46">
        <f t="shared" si="7"/>
        <v>0.8666666666666667</v>
      </c>
    </row>
    <row r="36" spans="2:30" ht="13.5" customHeight="1">
      <c r="B36" s="39">
        <v>33</v>
      </c>
      <c r="C36" s="31" t="s">
        <v>48</v>
      </c>
      <c r="D36" s="31" t="s">
        <v>53</v>
      </c>
      <c r="E36" s="31" t="s">
        <v>55</v>
      </c>
      <c r="F36" s="40">
        <f>VLOOKUP(Sintéticos3x3!C36,Aplicações!$B$10:$J$67,9,0)</f>
        <v>63.24</v>
      </c>
      <c r="G36" s="40">
        <f>VLOOKUP(Sintéticos3x3!D36,Aplicações!$B$10:$J$67,9,0)</f>
        <v>75.02</v>
      </c>
      <c r="H36" s="40">
        <f>VLOOKUP(Sintéticos3x3!E36,Aplicações!$B$10:$J$67,9,0)</f>
        <v>66.040000000000006</v>
      </c>
      <c r="I36" s="31">
        <v>186</v>
      </c>
      <c r="J36" s="31">
        <v>205</v>
      </c>
      <c r="K36" s="31">
        <v>150</v>
      </c>
      <c r="L36" s="41">
        <f t="shared" ref="L36:N36" si="39">I36/F36-1</f>
        <v>1.9411764705882351</v>
      </c>
      <c r="M36" s="41">
        <f t="shared" si="39"/>
        <v>1.7326046387629965</v>
      </c>
      <c r="N36" s="41">
        <f t="shared" si="39"/>
        <v>1.2713506965475467</v>
      </c>
      <c r="O36" s="41">
        <f t="shared" si="1"/>
        <v>1.6483772686329263</v>
      </c>
      <c r="P36" s="40">
        <f>VLOOKUP(Sintéticos3x3!C36,Aplicações!$B$10:$J$67,6,0)</f>
        <v>1</v>
      </c>
      <c r="Q36" s="40">
        <f>VLOOKUP(Sintéticos3x3!D36,Aplicações!$B$10:$J$67,6,0)</f>
        <v>1</v>
      </c>
      <c r="R36" s="40">
        <f>VLOOKUP(Sintéticos3x3!E36,Aplicações!$B$10:$J$67,6,0)</f>
        <v>0.7</v>
      </c>
      <c r="S36" s="40">
        <f>VLOOKUP(Sintéticos3x3!C36,Aplicações!$B$10:$J$67,7,0)</f>
        <v>0</v>
      </c>
      <c r="T36" s="40">
        <f>VLOOKUP(Sintéticos3x3!D36,Aplicações!$B$10:$J$67,7,0)</f>
        <v>0</v>
      </c>
      <c r="U36" s="40">
        <f>VLOOKUP(Sintéticos3x3!E36,Aplicações!$B$10:$J$67,7,0)</f>
        <v>0.1</v>
      </c>
      <c r="V36" s="40">
        <f>VLOOKUP(Sintéticos3x3!C36,Aplicações!$B$10:$J$67,8,0)</f>
        <v>0.1</v>
      </c>
      <c r="W36" s="40">
        <f>VLOOKUP(Sintéticos3x3!D36,Aplicações!$B$10:$J$67,8,0)</f>
        <v>0.3</v>
      </c>
      <c r="X36" s="40">
        <f>VLOOKUP(Sintéticos3x3!E36,Aplicações!$B$10:$J$67,8,0)</f>
        <v>0.4</v>
      </c>
      <c r="Y36" s="40">
        <f t="shared" si="2"/>
        <v>2.7</v>
      </c>
      <c r="Z36" s="40">
        <f t="shared" si="3"/>
        <v>0.1</v>
      </c>
      <c r="AA36" s="40">
        <f t="shared" si="4"/>
        <v>0.8</v>
      </c>
      <c r="AB36" s="40">
        <f t="shared" si="5"/>
        <v>0.79999999999999993</v>
      </c>
      <c r="AC36" s="40">
        <f t="shared" si="6"/>
        <v>0.96666666666666667</v>
      </c>
      <c r="AD36" s="46">
        <f t="shared" si="7"/>
        <v>0.79999999999999993</v>
      </c>
    </row>
    <row r="37" spans="2:30" ht="13.5" customHeight="1">
      <c r="B37" s="39">
        <v>34</v>
      </c>
      <c r="C37" s="31" t="s">
        <v>48</v>
      </c>
      <c r="D37" s="31" t="s">
        <v>54</v>
      </c>
      <c r="E37" s="31" t="s">
        <v>54</v>
      </c>
      <c r="F37" s="40">
        <f>VLOOKUP(Sintéticos3x3!C37,Aplicações!$B$10:$J$67,9,0)</f>
        <v>63.24</v>
      </c>
      <c r="G37" s="40">
        <f>VLOOKUP(Sintéticos3x3!D37,Aplicações!$B$10:$J$67,9,0)</f>
        <v>74.66</v>
      </c>
      <c r="H37" s="40">
        <f>VLOOKUP(Sintéticos3x3!E37,Aplicações!$B$10:$J$67,9,0)</f>
        <v>74.66</v>
      </c>
      <c r="I37" s="31">
        <v>200</v>
      </c>
      <c r="J37" s="31">
        <v>130</v>
      </c>
      <c r="K37" s="31">
        <v>129</v>
      </c>
      <c r="L37" s="41">
        <f t="shared" ref="L37:N37" si="40">I37/F37-1</f>
        <v>2.1625553447185326</v>
      </c>
      <c r="M37" s="41">
        <f t="shared" si="40"/>
        <v>0.74122689525850527</v>
      </c>
      <c r="N37" s="41">
        <f t="shared" si="40"/>
        <v>0.72783284221805533</v>
      </c>
      <c r="O37" s="41">
        <f t="shared" si="1"/>
        <v>1.2105383607316977</v>
      </c>
      <c r="P37" s="40">
        <f>VLOOKUP(Sintéticos3x3!C37,Aplicações!$B$10:$J$67,6,0)</f>
        <v>1</v>
      </c>
      <c r="Q37" s="40">
        <f>VLOOKUP(Sintéticos3x3!D37,Aplicações!$B$10:$J$67,6,0)</f>
        <v>0.3</v>
      </c>
      <c r="R37" s="40">
        <f>VLOOKUP(Sintéticos3x3!E37,Aplicações!$B$10:$J$67,6,0)</f>
        <v>0.3</v>
      </c>
      <c r="S37" s="40">
        <f>VLOOKUP(Sintéticos3x3!C37,Aplicações!$B$10:$J$67,7,0)</f>
        <v>0</v>
      </c>
      <c r="T37" s="40">
        <f>VLOOKUP(Sintéticos3x3!D37,Aplicações!$B$10:$J$67,7,0)</f>
        <v>0.9</v>
      </c>
      <c r="U37" s="40">
        <f>VLOOKUP(Sintéticos3x3!E37,Aplicações!$B$10:$J$67,7,0)</f>
        <v>0.9</v>
      </c>
      <c r="V37" s="40">
        <f>VLOOKUP(Sintéticos3x3!C37,Aplicações!$B$10:$J$67,8,0)</f>
        <v>0.1</v>
      </c>
      <c r="W37" s="40">
        <f>VLOOKUP(Sintéticos3x3!D37,Aplicações!$B$10:$J$67,8,0)</f>
        <v>0.3</v>
      </c>
      <c r="X37" s="40">
        <f>VLOOKUP(Sintéticos3x3!E37,Aplicações!$B$10:$J$67,8,0)</f>
        <v>0.3</v>
      </c>
      <c r="Y37" s="40">
        <f t="shared" si="2"/>
        <v>1.6</v>
      </c>
      <c r="Z37" s="40">
        <f t="shared" si="3"/>
        <v>1.8</v>
      </c>
      <c r="AA37" s="40">
        <f t="shared" si="4"/>
        <v>0.7</v>
      </c>
      <c r="AB37" s="40">
        <f t="shared" si="5"/>
        <v>0.53333333333333333</v>
      </c>
      <c r="AC37" s="40">
        <f t="shared" si="6"/>
        <v>0.39999999999999997</v>
      </c>
      <c r="AD37" s="46">
        <f t="shared" si="7"/>
        <v>0.8666666666666667</v>
      </c>
    </row>
    <row r="38" spans="2:30" ht="13.5" customHeight="1">
      <c r="B38" s="39">
        <v>35</v>
      </c>
      <c r="C38" s="31" t="s">
        <v>48</v>
      </c>
      <c r="D38" s="31" t="s">
        <v>54</v>
      </c>
      <c r="E38" s="31" t="s">
        <v>55</v>
      </c>
      <c r="F38" s="40">
        <f>VLOOKUP(Sintéticos3x3!C38,Aplicações!$B$10:$J$67,9,0)</f>
        <v>63.24</v>
      </c>
      <c r="G38" s="40">
        <f>VLOOKUP(Sintéticos3x3!D38,Aplicações!$B$10:$J$67,9,0)</f>
        <v>74.66</v>
      </c>
      <c r="H38" s="40">
        <f>VLOOKUP(Sintéticos3x3!E38,Aplicações!$B$10:$J$67,9,0)</f>
        <v>66.040000000000006</v>
      </c>
      <c r="I38" s="31">
        <v>185</v>
      </c>
      <c r="J38" s="31">
        <v>117</v>
      </c>
      <c r="K38" s="31">
        <v>159</v>
      </c>
      <c r="L38" s="41">
        <f t="shared" ref="L38:N38" si="41">I38/F38-1</f>
        <v>1.9253636938646426</v>
      </c>
      <c r="M38" s="41">
        <f t="shared" si="41"/>
        <v>0.56710420573265474</v>
      </c>
      <c r="N38" s="41">
        <f t="shared" si="41"/>
        <v>1.4076317383403993</v>
      </c>
      <c r="O38" s="41">
        <f t="shared" si="1"/>
        <v>1.3000332126458989</v>
      </c>
      <c r="P38" s="40">
        <f>VLOOKUP(Sintéticos3x3!C38,Aplicações!$B$10:$J$67,6,0)</f>
        <v>1</v>
      </c>
      <c r="Q38" s="40">
        <f>VLOOKUP(Sintéticos3x3!D38,Aplicações!$B$10:$J$67,6,0)</f>
        <v>0.3</v>
      </c>
      <c r="R38" s="40">
        <f>VLOOKUP(Sintéticos3x3!E38,Aplicações!$B$10:$J$67,6,0)</f>
        <v>0.7</v>
      </c>
      <c r="S38" s="40">
        <f>VLOOKUP(Sintéticos3x3!C38,Aplicações!$B$10:$J$67,7,0)</f>
        <v>0</v>
      </c>
      <c r="T38" s="40">
        <f>VLOOKUP(Sintéticos3x3!D38,Aplicações!$B$10:$J$67,7,0)</f>
        <v>0.9</v>
      </c>
      <c r="U38" s="40">
        <f>VLOOKUP(Sintéticos3x3!E38,Aplicações!$B$10:$J$67,7,0)</f>
        <v>0.1</v>
      </c>
      <c r="V38" s="40">
        <f>VLOOKUP(Sintéticos3x3!C38,Aplicações!$B$10:$J$67,8,0)</f>
        <v>0.1</v>
      </c>
      <c r="W38" s="40">
        <f>VLOOKUP(Sintéticos3x3!D38,Aplicações!$B$10:$J$67,8,0)</f>
        <v>0.3</v>
      </c>
      <c r="X38" s="40">
        <f>VLOOKUP(Sintéticos3x3!E38,Aplicações!$B$10:$J$67,8,0)</f>
        <v>0.4</v>
      </c>
      <c r="Y38" s="40">
        <f t="shared" si="2"/>
        <v>2</v>
      </c>
      <c r="Z38" s="40">
        <f t="shared" si="3"/>
        <v>1</v>
      </c>
      <c r="AA38" s="40">
        <f t="shared" si="4"/>
        <v>0.8</v>
      </c>
      <c r="AB38" s="40">
        <f t="shared" si="5"/>
        <v>0.53333333333333333</v>
      </c>
      <c r="AC38" s="40">
        <f t="shared" si="6"/>
        <v>0.1333333333333333</v>
      </c>
      <c r="AD38" s="46">
        <f t="shared" si="7"/>
        <v>0.79999999999999993</v>
      </c>
    </row>
    <row r="39" spans="2:30" ht="13.5" customHeight="1">
      <c r="B39" s="39">
        <v>36</v>
      </c>
      <c r="C39" s="31" t="s">
        <v>48</v>
      </c>
      <c r="D39" s="31" t="s">
        <v>55</v>
      </c>
      <c r="E39" s="31" t="s">
        <v>55</v>
      </c>
      <c r="F39" s="40">
        <f>VLOOKUP(Sintéticos3x3!C39,Aplicações!$B$10:$J$67,9,0)</f>
        <v>63.24</v>
      </c>
      <c r="G39" s="40">
        <f>VLOOKUP(Sintéticos3x3!D39,Aplicações!$B$10:$J$67,9,0)</f>
        <v>66.040000000000006</v>
      </c>
      <c r="H39" s="40">
        <f>VLOOKUP(Sintéticos3x3!E39,Aplicações!$B$10:$J$67,9,0)</f>
        <v>66.040000000000006</v>
      </c>
      <c r="I39" s="31">
        <v>193</v>
      </c>
      <c r="J39" s="31">
        <v>181</v>
      </c>
      <c r="K39" s="31">
        <v>181</v>
      </c>
      <c r="L39" s="41">
        <f t="shared" ref="L39:N39" si="42">I39/F39-1</f>
        <v>2.0518659076533838</v>
      </c>
      <c r="M39" s="41">
        <f t="shared" si="42"/>
        <v>1.7407631738340399</v>
      </c>
      <c r="N39" s="41">
        <f t="shared" si="42"/>
        <v>1.7407631738340399</v>
      </c>
      <c r="O39" s="41">
        <f t="shared" si="1"/>
        <v>1.8444640851071545</v>
      </c>
      <c r="P39" s="40">
        <f>VLOOKUP(Sintéticos3x3!C39,Aplicações!$B$10:$J$67,6,0)</f>
        <v>1</v>
      </c>
      <c r="Q39" s="40">
        <f>VLOOKUP(Sintéticos3x3!D39,Aplicações!$B$10:$J$67,6,0)</f>
        <v>0.7</v>
      </c>
      <c r="R39" s="40">
        <f>VLOOKUP(Sintéticos3x3!E39,Aplicações!$B$10:$J$67,6,0)</f>
        <v>0.7</v>
      </c>
      <c r="S39" s="40">
        <f>VLOOKUP(Sintéticos3x3!C39,Aplicações!$B$10:$J$67,7,0)</f>
        <v>0</v>
      </c>
      <c r="T39" s="40">
        <f>VLOOKUP(Sintéticos3x3!D39,Aplicações!$B$10:$J$67,7,0)</f>
        <v>0.1</v>
      </c>
      <c r="U39" s="40">
        <f>VLOOKUP(Sintéticos3x3!E39,Aplicações!$B$10:$J$67,7,0)</f>
        <v>0.1</v>
      </c>
      <c r="V39" s="40">
        <f>VLOOKUP(Sintéticos3x3!C39,Aplicações!$B$10:$J$67,8,0)</f>
        <v>0.1</v>
      </c>
      <c r="W39" s="40">
        <f>VLOOKUP(Sintéticos3x3!D39,Aplicações!$B$10:$J$67,8,0)</f>
        <v>0.4</v>
      </c>
      <c r="X39" s="40">
        <f>VLOOKUP(Sintéticos3x3!E39,Aplicações!$B$10:$J$67,8,0)</f>
        <v>0.4</v>
      </c>
      <c r="Y39" s="40">
        <f t="shared" si="2"/>
        <v>2.4</v>
      </c>
      <c r="Z39" s="40">
        <f t="shared" si="3"/>
        <v>0.2</v>
      </c>
      <c r="AA39" s="40">
        <f t="shared" si="4"/>
        <v>0.9</v>
      </c>
      <c r="AB39" s="40">
        <f t="shared" si="5"/>
        <v>0.79999999999999993</v>
      </c>
      <c r="AC39" s="40">
        <f t="shared" si="6"/>
        <v>0.93333333333333324</v>
      </c>
      <c r="AD39" s="46">
        <f t="shared" si="7"/>
        <v>0.79999999999999993</v>
      </c>
    </row>
    <row r="40" spans="2:30" ht="13.5" customHeight="1">
      <c r="B40" s="39">
        <v>37</v>
      </c>
      <c r="C40" s="31" t="s">
        <v>49</v>
      </c>
      <c r="D40" s="31" t="s">
        <v>49</v>
      </c>
      <c r="E40" s="31" t="s">
        <v>49</v>
      </c>
      <c r="F40" s="40">
        <f>VLOOKUP(Sintéticos3x3!C40,Aplicações!$B$10:$J$67,9,0)</f>
        <v>70.61</v>
      </c>
      <c r="G40" s="40">
        <f>VLOOKUP(Sintéticos3x3!D40,Aplicações!$B$10:$J$67,9,0)</f>
        <v>70.61</v>
      </c>
      <c r="H40" s="40">
        <f>VLOOKUP(Sintéticos3x3!E40,Aplicações!$B$10:$J$67,9,0)</f>
        <v>70.61</v>
      </c>
      <c r="I40" s="31">
        <v>114</v>
      </c>
      <c r="J40" s="31">
        <v>108</v>
      </c>
      <c r="K40" s="31">
        <v>113</v>
      </c>
      <c r="L40" s="41">
        <f t="shared" ref="L40:N40" si="43">I40/F40-1</f>
        <v>0.61450219515649351</v>
      </c>
      <c r="M40" s="41">
        <f t="shared" si="43"/>
        <v>0.52952839541141472</v>
      </c>
      <c r="N40" s="41">
        <f t="shared" si="43"/>
        <v>0.60033989519898023</v>
      </c>
      <c r="O40" s="41">
        <f t="shared" si="1"/>
        <v>0.58145682858896286</v>
      </c>
      <c r="P40" s="40">
        <f>VLOOKUP(Sintéticos3x3!C40,Aplicações!$B$10:$J$67,6,0)</f>
        <v>0.1</v>
      </c>
      <c r="Q40" s="40">
        <f>VLOOKUP(Sintéticos3x3!D40,Aplicações!$B$10:$J$67,6,0)</f>
        <v>0.1</v>
      </c>
      <c r="R40" s="40">
        <f>VLOOKUP(Sintéticos3x3!E40,Aplicações!$B$10:$J$67,6,0)</f>
        <v>0.1</v>
      </c>
      <c r="S40" s="40">
        <f>VLOOKUP(Sintéticos3x3!C40,Aplicações!$B$10:$J$67,7,0)</f>
        <v>0</v>
      </c>
      <c r="T40" s="40">
        <f>VLOOKUP(Sintéticos3x3!D40,Aplicações!$B$10:$J$67,7,0)</f>
        <v>0</v>
      </c>
      <c r="U40" s="40">
        <f>VLOOKUP(Sintéticos3x3!E40,Aplicações!$B$10:$J$67,7,0)</f>
        <v>0</v>
      </c>
      <c r="V40" s="40">
        <f>VLOOKUP(Sintéticos3x3!C40,Aplicações!$B$10:$J$67,8,0)</f>
        <v>0.1</v>
      </c>
      <c r="W40" s="40">
        <f>VLOOKUP(Sintéticos3x3!D40,Aplicações!$B$10:$J$67,8,0)</f>
        <v>0.1</v>
      </c>
      <c r="X40" s="40">
        <f>VLOOKUP(Sintéticos3x3!E40,Aplicações!$B$10:$J$67,8,0)</f>
        <v>0.1</v>
      </c>
      <c r="Y40" s="40">
        <f t="shared" si="2"/>
        <v>0.30000000000000004</v>
      </c>
      <c r="Z40" s="40">
        <f t="shared" si="3"/>
        <v>0</v>
      </c>
      <c r="AA40" s="40">
        <f t="shared" si="4"/>
        <v>0.30000000000000004</v>
      </c>
      <c r="AB40" s="40">
        <f t="shared" si="5"/>
        <v>1</v>
      </c>
      <c r="AC40" s="40">
        <f t="shared" si="6"/>
        <v>1</v>
      </c>
      <c r="AD40" s="46">
        <f t="shared" si="7"/>
        <v>1</v>
      </c>
    </row>
    <row r="41" spans="2:30" ht="13.5" customHeight="1">
      <c r="B41" s="39">
        <v>38</v>
      </c>
      <c r="C41" s="31" t="s">
        <v>49</v>
      </c>
      <c r="D41" s="31" t="s">
        <v>49</v>
      </c>
      <c r="E41" s="31" t="s">
        <v>50</v>
      </c>
      <c r="F41" s="40">
        <f>VLOOKUP(Sintéticos3x3!C41,Aplicações!$B$10:$J$67,9,0)</f>
        <v>70.61</v>
      </c>
      <c r="G41" s="40">
        <f>VLOOKUP(Sintéticos3x3!D41,Aplicações!$B$10:$J$67,9,0)</f>
        <v>70.61</v>
      </c>
      <c r="H41" s="40">
        <f>VLOOKUP(Sintéticos3x3!E41,Aplicações!$B$10:$J$67,9,0)</f>
        <v>62.44</v>
      </c>
      <c r="I41" s="31">
        <v>121</v>
      </c>
      <c r="J41" s="31">
        <v>117</v>
      </c>
      <c r="K41" s="31">
        <v>86</v>
      </c>
      <c r="L41" s="41">
        <f t="shared" ref="L41:N41" si="44">I41/F41-1</f>
        <v>0.71363829485908514</v>
      </c>
      <c r="M41" s="41">
        <f t="shared" si="44"/>
        <v>0.65698909502903269</v>
      </c>
      <c r="N41" s="41">
        <f t="shared" si="44"/>
        <v>0.37732222934016657</v>
      </c>
      <c r="O41" s="41">
        <f t="shared" si="1"/>
        <v>0.58264987307609484</v>
      </c>
      <c r="P41" s="40">
        <f>VLOOKUP(Sintéticos3x3!C41,Aplicações!$B$10:$J$67,6,0)</f>
        <v>0.1</v>
      </c>
      <c r="Q41" s="40">
        <f>VLOOKUP(Sintéticos3x3!D41,Aplicações!$B$10:$J$67,6,0)</f>
        <v>0.1</v>
      </c>
      <c r="R41" s="40">
        <f>VLOOKUP(Sintéticos3x3!E41,Aplicações!$B$10:$J$67,6,0)</f>
        <v>0.3</v>
      </c>
      <c r="S41" s="40">
        <f>VLOOKUP(Sintéticos3x3!C41,Aplicações!$B$10:$J$67,7,0)</f>
        <v>0</v>
      </c>
      <c r="T41" s="40">
        <f>VLOOKUP(Sintéticos3x3!D41,Aplicações!$B$10:$J$67,7,0)</f>
        <v>0</v>
      </c>
      <c r="U41" s="40">
        <f>VLOOKUP(Sintéticos3x3!E41,Aplicações!$B$10:$J$67,7,0)</f>
        <v>0.9</v>
      </c>
      <c r="V41" s="40">
        <f>VLOOKUP(Sintéticos3x3!C41,Aplicações!$B$10:$J$67,8,0)</f>
        <v>0.1</v>
      </c>
      <c r="W41" s="40">
        <f>VLOOKUP(Sintéticos3x3!D41,Aplicações!$B$10:$J$67,8,0)</f>
        <v>0.1</v>
      </c>
      <c r="X41" s="40">
        <f>VLOOKUP(Sintéticos3x3!E41,Aplicações!$B$10:$J$67,8,0)</f>
        <v>0.1</v>
      </c>
      <c r="Y41" s="40">
        <f t="shared" si="2"/>
        <v>0.5</v>
      </c>
      <c r="Z41" s="40">
        <f t="shared" si="3"/>
        <v>0.9</v>
      </c>
      <c r="AA41" s="40">
        <f t="shared" si="4"/>
        <v>0.30000000000000004</v>
      </c>
      <c r="AB41" s="40">
        <f t="shared" si="5"/>
        <v>0.8666666666666667</v>
      </c>
      <c r="AC41" s="40">
        <f t="shared" si="6"/>
        <v>0.70000000000000007</v>
      </c>
      <c r="AD41" s="46">
        <f t="shared" si="7"/>
        <v>1</v>
      </c>
    </row>
    <row r="42" spans="2:30" ht="13.5" customHeight="1">
      <c r="B42" s="39">
        <v>39</v>
      </c>
      <c r="C42" s="31" t="s">
        <v>49</v>
      </c>
      <c r="D42" s="31" t="s">
        <v>49</v>
      </c>
      <c r="E42" s="31" t="s">
        <v>51</v>
      </c>
      <c r="F42" s="40">
        <f>VLOOKUP(Sintéticos3x3!C42,Aplicações!$B$10:$J$67,9,0)</f>
        <v>70.61</v>
      </c>
      <c r="G42" s="40">
        <f>VLOOKUP(Sintéticos3x3!D42,Aplicações!$B$10:$J$67,9,0)</f>
        <v>70.61</v>
      </c>
      <c r="H42" s="40">
        <f>VLOOKUP(Sintéticos3x3!E42,Aplicações!$B$10:$J$67,9,0)</f>
        <v>95.07</v>
      </c>
      <c r="I42" s="31">
        <v>108</v>
      </c>
      <c r="J42" s="31">
        <v>107</v>
      </c>
      <c r="K42" s="31">
        <v>128</v>
      </c>
      <c r="L42" s="41">
        <f t="shared" ref="L42:N42" si="45">I42/F42-1</f>
        <v>0.52952839541141472</v>
      </c>
      <c r="M42" s="41">
        <f t="shared" si="45"/>
        <v>0.51536609545390166</v>
      </c>
      <c r="N42" s="41">
        <f t="shared" si="45"/>
        <v>0.34637635426527824</v>
      </c>
      <c r="O42" s="41">
        <f t="shared" si="1"/>
        <v>0.46375694837686487</v>
      </c>
      <c r="P42" s="40">
        <f>VLOOKUP(Sintéticos3x3!C42,Aplicações!$B$10:$J$67,6,0)</f>
        <v>0.1</v>
      </c>
      <c r="Q42" s="40">
        <f>VLOOKUP(Sintéticos3x3!D42,Aplicações!$B$10:$J$67,6,0)</f>
        <v>0.1</v>
      </c>
      <c r="R42" s="40">
        <f>VLOOKUP(Sintéticos3x3!E42,Aplicações!$B$10:$J$67,6,0)</f>
        <v>0.9</v>
      </c>
      <c r="S42" s="40">
        <f>VLOOKUP(Sintéticos3x3!C42,Aplicações!$B$10:$J$67,7,0)</f>
        <v>0</v>
      </c>
      <c r="T42" s="40">
        <f>VLOOKUP(Sintéticos3x3!D42,Aplicações!$B$10:$J$67,7,0)</f>
        <v>0</v>
      </c>
      <c r="U42" s="40">
        <f>VLOOKUP(Sintéticos3x3!E42,Aplicações!$B$10:$J$67,7,0)</f>
        <v>0</v>
      </c>
      <c r="V42" s="40">
        <f>VLOOKUP(Sintéticos3x3!C42,Aplicações!$B$10:$J$67,8,0)</f>
        <v>0.1</v>
      </c>
      <c r="W42" s="40">
        <f>VLOOKUP(Sintéticos3x3!D42,Aplicações!$B$10:$J$67,8,0)</f>
        <v>0.1</v>
      </c>
      <c r="X42" s="40">
        <f>VLOOKUP(Sintéticos3x3!E42,Aplicações!$B$10:$J$67,8,0)</f>
        <v>0.5</v>
      </c>
      <c r="Y42" s="40">
        <f t="shared" si="2"/>
        <v>1.1000000000000001</v>
      </c>
      <c r="Z42" s="40">
        <f t="shared" si="3"/>
        <v>0</v>
      </c>
      <c r="AA42" s="40">
        <f t="shared" si="4"/>
        <v>0.7</v>
      </c>
      <c r="AB42" s="40">
        <f t="shared" si="5"/>
        <v>0.46666666666666662</v>
      </c>
      <c r="AC42" s="40">
        <f t="shared" si="6"/>
        <v>1</v>
      </c>
      <c r="AD42" s="46">
        <f t="shared" si="7"/>
        <v>0.73333333333333339</v>
      </c>
    </row>
    <row r="43" spans="2:30" ht="13.5" customHeight="1">
      <c r="B43" s="39">
        <v>40</v>
      </c>
      <c r="C43" s="31" t="s">
        <v>49</v>
      </c>
      <c r="D43" s="31" t="s">
        <v>49</v>
      </c>
      <c r="E43" s="31" t="s">
        <v>52</v>
      </c>
      <c r="F43" s="40">
        <f>VLOOKUP(Sintéticos3x3!C43,Aplicações!$B$10:$J$67,9,0)</f>
        <v>70.61</v>
      </c>
      <c r="G43" s="40">
        <f>VLOOKUP(Sintéticos3x3!D43,Aplicações!$B$10:$J$67,9,0)</f>
        <v>70.61</v>
      </c>
      <c r="H43" s="40">
        <f>VLOOKUP(Sintéticos3x3!E43,Aplicações!$B$10:$J$67,9,0)</f>
        <v>93.25</v>
      </c>
      <c r="I43" s="31">
        <v>116</v>
      </c>
      <c r="J43" s="31">
        <v>114</v>
      </c>
      <c r="K43" s="31">
        <v>123</v>
      </c>
      <c r="L43" s="41">
        <f t="shared" ref="L43:N43" si="46">I43/F43-1</f>
        <v>0.64282679507151963</v>
      </c>
      <c r="M43" s="41">
        <f t="shared" si="46"/>
        <v>0.61450219515649351</v>
      </c>
      <c r="N43" s="41">
        <f t="shared" si="46"/>
        <v>0.31903485254691688</v>
      </c>
      <c r="O43" s="41">
        <f t="shared" si="1"/>
        <v>0.52545461425830997</v>
      </c>
      <c r="P43" s="40">
        <f>VLOOKUP(Sintéticos3x3!C43,Aplicações!$B$10:$J$67,6,0)</f>
        <v>0.1</v>
      </c>
      <c r="Q43" s="40">
        <f>VLOOKUP(Sintéticos3x3!D43,Aplicações!$B$10:$J$67,6,0)</f>
        <v>0.1</v>
      </c>
      <c r="R43" s="40">
        <f>VLOOKUP(Sintéticos3x3!E43,Aplicações!$B$10:$J$67,6,0)</f>
        <v>0.3</v>
      </c>
      <c r="S43" s="40">
        <f>VLOOKUP(Sintéticos3x3!C43,Aplicações!$B$10:$J$67,7,0)</f>
        <v>0</v>
      </c>
      <c r="T43" s="40">
        <f>VLOOKUP(Sintéticos3x3!D43,Aplicações!$B$10:$J$67,7,0)</f>
        <v>0</v>
      </c>
      <c r="U43" s="40">
        <f>VLOOKUP(Sintéticos3x3!E43,Aplicações!$B$10:$J$67,7,0)</f>
        <v>0.9</v>
      </c>
      <c r="V43" s="40">
        <f>VLOOKUP(Sintéticos3x3!C43,Aplicações!$B$10:$J$67,8,0)</f>
        <v>0.1</v>
      </c>
      <c r="W43" s="40">
        <f>VLOOKUP(Sintéticos3x3!D43,Aplicações!$B$10:$J$67,8,0)</f>
        <v>0.1</v>
      </c>
      <c r="X43" s="40">
        <f>VLOOKUP(Sintéticos3x3!E43,Aplicações!$B$10:$J$67,8,0)</f>
        <v>0.5</v>
      </c>
      <c r="Y43" s="40">
        <f t="shared" si="2"/>
        <v>0.5</v>
      </c>
      <c r="Z43" s="40">
        <f t="shared" si="3"/>
        <v>0.9</v>
      </c>
      <c r="AA43" s="40">
        <f t="shared" si="4"/>
        <v>0.7</v>
      </c>
      <c r="AB43" s="40">
        <f t="shared" si="5"/>
        <v>0.8666666666666667</v>
      </c>
      <c r="AC43" s="40">
        <f t="shared" si="6"/>
        <v>0.70000000000000007</v>
      </c>
      <c r="AD43" s="46">
        <f t="shared" si="7"/>
        <v>0.73333333333333339</v>
      </c>
    </row>
    <row r="44" spans="2:30" ht="13.5" customHeight="1">
      <c r="B44" s="39">
        <v>41</v>
      </c>
      <c r="C44" s="31" t="s">
        <v>49</v>
      </c>
      <c r="D44" s="31" t="s">
        <v>49</v>
      </c>
      <c r="E44" s="31" t="s">
        <v>53</v>
      </c>
      <c r="F44" s="40">
        <f>VLOOKUP(Sintéticos3x3!C44,Aplicações!$B$10:$J$67,9,0)</f>
        <v>70.61</v>
      </c>
      <c r="G44" s="40">
        <f>VLOOKUP(Sintéticos3x3!D44,Aplicações!$B$10:$J$67,9,0)</f>
        <v>70.61</v>
      </c>
      <c r="H44" s="40">
        <f>VLOOKUP(Sintéticos3x3!E44,Aplicações!$B$10:$J$67,9,0)</f>
        <v>75.02</v>
      </c>
      <c r="I44" s="31">
        <v>111</v>
      </c>
      <c r="J44" s="31">
        <v>108</v>
      </c>
      <c r="K44" s="31">
        <v>103</v>
      </c>
      <c r="L44" s="41">
        <f t="shared" ref="L44:N44" si="47">I44/F44-1</f>
        <v>0.57201529528395412</v>
      </c>
      <c r="M44" s="41">
        <f t="shared" si="47"/>
        <v>0.52952839541141472</v>
      </c>
      <c r="N44" s="41">
        <f t="shared" si="47"/>
        <v>0.37296720874433498</v>
      </c>
      <c r="O44" s="41">
        <f t="shared" si="1"/>
        <v>0.49150363314656792</v>
      </c>
      <c r="P44" s="40">
        <f>VLOOKUP(Sintéticos3x3!C44,Aplicações!$B$10:$J$67,6,0)</f>
        <v>0.1</v>
      </c>
      <c r="Q44" s="40">
        <f>VLOOKUP(Sintéticos3x3!D44,Aplicações!$B$10:$J$67,6,0)</f>
        <v>0.1</v>
      </c>
      <c r="R44" s="40">
        <f>VLOOKUP(Sintéticos3x3!E44,Aplicações!$B$10:$J$67,6,0)</f>
        <v>1</v>
      </c>
      <c r="S44" s="40">
        <f>VLOOKUP(Sintéticos3x3!C44,Aplicações!$B$10:$J$67,7,0)</f>
        <v>0</v>
      </c>
      <c r="T44" s="40">
        <f>VLOOKUP(Sintéticos3x3!D44,Aplicações!$B$10:$J$67,7,0)</f>
        <v>0</v>
      </c>
      <c r="U44" s="40">
        <f>VLOOKUP(Sintéticos3x3!E44,Aplicações!$B$10:$J$67,7,0)</f>
        <v>0</v>
      </c>
      <c r="V44" s="40">
        <f>VLOOKUP(Sintéticos3x3!C44,Aplicações!$B$10:$J$67,8,0)</f>
        <v>0.1</v>
      </c>
      <c r="W44" s="40">
        <f>VLOOKUP(Sintéticos3x3!D44,Aplicações!$B$10:$J$67,8,0)</f>
        <v>0.1</v>
      </c>
      <c r="X44" s="40">
        <f>VLOOKUP(Sintéticos3x3!E44,Aplicações!$B$10:$J$67,8,0)</f>
        <v>0.3</v>
      </c>
      <c r="Y44" s="40">
        <f t="shared" si="2"/>
        <v>1.2</v>
      </c>
      <c r="Z44" s="40">
        <f t="shared" si="3"/>
        <v>0</v>
      </c>
      <c r="AA44" s="40">
        <f t="shared" si="4"/>
        <v>0.5</v>
      </c>
      <c r="AB44" s="40">
        <f t="shared" si="5"/>
        <v>0.40000000000000008</v>
      </c>
      <c r="AC44" s="40">
        <f t="shared" si="6"/>
        <v>1</v>
      </c>
      <c r="AD44" s="46">
        <f t="shared" si="7"/>
        <v>0.8666666666666667</v>
      </c>
    </row>
    <row r="45" spans="2:30" ht="13.5" customHeight="1">
      <c r="B45" s="39">
        <v>42</v>
      </c>
      <c r="C45" s="31" t="s">
        <v>49</v>
      </c>
      <c r="D45" s="31" t="s">
        <v>49</v>
      </c>
      <c r="E45" s="31" t="s">
        <v>54</v>
      </c>
      <c r="F45" s="40">
        <f>VLOOKUP(Sintéticos3x3!C45,Aplicações!$B$10:$J$67,9,0)</f>
        <v>70.61</v>
      </c>
      <c r="G45" s="40">
        <f>VLOOKUP(Sintéticos3x3!D45,Aplicações!$B$10:$J$67,9,0)</f>
        <v>70.61</v>
      </c>
      <c r="H45" s="40">
        <f>VLOOKUP(Sintéticos3x3!E45,Aplicações!$B$10:$J$67,9,0)</f>
        <v>74.66</v>
      </c>
      <c r="I45" s="31">
        <v>118</v>
      </c>
      <c r="J45" s="31">
        <v>120</v>
      </c>
      <c r="K45" s="31">
        <v>102</v>
      </c>
      <c r="L45" s="41">
        <f t="shared" ref="L45:N45" si="48">I45/F45-1</f>
        <v>0.67115139498654575</v>
      </c>
      <c r="M45" s="41">
        <f t="shared" si="48"/>
        <v>0.69947599490157208</v>
      </c>
      <c r="N45" s="41">
        <f t="shared" si="48"/>
        <v>0.36619341012590412</v>
      </c>
      <c r="O45" s="41">
        <f t="shared" si="1"/>
        <v>0.57894026667134069</v>
      </c>
      <c r="P45" s="40">
        <f>VLOOKUP(Sintéticos3x3!C45,Aplicações!$B$10:$J$67,6,0)</f>
        <v>0.1</v>
      </c>
      <c r="Q45" s="40">
        <f>VLOOKUP(Sintéticos3x3!D45,Aplicações!$B$10:$J$67,6,0)</f>
        <v>0.1</v>
      </c>
      <c r="R45" s="40">
        <f>VLOOKUP(Sintéticos3x3!E45,Aplicações!$B$10:$J$67,6,0)</f>
        <v>0.3</v>
      </c>
      <c r="S45" s="40">
        <f>VLOOKUP(Sintéticos3x3!C45,Aplicações!$B$10:$J$67,7,0)</f>
        <v>0</v>
      </c>
      <c r="T45" s="40">
        <f>VLOOKUP(Sintéticos3x3!D45,Aplicações!$B$10:$J$67,7,0)</f>
        <v>0</v>
      </c>
      <c r="U45" s="40">
        <f>VLOOKUP(Sintéticos3x3!E45,Aplicações!$B$10:$J$67,7,0)</f>
        <v>0.9</v>
      </c>
      <c r="V45" s="40">
        <f>VLOOKUP(Sintéticos3x3!C45,Aplicações!$B$10:$J$67,8,0)</f>
        <v>0.1</v>
      </c>
      <c r="W45" s="40">
        <f>VLOOKUP(Sintéticos3x3!D45,Aplicações!$B$10:$J$67,8,0)</f>
        <v>0.1</v>
      </c>
      <c r="X45" s="40">
        <f>VLOOKUP(Sintéticos3x3!E45,Aplicações!$B$10:$J$67,8,0)</f>
        <v>0.3</v>
      </c>
      <c r="Y45" s="40">
        <f t="shared" si="2"/>
        <v>0.5</v>
      </c>
      <c r="Z45" s="40">
        <f t="shared" si="3"/>
        <v>0.9</v>
      </c>
      <c r="AA45" s="40">
        <f t="shared" si="4"/>
        <v>0.5</v>
      </c>
      <c r="AB45" s="40">
        <f t="shared" si="5"/>
        <v>0.8666666666666667</v>
      </c>
      <c r="AC45" s="40">
        <f t="shared" si="6"/>
        <v>0.70000000000000007</v>
      </c>
      <c r="AD45" s="46">
        <f t="shared" si="7"/>
        <v>0.8666666666666667</v>
      </c>
    </row>
    <row r="46" spans="2:30" ht="13.5" customHeight="1">
      <c r="B46" s="39">
        <v>43</v>
      </c>
      <c r="C46" s="31" t="s">
        <v>49</v>
      </c>
      <c r="D46" s="31" t="s">
        <v>49</v>
      </c>
      <c r="E46" s="31" t="s">
        <v>55</v>
      </c>
      <c r="F46" s="40">
        <f>VLOOKUP(Sintéticos3x3!C46,Aplicações!$B$10:$J$67,9,0)</f>
        <v>70.61</v>
      </c>
      <c r="G46" s="40">
        <f>VLOOKUP(Sintéticos3x3!D46,Aplicações!$B$10:$J$67,9,0)</f>
        <v>70.61</v>
      </c>
      <c r="H46" s="40">
        <f>VLOOKUP(Sintéticos3x3!E46,Aplicações!$B$10:$J$67,9,0)</f>
        <v>66.040000000000006</v>
      </c>
      <c r="I46" s="31">
        <v>114</v>
      </c>
      <c r="J46" s="31">
        <v>109</v>
      </c>
      <c r="K46" s="31">
        <v>96</v>
      </c>
      <c r="L46" s="41">
        <f t="shared" ref="L46:N46" si="49">I46/F46-1</f>
        <v>0.61450219515649351</v>
      </c>
      <c r="M46" s="41">
        <f t="shared" si="49"/>
        <v>0.543690695368928</v>
      </c>
      <c r="N46" s="41">
        <f t="shared" si="49"/>
        <v>0.45366444579042997</v>
      </c>
      <c r="O46" s="41">
        <f t="shared" si="1"/>
        <v>0.5372857787719505</v>
      </c>
      <c r="P46" s="40">
        <f>VLOOKUP(Sintéticos3x3!C46,Aplicações!$B$10:$J$67,6,0)</f>
        <v>0.1</v>
      </c>
      <c r="Q46" s="40">
        <f>VLOOKUP(Sintéticos3x3!D46,Aplicações!$B$10:$J$67,6,0)</f>
        <v>0.1</v>
      </c>
      <c r="R46" s="40">
        <f>VLOOKUP(Sintéticos3x3!E46,Aplicações!$B$10:$J$67,6,0)</f>
        <v>0.7</v>
      </c>
      <c r="S46" s="40">
        <f>VLOOKUP(Sintéticos3x3!C46,Aplicações!$B$10:$J$67,7,0)</f>
        <v>0</v>
      </c>
      <c r="T46" s="40">
        <f>VLOOKUP(Sintéticos3x3!D46,Aplicações!$B$10:$J$67,7,0)</f>
        <v>0</v>
      </c>
      <c r="U46" s="40">
        <f>VLOOKUP(Sintéticos3x3!E46,Aplicações!$B$10:$J$67,7,0)</f>
        <v>0.1</v>
      </c>
      <c r="V46" s="40">
        <f>VLOOKUP(Sintéticos3x3!C46,Aplicações!$B$10:$J$67,8,0)</f>
        <v>0.1</v>
      </c>
      <c r="W46" s="40">
        <f>VLOOKUP(Sintéticos3x3!D46,Aplicações!$B$10:$J$67,8,0)</f>
        <v>0.1</v>
      </c>
      <c r="X46" s="40">
        <f>VLOOKUP(Sintéticos3x3!E46,Aplicações!$B$10:$J$67,8,0)</f>
        <v>0.4</v>
      </c>
      <c r="Y46" s="40">
        <f t="shared" si="2"/>
        <v>0.89999999999999991</v>
      </c>
      <c r="Z46" s="40">
        <f t="shared" si="3"/>
        <v>0.1</v>
      </c>
      <c r="AA46" s="40">
        <f t="shared" si="4"/>
        <v>0.60000000000000009</v>
      </c>
      <c r="AB46" s="40">
        <f t="shared" si="5"/>
        <v>0.6</v>
      </c>
      <c r="AC46" s="40">
        <f t="shared" si="6"/>
        <v>0.96666666666666667</v>
      </c>
      <c r="AD46" s="46">
        <f t="shared" si="7"/>
        <v>0.79999999999999993</v>
      </c>
    </row>
    <row r="47" spans="2:30" ht="13.5" customHeight="1">
      <c r="B47" s="39">
        <v>44</v>
      </c>
      <c r="C47" s="31" t="s">
        <v>49</v>
      </c>
      <c r="D47" s="31" t="s">
        <v>50</v>
      </c>
      <c r="E47" s="31" t="s">
        <v>50</v>
      </c>
      <c r="F47" s="40">
        <f>VLOOKUP(Sintéticos3x3!C47,Aplicações!$B$10:$J$67,9,0)</f>
        <v>70.61</v>
      </c>
      <c r="G47" s="40">
        <f>VLOOKUP(Sintéticos3x3!D47,Aplicações!$B$10:$J$67,9,0)</f>
        <v>62.44</v>
      </c>
      <c r="H47" s="40">
        <f>VLOOKUP(Sintéticos3x3!E47,Aplicações!$B$10:$J$67,9,0)</f>
        <v>62.44</v>
      </c>
      <c r="I47" s="31">
        <v>127</v>
      </c>
      <c r="J47" s="31">
        <v>107</v>
      </c>
      <c r="K47" s="31">
        <v>106</v>
      </c>
      <c r="L47" s="41">
        <f t="shared" ref="L47:N47" si="50">I47/F47-1</f>
        <v>0.79861209460416371</v>
      </c>
      <c r="M47" s="41">
        <f t="shared" si="50"/>
        <v>0.7136450992953236</v>
      </c>
      <c r="N47" s="41">
        <f t="shared" si="50"/>
        <v>0.69762972453555427</v>
      </c>
      <c r="O47" s="41">
        <f t="shared" si="1"/>
        <v>0.7366289728116806</v>
      </c>
      <c r="P47" s="40">
        <f>VLOOKUP(Sintéticos3x3!C47,Aplicações!$B$10:$J$67,6,0)</f>
        <v>0.1</v>
      </c>
      <c r="Q47" s="40">
        <f>VLOOKUP(Sintéticos3x3!D47,Aplicações!$B$10:$J$67,6,0)</f>
        <v>0.3</v>
      </c>
      <c r="R47" s="40">
        <f>VLOOKUP(Sintéticos3x3!E47,Aplicações!$B$10:$J$67,6,0)</f>
        <v>0.3</v>
      </c>
      <c r="S47" s="40">
        <f>VLOOKUP(Sintéticos3x3!C47,Aplicações!$B$10:$J$67,7,0)</f>
        <v>0</v>
      </c>
      <c r="T47" s="40">
        <f>VLOOKUP(Sintéticos3x3!D47,Aplicações!$B$10:$J$67,7,0)</f>
        <v>0.9</v>
      </c>
      <c r="U47" s="40">
        <f>VLOOKUP(Sintéticos3x3!E47,Aplicações!$B$10:$J$67,7,0)</f>
        <v>0.9</v>
      </c>
      <c r="V47" s="40">
        <f>VLOOKUP(Sintéticos3x3!C47,Aplicações!$B$10:$J$67,8,0)</f>
        <v>0.1</v>
      </c>
      <c r="W47" s="40">
        <f>VLOOKUP(Sintéticos3x3!D47,Aplicações!$B$10:$J$67,8,0)</f>
        <v>0.1</v>
      </c>
      <c r="X47" s="40">
        <f>VLOOKUP(Sintéticos3x3!E47,Aplicações!$B$10:$J$67,8,0)</f>
        <v>0.1</v>
      </c>
      <c r="Y47" s="40">
        <f t="shared" si="2"/>
        <v>0.7</v>
      </c>
      <c r="Z47" s="40">
        <f t="shared" si="3"/>
        <v>1.8</v>
      </c>
      <c r="AA47" s="40">
        <f t="shared" si="4"/>
        <v>0.30000000000000004</v>
      </c>
      <c r="AB47" s="40">
        <f t="shared" si="5"/>
        <v>0.8666666666666667</v>
      </c>
      <c r="AC47" s="40">
        <f t="shared" si="6"/>
        <v>0.39999999999999997</v>
      </c>
      <c r="AD47" s="46">
        <f t="shared" si="7"/>
        <v>1</v>
      </c>
    </row>
    <row r="48" spans="2:30" ht="13.5" customHeight="1">
      <c r="B48" s="39">
        <v>45</v>
      </c>
      <c r="C48" s="31" t="s">
        <v>49</v>
      </c>
      <c r="D48" s="31" t="s">
        <v>50</v>
      </c>
      <c r="E48" s="31" t="s">
        <v>51</v>
      </c>
      <c r="F48" s="40">
        <f>VLOOKUP(Sintéticos3x3!C48,Aplicações!$B$10:$J$67,9,0)</f>
        <v>70.61</v>
      </c>
      <c r="G48" s="40">
        <f>VLOOKUP(Sintéticos3x3!D48,Aplicações!$B$10:$J$67,9,0)</f>
        <v>62.44</v>
      </c>
      <c r="H48" s="40">
        <f>VLOOKUP(Sintéticos3x3!E48,Aplicações!$B$10:$J$67,9,0)</f>
        <v>95.07</v>
      </c>
      <c r="I48" s="31">
        <v>112</v>
      </c>
      <c r="J48" s="31">
        <v>85</v>
      </c>
      <c r="K48" s="31">
        <v>199</v>
      </c>
      <c r="L48" s="41">
        <f t="shared" ref="L48:N48" si="51">I48/F48-1</f>
        <v>0.58617759524146718</v>
      </c>
      <c r="M48" s="41">
        <f t="shared" si="51"/>
        <v>0.36130685458039724</v>
      </c>
      <c r="N48" s="41">
        <f t="shared" si="51"/>
        <v>1.0931944882717999</v>
      </c>
      <c r="O48" s="41">
        <f t="shared" si="1"/>
        <v>0.68022631269788814</v>
      </c>
      <c r="P48" s="40">
        <f>VLOOKUP(Sintéticos3x3!C48,Aplicações!$B$10:$J$67,6,0)</f>
        <v>0.1</v>
      </c>
      <c r="Q48" s="40">
        <f>VLOOKUP(Sintéticos3x3!D48,Aplicações!$B$10:$J$67,6,0)</f>
        <v>0.3</v>
      </c>
      <c r="R48" s="40">
        <f>VLOOKUP(Sintéticos3x3!E48,Aplicações!$B$10:$J$67,6,0)</f>
        <v>0.9</v>
      </c>
      <c r="S48" s="40">
        <f>VLOOKUP(Sintéticos3x3!C48,Aplicações!$B$10:$J$67,7,0)</f>
        <v>0</v>
      </c>
      <c r="T48" s="40">
        <f>VLOOKUP(Sintéticos3x3!D48,Aplicações!$B$10:$J$67,7,0)</f>
        <v>0.9</v>
      </c>
      <c r="U48" s="40">
        <f>VLOOKUP(Sintéticos3x3!E48,Aplicações!$B$10:$J$67,7,0)</f>
        <v>0</v>
      </c>
      <c r="V48" s="40">
        <f>VLOOKUP(Sintéticos3x3!C48,Aplicações!$B$10:$J$67,8,0)</f>
        <v>0.1</v>
      </c>
      <c r="W48" s="40">
        <f>VLOOKUP(Sintéticos3x3!D48,Aplicações!$B$10:$J$67,8,0)</f>
        <v>0.1</v>
      </c>
      <c r="X48" s="40">
        <f>VLOOKUP(Sintéticos3x3!E48,Aplicações!$B$10:$J$67,8,0)</f>
        <v>0.5</v>
      </c>
      <c r="Y48" s="40">
        <f t="shared" si="2"/>
        <v>1.3</v>
      </c>
      <c r="Z48" s="40">
        <f t="shared" si="3"/>
        <v>0.9</v>
      </c>
      <c r="AA48" s="40">
        <f t="shared" si="4"/>
        <v>0.7</v>
      </c>
      <c r="AB48" s="40">
        <f t="shared" si="5"/>
        <v>0.46666666666666662</v>
      </c>
      <c r="AC48" s="40">
        <f t="shared" si="6"/>
        <v>9.9999999999999978E-2</v>
      </c>
      <c r="AD48" s="46">
        <f t="shared" si="7"/>
        <v>0.73333333333333339</v>
      </c>
    </row>
    <row r="49" spans="2:30" ht="13.5" customHeight="1">
      <c r="B49" s="39">
        <v>46</v>
      </c>
      <c r="C49" s="31" t="s">
        <v>49</v>
      </c>
      <c r="D49" s="31" t="s">
        <v>50</v>
      </c>
      <c r="E49" s="31" t="s">
        <v>52</v>
      </c>
      <c r="F49" s="40">
        <f>VLOOKUP(Sintéticos3x3!C49,Aplicações!$B$10:$J$67,9,0)</f>
        <v>70.61</v>
      </c>
      <c r="G49" s="40">
        <f>VLOOKUP(Sintéticos3x3!D49,Aplicações!$B$10:$J$67,9,0)</f>
        <v>62.44</v>
      </c>
      <c r="H49" s="40">
        <f>VLOOKUP(Sintéticos3x3!E49,Aplicações!$B$10:$J$67,9,0)</f>
        <v>93.25</v>
      </c>
      <c r="I49" s="31">
        <v>117</v>
      </c>
      <c r="J49" s="31">
        <v>95</v>
      </c>
      <c r="K49" s="31">
        <v>164</v>
      </c>
      <c r="L49" s="41">
        <f t="shared" ref="L49:N49" si="52">I49/F49-1</f>
        <v>0.65698909502903269</v>
      </c>
      <c r="M49" s="41">
        <f t="shared" si="52"/>
        <v>0.52146060217809098</v>
      </c>
      <c r="N49" s="41">
        <f t="shared" si="52"/>
        <v>0.75871313672922258</v>
      </c>
      <c r="O49" s="41">
        <f t="shared" si="1"/>
        <v>0.64572094464544871</v>
      </c>
      <c r="P49" s="40">
        <f>VLOOKUP(Sintéticos3x3!C49,Aplicações!$B$10:$J$67,6,0)</f>
        <v>0.1</v>
      </c>
      <c r="Q49" s="40">
        <f>VLOOKUP(Sintéticos3x3!D49,Aplicações!$B$10:$J$67,6,0)</f>
        <v>0.3</v>
      </c>
      <c r="R49" s="40">
        <f>VLOOKUP(Sintéticos3x3!E49,Aplicações!$B$10:$J$67,6,0)</f>
        <v>0.3</v>
      </c>
      <c r="S49" s="40">
        <f>VLOOKUP(Sintéticos3x3!C49,Aplicações!$B$10:$J$67,7,0)</f>
        <v>0</v>
      </c>
      <c r="T49" s="40">
        <f>VLOOKUP(Sintéticos3x3!D49,Aplicações!$B$10:$J$67,7,0)</f>
        <v>0.9</v>
      </c>
      <c r="U49" s="40">
        <f>VLOOKUP(Sintéticos3x3!E49,Aplicações!$B$10:$J$67,7,0)</f>
        <v>0.9</v>
      </c>
      <c r="V49" s="40">
        <f>VLOOKUP(Sintéticos3x3!C49,Aplicações!$B$10:$J$67,8,0)</f>
        <v>0.1</v>
      </c>
      <c r="W49" s="40">
        <f>VLOOKUP(Sintéticos3x3!D49,Aplicações!$B$10:$J$67,8,0)</f>
        <v>0.1</v>
      </c>
      <c r="X49" s="40">
        <f>VLOOKUP(Sintéticos3x3!E49,Aplicações!$B$10:$J$67,8,0)</f>
        <v>0.5</v>
      </c>
      <c r="Y49" s="40">
        <f t="shared" si="2"/>
        <v>0.7</v>
      </c>
      <c r="Z49" s="40">
        <f t="shared" si="3"/>
        <v>1.8</v>
      </c>
      <c r="AA49" s="40">
        <f t="shared" si="4"/>
        <v>0.7</v>
      </c>
      <c r="AB49" s="40">
        <f t="shared" si="5"/>
        <v>0.8666666666666667</v>
      </c>
      <c r="AC49" s="40">
        <f t="shared" si="6"/>
        <v>0.39999999999999997</v>
      </c>
      <c r="AD49" s="46">
        <f t="shared" si="7"/>
        <v>0.73333333333333339</v>
      </c>
    </row>
    <row r="50" spans="2:30" ht="13.5" customHeight="1">
      <c r="B50" s="39">
        <v>47</v>
      </c>
      <c r="C50" s="31" t="s">
        <v>49</v>
      </c>
      <c r="D50" s="31" t="s">
        <v>50</v>
      </c>
      <c r="E50" s="31" t="s">
        <v>53</v>
      </c>
      <c r="F50" s="40">
        <f>VLOOKUP(Sintéticos3x3!C50,Aplicações!$B$10:$J$67,9,0)</f>
        <v>70.61</v>
      </c>
      <c r="G50" s="40">
        <f>VLOOKUP(Sintéticos3x3!D50,Aplicações!$B$10:$J$67,9,0)</f>
        <v>62.44</v>
      </c>
      <c r="H50" s="40">
        <f>VLOOKUP(Sintéticos3x3!E50,Aplicações!$B$10:$J$67,9,0)</f>
        <v>75.02</v>
      </c>
      <c r="I50" s="31">
        <v>117</v>
      </c>
      <c r="J50" s="31">
        <v>85</v>
      </c>
      <c r="K50" s="31">
        <v>157</v>
      </c>
      <c r="L50" s="41">
        <f t="shared" ref="L50:N50" si="53">I50/F50-1</f>
        <v>0.65698909502903269</v>
      </c>
      <c r="M50" s="41">
        <f t="shared" si="53"/>
        <v>0.36130685458039724</v>
      </c>
      <c r="N50" s="41">
        <f t="shared" si="53"/>
        <v>1.0927752599306855</v>
      </c>
      <c r="O50" s="41">
        <f t="shared" si="1"/>
        <v>0.7036904031800385</v>
      </c>
      <c r="P50" s="40">
        <f>VLOOKUP(Sintéticos3x3!C50,Aplicações!$B$10:$J$67,6,0)</f>
        <v>0.1</v>
      </c>
      <c r="Q50" s="40">
        <f>VLOOKUP(Sintéticos3x3!D50,Aplicações!$B$10:$J$67,6,0)</f>
        <v>0.3</v>
      </c>
      <c r="R50" s="40">
        <f>VLOOKUP(Sintéticos3x3!E50,Aplicações!$B$10:$J$67,6,0)</f>
        <v>1</v>
      </c>
      <c r="S50" s="40">
        <f>VLOOKUP(Sintéticos3x3!C50,Aplicações!$B$10:$J$67,7,0)</f>
        <v>0</v>
      </c>
      <c r="T50" s="40">
        <f>VLOOKUP(Sintéticos3x3!D50,Aplicações!$B$10:$J$67,7,0)</f>
        <v>0.9</v>
      </c>
      <c r="U50" s="40">
        <f>VLOOKUP(Sintéticos3x3!E50,Aplicações!$B$10:$J$67,7,0)</f>
        <v>0</v>
      </c>
      <c r="V50" s="40">
        <f>VLOOKUP(Sintéticos3x3!C50,Aplicações!$B$10:$J$67,8,0)</f>
        <v>0.1</v>
      </c>
      <c r="W50" s="40">
        <f>VLOOKUP(Sintéticos3x3!D50,Aplicações!$B$10:$J$67,8,0)</f>
        <v>0.1</v>
      </c>
      <c r="X50" s="40">
        <f>VLOOKUP(Sintéticos3x3!E50,Aplicações!$B$10:$J$67,8,0)</f>
        <v>0.3</v>
      </c>
      <c r="Y50" s="40">
        <f t="shared" si="2"/>
        <v>1.4</v>
      </c>
      <c r="Z50" s="40">
        <f t="shared" si="3"/>
        <v>0.9</v>
      </c>
      <c r="AA50" s="40">
        <f t="shared" si="4"/>
        <v>0.5</v>
      </c>
      <c r="AB50" s="40">
        <f t="shared" si="5"/>
        <v>0.40000000000000008</v>
      </c>
      <c r="AC50" s="40">
        <f t="shared" si="6"/>
        <v>9.9999999999999978E-2</v>
      </c>
      <c r="AD50" s="46">
        <f t="shared" si="7"/>
        <v>0.8666666666666667</v>
      </c>
    </row>
    <row r="51" spans="2:30" ht="13.5" customHeight="1">
      <c r="B51" s="39">
        <v>48</v>
      </c>
      <c r="C51" s="31" t="s">
        <v>49</v>
      </c>
      <c r="D51" s="31" t="s">
        <v>50</v>
      </c>
      <c r="E51" s="31" t="s">
        <v>54</v>
      </c>
      <c r="F51" s="40">
        <f>VLOOKUP(Sintéticos3x3!C51,Aplicações!$B$10:$J$67,9,0)</f>
        <v>70.61</v>
      </c>
      <c r="G51" s="40">
        <f>VLOOKUP(Sintéticos3x3!D51,Aplicações!$B$10:$J$67,9,0)</f>
        <v>62.44</v>
      </c>
      <c r="H51" s="40">
        <f>VLOOKUP(Sintéticos3x3!E51,Aplicações!$B$10:$J$67,9,0)</f>
        <v>74.66</v>
      </c>
      <c r="I51" s="31">
        <v>124</v>
      </c>
      <c r="J51" s="31">
        <v>104</v>
      </c>
      <c r="K51" s="31">
        <v>123</v>
      </c>
      <c r="L51" s="41">
        <f t="shared" ref="L51:N51" si="54">I51/F51-1</f>
        <v>0.75612519473162454</v>
      </c>
      <c r="M51" s="41">
        <f t="shared" si="54"/>
        <v>0.66559897501601539</v>
      </c>
      <c r="N51" s="41">
        <f t="shared" si="54"/>
        <v>0.64746852397535504</v>
      </c>
      <c r="O51" s="41">
        <f t="shared" si="1"/>
        <v>0.68973089790766495</v>
      </c>
      <c r="P51" s="40">
        <f>VLOOKUP(Sintéticos3x3!C51,Aplicações!$B$10:$J$67,6,0)</f>
        <v>0.1</v>
      </c>
      <c r="Q51" s="40">
        <f>VLOOKUP(Sintéticos3x3!D51,Aplicações!$B$10:$J$67,6,0)</f>
        <v>0.3</v>
      </c>
      <c r="R51" s="40">
        <f>VLOOKUP(Sintéticos3x3!E51,Aplicações!$B$10:$J$67,6,0)</f>
        <v>0.3</v>
      </c>
      <c r="S51" s="40">
        <f>VLOOKUP(Sintéticos3x3!C51,Aplicações!$B$10:$J$67,7,0)</f>
        <v>0</v>
      </c>
      <c r="T51" s="40">
        <f>VLOOKUP(Sintéticos3x3!D51,Aplicações!$B$10:$J$67,7,0)</f>
        <v>0.9</v>
      </c>
      <c r="U51" s="40">
        <f>VLOOKUP(Sintéticos3x3!E51,Aplicações!$B$10:$J$67,7,0)</f>
        <v>0.9</v>
      </c>
      <c r="V51" s="40">
        <f>VLOOKUP(Sintéticos3x3!C51,Aplicações!$B$10:$J$67,8,0)</f>
        <v>0.1</v>
      </c>
      <c r="W51" s="40">
        <f>VLOOKUP(Sintéticos3x3!D51,Aplicações!$B$10:$J$67,8,0)</f>
        <v>0.1</v>
      </c>
      <c r="X51" s="40">
        <f>VLOOKUP(Sintéticos3x3!E51,Aplicações!$B$10:$J$67,8,0)</f>
        <v>0.3</v>
      </c>
      <c r="Y51" s="40">
        <f t="shared" si="2"/>
        <v>0.7</v>
      </c>
      <c r="Z51" s="40">
        <f t="shared" si="3"/>
        <v>1.8</v>
      </c>
      <c r="AA51" s="40">
        <f t="shared" si="4"/>
        <v>0.5</v>
      </c>
      <c r="AB51" s="40">
        <f t="shared" si="5"/>
        <v>0.8666666666666667</v>
      </c>
      <c r="AC51" s="40">
        <f t="shared" si="6"/>
        <v>0.39999999999999997</v>
      </c>
      <c r="AD51" s="46">
        <f t="shared" si="7"/>
        <v>0.8666666666666667</v>
      </c>
    </row>
    <row r="52" spans="2:30" ht="13.5" customHeight="1">
      <c r="B52" s="39">
        <v>49</v>
      </c>
      <c r="C52" s="31" t="s">
        <v>49</v>
      </c>
      <c r="D52" s="31" t="s">
        <v>50</v>
      </c>
      <c r="E52" s="31" t="s">
        <v>55</v>
      </c>
      <c r="F52" s="40">
        <f>VLOOKUP(Sintéticos3x3!C52,Aplicações!$B$10:$J$67,9,0)</f>
        <v>70.61</v>
      </c>
      <c r="G52" s="40">
        <f>VLOOKUP(Sintéticos3x3!D52,Aplicações!$B$10:$J$67,9,0)</f>
        <v>62.44</v>
      </c>
      <c r="H52" s="40">
        <f>VLOOKUP(Sintéticos3x3!E52,Aplicações!$B$10:$J$67,9,0)</f>
        <v>66.040000000000006</v>
      </c>
      <c r="I52" s="31">
        <v>118</v>
      </c>
      <c r="J52" s="31">
        <v>92</v>
      </c>
      <c r="K52" s="31">
        <v>145</v>
      </c>
      <c r="L52" s="41">
        <f t="shared" ref="L52:N52" si="55">I52/F52-1</f>
        <v>0.67115139498654575</v>
      </c>
      <c r="M52" s="41">
        <f t="shared" si="55"/>
        <v>0.47341447789878299</v>
      </c>
      <c r="N52" s="41">
        <f t="shared" si="55"/>
        <v>1.1956390066626286</v>
      </c>
      <c r="O52" s="41">
        <f t="shared" si="1"/>
        <v>0.78006829318265236</v>
      </c>
      <c r="P52" s="40">
        <f>VLOOKUP(Sintéticos3x3!C52,Aplicações!$B$10:$J$67,6,0)</f>
        <v>0.1</v>
      </c>
      <c r="Q52" s="40">
        <f>VLOOKUP(Sintéticos3x3!D52,Aplicações!$B$10:$J$67,6,0)</f>
        <v>0.3</v>
      </c>
      <c r="R52" s="40">
        <f>VLOOKUP(Sintéticos3x3!E52,Aplicações!$B$10:$J$67,6,0)</f>
        <v>0.7</v>
      </c>
      <c r="S52" s="40">
        <f>VLOOKUP(Sintéticos3x3!C52,Aplicações!$B$10:$J$67,7,0)</f>
        <v>0</v>
      </c>
      <c r="T52" s="40">
        <f>VLOOKUP(Sintéticos3x3!D52,Aplicações!$B$10:$J$67,7,0)</f>
        <v>0.9</v>
      </c>
      <c r="U52" s="40">
        <f>VLOOKUP(Sintéticos3x3!E52,Aplicações!$B$10:$J$67,7,0)</f>
        <v>0.1</v>
      </c>
      <c r="V52" s="40">
        <f>VLOOKUP(Sintéticos3x3!C52,Aplicações!$B$10:$J$67,8,0)</f>
        <v>0.1</v>
      </c>
      <c r="W52" s="40">
        <f>VLOOKUP(Sintéticos3x3!D52,Aplicações!$B$10:$J$67,8,0)</f>
        <v>0.1</v>
      </c>
      <c r="X52" s="40">
        <f>VLOOKUP(Sintéticos3x3!E52,Aplicações!$B$10:$J$67,8,0)</f>
        <v>0.4</v>
      </c>
      <c r="Y52" s="40">
        <f t="shared" si="2"/>
        <v>1.1000000000000001</v>
      </c>
      <c r="Z52" s="40">
        <f t="shared" si="3"/>
        <v>1</v>
      </c>
      <c r="AA52" s="40">
        <f t="shared" si="4"/>
        <v>0.60000000000000009</v>
      </c>
      <c r="AB52" s="40">
        <f t="shared" si="5"/>
        <v>0.60000000000000009</v>
      </c>
      <c r="AC52" s="40">
        <f t="shared" si="6"/>
        <v>0.1333333333333333</v>
      </c>
      <c r="AD52" s="46">
        <f t="shared" si="7"/>
        <v>0.79999999999999993</v>
      </c>
    </row>
    <row r="53" spans="2:30" ht="13.5" customHeight="1">
      <c r="B53" s="39">
        <v>50</v>
      </c>
      <c r="C53" s="31" t="s">
        <v>49</v>
      </c>
      <c r="D53" s="31" t="s">
        <v>51</v>
      </c>
      <c r="E53" s="31" t="s">
        <v>51</v>
      </c>
      <c r="F53" s="40">
        <f>VLOOKUP(Sintéticos3x3!C53,Aplicações!$B$10:$J$67,9,0)</f>
        <v>70.61</v>
      </c>
      <c r="G53" s="40">
        <f>VLOOKUP(Sintéticos3x3!D53,Aplicações!$B$10:$J$67,9,0)</f>
        <v>95.07</v>
      </c>
      <c r="H53" s="40">
        <f>VLOOKUP(Sintéticos3x3!E53,Aplicações!$B$10:$J$67,9,0)</f>
        <v>95.07</v>
      </c>
      <c r="I53" s="31">
        <v>99</v>
      </c>
      <c r="J53" s="31">
        <v>196</v>
      </c>
      <c r="K53" s="31">
        <v>194</v>
      </c>
      <c r="L53" s="41">
        <f t="shared" ref="L53:N53" si="56">I53/F53-1</f>
        <v>0.40206769579379698</v>
      </c>
      <c r="M53" s="41">
        <f t="shared" si="56"/>
        <v>1.0616387924687074</v>
      </c>
      <c r="N53" s="41">
        <f t="shared" si="56"/>
        <v>1.0406016619333123</v>
      </c>
      <c r="O53" s="41">
        <f t="shared" si="1"/>
        <v>0.83476938339860551</v>
      </c>
      <c r="P53" s="40">
        <f>VLOOKUP(Sintéticos3x3!C53,Aplicações!$B$10:$J$67,6,0)</f>
        <v>0.1</v>
      </c>
      <c r="Q53" s="40">
        <f>VLOOKUP(Sintéticos3x3!D53,Aplicações!$B$10:$J$67,6,0)</f>
        <v>0.9</v>
      </c>
      <c r="R53" s="40">
        <f>VLOOKUP(Sintéticos3x3!E53,Aplicações!$B$10:$J$67,6,0)</f>
        <v>0.9</v>
      </c>
      <c r="S53" s="40">
        <f>VLOOKUP(Sintéticos3x3!C53,Aplicações!$B$10:$J$67,7,0)</f>
        <v>0</v>
      </c>
      <c r="T53" s="40">
        <f>VLOOKUP(Sintéticos3x3!D53,Aplicações!$B$10:$J$67,7,0)</f>
        <v>0</v>
      </c>
      <c r="U53" s="40">
        <f>VLOOKUP(Sintéticos3x3!E53,Aplicações!$B$10:$J$67,7,0)</f>
        <v>0</v>
      </c>
      <c r="V53" s="40">
        <f>VLOOKUP(Sintéticos3x3!C53,Aplicações!$B$10:$J$67,8,0)</f>
        <v>0.1</v>
      </c>
      <c r="W53" s="40">
        <f>VLOOKUP(Sintéticos3x3!D53,Aplicações!$B$10:$J$67,8,0)</f>
        <v>0.5</v>
      </c>
      <c r="X53" s="40">
        <f>VLOOKUP(Sintéticos3x3!E53,Aplicações!$B$10:$J$67,8,0)</f>
        <v>0.5</v>
      </c>
      <c r="Y53" s="40">
        <f t="shared" si="2"/>
        <v>1.9</v>
      </c>
      <c r="Z53" s="40">
        <f t="shared" si="3"/>
        <v>0</v>
      </c>
      <c r="AA53" s="40">
        <f t="shared" si="4"/>
        <v>1.1000000000000001</v>
      </c>
      <c r="AB53" s="40">
        <f t="shared" si="5"/>
        <v>0.46666666666666662</v>
      </c>
      <c r="AC53" s="40">
        <f t="shared" si="6"/>
        <v>1</v>
      </c>
      <c r="AD53" s="46">
        <f t="shared" si="7"/>
        <v>0.73333333333333339</v>
      </c>
    </row>
    <row r="54" spans="2:30" ht="13.5" customHeight="1">
      <c r="B54" s="39">
        <v>51</v>
      </c>
      <c r="C54" s="31" t="s">
        <v>49</v>
      </c>
      <c r="D54" s="31" t="s">
        <v>51</v>
      </c>
      <c r="E54" s="31" t="s">
        <v>52</v>
      </c>
      <c r="F54" s="40">
        <f>VLOOKUP(Sintéticos3x3!C54,Aplicações!$B$10:$J$67,9,0)</f>
        <v>70.61</v>
      </c>
      <c r="G54" s="40">
        <f>VLOOKUP(Sintéticos3x3!D54,Aplicações!$B$10:$J$67,9,0)</f>
        <v>95.07</v>
      </c>
      <c r="H54" s="40">
        <f>VLOOKUP(Sintéticos3x3!E54,Aplicações!$B$10:$J$67,9,0)</f>
        <v>93.25</v>
      </c>
      <c r="I54" s="31">
        <v>104</v>
      </c>
      <c r="J54" s="31">
        <v>185</v>
      </c>
      <c r="K54" s="31">
        <v>137</v>
      </c>
      <c r="L54" s="41">
        <f t="shared" ref="L54:N54" si="57">I54/F54-1</f>
        <v>0.47287919558136249</v>
      </c>
      <c r="M54" s="41">
        <f t="shared" si="57"/>
        <v>0.94593457452403507</v>
      </c>
      <c r="N54" s="41">
        <f t="shared" si="57"/>
        <v>0.46916890080428963</v>
      </c>
      <c r="O54" s="41">
        <f t="shared" si="1"/>
        <v>0.62932755696989573</v>
      </c>
      <c r="P54" s="40">
        <f>VLOOKUP(Sintéticos3x3!C54,Aplicações!$B$10:$J$67,6,0)</f>
        <v>0.1</v>
      </c>
      <c r="Q54" s="40">
        <f>VLOOKUP(Sintéticos3x3!D54,Aplicações!$B$10:$J$67,6,0)</f>
        <v>0.9</v>
      </c>
      <c r="R54" s="40">
        <f>VLOOKUP(Sintéticos3x3!E54,Aplicações!$B$10:$J$67,6,0)</f>
        <v>0.3</v>
      </c>
      <c r="S54" s="40">
        <f>VLOOKUP(Sintéticos3x3!C54,Aplicações!$B$10:$J$67,7,0)</f>
        <v>0</v>
      </c>
      <c r="T54" s="40">
        <f>VLOOKUP(Sintéticos3x3!D54,Aplicações!$B$10:$J$67,7,0)</f>
        <v>0</v>
      </c>
      <c r="U54" s="40">
        <f>VLOOKUP(Sintéticos3x3!E54,Aplicações!$B$10:$J$67,7,0)</f>
        <v>0.9</v>
      </c>
      <c r="V54" s="40">
        <f>VLOOKUP(Sintéticos3x3!C54,Aplicações!$B$10:$J$67,8,0)</f>
        <v>0.1</v>
      </c>
      <c r="W54" s="40">
        <f>VLOOKUP(Sintéticos3x3!D54,Aplicações!$B$10:$J$67,8,0)</f>
        <v>0.5</v>
      </c>
      <c r="X54" s="40">
        <f>VLOOKUP(Sintéticos3x3!E54,Aplicações!$B$10:$J$67,8,0)</f>
        <v>0.5</v>
      </c>
      <c r="Y54" s="40">
        <f t="shared" si="2"/>
        <v>1.3</v>
      </c>
      <c r="Z54" s="40">
        <f t="shared" si="3"/>
        <v>0.9</v>
      </c>
      <c r="AA54" s="40">
        <f t="shared" si="4"/>
        <v>1.1000000000000001</v>
      </c>
      <c r="AB54" s="40">
        <f t="shared" si="5"/>
        <v>0.46666666666666662</v>
      </c>
      <c r="AC54" s="40">
        <f t="shared" si="6"/>
        <v>0.70000000000000007</v>
      </c>
      <c r="AD54" s="46">
        <f t="shared" si="7"/>
        <v>0.73333333333333339</v>
      </c>
    </row>
    <row r="55" spans="2:30" ht="13.5" customHeight="1">
      <c r="B55" s="39">
        <v>52</v>
      </c>
      <c r="C55" s="31" t="s">
        <v>49</v>
      </c>
      <c r="D55" s="31" t="s">
        <v>51</v>
      </c>
      <c r="E55" s="31" t="s">
        <v>53</v>
      </c>
      <c r="F55" s="40">
        <f>VLOOKUP(Sintéticos3x3!C55,Aplicações!$B$10:$J$67,9,0)</f>
        <v>70.61</v>
      </c>
      <c r="G55" s="40">
        <f>VLOOKUP(Sintéticos3x3!D55,Aplicações!$B$10:$J$67,9,0)</f>
        <v>95.07</v>
      </c>
      <c r="H55" s="40">
        <f>VLOOKUP(Sintéticos3x3!E55,Aplicações!$B$10:$J$67,9,0)</f>
        <v>75.02</v>
      </c>
      <c r="I55" s="31">
        <v>106</v>
      </c>
      <c r="J55" s="31">
        <v>189</v>
      </c>
      <c r="K55" s="31">
        <v>141</v>
      </c>
      <c r="L55" s="41">
        <f t="shared" ref="L55:N55" si="58">I55/F55-1</f>
        <v>0.5012037954963886</v>
      </c>
      <c r="M55" s="41">
        <f t="shared" si="58"/>
        <v>0.98800883559482511</v>
      </c>
      <c r="N55" s="41">
        <f t="shared" si="58"/>
        <v>0.8794988003199149</v>
      </c>
      <c r="O55" s="41">
        <f t="shared" si="1"/>
        <v>0.78957047713704276</v>
      </c>
      <c r="P55" s="40">
        <f>VLOOKUP(Sintéticos3x3!C55,Aplicações!$B$10:$J$67,6,0)</f>
        <v>0.1</v>
      </c>
      <c r="Q55" s="40">
        <f>VLOOKUP(Sintéticos3x3!D55,Aplicações!$B$10:$J$67,6,0)</f>
        <v>0.9</v>
      </c>
      <c r="R55" s="40">
        <f>VLOOKUP(Sintéticos3x3!E55,Aplicações!$B$10:$J$67,6,0)</f>
        <v>1</v>
      </c>
      <c r="S55" s="40">
        <f>VLOOKUP(Sintéticos3x3!C55,Aplicações!$B$10:$J$67,7,0)</f>
        <v>0</v>
      </c>
      <c r="T55" s="40">
        <f>VLOOKUP(Sintéticos3x3!D55,Aplicações!$B$10:$J$67,7,0)</f>
        <v>0</v>
      </c>
      <c r="U55" s="40">
        <f>VLOOKUP(Sintéticos3x3!E55,Aplicações!$B$10:$J$67,7,0)</f>
        <v>0</v>
      </c>
      <c r="V55" s="40">
        <f>VLOOKUP(Sintéticos3x3!C55,Aplicações!$B$10:$J$67,8,0)</f>
        <v>0.1</v>
      </c>
      <c r="W55" s="40">
        <f>VLOOKUP(Sintéticos3x3!D55,Aplicações!$B$10:$J$67,8,0)</f>
        <v>0.5</v>
      </c>
      <c r="X55" s="40">
        <f>VLOOKUP(Sintéticos3x3!E55,Aplicações!$B$10:$J$67,8,0)</f>
        <v>0.3</v>
      </c>
      <c r="Y55" s="40">
        <f t="shared" si="2"/>
        <v>2</v>
      </c>
      <c r="Z55" s="40">
        <f t="shared" si="3"/>
        <v>0</v>
      </c>
      <c r="AA55" s="40">
        <f t="shared" si="4"/>
        <v>0.89999999999999991</v>
      </c>
      <c r="AB55" s="40">
        <f t="shared" si="5"/>
        <v>0.39999999999999997</v>
      </c>
      <c r="AC55" s="40">
        <f t="shared" si="6"/>
        <v>1</v>
      </c>
      <c r="AD55" s="46">
        <f t="shared" si="7"/>
        <v>0.73333333333333339</v>
      </c>
    </row>
    <row r="56" spans="2:30" ht="13.5" customHeight="1">
      <c r="B56" s="39">
        <v>53</v>
      </c>
      <c r="C56" s="31" t="s">
        <v>49</v>
      </c>
      <c r="D56" s="31" t="s">
        <v>51</v>
      </c>
      <c r="E56" s="31" t="s">
        <v>54</v>
      </c>
      <c r="F56" s="40">
        <f>VLOOKUP(Sintéticos3x3!C56,Aplicações!$B$10:$J$67,9,0)</f>
        <v>70.61</v>
      </c>
      <c r="G56" s="40">
        <f>VLOOKUP(Sintéticos3x3!D56,Aplicações!$B$10:$J$67,9,0)</f>
        <v>95.07</v>
      </c>
      <c r="H56" s="40">
        <f>VLOOKUP(Sintéticos3x3!E56,Aplicações!$B$10:$J$67,9,0)</f>
        <v>74.66</v>
      </c>
      <c r="I56" s="31">
        <v>112</v>
      </c>
      <c r="J56" s="31">
        <v>197</v>
      </c>
      <c r="K56" s="31">
        <v>99</v>
      </c>
      <c r="L56" s="41">
        <f t="shared" ref="L56:N56" si="59">I56/F56-1</f>
        <v>0.58617759524146718</v>
      </c>
      <c r="M56" s="41">
        <f t="shared" si="59"/>
        <v>1.0721573577364047</v>
      </c>
      <c r="N56" s="41">
        <f t="shared" si="59"/>
        <v>0.32601125100455408</v>
      </c>
      <c r="O56" s="41">
        <f t="shared" si="1"/>
        <v>0.66144873466080867</v>
      </c>
      <c r="P56" s="40">
        <f>VLOOKUP(Sintéticos3x3!C56,Aplicações!$B$10:$J$67,6,0)</f>
        <v>0.1</v>
      </c>
      <c r="Q56" s="40">
        <f>VLOOKUP(Sintéticos3x3!D56,Aplicações!$B$10:$J$67,6,0)</f>
        <v>0.9</v>
      </c>
      <c r="R56" s="40">
        <f>VLOOKUP(Sintéticos3x3!E56,Aplicações!$B$10:$J$67,6,0)</f>
        <v>0.3</v>
      </c>
      <c r="S56" s="40">
        <f>VLOOKUP(Sintéticos3x3!C56,Aplicações!$B$10:$J$67,7,0)</f>
        <v>0</v>
      </c>
      <c r="T56" s="40">
        <f>VLOOKUP(Sintéticos3x3!D56,Aplicações!$B$10:$J$67,7,0)</f>
        <v>0</v>
      </c>
      <c r="U56" s="40">
        <f>VLOOKUP(Sintéticos3x3!E56,Aplicações!$B$10:$J$67,7,0)</f>
        <v>0.9</v>
      </c>
      <c r="V56" s="40">
        <f>VLOOKUP(Sintéticos3x3!C56,Aplicações!$B$10:$J$67,8,0)</f>
        <v>0.1</v>
      </c>
      <c r="W56" s="40">
        <f>VLOOKUP(Sintéticos3x3!D56,Aplicações!$B$10:$J$67,8,0)</f>
        <v>0.5</v>
      </c>
      <c r="X56" s="40">
        <f>VLOOKUP(Sintéticos3x3!E56,Aplicações!$B$10:$J$67,8,0)</f>
        <v>0.3</v>
      </c>
      <c r="Y56" s="40">
        <f t="shared" si="2"/>
        <v>1.3</v>
      </c>
      <c r="Z56" s="40">
        <f t="shared" si="3"/>
        <v>0.9</v>
      </c>
      <c r="AA56" s="40">
        <f t="shared" si="4"/>
        <v>0.89999999999999991</v>
      </c>
      <c r="AB56" s="40">
        <f t="shared" si="5"/>
        <v>0.46666666666666662</v>
      </c>
      <c r="AC56" s="40">
        <f t="shared" si="6"/>
        <v>0.70000000000000007</v>
      </c>
      <c r="AD56" s="46">
        <f t="shared" si="7"/>
        <v>0.73333333333333339</v>
      </c>
    </row>
    <row r="57" spans="2:30" ht="13.5" customHeight="1">
      <c r="B57" s="39">
        <v>54</v>
      </c>
      <c r="C57" s="31" t="s">
        <v>49</v>
      </c>
      <c r="D57" s="31" t="s">
        <v>51</v>
      </c>
      <c r="E57" s="31" t="s">
        <v>55</v>
      </c>
      <c r="F57" s="40">
        <f>VLOOKUP(Sintéticos3x3!C57,Aplicações!$B$10:$J$67,9,0)</f>
        <v>70.61</v>
      </c>
      <c r="G57" s="40">
        <f>VLOOKUP(Sintéticos3x3!D57,Aplicações!$B$10:$J$67,9,0)</f>
        <v>95.07</v>
      </c>
      <c r="H57" s="40">
        <f>VLOOKUP(Sintéticos3x3!E57,Aplicações!$B$10:$J$67,9,0)</f>
        <v>66.040000000000006</v>
      </c>
      <c r="I57" s="31">
        <v>103</v>
      </c>
      <c r="J57" s="31">
        <v>186</v>
      </c>
      <c r="K57" s="31">
        <v>113</v>
      </c>
      <c r="L57" s="41">
        <f t="shared" ref="L57:N57" si="60">I57/F57-1</f>
        <v>0.45871689562384943</v>
      </c>
      <c r="M57" s="41">
        <f t="shared" si="60"/>
        <v>0.95645313979173263</v>
      </c>
      <c r="N57" s="41">
        <f t="shared" si="60"/>
        <v>0.71108419139915191</v>
      </c>
      <c r="O57" s="41">
        <f t="shared" si="1"/>
        <v>0.70875140893824462</v>
      </c>
      <c r="P57" s="40">
        <f>VLOOKUP(Sintéticos3x3!C57,Aplicações!$B$10:$J$67,6,0)</f>
        <v>0.1</v>
      </c>
      <c r="Q57" s="40">
        <f>VLOOKUP(Sintéticos3x3!D57,Aplicações!$B$10:$J$67,6,0)</f>
        <v>0.9</v>
      </c>
      <c r="R57" s="40">
        <f>VLOOKUP(Sintéticos3x3!E57,Aplicações!$B$10:$J$67,6,0)</f>
        <v>0.7</v>
      </c>
      <c r="S57" s="40">
        <f>VLOOKUP(Sintéticos3x3!C57,Aplicações!$B$10:$J$67,7,0)</f>
        <v>0</v>
      </c>
      <c r="T57" s="40">
        <f>VLOOKUP(Sintéticos3x3!D57,Aplicações!$B$10:$J$67,7,0)</f>
        <v>0</v>
      </c>
      <c r="U57" s="40">
        <f>VLOOKUP(Sintéticos3x3!E57,Aplicações!$B$10:$J$67,7,0)</f>
        <v>0.1</v>
      </c>
      <c r="V57" s="40">
        <f>VLOOKUP(Sintéticos3x3!C57,Aplicações!$B$10:$J$67,8,0)</f>
        <v>0.1</v>
      </c>
      <c r="W57" s="40">
        <f>VLOOKUP(Sintéticos3x3!D57,Aplicações!$B$10:$J$67,8,0)</f>
        <v>0.5</v>
      </c>
      <c r="X57" s="40">
        <f>VLOOKUP(Sintéticos3x3!E57,Aplicações!$B$10:$J$67,8,0)</f>
        <v>0.4</v>
      </c>
      <c r="Y57" s="40">
        <f t="shared" si="2"/>
        <v>1.7</v>
      </c>
      <c r="Z57" s="40">
        <f t="shared" si="3"/>
        <v>0.1</v>
      </c>
      <c r="AA57" s="40">
        <f t="shared" si="4"/>
        <v>1</v>
      </c>
      <c r="AB57" s="40">
        <f t="shared" si="5"/>
        <v>0.46666666666666662</v>
      </c>
      <c r="AC57" s="40">
        <f t="shared" si="6"/>
        <v>0.96666666666666667</v>
      </c>
      <c r="AD57" s="46">
        <f t="shared" si="7"/>
        <v>0.73333333333333328</v>
      </c>
    </row>
    <row r="58" spans="2:30" ht="13.5" customHeight="1">
      <c r="B58" s="39">
        <v>55</v>
      </c>
      <c r="C58" s="31" t="s">
        <v>49</v>
      </c>
      <c r="D58" s="31" t="s">
        <v>52</v>
      </c>
      <c r="E58" s="31" t="s">
        <v>52</v>
      </c>
      <c r="F58" s="40">
        <f>VLOOKUP(Sintéticos3x3!C58,Aplicações!$B$10:$J$67,9,0)</f>
        <v>70.61</v>
      </c>
      <c r="G58" s="40">
        <f>VLOOKUP(Sintéticos3x3!D58,Aplicações!$B$10:$J$67,9,0)</f>
        <v>93.25</v>
      </c>
      <c r="H58" s="40">
        <f>VLOOKUP(Sintéticos3x3!E58,Aplicações!$B$10:$J$67,9,0)</f>
        <v>93.25</v>
      </c>
      <c r="I58" s="31">
        <v>108</v>
      </c>
      <c r="J58" s="31">
        <v>157</v>
      </c>
      <c r="K58" s="31">
        <v>154</v>
      </c>
      <c r="L58" s="41">
        <f t="shared" ref="L58:N58" si="61">I58/F58-1</f>
        <v>0.52952839541141472</v>
      </c>
      <c r="M58" s="41">
        <f t="shared" si="61"/>
        <v>0.6836461126005362</v>
      </c>
      <c r="N58" s="41">
        <f t="shared" si="61"/>
        <v>0.65147453083109919</v>
      </c>
      <c r="O58" s="41">
        <f t="shared" si="1"/>
        <v>0.62154967961435004</v>
      </c>
      <c r="P58" s="40">
        <f>VLOOKUP(Sintéticos3x3!C58,Aplicações!$B$10:$J$67,6,0)</f>
        <v>0.1</v>
      </c>
      <c r="Q58" s="40">
        <f>VLOOKUP(Sintéticos3x3!D58,Aplicações!$B$10:$J$67,6,0)</f>
        <v>0.3</v>
      </c>
      <c r="R58" s="40">
        <f>VLOOKUP(Sintéticos3x3!E58,Aplicações!$B$10:$J$67,6,0)</f>
        <v>0.3</v>
      </c>
      <c r="S58" s="40">
        <f>VLOOKUP(Sintéticos3x3!C58,Aplicações!$B$10:$J$67,7,0)</f>
        <v>0</v>
      </c>
      <c r="T58" s="40">
        <f>VLOOKUP(Sintéticos3x3!D58,Aplicações!$B$10:$J$67,7,0)</f>
        <v>0.9</v>
      </c>
      <c r="U58" s="40">
        <f>VLOOKUP(Sintéticos3x3!E58,Aplicações!$B$10:$J$67,7,0)</f>
        <v>0.9</v>
      </c>
      <c r="V58" s="40">
        <f>VLOOKUP(Sintéticos3x3!C58,Aplicações!$B$10:$J$67,8,0)</f>
        <v>0.1</v>
      </c>
      <c r="W58" s="40">
        <f>VLOOKUP(Sintéticos3x3!D58,Aplicações!$B$10:$J$67,8,0)</f>
        <v>0.5</v>
      </c>
      <c r="X58" s="40">
        <f>VLOOKUP(Sintéticos3x3!E58,Aplicações!$B$10:$J$67,8,0)</f>
        <v>0.5</v>
      </c>
      <c r="Y58" s="40">
        <f t="shared" si="2"/>
        <v>0.7</v>
      </c>
      <c r="Z58" s="40">
        <f t="shared" si="3"/>
        <v>1.8</v>
      </c>
      <c r="AA58" s="40">
        <f t="shared" si="4"/>
        <v>1.1000000000000001</v>
      </c>
      <c r="AB58" s="40">
        <f t="shared" si="5"/>
        <v>0.8666666666666667</v>
      </c>
      <c r="AC58" s="40">
        <f t="shared" si="6"/>
        <v>0.39999999999999997</v>
      </c>
      <c r="AD58" s="46">
        <f t="shared" si="7"/>
        <v>0.73333333333333339</v>
      </c>
    </row>
    <row r="59" spans="2:30" ht="13.5" customHeight="1">
      <c r="B59" s="39">
        <v>56</v>
      </c>
      <c r="C59" s="31" t="s">
        <v>49</v>
      </c>
      <c r="D59" s="31" t="s">
        <v>52</v>
      </c>
      <c r="E59" s="31" t="s">
        <v>53</v>
      </c>
      <c r="F59" s="40">
        <f>VLOOKUP(Sintéticos3x3!C59,Aplicações!$B$10:$J$67,9,0)</f>
        <v>70.61</v>
      </c>
      <c r="G59" s="40">
        <f>VLOOKUP(Sintéticos3x3!D59,Aplicações!$B$10:$J$67,9,0)</f>
        <v>93.25</v>
      </c>
      <c r="H59" s="40">
        <f>VLOOKUP(Sintéticos3x3!E59,Aplicações!$B$10:$J$67,9,0)</f>
        <v>75.02</v>
      </c>
      <c r="I59" s="31">
        <v>106</v>
      </c>
      <c r="J59" s="31">
        <v>138</v>
      </c>
      <c r="K59" s="31">
        <v>139</v>
      </c>
      <c r="L59" s="41">
        <f t="shared" ref="L59:N59" si="62">I59/F59-1</f>
        <v>0.5012037954963886</v>
      </c>
      <c r="M59" s="41">
        <f t="shared" si="62"/>
        <v>0.47989276139410197</v>
      </c>
      <c r="N59" s="41">
        <f t="shared" si="62"/>
        <v>0.85283924286856849</v>
      </c>
      <c r="O59" s="41">
        <f t="shared" si="1"/>
        <v>0.61131193325301969</v>
      </c>
      <c r="P59" s="40">
        <f>VLOOKUP(Sintéticos3x3!C59,Aplicações!$B$10:$J$67,6,0)</f>
        <v>0.1</v>
      </c>
      <c r="Q59" s="40">
        <f>VLOOKUP(Sintéticos3x3!D59,Aplicações!$B$10:$J$67,6,0)</f>
        <v>0.3</v>
      </c>
      <c r="R59" s="40">
        <f>VLOOKUP(Sintéticos3x3!E59,Aplicações!$B$10:$J$67,6,0)</f>
        <v>1</v>
      </c>
      <c r="S59" s="40">
        <f>VLOOKUP(Sintéticos3x3!C59,Aplicações!$B$10:$J$67,7,0)</f>
        <v>0</v>
      </c>
      <c r="T59" s="40">
        <f>VLOOKUP(Sintéticos3x3!D59,Aplicações!$B$10:$J$67,7,0)</f>
        <v>0.9</v>
      </c>
      <c r="U59" s="40">
        <f>VLOOKUP(Sintéticos3x3!E59,Aplicações!$B$10:$J$67,7,0)</f>
        <v>0</v>
      </c>
      <c r="V59" s="40">
        <f>VLOOKUP(Sintéticos3x3!C59,Aplicações!$B$10:$J$67,8,0)</f>
        <v>0.1</v>
      </c>
      <c r="W59" s="40">
        <f>VLOOKUP(Sintéticos3x3!D59,Aplicações!$B$10:$J$67,8,0)</f>
        <v>0.5</v>
      </c>
      <c r="X59" s="40">
        <f>VLOOKUP(Sintéticos3x3!E59,Aplicações!$B$10:$J$67,8,0)</f>
        <v>0.3</v>
      </c>
      <c r="Y59" s="40">
        <f t="shared" si="2"/>
        <v>1.4</v>
      </c>
      <c r="Z59" s="40">
        <f t="shared" si="3"/>
        <v>0.9</v>
      </c>
      <c r="AA59" s="40">
        <f t="shared" si="4"/>
        <v>0.89999999999999991</v>
      </c>
      <c r="AB59" s="40">
        <f t="shared" si="5"/>
        <v>0.40000000000000008</v>
      </c>
      <c r="AC59" s="40">
        <f t="shared" si="6"/>
        <v>9.9999999999999978E-2</v>
      </c>
      <c r="AD59" s="46">
        <f t="shared" si="7"/>
        <v>0.73333333333333339</v>
      </c>
    </row>
    <row r="60" spans="2:30" ht="13.5" customHeight="1">
      <c r="B60" s="39">
        <v>57</v>
      </c>
      <c r="C60" s="31" t="s">
        <v>49</v>
      </c>
      <c r="D60" s="31" t="s">
        <v>52</v>
      </c>
      <c r="E60" s="31" t="s">
        <v>54</v>
      </c>
      <c r="F60" s="40">
        <f>VLOOKUP(Sintéticos3x3!C60,Aplicações!$B$10:$J$67,9,0)</f>
        <v>70.61</v>
      </c>
      <c r="G60" s="40">
        <f>VLOOKUP(Sintéticos3x3!D60,Aplicações!$B$10:$J$67,9,0)</f>
        <v>93.25</v>
      </c>
      <c r="H60" s="40">
        <f>VLOOKUP(Sintéticos3x3!E60,Aplicações!$B$10:$J$67,9,0)</f>
        <v>74.66</v>
      </c>
      <c r="I60" s="31">
        <v>116</v>
      </c>
      <c r="J60" s="31">
        <v>163</v>
      </c>
      <c r="K60" s="31">
        <v>115</v>
      </c>
      <c r="L60" s="41">
        <f t="shared" ref="L60:N60" si="63">I60/F60-1</f>
        <v>0.64282679507151963</v>
      </c>
      <c r="M60" s="41">
        <f t="shared" si="63"/>
        <v>0.74798927613941024</v>
      </c>
      <c r="N60" s="41">
        <f t="shared" si="63"/>
        <v>0.54031609965175464</v>
      </c>
      <c r="O60" s="41">
        <f t="shared" si="1"/>
        <v>0.64371072362089488</v>
      </c>
      <c r="P60" s="40">
        <f>VLOOKUP(Sintéticos3x3!C60,Aplicações!$B$10:$J$67,6,0)</f>
        <v>0.1</v>
      </c>
      <c r="Q60" s="40">
        <f>VLOOKUP(Sintéticos3x3!D60,Aplicações!$B$10:$J$67,6,0)</f>
        <v>0.3</v>
      </c>
      <c r="R60" s="40">
        <f>VLOOKUP(Sintéticos3x3!E60,Aplicações!$B$10:$J$67,6,0)</f>
        <v>0.3</v>
      </c>
      <c r="S60" s="40">
        <f>VLOOKUP(Sintéticos3x3!C60,Aplicações!$B$10:$J$67,7,0)</f>
        <v>0</v>
      </c>
      <c r="T60" s="40">
        <f>VLOOKUP(Sintéticos3x3!D60,Aplicações!$B$10:$J$67,7,0)</f>
        <v>0.9</v>
      </c>
      <c r="U60" s="40">
        <f>VLOOKUP(Sintéticos3x3!E60,Aplicações!$B$10:$J$67,7,0)</f>
        <v>0.9</v>
      </c>
      <c r="V60" s="40">
        <f>VLOOKUP(Sintéticos3x3!C60,Aplicações!$B$10:$J$67,8,0)</f>
        <v>0.1</v>
      </c>
      <c r="W60" s="40">
        <f>VLOOKUP(Sintéticos3x3!D60,Aplicações!$B$10:$J$67,8,0)</f>
        <v>0.5</v>
      </c>
      <c r="X60" s="40">
        <f>VLOOKUP(Sintéticos3x3!E60,Aplicações!$B$10:$J$67,8,0)</f>
        <v>0.3</v>
      </c>
      <c r="Y60" s="40">
        <f t="shared" si="2"/>
        <v>0.7</v>
      </c>
      <c r="Z60" s="40">
        <f t="shared" si="3"/>
        <v>1.8</v>
      </c>
      <c r="AA60" s="40">
        <f t="shared" si="4"/>
        <v>0.89999999999999991</v>
      </c>
      <c r="AB60" s="40">
        <f t="shared" si="5"/>
        <v>0.8666666666666667</v>
      </c>
      <c r="AC60" s="40">
        <f t="shared" si="6"/>
        <v>0.39999999999999997</v>
      </c>
      <c r="AD60" s="46">
        <f t="shared" si="7"/>
        <v>0.73333333333333339</v>
      </c>
    </row>
    <row r="61" spans="2:30" ht="13.5" customHeight="1">
      <c r="B61" s="39">
        <v>58</v>
      </c>
      <c r="C61" s="31" t="s">
        <v>49</v>
      </c>
      <c r="D61" s="31" t="s">
        <v>52</v>
      </c>
      <c r="E61" s="31" t="s">
        <v>55</v>
      </c>
      <c r="F61" s="40">
        <f>VLOOKUP(Sintéticos3x3!C61,Aplicações!$B$10:$J$67,9,0)</f>
        <v>70.61</v>
      </c>
      <c r="G61" s="40">
        <f>VLOOKUP(Sintéticos3x3!D61,Aplicações!$B$10:$J$67,9,0)</f>
        <v>93.25</v>
      </c>
      <c r="H61" s="40">
        <f>VLOOKUP(Sintéticos3x3!E61,Aplicações!$B$10:$J$67,9,0)</f>
        <v>66.040000000000006</v>
      </c>
      <c r="I61" s="31">
        <v>111</v>
      </c>
      <c r="J61" s="31">
        <v>152</v>
      </c>
      <c r="K61" s="31">
        <v>132</v>
      </c>
      <c r="L61" s="41">
        <f t="shared" ref="L61:N61" si="64">I61/F61-1</f>
        <v>0.57201529528395412</v>
      </c>
      <c r="M61" s="41">
        <f t="shared" si="64"/>
        <v>0.63002680965147451</v>
      </c>
      <c r="N61" s="41">
        <f t="shared" si="64"/>
        <v>0.99878861296184107</v>
      </c>
      <c r="O61" s="41">
        <f t="shared" si="1"/>
        <v>0.73361023929908986</v>
      </c>
      <c r="P61" s="40">
        <f>VLOOKUP(Sintéticos3x3!C61,Aplicações!$B$10:$J$67,6,0)</f>
        <v>0.1</v>
      </c>
      <c r="Q61" s="40">
        <f>VLOOKUP(Sintéticos3x3!D61,Aplicações!$B$10:$J$67,6,0)</f>
        <v>0.3</v>
      </c>
      <c r="R61" s="40">
        <f>VLOOKUP(Sintéticos3x3!E61,Aplicações!$B$10:$J$67,6,0)</f>
        <v>0.7</v>
      </c>
      <c r="S61" s="40">
        <f>VLOOKUP(Sintéticos3x3!C61,Aplicações!$B$10:$J$67,7,0)</f>
        <v>0</v>
      </c>
      <c r="T61" s="40">
        <f>VLOOKUP(Sintéticos3x3!D61,Aplicações!$B$10:$J$67,7,0)</f>
        <v>0.9</v>
      </c>
      <c r="U61" s="40">
        <f>VLOOKUP(Sintéticos3x3!E61,Aplicações!$B$10:$J$67,7,0)</f>
        <v>0.1</v>
      </c>
      <c r="V61" s="40">
        <f>VLOOKUP(Sintéticos3x3!C61,Aplicações!$B$10:$J$67,8,0)</f>
        <v>0.1</v>
      </c>
      <c r="W61" s="40">
        <f>VLOOKUP(Sintéticos3x3!D61,Aplicações!$B$10:$J$67,8,0)</f>
        <v>0.5</v>
      </c>
      <c r="X61" s="40">
        <f>VLOOKUP(Sintéticos3x3!E61,Aplicações!$B$10:$J$67,8,0)</f>
        <v>0.4</v>
      </c>
      <c r="Y61" s="40">
        <f t="shared" si="2"/>
        <v>1.1000000000000001</v>
      </c>
      <c r="Z61" s="40">
        <f t="shared" si="3"/>
        <v>1</v>
      </c>
      <c r="AA61" s="40">
        <f t="shared" si="4"/>
        <v>1</v>
      </c>
      <c r="AB61" s="40">
        <f t="shared" si="5"/>
        <v>0.60000000000000009</v>
      </c>
      <c r="AC61" s="40">
        <f t="shared" si="6"/>
        <v>0.1333333333333333</v>
      </c>
      <c r="AD61" s="46">
        <f t="shared" si="7"/>
        <v>0.73333333333333328</v>
      </c>
    </row>
    <row r="62" spans="2:30" ht="13.5" customHeight="1">
      <c r="B62" s="39">
        <v>59</v>
      </c>
      <c r="C62" s="31" t="s">
        <v>49</v>
      </c>
      <c r="D62" s="31" t="s">
        <v>53</v>
      </c>
      <c r="E62" s="31" t="s">
        <v>53</v>
      </c>
      <c r="F62" s="40">
        <f>VLOOKUP(Sintéticos3x3!C62,Aplicações!$B$10:$J$67,9,0)</f>
        <v>70.61</v>
      </c>
      <c r="G62" s="40">
        <f>VLOOKUP(Sintéticos3x3!D62,Aplicações!$B$10:$J$67,9,0)</f>
        <v>75.02</v>
      </c>
      <c r="H62" s="40">
        <f>VLOOKUP(Sintéticos3x3!E62,Aplicações!$B$10:$J$67,9,0)</f>
        <v>75.02</v>
      </c>
      <c r="I62" s="31">
        <v>106</v>
      </c>
      <c r="J62" s="31">
        <v>164</v>
      </c>
      <c r="K62" s="31">
        <v>163</v>
      </c>
      <c r="L62" s="41">
        <f t="shared" ref="L62:N62" si="65">I62/F62-1</f>
        <v>0.5012037954963886</v>
      </c>
      <c r="M62" s="41">
        <f t="shared" si="65"/>
        <v>1.1860837110103972</v>
      </c>
      <c r="N62" s="41">
        <f t="shared" si="65"/>
        <v>1.1727539322847242</v>
      </c>
      <c r="O62" s="41">
        <f t="shared" si="1"/>
        <v>0.95334714626383665</v>
      </c>
      <c r="P62" s="40">
        <f>VLOOKUP(Sintéticos3x3!C62,Aplicações!$B$10:$J$67,6,0)</f>
        <v>0.1</v>
      </c>
      <c r="Q62" s="40">
        <f>VLOOKUP(Sintéticos3x3!D62,Aplicações!$B$10:$J$67,6,0)</f>
        <v>1</v>
      </c>
      <c r="R62" s="40">
        <f>VLOOKUP(Sintéticos3x3!E62,Aplicações!$B$10:$J$67,6,0)</f>
        <v>1</v>
      </c>
      <c r="S62" s="40">
        <f>VLOOKUP(Sintéticos3x3!C62,Aplicações!$B$10:$J$67,7,0)</f>
        <v>0</v>
      </c>
      <c r="T62" s="40">
        <f>VLOOKUP(Sintéticos3x3!D62,Aplicações!$B$10:$J$67,7,0)</f>
        <v>0</v>
      </c>
      <c r="U62" s="40">
        <f>VLOOKUP(Sintéticos3x3!E62,Aplicações!$B$10:$J$67,7,0)</f>
        <v>0</v>
      </c>
      <c r="V62" s="40">
        <f>VLOOKUP(Sintéticos3x3!C62,Aplicações!$B$10:$J$67,8,0)</f>
        <v>0.1</v>
      </c>
      <c r="W62" s="40">
        <f>VLOOKUP(Sintéticos3x3!D62,Aplicações!$B$10:$J$67,8,0)</f>
        <v>0.3</v>
      </c>
      <c r="X62" s="40">
        <f>VLOOKUP(Sintéticos3x3!E62,Aplicações!$B$10:$J$67,8,0)</f>
        <v>0.3</v>
      </c>
      <c r="Y62" s="40">
        <f t="shared" si="2"/>
        <v>2.1</v>
      </c>
      <c r="Z62" s="40">
        <f t="shared" si="3"/>
        <v>0</v>
      </c>
      <c r="AA62" s="40">
        <f t="shared" si="4"/>
        <v>0.7</v>
      </c>
      <c r="AB62" s="40">
        <f t="shared" si="5"/>
        <v>0.39999999999999997</v>
      </c>
      <c r="AC62" s="40">
        <f t="shared" si="6"/>
        <v>1</v>
      </c>
      <c r="AD62" s="46">
        <f t="shared" si="7"/>
        <v>0.8666666666666667</v>
      </c>
    </row>
    <row r="63" spans="2:30" ht="13.5" customHeight="1">
      <c r="B63" s="39">
        <v>60</v>
      </c>
      <c r="C63" s="31" t="s">
        <v>49</v>
      </c>
      <c r="D63" s="31" t="s">
        <v>53</v>
      </c>
      <c r="E63" s="31" t="s">
        <v>54</v>
      </c>
      <c r="F63" s="40">
        <f>VLOOKUP(Sintéticos3x3!C63,Aplicações!$B$10:$J$67,9,0)</f>
        <v>70.61</v>
      </c>
      <c r="G63" s="40">
        <f>VLOOKUP(Sintéticos3x3!D63,Aplicações!$B$10:$J$67,9,0)</f>
        <v>75.02</v>
      </c>
      <c r="H63" s="40">
        <f>VLOOKUP(Sintéticos3x3!E63,Aplicações!$B$10:$J$67,9,0)</f>
        <v>74.66</v>
      </c>
      <c r="I63" s="31">
        <v>113</v>
      </c>
      <c r="J63" s="31">
        <v>158</v>
      </c>
      <c r="K63" s="31">
        <v>100</v>
      </c>
      <c r="L63" s="41">
        <f t="shared" ref="L63:N63" si="66">I63/F63-1</f>
        <v>0.60033989519898023</v>
      </c>
      <c r="M63" s="41">
        <f t="shared" si="66"/>
        <v>1.1061050386563585</v>
      </c>
      <c r="N63" s="41">
        <f t="shared" si="66"/>
        <v>0.33940530404500402</v>
      </c>
      <c r="O63" s="41">
        <f t="shared" si="1"/>
        <v>0.6819500793001142</v>
      </c>
      <c r="P63" s="40">
        <f>VLOOKUP(Sintéticos3x3!C63,Aplicações!$B$10:$J$67,6,0)</f>
        <v>0.1</v>
      </c>
      <c r="Q63" s="40">
        <f>VLOOKUP(Sintéticos3x3!D63,Aplicações!$B$10:$J$67,6,0)</f>
        <v>1</v>
      </c>
      <c r="R63" s="40">
        <f>VLOOKUP(Sintéticos3x3!E63,Aplicações!$B$10:$J$67,6,0)</f>
        <v>0.3</v>
      </c>
      <c r="S63" s="40">
        <f>VLOOKUP(Sintéticos3x3!C63,Aplicações!$B$10:$J$67,7,0)</f>
        <v>0</v>
      </c>
      <c r="T63" s="40">
        <f>VLOOKUP(Sintéticos3x3!D63,Aplicações!$B$10:$J$67,7,0)</f>
        <v>0</v>
      </c>
      <c r="U63" s="40">
        <f>VLOOKUP(Sintéticos3x3!E63,Aplicações!$B$10:$J$67,7,0)</f>
        <v>0.9</v>
      </c>
      <c r="V63" s="40">
        <f>VLOOKUP(Sintéticos3x3!C63,Aplicações!$B$10:$J$67,8,0)</f>
        <v>0.1</v>
      </c>
      <c r="W63" s="40">
        <f>VLOOKUP(Sintéticos3x3!D63,Aplicações!$B$10:$J$67,8,0)</f>
        <v>0.3</v>
      </c>
      <c r="X63" s="40">
        <f>VLOOKUP(Sintéticos3x3!E63,Aplicações!$B$10:$J$67,8,0)</f>
        <v>0.3</v>
      </c>
      <c r="Y63" s="40">
        <f t="shared" si="2"/>
        <v>1.4000000000000001</v>
      </c>
      <c r="Z63" s="40">
        <f t="shared" si="3"/>
        <v>0.9</v>
      </c>
      <c r="AA63" s="40">
        <f t="shared" si="4"/>
        <v>0.7</v>
      </c>
      <c r="AB63" s="40">
        <f t="shared" si="5"/>
        <v>0.40000000000000008</v>
      </c>
      <c r="AC63" s="40">
        <f t="shared" si="6"/>
        <v>0.70000000000000007</v>
      </c>
      <c r="AD63" s="46">
        <f t="shared" si="7"/>
        <v>0.8666666666666667</v>
      </c>
    </row>
    <row r="64" spans="2:30" ht="13.5" customHeight="1">
      <c r="B64" s="39">
        <v>61</v>
      </c>
      <c r="C64" s="31" t="s">
        <v>49</v>
      </c>
      <c r="D64" s="31" t="s">
        <v>53</v>
      </c>
      <c r="E64" s="31" t="s">
        <v>55</v>
      </c>
      <c r="F64" s="40">
        <f>VLOOKUP(Sintéticos3x3!C64,Aplicações!$B$10:$J$67,9,0)</f>
        <v>70.61</v>
      </c>
      <c r="G64" s="40">
        <f>VLOOKUP(Sintéticos3x3!D64,Aplicações!$B$10:$J$67,9,0)</f>
        <v>75.02</v>
      </c>
      <c r="H64" s="40">
        <f>VLOOKUP(Sintéticos3x3!E64,Aplicações!$B$10:$J$67,9,0)</f>
        <v>66.040000000000006</v>
      </c>
      <c r="I64" s="31">
        <v>108</v>
      </c>
      <c r="J64" s="31">
        <v>144</v>
      </c>
      <c r="K64" s="31">
        <v>114</v>
      </c>
      <c r="L64" s="41">
        <f t="shared" ref="L64:N64" si="67">I64/F64-1</f>
        <v>0.52952839541141472</v>
      </c>
      <c r="M64" s="41">
        <f t="shared" si="67"/>
        <v>0.91948813649693428</v>
      </c>
      <c r="N64" s="41">
        <f t="shared" si="67"/>
        <v>0.72622652937613541</v>
      </c>
      <c r="O64" s="41">
        <f t="shared" si="1"/>
        <v>0.72508102042816136</v>
      </c>
      <c r="P64" s="40">
        <f>VLOOKUP(Sintéticos3x3!C64,Aplicações!$B$10:$J$67,6,0)</f>
        <v>0.1</v>
      </c>
      <c r="Q64" s="40">
        <f>VLOOKUP(Sintéticos3x3!D64,Aplicações!$B$10:$J$67,6,0)</f>
        <v>1</v>
      </c>
      <c r="R64" s="40">
        <f>VLOOKUP(Sintéticos3x3!E64,Aplicações!$B$10:$J$67,6,0)</f>
        <v>0.7</v>
      </c>
      <c r="S64" s="40">
        <f>VLOOKUP(Sintéticos3x3!C64,Aplicações!$B$10:$J$67,7,0)</f>
        <v>0</v>
      </c>
      <c r="T64" s="40">
        <f>VLOOKUP(Sintéticos3x3!D64,Aplicações!$B$10:$J$67,7,0)</f>
        <v>0</v>
      </c>
      <c r="U64" s="40">
        <f>VLOOKUP(Sintéticos3x3!E64,Aplicações!$B$10:$J$67,7,0)</f>
        <v>0.1</v>
      </c>
      <c r="V64" s="40">
        <f>VLOOKUP(Sintéticos3x3!C64,Aplicações!$B$10:$J$67,8,0)</f>
        <v>0.1</v>
      </c>
      <c r="W64" s="40">
        <f>VLOOKUP(Sintéticos3x3!D64,Aplicações!$B$10:$J$67,8,0)</f>
        <v>0.3</v>
      </c>
      <c r="X64" s="40">
        <f>VLOOKUP(Sintéticos3x3!E64,Aplicações!$B$10:$J$67,8,0)</f>
        <v>0.4</v>
      </c>
      <c r="Y64" s="40">
        <f t="shared" si="2"/>
        <v>1.8</v>
      </c>
      <c r="Z64" s="40">
        <f t="shared" si="3"/>
        <v>0.1</v>
      </c>
      <c r="AA64" s="40">
        <f t="shared" si="4"/>
        <v>0.8</v>
      </c>
      <c r="AB64" s="40">
        <f t="shared" si="5"/>
        <v>0.39999999999999997</v>
      </c>
      <c r="AC64" s="40">
        <f t="shared" si="6"/>
        <v>0.96666666666666667</v>
      </c>
      <c r="AD64" s="46">
        <f t="shared" si="7"/>
        <v>0.79999999999999993</v>
      </c>
    </row>
    <row r="65" spans="2:30" ht="13.5" customHeight="1">
      <c r="B65" s="39">
        <v>62</v>
      </c>
      <c r="C65" s="31" t="s">
        <v>49</v>
      </c>
      <c r="D65" s="31" t="s">
        <v>54</v>
      </c>
      <c r="E65" s="31" t="s">
        <v>54</v>
      </c>
      <c r="F65" s="40">
        <f>VLOOKUP(Sintéticos3x3!C65,Aplicações!$B$10:$J$67,9,0)</f>
        <v>70.61</v>
      </c>
      <c r="G65" s="40">
        <f>VLOOKUP(Sintéticos3x3!D65,Aplicações!$B$10:$J$67,9,0)</f>
        <v>74.66</v>
      </c>
      <c r="H65" s="40">
        <f>VLOOKUP(Sintéticos3x3!E65,Aplicações!$B$10:$J$67,9,0)</f>
        <v>74.66</v>
      </c>
      <c r="I65" s="31">
        <v>119</v>
      </c>
      <c r="J65" s="31">
        <v>122</v>
      </c>
      <c r="K65" s="31">
        <v>120</v>
      </c>
      <c r="L65" s="41">
        <f t="shared" ref="L65:N65" si="68">I65/F65-1</f>
        <v>0.68531369494405903</v>
      </c>
      <c r="M65" s="41">
        <f t="shared" si="68"/>
        <v>0.63407447093490488</v>
      </c>
      <c r="N65" s="41">
        <f t="shared" si="68"/>
        <v>0.607286364854005</v>
      </c>
      <c r="O65" s="41">
        <f t="shared" si="1"/>
        <v>0.6422248435776563</v>
      </c>
      <c r="P65" s="40">
        <f>VLOOKUP(Sintéticos3x3!C65,Aplicações!$B$10:$J$67,6,0)</f>
        <v>0.1</v>
      </c>
      <c r="Q65" s="40">
        <f>VLOOKUP(Sintéticos3x3!D65,Aplicações!$B$10:$J$67,6,0)</f>
        <v>0.3</v>
      </c>
      <c r="R65" s="40">
        <f>VLOOKUP(Sintéticos3x3!E65,Aplicações!$B$10:$J$67,6,0)</f>
        <v>0.3</v>
      </c>
      <c r="S65" s="40">
        <f>VLOOKUP(Sintéticos3x3!C65,Aplicações!$B$10:$J$67,7,0)</f>
        <v>0</v>
      </c>
      <c r="T65" s="40">
        <f>VLOOKUP(Sintéticos3x3!D65,Aplicações!$B$10:$J$67,7,0)</f>
        <v>0.9</v>
      </c>
      <c r="U65" s="40">
        <f>VLOOKUP(Sintéticos3x3!E65,Aplicações!$B$10:$J$67,7,0)</f>
        <v>0.9</v>
      </c>
      <c r="V65" s="40">
        <f>VLOOKUP(Sintéticos3x3!C65,Aplicações!$B$10:$J$67,8,0)</f>
        <v>0.1</v>
      </c>
      <c r="W65" s="40">
        <f>VLOOKUP(Sintéticos3x3!D65,Aplicações!$B$10:$J$67,8,0)</f>
        <v>0.3</v>
      </c>
      <c r="X65" s="40">
        <f>VLOOKUP(Sintéticos3x3!E65,Aplicações!$B$10:$J$67,8,0)</f>
        <v>0.3</v>
      </c>
      <c r="Y65" s="40">
        <f t="shared" si="2"/>
        <v>0.7</v>
      </c>
      <c r="Z65" s="40">
        <f t="shared" si="3"/>
        <v>1.8</v>
      </c>
      <c r="AA65" s="40">
        <f t="shared" si="4"/>
        <v>0.7</v>
      </c>
      <c r="AB65" s="40">
        <f t="shared" si="5"/>
        <v>0.8666666666666667</v>
      </c>
      <c r="AC65" s="40">
        <f t="shared" si="6"/>
        <v>0.39999999999999997</v>
      </c>
      <c r="AD65" s="46">
        <f t="shared" si="7"/>
        <v>0.8666666666666667</v>
      </c>
    </row>
    <row r="66" spans="2:30" ht="13.5" customHeight="1">
      <c r="B66" s="39">
        <v>63</v>
      </c>
      <c r="C66" s="31" t="s">
        <v>49</v>
      </c>
      <c r="D66" s="31" t="s">
        <v>54</v>
      </c>
      <c r="E66" s="31" t="s">
        <v>55</v>
      </c>
      <c r="F66" s="40">
        <f>VLOOKUP(Sintéticos3x3!C66,Aplicações!$B$10:$J$67,9,0)</f>
        <v>70.61</v>
      </c>
      <c r="G66" s="40">
        <f>VLOOKUP(Sintéticos3x3!D66,Aplicações!$B$10:$J$67,9,0)</f>
        <v>74.66</v>
      </c>
      <c r="H66" s="40">
        <f>VLOOKUP(Sintéticos3x3!E66,Aplicações!$B$10:$J$67,9,0)</f>
        <v>66.040000000000006</v>
      </c>
      <c r="I66" s="31">
        <v>117</v>
      </c>
      <c r="J66" s="31">
        <v>109</v>
      </c>
      <c r="K66" s="31">
        <v>135</v>
      </c>
      <c r="L66" s="41">
        <f t="shared" ref="L66:N66" si="69">I66/F66-1</f>
        <v>0.65698909502903269</v>
      </c>
      <c r="M66" s="41">
        <f t="shared" si="69"/>
        <v>0.45995178140905435</v>
      </c>
      <c r="N66" s="41">
        <f t="shared" si="69"/>
        <v>1.0442156268927922</v>
      </c>
      <c r="O66" s="41">
        <f t="shared" si="1"/>
        <v>0.72038550111029309</v>
      </c>
      <c r="P66" s="40">
        <f>VLOOKUP(Sintéticos3x3!C66,Aplicações!$B$10:$J$67,6,0)</f>
        <v>0.1</v>
      </c>
      <c r="Q66" s="40">
        <f>VLOOKUP(Sintéticos3x3!D66,Aplicações!$B$10:$J$67,6,0)</f>
        <v>0.3</v>
      </c>
      <c r="R66" s="40">
        <f>VLOOKUP(Sintéticos3x3!E66,Aplicações!$B$10:$J$67,6,0)</f>
        <v>0.7</v>
      </c>
      <c r="S66" s="40">
        <f>VLOOKUP(Sintéticos3x3!C66,Aplicações!$B$10:$J$67,7,0)</f>
        <v>0</v>
      </c>
      <c r="T66" s="40">
        <f>VLOOKUP(Sintéticos3x3!D66,Aplicações!$B$10:$J$67,7,0)</f>
        <v>0.9</v>
      </c>
      <c r="U66" s="40">
        <f>VLOOKUP(Sintéticos3x3!E66,Aplicações!$B$10:$J$67,7,0)</f>
        <v>0.1</v>
      </c>
      <c r="V66" s="40">
        <f>VLOOKUP(Sintéticos3x3!C66,Aplicações!$B$10:$J$67,8,0)</f>
        <v>0.1</v>
      </c>
      <c r="W66" s="40">
        <f>VLOOKUP(Sintéticos3x3!D66,Aplicações!$B$10:$J$67,8,0)</f>
        <v>0.3</v>
      </c>
      <c r="X66" s="40">
        <f>VLOOKUP(Sintéticos3x3!E66,Aplicações!$B$10:$J$67,8,0)</f>
        <v>0.4</v>
      </c>
      <c r="Y66" s="40">
        <f t="shared" si="2"/>
        <v>1.1000000000000001</v>
      </c>
      <c r="Z66" s="40">
        <f t="shared" si="3"/>
        <v>1</v>
      </c>
      <c r="AA66" s="40">
        <f t="shared" si="4"/>
        <v>0.8</v>
      </c>
      <c r="AB66" s="40">
        <f t="shared" si="5"/>
        <v>0.60000000000000009</v>
      </c>
      <c r="AC66" s="40">
        <f t="shared" si="6"/>
        <v>0.1333333333333333</v>
      </c>
      <c r="AD66" s="46">
        <f t="shared" si="7"/>
        <v>0.79999999999999993</v>
      </c>
    </row>
    <row r="67" spans="2:30" ht="13.5" customHeight="1">
      <c r="B67" s="39">
        <v>64</v>
      </c>
      <c r="C67" s="31" t="s">
        <v>49</v>
      </c>
      <c r="D67" s="31" t="s">
        <v>55</v>
      </c>
      <c r="E67" s="31" t="s">
        <v>55</v>
      </c>
      <c r="F67" s="40">
        <f>VLOOKUP(Sintéticos3x3!C67,Aplicações!$B$10:$J$67,9,0)</f>
        <v>70.61</v>
      </c>
      <c r="G67" s="40">
        <f>VLOOKUP(Sintéticos3x3!D67,Aplicações!$B$10:$J$67,9,0)</f>
        <v>66.040000000000006</v>
      </c>
      <c r="H67" s="40">
        <f>VLOOKUP(Sintéticos3x3!E67,Aplicações!$B$10:$J$67,9,0)</f>
        <v>66.040000000000006</v>
      </c>
      <c r="I67" s="31">
        <v>108</v>
      </c>
      <c r="J67" s="31">
        <v>164</v>
      </c>
      <c r="K67" s="31">
        <v>163</v>
      </c>
      <c r="L67" s="41">
        <f t="shared" ref="L67:N67" si="70">I67/F67-1</f>
        <v>0.52952839541141472</v>
      </c>
      <c r="M67" s="41">
        <f t="shared" si="70"/>
        <v>1.483343428225318</v>
      </c>
      <c r="N67" s="41">
        <f t="shared" si="70"/>
        <v>1.4682010902483342</v>
      </c>
      <c r="O67" s="41">
        <f t="shared" si="1"/>
        <v>1.1603576379616889</v>
      </c>
      <c r="P67" s="40">
        <f>VLOOKUP(Sintéticos3x3!C67,Aplicações!$B$10:$J$67,6,0)</f>
        <v>0.1</v>
      </c>
      <c r="Q67" s="40">
        <f>VLOOKUP(Sintéticos3x3!D67,Aplicações!$B$10:$J$67,6,0)</f>
        <v>0.7</v>
      </c>
      <c r="R67" s="40">
        <f>VLOOKUP(Sintéticos3x3!E67,Aplicações!$B$10:$J$67,6,0)</f>
        <v>0.7</v>
      </c>
      <c r="S67" s="40">
        <f>VLOOKUP(Sintéticos3x3!C67,Aplicações!$B$10:$J$67,7,0)</f>
        <v>0</v>
      </c>
      <c r="T67" s="40">
        <f>VLOOKUP(Sintéticos3x3!D67,Aplicações!$B$10:$J$67,7,0)</f>
        <v>0.1</v>
      </c>
      <c r="U67" s="40">
        <f>VLOOKUP(Sintéticos3x3!E67,Aplicações!$B$10:$J$67,7,0)</f>
        <v>0.1</v>
      </c>
      <c r="V67" s="40">
        <f>VLOOKUP(Sintéticos3x3!C67,Aplicações!$B$10:$J$67,8,0)</f>
        <v>0.1</v>
      </c>
      <c r="W67" s="40">
        <f>VLOOKUP(Sintéticos3x3!D67,Aplicações!$B$10:$J$67,8,0)</f>
        <v>0.4</v>
      </c>
      <c r="X67" s="40">
        <f>VLOOKUP(Sintéticos3x3!E67,Aplicações!$B$10:$J$67,8,0)</f>
        <v>0.4</v>
      </c>
      <c r="Y67" s="40">
        <f t="shared" si="2"/>
        <v>1.5</v>
      </c>
      <c r="Z67" s="40">
        <f t="shared" si="3"/>
        <v>0.2</v>
      </c>
      <c r="AA67" s="40">
        <f t="shared" si="4"/>
        <v>0.9</v>
      </c>
      <c r="AB67" s="40">
        <f t="shared" si="5"/>
        <v>0.6</v>
      </c>
      <c r="AC67" s="40">
        <f t="shared" si="6"/>
        <v>0.93333333333333324</v>
      </c>
      <c r="AD67" s="46">
        <f t="shared" si="7"/>
        <v>0.79999999999999993</v>
      </c>
    </row>
    <row r="68" spans="2:30" ht="13.5" customHeight="1">
      <c r="B68" s="39">
        <v>65</v>
      </c>
      <c r="C68" s="31" t="s">
        <v>50</v>
      </c>
      <c r="D68" s="31" t="s">
        <v>50</v>
      </c>
      <c r="E68" s="31" t="s">
        <v>50</v>
      </c>
      <c r="F68" s="40">
        <f>VLOOKUP(Sintéticos3x3!C68,Aplicações!$B$10:$J$67,9,0)</f>
        <v>62.44</v>
      </c>
      <c r="G68" s="40">
        <f>VLOOKUP(Sintéticos3x3!D68,Aplicações!$B$10:$J$67,9,0)</f>
        <v>62.44</v>
      </c>
      <c r="H68" s="40">
        <f>VLOOKUP(Sintéticos3x3!E68,Aplicações!$B$10:$J$67,9,0)</f>
        <v>62.44</v>
      </c>
      <c r="I68" s="31">
        <v>122</v>
      </c>
      <c r="J68" s="31">
        <v>127</v>
      </c>
      <c r="K68" s="31">
        <v>125</v>
      </c>
      <c r="L68" s="41">
        <f t="shared" ref="L68:N68" si="71">I68/F68-1</f>
        <v>0.95387572069186422</v>
      </c>
      <c r="M68" s="41">
        <f t="shared" si="71"/>
        <v>1.0339525944907111</v>
      </c>
      <c r="N68" s="41">
        <f t="shared" si="71"/>
        <v>1.0019218449711724</v>
      </c>
      <c r="O68" s="41">
        <f t="shared" si="1"/>
        <v>0.99658338671791602</v>
      </c>
      <c r="P68" s="40">
        <f>VLOOKUP(Sintéticos3x3!C68,Aplicações!$B$10:$J$67,6,0)</f>
        <v>0.3</v>
      </c>
      <c r="Q68" s="40">
        <f>VLOOKUP(Sintéticos3x3!D68,Aplicações!$B$10:$J$67,6,0)</f>
        <v>0.3</v>
      </c>
      <c r="R68" s="40">
        <f>VLOOKUP(Sintéticos3x3!E68,Aplicações!$B$10:$J$67,6,0)</f>
        <v>0.3</v>
      </c>
      <c r="S68" s="40">
        <f>VLOOKUP(Sintéticos3x3!C68,Aplicações!$B$10:$J$67,7,0)</f>
        <v>0.9</v>
      </c>
      <c r="T68" s="40">
        <f>VLOOKUP(Sintéticos3x3!D68,Aplicações!$B$10:$J$67,7,0)</f>
        <v>0.9</v>
      </c>
      <c r="U68" s="40">
        <f>VLOOKUP(Sintéticos3x3!E68,Aplicações!$B$10:$J$67,7,0)</f>
        <v>0.9</v>
      </c>
      <c r="V68" s="40">
        <f>VLOOKUP(Sintéticos3x3!C68,Aplicações!$B$10:$J$67,8,0)</f>
        <v>0.1</v>
      </c>
      <c r="W68" s="40">
        <f>VLOOKUP(Sintéticos3x3!D68,Aplicações!$B$10:$J$67,8,0)</f>
        <v>0.1</v>
      </c>
      <c r="X68" s="40">
        <f>VLOOKUP(Sintéticos3x3!E68,Aplicações!$B$10:$J$67,8,0)</f>
        <v>0.1</v>
      </c>
      <c r="Y68" s="40">
        <f t="shared" si="2"/>
        <v>0.89999999999999991</v>
      </c>
      <c r="Z68" s="40">
        <f t="shared" si="3"/>
        <v>2.7</v>
      </c>
      <c r="AA68" s="40">
        <f t="shared" si="4"/>
        <v>0.30000000000000004</v>
      </c>
      <c r="AB68" s="40">
        <f t="shared" si="5"/>
        <v>1</v>
      </c>
      <c r="AC68" s="40">
        <f t="shared" si="6"/>
        <v>1</v>
      </c>
      <c r="AD68" s="46">
        <f t="shared" si="7"/>
        <v>1</v>
      </c>
    </row>
    <row r="69" spans="2:30" ht="13.5" customHeight="1">
      <c r="B69" s="39">
        <v>66</v>
      </c>
      <c r="C69" s="31" t="s">
        <v>50</v>
      </c>
      <c r="D69" s="31" t="s">
        <v>50</v>
      </c>
      <c r="E69" s="31" t="s">
        <v>51</v>
      </c>
      <c r="F69" s="40">
        <f>VLOOKUP(Sintéticos3x3!C69,Aplicações!$B$10:$J$67,9,0)</f>
        <v>62.44</v>
      </c>
      <c r="G69" s="40">
        <f>VLOOKUP(Sintéticos3x3!D69,Aplicações!$B$10:$J$67,9,0)</f>
        <v>62.44</v>
      </c>
      <c r="H69" s="40">
        <f>VLOOKUP(Sintéticos3x3!E69,Aplicações!$B$10:$J$67,9,0)</f>
        <v>95.07</v>
      </c>
      <c r="I69" s="31">
        <v>112</v>
      </c>
      <c r="J69" s="31">
        <v>106</v>
      </c>
      <c r="K69" s="31">
        <v>283</v>
      </c>
      <c r="L69" s="41">
        <f t="shared" ref="L69:N69" si="72">I69/F69-1</f>
        <v>0.79372197309417047</v>
      </c>
      <c r="M69" s="41">
        <f t="shared" si="72"/>
        <v>0.69762972453555427</v>
      </c>
      <c r="N69" s="41">
        <f t="shared" si="72"/>
        <v>1.9767539707583888</v>
      </c>
      <c r="O69" s="41">
        <f t="shared" si="1"/>
        <v>1.1560352227960378</v>
      </c>
      <c r="P69" s="40">
        <f>VLOOKUP(Sintéticos3x3!C69,Aplicações!$B$10:$J$67,6,0)</f>
        <v>0.3</v>
      </c>
      <c r="Q69" s="40">
        <f>VLOOKUP(Sintéticos3x3!D69,Aplicações!$B$10:$J$67,6,0)</f>
        <v>0.3</v>
      </c>
      <c r="R69" s="40">
        <f>VLOOKUP(Sintéticos3x3!E69,Aplicações!$B$10:$J$67,6,0)</f>
        <v>0.9</v>
      </c>
      <c r="S69" s="40">
        <f>VLOOKUP(Sintéticos3x3!C69,Aplicações!$B$10:$J$67,7,0)</f>
        <v>0.9</v>
      </c>
      <c r="T69" s="40">
        <f>VLOOKUP(Sintéticos3x3!D69,Aplicações!$B$10:$J$67,7,0)</f>
        <v>0.9</v>
      </c>
      <c r="U69" s="40">
        <f>VLOOKUP(Sintéticos3x3!E69,Aplicações!$B$10:$J$67,7,0)</f>
        <v>0</v>
      </c>
      <c r="V69" s="40">
        <f>VLOOKUP(Sintéticos3x3!C69,Aplicações!$B$10:$J$67,8,0)</f>
        <v>0.1</v>
      </c>
      <c r="W69" s="40">
        <f>VLOOKUP(Sintéticos3x3!D69,Aplicações!$B$10:$J$67,8,0)</f>
        <v>0.1</v>
      </c>
      <c r="X69" s="40">
        <f>VLOOKUP(Sintéticos3x3!E69,Aplicações!$B$10:$J$67,8,0)</f>
        <v>0.5</v>
      </c>
      <c r="Y69" s="40">
        <f t="shared" si="2"/>
        <v>1.5</v>
      </c>
      <c r="Z69" s="40">
        <f t="shared" si="3"/>
        <v>1.8</v>
      </c>
      <c r="AA69" s="40">
        <f t="shared" si="4"/>
        <v>0.7</v>
      </c>
      <c r="AB69" s="40">
        <f t="shared" si="5"/>
        <v>0.6</v>
      </c>
      <c r="AC69" s="40">
        <f t="shared" si="6"/>
        <v>0.70000000000000007</v>
      </c>
      <c r="AD69" s="46">
        <f t="shared" si="7"/>
        <v>0.73333333333333339</v>
      </c>
    </row>
    <row r="70" spans="2:30" ht="13.5" customHeight="1">
      <c r="B70" s="39">
        <v>67</v>
      </c>
      <c r="C70" s="31" t="s">
        <v>50</v>
      </c>
      <c r="D70" s="31" t="s">
        <v>50</v>
      </c>
      <c r="E70" s="31" t="s">
        <v>52</v>
      </c>
      <c r="F70" s="40">
        <f>VLOOKUP(Sintéticos3x3!C70,Aplicações!$B$10:$J$67,9,0)</f>
        <v>62.44</v>
      </c>
      <c r="G70" s="40">
        <f>VLOOKUP(Sintéticos3x3!D70,Aplicações!$B$10:$J$67,9,0)</f>
        <v>62.44</v>
      </c>
      <c r="H70" s="40">
        <f>VLOOKUP(Sintéticos3x3!E70,Aplicações!$B$10:$J$67,9,0)</f>
        <v>93.25</v>
      </c>
      <c r="I70" s="31">
        <v>118</v>
      </c>
      <c r="J70" s="31">
        <v>116</v>
      </c>
      <c r="K70" s="31">
        <v>210</v>
      </c>
      <c r="L70" s="41">
        <f t="shared" ref="L70:N70" si="73">I70/F70-1</f>
        <v>0.88981422165278667</v>
      </c>
      <c r="M70" s="41">
        <f t="shared" si="73"/>
        <v>0.85778347213324802</v>
      </c>
      <c r="N70" s="41">
        <f t="shared" si="73"/>
        <v>1.25201072386059</v>
      </c>
      <c r="O70" s="41">
        <f t="shared" si="1"/>
        <v>0.99986947254887493</v>
      </c>
      <c r="P70" s="40">
        <f>VLOOKUP(Sintéticos3x3!C70,Aplicações!$B$10:$J$67,6,0)</f>
        <v>0.3</v>
      </c>
      <c r="Q70" s="40">
        <f>VLOOKUP(Sintéticos3x3!D70,Aplicações!$B$10:$J$67,6,0)</f>
        <v>0.3</v>
      </c>
      <c r="R70" s="40">
        <f>VLOOKUP(Sintéticos3x3!E70,Aplicações!$B$10:$J$67,6,0)</f>
        <v>0.3</v>
      </c>
      <c r="S70" s="40">
        <f>VLOOKUP(Sintéticos3x3!C70,Aplicações!$B$10:$J$67,7,0)</f>
        <v>0.9</v>
      </c>
      <c r="T70" s="40">
        <f>VLOOKUP(Sintéticos3x3!D70,Aplicações!$B$10:$J$67,7,0)</f>
        <v>0.9</v>
      </c>
      <c r="U70" s="40">
        <f>VLOOKUP(Sintéticos3x3!E70,Aplicações!$B$10:$J$67,7,0)</f>
        <v>0.9</v>
      </c>
      <c r="V70" s="40">
        <f>VLOOKUP(Sintéticos3x3!C70,Aplicações!$B$10:$J$67,8,0)</f>
        <v>0.1</v>
      </c>
      <c r="W70" s="40">
        <f>VLOOKUP(Sintéticos3x3!D70,Aplicações!$B$10:$J$67,8,0)</f>
        <v>0.1</v>
      </c>
      <c r="X70" s="40">
        <f>VLOOKUP(Sintéticos3x3!E70,Aplicações!$B$10:$J$67,8,0)</f>
        <v>0.5</v>
      </c>
      <c r="Y70" s="40">
        <f t="shared" si="2"/>
        <v>0.89999999999999991</v>
      </c>
      <c r="Z70" s="40">
        <f t="shared" si="3"/>
        <v>2.7</v>
      </c>
      <c r="AA70" s="40">
        <f t="shared" si="4"/>
        <v>0.7</v>
      </c>
      <c r="AB70" s="40">
        <f t="shared" si="5"/>
        <v>1</v>
      </c>
      <c r="AC70" s="40">
        <f t="shared" si="6"/>
        <v>1</v>
      </c>
      <c r="AD70" s="46">
        <f t="shared" si="7"/>
        <v>0.73333333333333339</v>
      </c>
    </row>
    <row r="71" spans="2:30" ht="13.5" customHeight="1">
      <c r="B71" s="39">
        <v>68</v>
      </c>
      <c r="C71" s="31" t="s">
        <v>50</v>
      </c>
      <c r="D71" s="31" t="s">
        <v>50</v>
      </c>
      <c r="E71" s="31" t="s">
        <v>53</v>
      </c>
      <c r="F71" s="40">
        <f>VLOOKUP(Sintéticos3x3!C71,Aplicações!$B$10:$J$67,9,0)</f>
        <v>62.44</v>
      </c>
      <c r="G71" s="40">
        <f>VLOOKUP(Sintéticos3x3!D71,Aplicações!$B$10:$J$67,9,0)</f>
        <v>62.44</v>
      </c>
      <c r="H71" s="40">
        <f>VLOOKUP(Sintéticos3x3!E71,Aplicações!$B$10:$J$67,9,0)</f>
        <v>75.02</v>
      </c>
      <c r="I71" s="31">
        <v>114</v>
      </c>
      <c r="J71" s="31">
        <v>113</v>
      </c>
      <c r="K71" s="31">
        <v>223</v>
      </c>
      <c r="L71" s="41">
        <f t="shared" ref="L71:N71" si="74">I71/F71-1</f>
        <v>0.82575272261370913</v>
      </c>
      <c r="M71" s="41">
        <f t="shared" si="74"/>
        <v>0.8097373478539398</v>
      </c>
      <c r="N71" s="41">
        <f t="shared" si="74"/>
        <v>1.9725406558251133</v>
      </c>
      <c r="O71" s="41">
        <f t="shared" si="1"/>
        <v>1.2026769087642541</v>
      </c>
      <c r="P71" s="40">
        <f>VLOOKUP(Sintéticos3x3!C71,Aplicações!$B$10:$J$67,6,0)</f>
        <v>0.3</v>
      </c>
      <c r="Q71" s="40">
        <f>VLOOKUP(Sintéticos3x3!D71,Aplicações!$B$10:$J$67,6,0)</f>
        <v>0.3</v>
      </c>
      <c r="R71" s="40">
        <f>VLOOKUP(Sintéticos3x3!E71,Aplicações!$B$10:$J$67,6,0)</f>
        <v>1</v>
      </c>
      <c r="S71" s="40">
        <f>VLOOKUP(Sintéticos3x3!C71,Aplicações!$B$10:$J$67,7,0)</f>
        <v>0.9</v>
      </c>
      <c r="T71" s="40">
        <f>VLOOKUP(Sintéticos3x3!D71,Aplicações!$B$10:$J$67,7,0)</f>
        <v>0.9</v>
      </c>
      <c r="U71" s="40">
        <f>VLOOKUP(Sintéticos3x3!E71,Aplicações!$B$10:$J$67,7,0)</f>
        <v>0</v>
      </c>
      <c r="V71" s="40">
        <f>VLOOKUP(Sintéticos3x3!C71,Aplicações!$B$10:$J$67,8,0)</f>
        <v>0.1</v>
      </c>
      <c r="W71" s="40">
        <f>VLOOKUP(Sintéticos3x3!D71,Aplicações!$B$10:$J$67,8,0)</f>
        <v>0.1</v>
      </c>
      <c r="X71" s="40">
        <f>VLOOKUP(Sintéticos3x3!E71,Aplicações!$B$10:$J$67,8,0)</f>
        <v>0.3</v>
      </c>
      <c r="Y71" s="40">
        <f t="shared" si="2"/>
        <v>1.6</v>
      </c>
      <c r="Z71" s="40">
        <f t="shared" si="3"/>
        <v>1.8</v>
      </c>
      <c r="AA71" s="40">
        <f t="shared" si="4"/>
        <v>0.5</v>
      </c>
      <c r="AB71" s="40">
        <f t="shared" si="5"/>
        <v>0.53333333333333333</v>
      </c>
      <c r="AC71" s="40">
        <f t="shared" si="6"/>
        <v>0.70000000000000007</v>
      </c>
      <c r="AD71" s="46">
        <f t="shared" si="7"/>
        <v>0.8666666666666667</v>
      </c>
    </row>
    <row r="72" spans="2:30" ht="13.5" customHeight="1">
      <c r="B72" s="39">
        <v>69</v>
      </c>
      <c r="C72" s="31" t="s">
        <v>50</v>
      </c>
      <c r="D72" s="31" t="s">
        <v>50</v>
      </c>
      <c r="E72" s="31" t="s">
        <v>54</v>
      </c>
      <c r="F72" s="40">
        <f>VLOOKUP(Sintéticos3x3!C72,Aplicações!$B$10:$J$67,9,0)</f>
        <v>62.44</v>
      </c>
      <c r="G72" s="40">
        <f>VLOOKUP(Sintéticos3x3!D72,Aplicações!$B$10:$J$67,9,0)</f>
        <v>62.44</v>
      </c>
      <c r="H72" s="40">
        <f>VLOOKUP(Sintéticos3x3!E72,Aplicações!$B$10:$J$67,9,0)</f>
        <v>74.66</v>
      </c>
      <c r="I72" s="31">
        <v>122</v>
      </c>
      <c r="J72" s="31">
        <v>121</v>
      </c>
      <c r="K72" s="31">
        <v>150</v>
      </c>
      <c r="L72" s="41">
        <f t="shared" ref="L72:N72" si="75">I72/F72-1</f>
        <v>0.95387572069186422</v>
      </c>
      <c r="M72" s="41">
        <f t="shared" si="75"/>
        <v>0.93786034593209489</v>
      </c>
      <c r="N72" s="41">
        <f t="shared" si="75"/>
        <v>1.0091079560675063</v>
      </c>
      <c r="O72" s="41">
        <f t="shared" si="1"/>
        <v>0.96694800756382182</v>
      </c>
      <c r="P72" s="40">
        <f>VLOOKUP(Sintéticos3x3!C72,Aplicações!$B$10:$J$67,6,0)</f>
        <v>0.3</v>
      </c>
      <c r="Q72" s="40">
        <f>VLOOKUP(Sintéticos3x3!D72,Aplicações!$B$10:$J$67,6,0)</f>
        <v>0.3</v>
      </c>
      <c r="R72" s="40">
        <f>VLOOKUP(Sintéticos3x3!E72,Aplicações!$B$10:$J$67,6,0)</f>
        <v>0.3</v>
      </c>
      <c r="S72" s="40">
        <f>VLOOKUP(Sintéticos3x3!C72,Aplicações!$B$10:$J$67,7,0)</f>
        <v>0.9</v>
      </c>
      <c r="T72" s="40">
        <f>VLOOKUP(Sintéticos3x3!D72,Aplicações!$B$10:$J$67,7,0)</f>
        <v>0.9</v>
      </c>
      <c r="U72" s="40">
        <f>VLOOKUP(Sintéticos3x3!E72,Aplicações!$B$10:$J$67,7,0)</f>
        <v>0.9</v>
      </c>
      <c r="V72" s="40">
        <f>VLOOKUP(Sintéticos3x3!C72,Aplicações!$B$10:$J$67,8,0)</f>
        <v>0.1</v>
      </c>
      <c r="W72" s="40">
        <f>VLOOKUP(Sintéticos3x3!D72,Aplicações!$B$10:$J$67,8,0)</f>
        <v>0.1</v>
      </c>
      <c r="X72" s="40">
        <f>VLOOKUP(Sintéticos3x3!E72,Aplicações!$B$10:$J$67,8,0)</f>
        <v>0.3</v>
      </c>
      <c r="Y72" s="40">
        <f t="shared" si="2"/>
        <v>0.89999999999999991</v>
      </c>
      <c r="Z72" s="40">
        <f t="shared" si="3"/>
        <v>2.7</v>
      </c>
      <c r="AA72" s="40">
        <f t="shared" si="4"/>
        <v>0.5</v>
      </c>
      <c r="AB72" s="40">
        <f t="shared" si="5"/>
        <v>1</v>
      </c>
      <c r="AC72" s="40">
        <f t="shared" si="6"/>
        <v>1</v>
      </c>
      <c r="AD72" s="46">
        <f t="shared" si="7"/>
        <v>0.8666666666666667</v>
      </c>
    </row>
    <row r="73" spans="2:30" ht="13.5" customHeight="1">
      <c r="B73" s="39">
        <v>70</v>
      </c>
      <c r="C73" s="31" t="s">
        <v>50</v>
      </c>
      <c r="D73" s="31" t="s">
        <v>50</v>
      </c>
      <c r="E73" s="31" t="s">
        <v>55</v>
      </c>
      <c r="F73" s="40">
        <f>VLOOKUP(Sintéticos3x3!C73,Aplicações!$B$10:$J$67,9,0)</f>
        <v>62.44</v>
      </c>
      <c r="G73" s="40">
        <f>VLOOKUP(Sintéticos3x3!D73,Aplicações!$B$10:$J$67,9,0)</f>
        <v>62.44</v>
      </c>
      <c r="H73" s="40">
        <f>VLOOKUP(Sintéticos3x3!E73,Aplicações!$B$10:$J$67,9,0)</f>
        <v>66.040000000000006</v>
      </c>
      <c r="I73" s="31">
        <v>115</v>
      </c>
      <c r="J73" s="31">
        <v>115</v>
      </c>
      <c r="K73" s="31">
        <v>182</v>
      </c>
      <c r="L73" s="41">
        <f t="shared" ref="L73:N73" si="76">I73/F73-1</f>
        <v>0.84176809737347869</v>
      </c>
      <c r="M73" s="41">
        <f t="shared" si="76"/>
        <v>0.84176809737347869</v>
      </c>
      <c r="N73" s="41">
        <f t="shared" si="76"/>
        <v>1.7559055118110232</v>
      </c>
      <c r="O73" s="41">
        <f t="shared" si="1"/>
        <v>1.1464805688526603</v>
      </c>
      <c r="P73" s="40">
        <f>VLOOKUP(Sintéticos3x3!C73,Aplicações!$B$10:$J$67,6,0)</f>
        <v>0.3</v>
      </c>
      <c r="Q73" s="40">
        <f>VLOOKUP(Sintéticos3x3!D73,Aplicações!$B$10:$J$67,6,0)</f>
        <v>0.3</v>
      </c>
      <c r="R73" s="40">
        <f>VLOOKUP(Sintéticos3x3!E73,Aplicações!$B$10:$J$67,6,0)</f>
        <v>0.7</v>
      </c>
      <c r="S73" s="40">
        <f>VLOOKUP(Sintéticos3x3!C73,Aplicações!$B$10:$J$67,7,0)</f>
        <v>0.9</v>
      </c>
      <c r="T73" s="40">
        <f>VLOOKUP(Sintéticos3x3!D73,Aplicações!$B$10:$J$67,7,0)</f>
        <v>0.9</v>
      </c>
      <c r="U73" s="40">
        <f>VLOOKUP(Sintéticos3x3!E73,Aplicações!$B$10:$J$67,7,0)</f>
        <v>0.1</v>
      </c>
      <c r="V73" s="40">
        <f>VLOOKUP(Sintéticos3x3!C73,Aplicações!$B$10:$J$67,8,0)</f>
        <v>0.1</v>
      </c>
      <c r="W73" s="40">
        <f>VLOOKUP(Sintéticos3x3!D73,Aplicações!$B$10:$J$67,8,0)</f>
        <v>0.1</v>
      </c>
      <c r="X73" s="40">
        <f>VLOOKUP(Sintéticos3x3!E73,Aplicações!$B$10:$J$67,8,0)</f>
        <v>0.4</v>
      </c>
      <c r="Y73" s="40">
        <f t="shared" si="2"/>
        <v>1.2999999999999998</v>
      </c>
      <c r="Z73" s="40">
        <f t="shared" si="3"/>
        <v>1.9000000000000001</v>
      </c>
      <c r="AA73" s="40">
        <f t="shared" si="4"/>
        <v>0.60000000000000009</v>
      </c>
      <c r="AB73" s="40">
        <f t="shared" si="5"/>
        <v>0.73333333333333339</v>
      </c>
      <c r="AC73" s="40">
        <f t="shared" si="6"/>
        <v>0.73333333333333339</v>
      </c>
      <c r="AD73" s="46">
        <f t="shared" si="7"/>
        <v>0.79999999999999993</v>
      </c>
    </row>
    <row r="74" spans="2:30" ht="13.5" customHeight="1">
      <c r="B74" s="39">
        <v>71</v>
      </c>
      <c r="C74" s="31" t="s">
        <v>50</v>
      </c>
      <c r="D74" s="31" t="s">
        <v>51</v>
      </c>
      <c r="E74" s="31" t="s">
        <v>51</v>
      </c>
      <c r="F74" s="40">
        <f>VLOOKUP(Sintéticos3x3!C74,Aplicações!$B$10:$J$67,9,0)</f>
        <v>62.44</v>
      </c>
      <c r="G74" s="40">
        <f>VLOOKUP(Sintéticos3x3!D74,Aplicações!$B$10:$J$67,9,0)</f>
        <v>95.07</v>
      </c>
      <c r="H74" s="40">
        <f>VLOOKUP(Sintéticos3x3!E74,Aplicações!$B$10:$J$67,9,0)</f>
        <v>95.07</v>
      </c>
      <c r="I74" s="31">
        <v>100</v>
      </c>
      <c r="J74" s="31">
        <v>285</v>
      </c>
      <c r="K74" s="31">
        <v>282</v>
      </c>
      <c r="L74" s="41">
        <f t="shared" ref="L74:N74" si="77">I74/F74-1</f>
        <v>0.60153747597693785</v>
      </c>
      <c r="M74" s="41">
        <f t="shared" si="77"/>
        <v>1.9977911012937839</v>
      </c>
      <c r="N74" s="41">
        <f t="shared" si="77"/>
        <v>1.9662354054906914</v>
      </c>
      <c r="O74" s="41">
        <f t="shared" si="1"/>
        <v>1.5218546609204708</v>
      </c>
      <c r="P74" s="40">
        <f>VLOOKUP(Sintéticos3x3!C74,Aplicações!$B$10:$J$67,6,0)</f>
        <v>0.3</v>
      </c>
      <c r="Q74" s="40">
        <f>VLOOKUP(Sintéticos3x3!D74,Aplicações!$B$10:$J$67,6,0)</f>
        <v>0.9</v>
      </c>
      <c r="R74" s="40">
        <f>VLOOKUP(Sintéticos3x3!E74,Aplicações!$B$10:$J$67,6,0)</f>
        <v>0.9</v>
      </c>
      <c r="S74" s="40">
        <f>VLOOKUP(Sintéticos3x3!C74,Aplicações!$B$10:$J$67,7,0)</f>
        <v>0.9</v>
      </c>
      <c r="T74" s="40">
        <f>VLOOKUP(Sintéticos3x3!D74,Aplicações!$B$10:$J$67,7,0)</f>
        <v>0</v>
      </c>
      <c r="U74" s="40">
        <f>VLOOKUP(Sintéticos3x3!E74,Aplicações!$B$10:$J$67,7,0)</f>
        <v>0</v>
      </c>
      <c r="V74" s="40">
        <f>VLOOKUP(Sintéticos3x3!C74,Aplicações!$B$10:$J$67,8,0)</f>
        <v>0.1</v>
      </c>
      <c r="W74" s="40">
        <f>VLOOKUP(Sintéticos3x3!D74,Aplicações!$B$10:$J$67,8,0)</f>
        <v>0.5</v>
      </c>
      <c r="X74" s="40">
        <f>VLOOKUP(Sintéticos3x3!E74,Aplicações!$B$10:$J$67,8,0)</f>
        <v>0.5</v>
      </c>
      <c r="Y74" s="40">
        <f t="shared" si="2"/>
        <v>2.1</v>
      </c>
      <c r="Z74" s="40">
        <f t="shared" si="3"/>
        <v>0.9</v>
      </c>
      <c r="AA74" s="40">
        <f t="shared" si="4"/>
        <v>1.1000000000000001</v>
      </c>
      <c r="AB74" s="40">
        <f t="shared" si="5"/>
        <v>0.6</v>
      </c>
      <c r="AC74" s="40">
        <f t="shared" si="6"/>
        <v>0.39999999999999997</v>
      </c>
      <c r="AD74" s="46">
        <f t="shared" si="7"/>
        <v>0.73333333333333339</v>
      </c>
    </row>
    <row r="75" spans="2:30" ht="13.5" customHeight="1">
      <c r="B75" s="39">
        <v>72</v>
      </c>
      <c r="C75" s="31" t="s">
        <v>50</v>
      </c>
      <c r="D75" s="31" t="s">
        <v>51</v>
      </c>
      <c r="E75" s="31" t="s">
        <v>52</v>
      </c>
      <c r="F75" s="40">
        <f>VLOOKUP(Sintéticos3x3!C75,Aplicações!$B$10:$J$67,9,0)</f>
        <v>62.44</v>
      </c>
      <c r="G75" s="40">
        <f>VLOOKUP(Sintéticos3x3!D75,Aplicações!$B$10:$J$67,9,0)</f>
        <v>95.07</v>
      </c>
      <c r="H75" s="40">
        <f>VLOOKUP(Sintéticos3x3!E75,Aplicações!$B$10:$J$67,9,0)</f>
        <v>93.25</v>
      </c>
      <c r="I75" s="31">
        <v>100</v>
      </c>
      <c r="J75" s="31">
        <v>262</v>
      </c>
      <c r="K75" s="31">
        <v>185</v>
      </c>
      <c r="L75" s="41">
        <f t="shared" ref="L75:N75" si="78">I75/F75-1</f>
        <v>0.60153747597693785</v>
      </c>
      <c r="M75" s="41">
        <f t="shared" si="78"/>
        <v>1.7558641001367414</v>
      </c>
      <c r="N75" s="41">
        <f t="shared" si="78"/>
        <v>0.98391420911528149</v>
      </c>
      <c r="O75" s="41">
        <f t="shared" si="1"/>
        <v>1.1137719284096537</v>
      </c>
      <c r="P75" s="40">
        <f>VLOOKUP(Sintéticos3x3!C75,Aplicações!$B$10:$J$67,6,0)</f>
        <v>0.3</v>
      </c>
      <c r="Q75" s="40">
        <f>VLOOKUP(Sintéticos3x3!D75,Aplicações!$B$10:$J$67,6,0)</f>
        <v>0.9</v>
      </c>
      <c r="R75" s="40">
        <f>VLOOKUP(Sintéticos3x3!E75,Aplicações!$B$10:$J$67,6,0)</f>
        <v>0.3</v>
      </c>
      <c r="S75" s="40">
        <f>VLOOKUP(Sintéticos3x3!C75,Aplicações!$B$10:$J$67,7,0)</f>
        <v>0.9</v>
      </c>
      <c r="T75" s="40">
        <f>VLOOKUP(Sintéticos3x3!D75,Aplicações!$B$10:$J$67,7,0)</f>
        <v>0</v>
      </c>
      <c r="U75" s="40">
        <f>VLOOKUP(Sintéticos3x3!E75,Aplicações!$B$10:$J$67,7,0)</f>
        <v>0.9</v>
      </c>
      <c r="V75" s="40">
        <f>VLOOKUP(Sintéticos3x3!C75,Aplicações!$B$10:$J$67,8,0)</f>
        <v>0.1</v>
      </c>
      <c r="W75" s="40">
        <f>VLOOKUP(Sintéticos3x3!D75,Aplicações!$B$10:$J$67,8,0)</f>
        <v>0.5</v>
      </c>
      <c r="X75" s="40">
        <f>VLOOKUP(Sintéticos3x3!E75,Aplicações!$B$10:$J$67,8,0)</f>
        <v>0.5</v>
      </c>
      <c r="Y75" s="40">
        <f t="shared" si="2"/>
        <v>1.5</v>
      </c>
      <c r="Z75" s="40">
        <f t="shared" si="3"/>
        <v>1.8</v>
      </c>
      <c r="AA75" s="40">
        <f t="shared" si="4"/>
        <v>1.1000000000000001</v>
      </c>
      <c r="AB75" s="40">
        <f t="shared" si="5"/>
        <v>0.6</v>
      </c>
      <c r="AC75" s="40">
        <f t="shared" si="6"/>
        <v>9.9999999999999978E-2</v>
      </c>
      <c r="AD75" s="46">
        <f t="shared" si="7"/>
        <v>0.73333333333333339</v>
      </c>
    </row>
    <row r="76" spans="2:30" ht="13.5" customHeight="1">
      <c r="B76" s="39">
        <v>73</v>
      </c>
      <c r="C76" s="31" t="s">
        <v>50</v>
      </c>
      <c r="D76" s="31" t="s">
        <v>51</v>
      </c>
      <c r="E76" s="31" t="s">
        <v>53</v>
      </c>
      <c r="F76" s="40">
        <f>VLOOKUP(Sintéticos3x3!C76,Aplicações!$B$10:$J$67,9,0)</f>
        <v>62.44</v>
      </c>
      <c r="G76" s="40">
        <f>VLOOKUP(Sintéticos3x3!D76,Aplicações!$B$10:$J$67,9,0)</f>
        <v>95.07</v>
      </c>
      <c r="H76" s="40">
        <f>VLOOKUP(Sintéticos3x3!E76,Aplicações!$B$10:$J$67,9,0)</f>
        <v>75.02</v>
      </c>
      <c r="I76" s="31">
        <v>99</v>
      </c>
      <c r="J76" s="31">
        <v>287</v>
      </c>
      <c r="K76" s="31">
        <v>215</v>
      </c>
      <c r="L76" s="41">
        <f t="shared" ref="L76:N76" si="79">I76/F76-1</f>
        <v>0.58552210121716852</v>
      </c>
      <c r="M76" s="41">
        <f t="shared" si="79"/>
        <v>2.0188282318291786</v>
      </c>
      <c r="N76" s="41">
        <f t="shared" si="79"/>
        <v>1.8659024260197281</v>
      </c>
      <c r="O76" s="41">
        <f t="shared" si="1"/>
        <v>1.4900842530220251</v>
      </c>
      <c r="P76" s="40">
        <f>VLOOKUP(Sintéticos3x3!C76,Aplicações!$B$10:$J$67,6,0)</f>
        <v>0.3</v>
      </c>
      <c r="Q76" s="40">
        <f>VLOOKUP(Sintéticos3x3!D76,Aplicações!$B$10:$J$67,6,0)</f>
        <v>0.9</v>
      </c>
      <c r="R76" s="40">
        <f>VLOOKUP(Sintéticos3x3!E76,Aplicações!$B$10:$J$67,6,0)</f>
        <v>1</v>
      </c>
      <c r="S76" s="40">
        <f>VLOOKUP(Sintéticos3x3!C76,Aplicações!$B$10:$J$67,7,0)</f>
        <v>0.9</v>
      </c>
      <c r="T76" s="40">
        <f>VLOOKUP(Sintéticos3x3!D76,Aplicações!$B$10:$J$67,7,0)</f>
        <v>0</v>
      </c>
      <c r="U76" s="40">
        <f>VLOOKUP(Sintéticos3x3!E76,Aplicações!$B$10:$J$67,7,0)</f>
        <v>0</v>
      </c>
      <c r="V76" s="40">
        <f>VLOOKUP(Sintéticos3x3!C76,Aplicações!$B$10:$J$67,8,0)</f>
        <v>0.1</v>
      </c>
      <c r="W76" s="40">
        <f>VLOOKUP(Sintéticos3x3!D76,Aplicações!$B$10:$J$67,8,0)</f>
        <v>0.5</v>
      </c>
      <c r="X76" s="40">
        <f>VLOOKUP(Sintéticos3x3!E76,Aplicações!$B$10:$J$67,8,0)</f>
        <v>0.3</v>
      </c>
      <c r="Y76" s="40">
        <f t="shared" si="2"/>
        <v>2.2000000000000002</v>
      </c>
      <c r="Z76" s="40">
        <f t="shared" si="3"/>
        <v>0.9</v>
      </c>
      <c r="AA76" s="40">
        <f t="shared" si="4"/>
        <v>0.89999999999999991</v>
      </c>
      <c r="AB76" s="40">
        <f t="shared" si="5"/>
        <v>0.53333333333333333</v>
      </c>
      <c r="AC76" s="40">
        <f t="shared" si="6"/>
        <v>0.39999999999999997</v>
      </c>
      <c r="AD76" s="46">
        <f t="shared" si="7"/>
        <v>0.73333333333333339</v>
      </c>
    </row>
    <row r="77" spans="2:30" ht="13.5" customHeight="1">
      <c r="B77" s="39">
        <v>74</v>
      </c>
      <c r="C77" s="31" t="s">
        <v>50</v>
      </c>
      <c r="D77" s="31" t="s">
        <v>51</v>
      </c>
      <c r="E77" s="31" t="s">
        <v>54</v>
      </c>
      <c r="F77" s="40">
        <f>VLOOKUP(Sintéticos3x3!C77,Aplicações!$B$10:$J$67,9,0)</f>
        <v>62.44</v>
      </c>
      <c r="G77" s="40">
        <f>VLOOKUP(Sintéticos3x3!D77,Aplicações!$B$10:$J$67,9,0)</f>
        <v>95.07</v>
      </c>
      <c r="H77" s="40">
        <f>VLOOKUP(Sintéticos3x3!E77,Aplicações!$B$10:$J$67,9,0)</f>
        <v>74.66</v>
      </c>
      <c r="I77" s="31">
        <v>106</v>
      </c>
      <c r="J77" s="31">
        <v>283</v>
      </c>
      <c r="K77" s="31">
        <v>128</v>
      </c>
      <c r="L77" s="41">
        <f t="shared" ref="L77:N77" si="80">I77/F77-1</f>
        <v>0.69762972453555427</v>
      </c>
      <c r="M77" s="41">
        <f t="shared" si="80"/>
        <v>1.9767539707583888</v>
      </c>
      <c r="N77" s="41">
        <f t="shared" si="80"/>
        <v>0.71443878917760517</v>
      </c>
      <c r="O77" s="41">
        <f t="shared" si="1"/>
        <v>1.1296074948238495</v>
      </c>
      <c r="P77" s="40">
        <f>VLOOKUP(Sintéticos3x3!C77,Aplicações!$B$10:$J$67,6,0)</f>
        <v>0.3</v>
      </c>
      <c r="Q77" s="40">
        <f>VLOOKUP(Sintéticos3x3!D77,Aplicações!$B$10:$J$67,6,0)</f>
        <v>0.9</v>
      </c>
      <c r="R77" s="40">
        <f>VLOOKUP(Sintéticos3x3!E77,Aplicações!$B$10:$J$67,6,0)</f>
        <v>0.3</v>
      </c>
      <c r="S77" s="40">
        <f>VLOOKUP(Sintéticos3x3!C77,Aplicações!$B$10:$J$67,7,0)</f>
        <v>0.9</v>
      </c>
      <c r="T77" s="40">
        <f>VLOOKUP(Sintéticos3x3!D77,Aplicações!$B$10:$J$67,7,0)</f>
        <v>0</v>
      </c>
      <c r="U77" s="40">
        <f>VLOOKUP(Sintéticos3x3!E77,Aplicações!$B$10:$J$67,7,0)</f>
        <v>0.9</v>
      </c>
      <c r="V77" s="40">
        <f>VLOOKUP(Sintéticos3x3!C77,Aplicações!$B$10:$J$67,8,0)</f>
        <v>0.1</v>
      </c>
      <c r="W77" s="40">
        <f>VLOOKUP(Sintéticos3x3!D77,Aplicações!$B$10:$J$67,8,0)</f>
        <v>0.5</v>
      </c>
      <c r="X77" s="40">
        <f>VLOOKUP(Sintéticos3x3!E77,Aplicações!$B$10:$J$67,8,0)</f>
        <v>0.3</v>
      </c>
      <c r="Y77" s="40">
        <f t="shared" si="2"/>
        <v>1.5</v>
      </c>
      <c r="Z77" s="40">
        <f t="shared" si="3"/>
        <v>1.8</v>
      </c>
      <c r="AA77" s="40">
        <f t="shared" si="4"/>
        <v>0.89999999999999991</v>
      </c>
      <c r="AB77" s="40">
        <f t="shared" si="5"/>
        <v>0.6</v>
      </c>
      <c r="AC77" s="40">
        <f t="shared" si="6"/>
        <v>9.9999999999999978E-2</v>
      </c>
      <c r="AD77" s="46">
        <f t="shared" si="7"/>
        <v>0.73333333333333339</v>
      </c>
    </row>
    <row r="78" spans="2:30" ht="13.5" customHeight="1">
      <c r="B78" s="39">
        <v>75</v>
      </c>
      <c r="C78" s="31" t="s">
        <v>50</v>
      </c>
      <c r="D78" s="31" t="s">
        <v>51</v>
      </c>
      <c r="E78" s="31" t="s">
        <v>55</v>
      </c>
      <c r="F78" s="40">
        <f>VLOOKUP(Sintéticos3x3!C78,Aplicações!$B$10:$J$67,9,0)</f>
        <v>62.44</v>
      </c>
      <c r="G78" s="40">
        <f>VLOOKUP(Sintéticos3x3!D78,Aplicações!$B$10:$J$67,9,0)</f>
        <v>95.07</v>
      </c>
      <c r="H78" s="40">
        <f>VLOOKUP(Sintéticos3x3!E78,Aplicações!$B$10:$J$67,9,0)</f>
        <v>66.040000000000006</v>
      </c>
      <c r="I78" s="31">
        <v>97</v>
      </c>
      <c r="J78" s="31">
        <v>273</v>
      </c>
      <c r="K78" s="31">
        <v>161</v>
      </c>
      <c r="L78" s="41">
        <f t="shared" ref="L78:N78" si="81">I78/F78-1</f>
        <v>0.55349135169762986</v>
      </c>
      <c r="M78" s="41">
        <f t="shared" si="81"/>
        <v>1.871568318081414</v>
      </c>
      <c r="N78" s="41">
        <f t="shared" si="81"/>
        <v>1.4379164142943668</v>
      </c>
      <c r="O78" s="41">
        <f t="shared" si="1"/>
        <v>1.2876586946911368</v>
      </c>
      <c r="P78" s="40">
        <f>VLOOKUP(Sintéticos3x3!C78,Aplicações!$B$10:$J$67,6,0)</f>
        <v>0.3</v>
      </c>
      <c r="Q78" s="40">
        <f>VLOOKUP(Sintéticos3x3!D78,Aplicações!$B$10:$J$67,6,0)</f>
        <v>0.9</v>
      </c>
      <c r="R78" s="40">
        <f>VLOOKUP(Sintéticos3x3!E78,Aplicações!$B$10:$J$67,6,0)</f>
        <v>0.7</v>
      </c>
      <c r="S78" s="40">
        <f>VLOOKUP(Sintéticos3x3!C78,Aplicações!$B$10:$J$67,7,0)</f>
        <v>0.9</v>
      </c>
      <c r="T78" s="40">
        <f>VLOOKUP(Sintéticos3x3!D78,Aplicações!$B$10:$J$67,7,0)</f>
        <v>0</v>
      </c>
      <c r="U78" s="40">
        <f>VLOOKUP(Sintéticos3x3!E78,Aplicações!$B$10:$J$67,7,0)</f>
        <v>0.1</v>
      </c>
      <c r="V78" s="40">
        <f>VLOOKUP(Sintéticos3x3!C78,Aplicações!$B$10:$J$67,8,0)</f>
        <v>0.1</v>
      </c>
      <c r="W78" s="40">
        <f>VLOOKUP(Sintéticos3x3!D78,Aplicações!$B$10:$J$67,8,0)</f>
        <v>0.5</v>
      </c>
      <c r="X78" s="40">
        <f>VLOOKUP(Sintéticos3x3!E78,Aplicações!$B$10:$J$67,8,0)</f>
        <v>0.4</v>
      </c>
      <c r="Y78" s="40">
        <f t="shared" si="2"/>
        <v>1.9</v>
      </c>
      <c r="Z78" s="40">
        <f t="shared" si="3"/>
        <v>1</v>
      </c>
      <c r="AA78" s="40">
        <f t="shared" si="4"/>
        <v>1</v>
      </c>
      <c r="AB78" s="40">
        <f t="shared" si="5"/>
        <v>0.6</v>
      </c>
      <c r="AC78" s="40">
        <f t="shared" si="6"/>
        <v>0.3666666666666667</v>
      </c>
      <c r="AD78" s="46">
        <f t="shared" si="7"/>
        <v>0.73333333333333328</v>
      </c>
    </row>
    <row r="79" spans="2:30" ht="13.5" customHeight="1">
      <c r="B79" s="39">
        <v>76</v>
      </c>
      <c r="C79" s="31" t="s">
        <v>50</v>
      </c>
      <c r="D79" s="31" t="s">
        <v>52</v>
      </c>
      <c r="E79" s="31" t="s">
        <v>52</v>
      </c>
      <c r="F79" s="40">
        <f>VLOOKUP(Sintéticos3x3!C79,Aplicações!$B$10:$J$67,9,0)</f>
        <v>62.44</v>
      </c>
      <c r="G79" s="40">
        <f>VLOOKUP(Sintéticos3x3!D79,Aplicações!$B$10:$J$67,9,0)</f>
        <v>93.25</v>
      </c>
      <c r="H79" s="40">
        <f>VLOOKUP(Sintéticos3x3!E79,Aplicações!$B$10:$J$67,9,0)</f>
        <v>93.25</v>
      </c>
      <c r="I79" s="31">
        <v>113</v>
      </c>
      <c r="J79" s="31">
        <v>199</v>
      </c>
      <c r="K79" s="31">
        <v>198</v>
      </c>
      <c r="L79" s="41">
        <f t="shared" ref="L79:N79" si="82">I79/F79-1</f>
        <v>0.8097373478539398</v>
      </c>
      <c r="M79" s="41">
        <f t="shared" si="82"/>
        <v>1.1340482573726542</v>
      </c>
      <c r="N79" s="41">
        <f t="shared" si="82"/>
        <v>1.1233243967828419</v>
      </c>
      <c r="O79" s="41">
        <f t="shared" si="1"/>
        <v>1.022370000669812</v>
      </c>
      <c r="P79" s="40">
        <f>VLOOKUP(Sintéticos3x3!C79,Aplicações!$B$10:$J$67,6,0)</f>
        <v>0.3</v>
      </c>
      <c r="Q79" s="40">
        <f>VLOOKUP(Sintéticos3x3!D79,Aplicações!$B$10:$J$67,6,0)</f>
        <v>0.3</v>
      </c>
      <c r="R79" s="40">
        <f>VLOOKUP(Sintéticos3x3!E79,Aplicações!$B$10:$J$67,6,0)</f>
        <v>0.3</v>
      </c>
      <c r="S79" s="40">
        <f>VLOOKUP(Sintéticos3x3!C79,Aplicações!$B$10:$J$67,7,0)</f>
        <v>0.9</v>
      </c>
      <c r="T79" s="40">
        <f>VLOOKUP(Sintéticos3x3!D79,Aplicações!$B$10:$J$67,7,0)</f>
        <v>0.9</v>
      </c>
      <c r="U79" s="40">
        <f>VLOOKUP(Sintéticos3x3!E79,Aplicações!$B$10:$J$67,7,0)</f>
        <v>0.9</v>
      </c>
      <c r="V79" s="40">
        <f>VLOOKUP(Sintéticos3x3!C79,Aplicações!$B$10:$J$67,8,0)</f>
        <v>0.1</v>
      </c>
      <c r="W79" s="40">
        <f>VLOOKUP(Sintéticos3x3!D79,Aplicações!$B$10:$J$67,8,0)</f>
        <v>0.5</v>
      </c>
      <c r="X79" s="40">
        <f>VLOOKUP(Sintéticos3x3!E79,Aplicações!$B$10:$J$67,8,0)</f>
        <v>0.5</v>
      </c>
      <c r="Y79" s="40">
        <f t="shared" si="2"/>
        <v>0.89999999999999991</v>
      </c>
      <c r="Z79" s="40">
        <f t="shared" si="3"/>
        <v>2.7</v>
      </c>
      <c r="AA79" s="40">
        <f t="shared" si="4"/>
        <v>1.1000000000000001</v>
      </c>
      <c r="AB79" s="40">
        <f t="shared" si="5"/>
        <v>1</v>
      </c>
      <c r="AC79" s="40">
        <f t="shared" si="6"/>
        <v>1</v>
      </c>
      <c r="AD79" s="46">
        <f t="shared" si="7"/>
        <v>0.73333333333333339</v>
      </c>
    </row>
    <row r="80" spans="2:30" ht="13.5" customHeight="1">
      <c r="B80" s="39">
        <v>77</v>
      </c>
      <c r="C80" s="31" t="s">
        <v>50</v>
      </c>
      <c r="D80" s="31" t="s">
        <v>52</v>
      </c>
      <c r="E80" s="31" t="s">
        <v>53</v>
      </c>
      <c r="F80" s="40">
        <f>VLOOKUP(Sintéticos3x3!C80,Aplicações!$B$10:$J$67,9,0)</f>
        <v>62.44</v>
      </c>
      <c r="G80" s="40">
        <f>VLOOKUP(Sintéticos3x3!D80,Aplicações!$B$10:$J$67,9,0)</f>
        <v>93.25</v>
      </c>
      <c r="H80" s="40">
        <f>VLOOKUP(Sintéticos3x3!E80,Aplicações!$B$10:$J$67,9,0)</f>
        <v>75.02</v>
      </c>
      <c r="I80" s="31">
        <v>103</v>
      </c>
      <c r="J80" s="31">
        <v>179</v>
      </c>
      <c r="K80" s="31">
        <v>199</v>
      </c>
      <c r="L80" s="41">
        <f t="shared" ref="L80:N80" si="83">I80/F80-1</f>
        <v>0.64958360025624606</v>
      </c>
      <c r="M80" s="41">
        <f t="shared" si="83"/>
        <v>0.91957104557640745</v>
      </c>
      <c r="N80" s="41">
        <f t="shared" si="83"/>
        <v>1.6526259664089578</v>
      </c>
      <c r="O80" s="41">
        <f t="shared" si="1"/>
        <v>1.0739268707472036</v>
      </c>
      <c r="P80" s="40">
        <f>VLOOKUP(Sintéticos3x3!C80,Aplicações!$B$10:$J$67,6,0)</f>
        <v>0.3</v>
      </c>
      <c r="Q80" s="40">
        <f>VLOOKUP(Sintéticos3x3!D80,Aplicações!$B$10:$J$67,6,0)</f>
        <v>0.3</v>
      </c>
      <c r="R80" s="40">
        <f>VLOOKUP(Sintéticos3x3!E80,Aplicações!$B$10:$J$67,6,0)</f>
        <v>1</v>
      </c>
      <c r="S80" s="40">
        <f>VLOOKUP(Sintéticos3x3!C80,Aplicações!$B$10:$J$67,7,0)</f>
        <v>0.9</v>
      </c>
      <c r="T80" s="40">
        <f>VLOOKUP(Sintéticos3x3!D80,Aplicações!$B$10:$J$67,7,0)</f>
        <v>0.9</v>
      </c>
      <c r="U80" s="40">
        <f>VLOOKUP(Sintéticos3x3!E80,Aplicações!$B$10:$J$67,7,0)</f>
        <v>0</v>
      </c>
      <c r="V80" s="40">
        <f>VLOOKUP(Sintéticos3x3!C80,Aplicações!$B$10:$J$67,8,0)</f>
        <v>0.1</v>
      </c>
      <c r="W80" s="40">
        <f>VLOOKUP(Sintéticos3x3!D80,Aplicações!$B$10:$J$67,8,0)</f>
        <v>0.5</v>
      </c>
      <c r="X80" s="40">
        <f>VLOOKUP(Sintéticos3x3!E80,Aplicações!$B$10:$J$67,8,0)</f>
        <v>0.3</v>
      </c>
      <c r="Y80" s="40">
        <f t="shared" si="2"/>
        <v>1.6</v>
      </c>
      <c r="Z80" s="40">
        <f t="shared" si="3"/>
        <v>1.8</v>
      </c>
      <c r="AA80" s="40">
        <f t="shared" si="4"/>
        <v>0.89999999999999991</v>
      </c>
      <c r="AB80" s="40">
        <f t="shared" si="5"/>
        <v>0.53333333333333333</v>
      </c>
      <c r="AC80" s="40">
        <f t="shared" si="6"/>
        <v>0.70000000000000007</v>
      </c>
      <c r="AD80" s="46">
        <f t="shared" si="7"/>
        <v>0.73333333333333339</v>
      </c>
    </row>
    <row r="81" spans="2:30" ht="13.5" customHeight="1">
      <c r="B81" s="39">
        <v>78</v>
      </c>
      <c r="C81" s="31" t="s">
        <v>50</v>
      </c>
      <c r="D81" s="31" t="s">
        <v>52</v>
      </c>
      <c r="E81" s="31" t="s">
        <v>54</v>
      </c>
      <c r="F81" s="40">
        <f>VLOOKUP(Sintéticos3x3!C81,Aplicações!$B$10:$J$67,9,0)</f>
        <v>62.44</v>
      </c>
      <c r="G81" s="40">
        <f>VLOOKUP(Sintéticos3x3!D81,Aplicações!$B$10:$J$67,9,0)</f>
        <v>93.25</v>
      </c>
      <c r="H81" s="40">
        <f>VLOOKUP(Sintéticos3x3!E81,Aplicações!$B$10:$J$67,9,0)</f>
        <v>74.66</v>
      </c>
      <c r="I81" s="31">
        <v>115</v>
      </c>
      <c r="J81" s="31">
        <v>202</v>
      </c>
      <c r="K81" s="31">
        <v>137</v>
      </c>
      <c r="L81" s="41">
        <f t="shared" ref="L81:N81" si="84">I81/F81-1</f>
        <v>0.84176809737347869</v>
      </c>
      <c r="M81" s="41">
        <f t="shared" si="84"/>
        <v>1.1662198391420913</v>
      </c>
      <c r="N81" s="41">
        <f t="shared" si="84"/>
        <v>0.8349852665416555</v>
      </c>
      <c r="O81" s="41">
        <f t="shared" si="1"/>
        <v>0.94765773435240852</v>
      </c>
      <c r="P81" s="40">
        <f>VLOOKUP(Sintéticos3x3!C81,Aplicações!$B$10:$J$67,6,0)</f>
        <v>0.3</v>
      </c>
      <c r="Q81" s="40">
        <f>VLOOKUP(Sintéticos3x3!D81,Aplicações!$B$10:$J$67,6,0)</f>
        <v>0.3</v>
      </c>
      <c r="R81" s="40">
        <f>VLOOKUP(Sintéticos3x3!E81,Aplicações!$B$10:$J$67,6,0)</f>
        <v>0.3</v>
      </c>
      <c r="S81" s="40">
        <f>VLOOKUP(Sintéticos3x3!C81,Aplicações!$B$10:$J$67,7,0)</f>
        <v>0.9</v>
      </c>
      <c r="T81" s="40">
        <f>VLOOKUP(Sintéticos3x3!D81,Aplicações!$B$10:$J$67,7,0)</f>
        <v>0.9</v>
      </c>
      <c r="U81" s="40">
        <f>VLOOKUP(Sintéticos3x3!E81,Aplicações!$B$10:$J$67,7,0)</f>
        <v>0.9</v>
      </c>
      <c r="V81" s="40">
        <f>VLOOKUP(Sintéticos3x3!C81,Aplicações!$B$10:$J$67,8,0)</f>
        <v>0.1</v>
      </c>
      <c r="W81" s="40">
        <f>VLOOKUP(Sintéticos3x3!D81,Aplicações!$B$10:$J$67,8,0)</f>
        <v>0.5</v>
      </c>
      <c r="X81" s="40">
        <f>VLOOKUP(Sintéticos3x3!E81,Aplicações!$B$10:$J$67,8,0)</f>
        <v>0.3</v>
      </c>
      <c r="Y81" s="40">
        <f t="shared" si="2"/>
        <v>0.89999999999999991</v>
      </c>
      <c r="Z81" s="40">
        <f t="shared" si="3"/>
        <v>2.7</v>
      </c>
      <c r="AA81" s="40">
        <f t="shared" si="4"/>
        <v>0.89999999999999991</v>
      </c>
      <c r="AB81" s="40">
        <f t="shared" si="5"/>
        <v>1</v>
      </c>
      <c r="AC81" s="40">
        <f t="shared" si="6"/>
        <v>1</v>
      </c>
      <c r="AD81" s="46">
        <f t="shared" si="7"/>
        <v>0.73333333333333339</v>
      </c>
    </row>
    <row r="82" spans="2:30" ht="13.5" customHeight="1">
      <c r="B82" s="39">
        <v>79</v>
      </c>
      <c r="C82" s="31" t="s">
        <v>50</v>
      </c>
      <c r="D82" s="31" t="s">
        <v>52</v>
      </c>
      <c r="E82" s="31" t="s">
        <v>55</v>
      </c>
      <c r="F82" s="40">
        <f>VLOOKUP(Sintéticos3x3!C82,Aplicações!$B$10:$J$67,9,0)</f>
        <v>62.44</v>
      </c>
      <c r="G82" s="40">
        <f>VLOOKUP(Sintéticos3x3!D82,Aplicações!$B$10:$J$67,9,0)</f>
        <v>93.25</v>
      </c>
      <c r="H82" s="40">
        <f>VLOOKUP(Sintéticos3x3!E82,Aplicações!$B$10:$J$67,9,0)</f>
        <v>66.040000000000006</v>
      </c>
      <c r="I82" s="31">
        <v>108</v>
      </c>
      <c r="J82" s="31">
        <v>197</v>
      </c>
      <c r="K82" s="31">
        <v>174</v>
      </c>
      <c r="L82" s="41">
        <f t="shared" ref="L82:N82" si="85">I82/F82-1</f>
        <v>0.72966047405509293</v>
      </c>
      <c r="M82" s="41">
        <f t="shared" si="85"/>
        <v>1.1126005361930296</v>
      </c>
      <c r="N82" s="41">
        <f t="shared" si="85"/>
        <v>1.6347668079951543</v>
      </c>
      <c r="O82" s="41">
        <f t="shared" si="1"/>
        <v>1.159009272747759</v>
      </c>
      <c r="P82" s="40">
        <f>VLOOKUP(Sintéticos3x3!C82,Aplicações!$B$10:$J$67,6,0)</f>
        <v>0.3</v>
      </c>
      <c r="Q82" s="40">
        <f>VLOOKUP(Sintéticos3x3!D82,Aplicações!$B$10:$J$67,6,0)</f>
        <v>0.3</v>
      </c>
      <c r="R82" s="40">
        <f>VLOOKUP(Sintéticos3x3!E82,Aplicações!$B$10:$J$67,6,0)</f>
        <v>0.7</v>
      </c>
      <c r="S82" s="40">
        <f>VLOOKUP(Sintéticos3x3!C82,Aplicações!$B$10:$J$67,7,0)</f>
        <v>0.9</v>
      </c>
      <c r="T82" s="40">
        <f>VLOOKUP(Sintéticos3x3!D82,Aplicações!$B$10:$J$67,7,0)</f>
        <v>0.9</v>
      </c>
      <c r="U82" s="40">
        <f>VLOOKUP(Sintéticos3x3!E82,Aplicações!$B$10:$J$67,7,0)</f>
        <v>0.1</v>
      </c>
      <c r="V82" s="40">
        <f>VLOOKUP(Sintéticos3x3!C82,Aplicações!$B$10:$J$67,8,0)</f>
        <v>0.1</v>
      </c>
      <c r="W82" s="40">
        <f>VLOOKUP(Sintéticos3x3!D82,Aplicações!$B$10:$J$67,8,0)</f>
        <v>0.5</v>
      </c>
      <c r="X82" s="40">
        <f>VLOOKUP(Sintéticos3x3!E82,Aplicações!$B$10:$J$67,8,0)</f>
        <v>0.4</v>
      </c>
      <c r="Y82" s="40">
        <f t="shared" si="2"/>
        <v>1.2999999999999998</v>
      </c>
      <c r="Z82" s="40">
        <f t="shared" si="3"/>
        <v>1.9000000000000001</v>
      </c>
      <c r="AA82" s="40">
        <f t="shared" si="4"/>
        <v>1</v>
      </c>
      <c r="AB82" s="40">
        <f t="shared" si="5"/>
        <v>0.73333333333333339</v>
      </c>
      <c r="AC82" s="40">
        <f t="shared" si="6"/>
        <v>0.73333333333333339</v>
      </c>
      <c r="AD82" s="46">
        <f t="shared" si="7"/>
        <v>0.73333333333333328</v>
      </c>
    </row>
    <row r="83" spans="2:30" ht="13.5" customHeight="1">
      <c r="B83" s="39">
        <v>80</v>
      </c>
      <c r="C83" s="31" t="s">
        <v>50</v>
      </c>
      <c r="D83" s="31" t="s">
        <v>53</v>
      </c>
      <c r="E83" s="31" t="s">
        <v>53</v>
      </c>
      <c r="F83" s="40">
        <f>VLOOKUP(Sintéticos3x3!C83,Aplicações!$B$10:$J$67,9,0)</f>
        <v>62.44</v>
      </c>
      <c r="G83" s="40">
        <f>VLOOKUP(Sintéticos3x3!D83,Aplicações!$B$10:$J$67,9,0)</f>
        <v>75.02</v>
      </c>
      <c r="H83" s="40">
        <f>VLOOKUP(Sintéticos3x3!E83,Aplicações!$B$10:$J$67,9,0)</f>
        <v>75.02</v>
      </c>
      <c r="I83" s="31">
        <v>102</v>
      </c>
      <c r="J83" s="31">
        <v>248</v>
      </c>
      <c r="K83" s="31">
        <v>246</v>
      </c>
      <c r="L83" s="41">
        <f t="shared" ref="L83:N83" si="86">I83/F83-1</f>
        <v>0.63356822549647673</v>
      </c>
      <c r="M83" s="41">
        <f t="shared" si="86"/>
        <v>2.3057851239669422</v>
      </c>
      <c r="N83" s="41">
        <f t="shared" si="86"/>
        <v>2.2791255665155958</v>
      </c>
      <c r="O83" s="41">
        <f t="shared" si="1"/>
        <v>1.7394929719930048</v>
      </c>
      <c r="P83" s="40">
        <f>VLOOKUP(Sintéticos3x3!C83,Aplicações!$B$10:$J$67,6,0)</f>
        <v>0.3</v>
      </c>
      <c r="Q83" s="40">
        <f>VLOOKUP(Sintéticos3x3!D83,Aplicações!$B$10:$J$67,6,0)</f>
        <v>1</v>
      </c>
      <c r="R83" s="40">
        <f>VLOOKUP(Sintéticos3x3!E83,Aplicações!$B$10:$J$67,6,0)</f>
        <v>1</v>
      </c>
      <c r="S83" s="40">
        <f>VLOOKUP(Sintéticos3x3!C83,Aplicações!$B$10:$J$67,7,0)</f>
        <v>0.9</v>
      </c>
      <c r="T83" s="40">
        <f>VLOOKUP(Sintéticos3x3!D83,Aplicações!$B$10:$J$67,7,0)</f>
        <v>0</v>
      </c>
      <c r="U83" s="40">
        <f>VLOOKUP(Sintéticos3x3!E83,Aplicações!$B$10:$J$67,7,0)</f>
        <v>0</v>
      </c>
      <c r="V83" s="40">
        <f>VLOOKUP(Sintéticos3x3!C83,Aplicações!$B$10:$J$67,8,0)</f>
        <v>0.1</v>
      </c>
      <c r="W83" s="40">
        <f>VLOOKUP(Sintéticos3x3!D83,Aplicações!$B$10:$J$67,8,0)</f>
        <v>0.3</v>
      </c>
      <c r="X83" s="40">
        <f>VLOOKUP(Sintéticos3x3!E83,Aplicações!$B$10:$J$67,8,0)</f>
        <v>0.3</v>
      </c>
      <c r="Y83" s="40">
        <f t="shared" si="2"/>
        <v>2.2999999999999998</v>
      </c>
      <c r="Z83" s="40">
        <f t="shared" si="3"/>
        <v>0.9</v>
      </c>
      <c r="AA83" s="40">
        <f t="shared" si="4"/>
        <v>0.7</v>
      </c>
      <c r="AB83" s="40">
        <f t="shared" si="5"/>
        <v>0.53333333333333333</v>
      </c>
      <c r="AC83" s="40">
        <f t="shared" si="6"/>
        <v>0.39999999999999997</v>
      </c>
      <c r="AD83" s="46">
        <f t="shared" si="7"/>
        <v>0.8666666666666667</v>
      </c>
    </row>
    <row r="84" spans="2:30" ht="13.5" customHeight="1">
      <c r="B84" s="39">
        <v>81</v>
      </c>
      <c r="C84" s="31" t="s">
        <v>50</v>
      </c>
      <c r="D84" s="31" t="s">
        <v>53</v>
      </c>
      <c r="E84" s="31" t="s">
        <v>54</v>
      </c>
      <c r="F84" s="40">
        <f>VLOOKUP(Sintéticos3x3!C84,Aplicações!$B$10:$J$67,9,0)</f>
        <v>62.44</v>
      </c>
      <c r="G84" s="40">
        <f>VLOOKUP(Sintéticos3x3!D84,Aplicações!$B$10:$J$67,9,0)</f>
        <v>75.02</v>
      </c>
      <c r="H84" s="40">
        <f>VLOOKUP(Sintéticos3x3!E84,Aplicações!$B$10:$J$67,9,0)</f>
        <v>74.66</v>
      </c>
      <c r="I84" s="31">
        <v>108</v>
      </c>
      <c r="J84" s="31">
        <v>226</v>
      </c>
      <c r="K84" s="31">
        <v>131</v>
      </c>
      <c r="L84" s="41">
        <f t="shared" ref="L84:N84" si="87">I84/F84-1</f>
        <v>0.72966047405509293</v>
      </c>
      <c r="M84" s="41">
        <f t="shared" si="87"/>
        <v>2.0125299920021331</v>
      </c>
      <c r="N84" s="41">
        <f t="shared" si="87"/>
        <v>0.75462094829895543</v>
      </c>
      <c r="O84" s="41">
        <f t="shared" si="1"/>
        <v>1.1656038047853938</v>
      </c>
      <c r="P84" s="40">
        <f>VLOOKUP(Sintéticos3x3!C84,Aplicações!$B$10:$J$67,6,0)</f>
        <v>0.3</v>
      </c>
      <c r="Q84" s="40">
        <f>VLOOKUP(Sintéticos3x3!D84,Aplicações!$B$10:$J$67,6,0)</f>
        <v>1</v>
      </c>
      <c r="R84" s="40">
        <f>VLOOKUP(Sintéticos3x3!E84,Aplicações!$B$10:$J$67,6,0)</f>
        <v>0.3</v>
      </c>
      <c r="S84" s="40">
        <f>VLOOKUP(Sintéticos3x3!C84,Aplicações!$B$10:$J$67,7,0)</f>
        <v>0.9</v>
      </c>
      <c r="T84" s="40">
        <f>VLOOKUP(Sintéticos3x3!D84,Aplicações!$B$10:$J$67,7,0)</f>
        <v>0</v>
      </c>
      <c r="U84" s="40">
        <f>VLOOKUP(Sintéticos3x3!E84,Aplicações!$B$10:$J$67,7,0)</f>
        <v>0.9</v>
      </c>
      <c r="V84" s="40">
        <f>VLOOKUP(Sintéticos3x3!C84,Aplicações!$B$10:$J$67,8,0)</f>
        <v>0.1</v>
      </c>
      <c r="W84" s="40">
        <f>VLOOKUP(Sintéticos3x3!D84,Aplicações!$B$10:$J$67,8,0)</f>
        <v>0.3</v>
      </c>
      <c r="X84" s="40">
        <f>VLOOKUP(Sintéticos3x3!E84,Aplicações!$B$10:$J$67,8,0)</f>
        <v>0.3</v>
      </c>
      <c r="Y84" s="40">
        <f t="shared" si="2"/>
        <v>1.6</v>
      </c>
      <c r="Z84" s="40">
        <f t="shared" si="3"/>
        <v>1.8</v>
      </c>
      <c r="AA84" s="40">
        <f t="shared" si="4"/>
        <v>0.7</v>
      </c>
      <c r="AB84" s="40">
        <f t="shared" si="5"/>
        <v>0.53333333333333333</v>
      </c>
      <c r="AC84" s="40">
        <f t="shared" si="6"/>
        <v>9.9999999999999978E-2</v>
      </c>
      <c r="AD84" s="46">
        <f t="shared" si="7"/>
        <v>0.8666666666666667</v>
      </c>
    </row>
    <row r="85" spans="2:30" ht="13.5" customHeight="1">
      <c r="B85" s="39">
        <v>82</v>
      </c>
      <c r="C85" s="31" t="s">
        <v>50</v>
      </c>
      <c r="D85" s="31" t="s">
        <v>53</v>
      </c>
      <c r="E85" s="31" t="s">
        <v>55</v>
      </c>
      <c r="F85" s="40">
        <f>VLOOKUP(Sintéticos3x3!C85,Aplicações!$B$10:$J$67,9,0)</f>
        <v>62.44</v>
      </c>
      <c r="G85" s="40">
        <f>VLOOKUP(Sintéticos3x3!D85,Aplicações!$B$10:$J$67,9,0)</f>
        <v>75.02</v>
      </c>
      <c r="H85" s="40">
        <f>VLOOKUP(Sintéticos3x3!E85,Aplicações!$B$10:$J$67,9,0)</f>
        <v>66.040000000000006</v>
      </c>
      <c r="I85" s="31">
        <v>98</v>
      </c>
      <c r="J85" s="31">
        <v>214</v>
      </c>
      <c r="K85" s="31">
        <v>164</v>
      </c>
      <c r="L85" s="41">
        <f t="shared" ref="L85:N85" si="88">I85/F85-1</f>
        <v>0.56950672645739919</v>
      </c>
      <c r="M85" s="41">
        <f t="shared" si="88"/>
        <v>1.8525726472940551</v>
      </c>
      <c r="N85" s="41">
        <f t="shared" si="88"/>
        <v>1.483343428225318</v>
      </c>
      <c r="O85" s="41">
        <f t="shared" si="1"/>
        <v>1.3018076006589241</v>
      </c>
      <c r="P85" s="40">
        <f>VLOOKUP(Sintéticos3x3!C85,Aplicações!$B$10:$J$67,6,0)</f>
        <v>0.3</v>
      </c>
      <c r="Q85" s="40">
        <f>VLOOKUP(Sintéticos3x3!D85,Aplicações!$B$10:$J$67,6,0)</f>
        <v>1</v>
      </c>
      <c r="R85" s="40">
        <f>VLOOKUP(Sintéticos3x3!E85,Aplicações!$B$10:$J$67,6,0)</f>
        <v>0.7</v>
      </c>
      <c r="S85" s="40">
        <f>VLOOKUP(Sintéticos3x3!C85,Aplicações!$B$10:$J$67,7,0)</f>
        <v>0.9</v>
      </c>
      <c r="T85" s="40">
        <f>VLOOKUP(Sintéticos3x3!D85,Aplicações!$B$10:$J$67,7,0)</f>
        <v>0</v>
      </c>
      <c r="U85" s="40">
        <f>VLOOKUP(Sintéticos3x3!E85,Aplicações!$B$10:$J$67,7,0)</f>
        <v>0.1</v>
      </c>
      <c r="V85" s="40">
        <f>VLOOKUP(Sintéticos3x3!C85,Aplicações!$B$10:$J$67,8,0)</f>
        <v>0.1</v>
      </c>
      <c r="W85" s="40">
        <f>VLOOKUP(Sintéticos3x3!D85,Aplicações!$B$10:$J$67,8,0)</f>
        <v>0.3</v>
      </c>
      <c r="X85" s="40">
        <f>VLOOKUP(Sintéticos3x3!E85,Aplicações!$B$10:$J$67,8,0)</f>
        <v>0.4</v>
      </c>
      <c r="Y85" s="40">
        <f t="shared" si="2"/>
        <v>2</v>
      </c>
      <c r="Z85" s="40">
        <f t="shared" si="3"/>
        <v>1</v>
      </c>
      <c r="AA85" s="40">
        <f t="shared" si="4"/>
        <v>0.8</v>
      </c>
      <c r="AB85" s="40">
        <f t="shared" si="5"/>
        <v>0.53333333333333333</v>
      </c>
      <c r="AC85" s="40">
        <f t="shared" si="6"/>
        <v>0.3666666666666667</v>
      </c>
      <c r="AD85" s="46">
        <f t="shared" si="7"/>
        <v>0.79999999999999993</v>
      </c>
    </row>
    <row r="86" spans="2:30" ht="13.5" customHeight="1">
      <c r="B86" s="39">
        <v>83</v>
      </c>
      <c r="C86" s="31" t="s">
        <v>50</v>
      </c>
      <c r="D86" s="31" t="s">
        <v>54</v>
      </c>
      <c r="E86" s="31" t="s">
        <v>54</v>
      </c>
      <c r="F86" s="40">
        <f>VLOOKUP(Sintéticos3x3!C86,Aplicações!$B$10:$J$67,9,0)</f>
        <v>62.44</v>
      </c>
      <c r="G86" s="40">
        <f>VLOOKUP(Sintéticos3x3!D86,Aplicações!$B$10:$J$67,9,0)</f>
        <v>74.66</v>
      </c>
      <c r="H86" s="40">
        <f>VLOOKUP(Sintéticos3x3!E86,Aplicações!$B$10:$J$67,9,0)</f>
        <v>74.66</v>
      </c>
      <c r="I86" s="31">
        <v>118</v>
      </c>
      <c r="J86" s="31">
        <v>147</v>
      </c>
      <c r="K86" s="31">
        <v>147</v>
      </c>
      <c r="L86" s="41">
        <f t="shared" ref="L86:N86" si="89">I86/F86-1</f>
        <v>0.88981422165278667</v>
      </c>
      <c r="M86" s="41">
        <f t="shared" si="89"/>
        <v>0.96892579694615599</v>
      </c>
      <c r="N86" s="41">
        <f t="shared" si="89"/>
        <v>0.96892579694615599</v>
      </c>
      <c r="O86" s="41">
        <f t="shared" si="1"/>
        <v>0.94255527184836618</v>
      </c>
      <c r="P86" s="40">
        <f>VLOOKUP(Sintéticos3x3!C86,Aplicações!$B$10:$J$67,6,0)</f>
        <v>0.3</v>
      </c>
      <c r="Q86" s="40">
        <f>VLOOKUP(Sintéticos3x3!D86,Aplicações!$B$10:$J$67,6,0)</f>
        <v>0.3</v>
      </c>
      <c r="R86" s="40">
        <f>VLOOKUP(Sintéticos3x3!E86,Aplicações!$B$10:$J$67,6,0)</f>
        <v>0.3</v>
      </c>
      <c r="S86" s="40">
        <f>VLOOKUP(Sintéticos3x3!C86,Aplicações!$B$10:$J$67,7,0)</f>
        <v>0.9</v>
      </c>
      <c r="T86" s="40">
        <f>VLOOKUP(Sintéticos3x3!D86,Aplicações!$B$10:$J$67,7,0)</f>
        <v>0.9</v>
      </c>
      <c r="U86" s="40">
        <f>VLOOKUP(Sintéticos3x3!E86,Aplicações!$B$10:$J$67,7,0)</f>
        <v>0.9</v>
      </c>
      <c r="V86" s="40">
        <f>VLOOKUP(Sintéticos3x3!C86,Aplicações!$B$10:$J$67,8,0)</f>
        <v>0.1</v>
      </c>
      <c r="W86" s="40">
        <f>VLOOKUP(Sintéticos3x3!D86,Aplicações!$B$10:$J$67,8,0)</f>
        <v>0.3</v>
      </c>
      <c r="X86" s="40">
        <f>VLOOKUP(Sintéticos3x3!E86,Aplicações!$B$10:$J$67,8,0)</f>
        <v>0.3</v>
      </c>
      <c r="Y86" s="40">
        <f t="shared" si="2"/>
        <v>0.89999999999999991</v>
      </c>
      <c r="Z86" s="40">
        <f t="shared" si="3"/>
        <v>2.7</v>
      </c>
      <c r="AA86" s="40">
        <f t="shared" si="4"/>
        <v>0.7</v>
      </c>
      <c r="AB86" s="40">
        <f t="shared" si="5"/>
        <v>1</v>
      </c>
      <c r="AC86" s="40">
        <f t="shared" si="6"/>
        <v>1</v>
      </c>
      <c r="AD86" s="46">
        <f t="shared" si="7"/>
        <v>0.8666666666666667</v>
      </c>
    </row>
    <row r="87" spans="2:30" ht="13.5" customHeight="1">
      <c r="B87" s="39">
        <v>84</v>
      </c>
      <c r="C87" s="31" t="s">
        <v>50</v>
      </c>
      <c r="D87" s="31" t="s">
        <v>54</v>
      </c>
      <c r="E87" s="31" t="s">
        <v>55</v>
      </c>
      <c r="F87" s="40">
        <f>VLOOKUP(Sintéticos3x3!C87,Aplicações!$B$10:$J$67,9,0)</f>
        <v>62.44</v>
      </c>
      <c r="G87" s="40">
        <f>VLOOKUP(Sintéticos3x3!D87,Aplicações!$B$10:$J$67,9,0)</f>
        <v>74.66</v>
      </c>
      <c r="H87" s="40">
        <f>VLOOKUP(Sintéticos3x3!E87,Aplicações!$B$10:$J$67,9,0)</f>
        <v>66.040000000000006</v>
      </c>
      <c r="I87" s="31">
        <v>112</v>
      </c>
      <c r="J87" s="31">
        <v>138</v>
      </c>
      <c r="K87" s="31">
        <v>186</v>
      </c>
      <c r="L87" s="41">
        <f t="shared" ref="L87:N87" si="90">I87/F87-1</f>
        <v>0.79372197309417047</v>
      </c>
      <c r="M87" s="41">
        <f t="shared" si="90"/>
        <v>0.84837931958210566</v>
      </c>
      <c r="N87" s="41">
        <f t="shared" si="90"/>
        <v>1.8164748637189581</v>
      </c>
      <c r="O87" s="41">
        <f t="shared" si="1"/>
        <v>1.1528587187984114</v>
      </c>
      <c r="P87" s="40">
        <f>VLOOKUP(Sintéticos3x3!C87,Aplicações!$B$10:$J$67,6,0)</f>
        <v>0.3</v>
      </c>
      <c r="Q87" s="40">
        <f>VLOOKUP(Sintéticos3x3!D87,Aplicações!$B$10:$J$67,6,0)</f>
        <v>0.3</v>
      </c>
      <c r="R87" s="40">
        <f>VLOOKUP(Sintéticos3x3!E87,Aplicações!$B$10:$J$67,6,0)</f>
        <v>0.7</v>
      </c>
      <c r="S87" s="40">
        <f>VLOOKUP(Sintéticos3x3!C87,Aplicações!$B$10:$J$67,7,0)</f>
        <v>0.9</v>
      </c>
      <c r="T87" s="40">
        <f>VLOOKUP(Sintéticos3x3!D87,Aplicações!$B$10:$J$67,7,0)</f>
        <v>0.9</v>
      </c>
      <c r="U87" s="40">
        <f>VLOOKUP(Sintéticos3x3!E87,Aplicações!$B$10:$J$67,7,0)</f>
        <v>0.1</v>
      </c>
      <c r="V87" s="40">
        <f>VLOOKUP(Sintéticos3x3!C87,Aplicações!$B$10:$J$67,8,0)</f>
        <v>0.1</v>
      </c>
      <c r="W87" s="40">
        <f>VLOOKUP(Sintéticos3x3!D87,Aplicações!$B$10:$J$67,8,0)</f>
        <v>0.3</v>
      </c>
      <c r="X87" s="40">
        <f>VLOOKUP(Sintéticos3x3!E87,Aplicações!$B$10:$J$67,8,0)</f>
        <v>0.4</v>
      </c>
      <c r="Y87" s="40">
        <f t="shared" si="2"/>
        <v>1.2999999999999998</v>
      </c>
      <c r="Z87" s="40">
        <f t="shared" si="3"/>
        <v>1.9000000000000001</v>
      </c>
      <c r="AA87" s="40">
        <f t="shared" si="4"/>
        <v>0.8</v>
      </c>
      <c r="AB87" s="40">
        <f t="shared" si="5"/>
        <v>0.73333333333333339</v>
      </c>
      <c r="AC87" s="40">
        <f t="shared" si="6"/>
        <v>0.73333333333333339</v>
      </c>
      <c r="AD87" s="46">
        <f t="shared" si="7"/>
        <v>0.79999999999999993</v>
      </c>
    </row>
    <row r="88" spans="2:30" ht="13.5" customHeight="1">
      <c r="B88" s="39">
        <v>85</v>
      </c>
      <c r="C88" s="31" t="s">
        <v>50</v>
      </c>
      <c r="D88" s="31" t="s">
        <v>55</v>
      </c>
      <c r="E88" s="31" t="s">
        <v>55</v>
      </c>
      <c r="F88" s="40">
        <f>VLOOKUP(Sintéticos3x3!C88,Aplicações!$B$10:$J$67,9,0)</f>
        <v>62.44</v>
      </c>
      <c r="G88" s="40">
        <f>VLOOKUP(Sintéticos3x3!D88,Aplicações!$B$10:$J$67,9,0)</f>
        <v>66.040000000000006</v>
      </c>
      <c r="H88" s="40">
        <f>VLOOKUP(Sintéticos3x3!E88,Aplicações!$B$10:$J$67,9,0)</f>
        <v>66.040000000000006</v>
      </c>
      <c r="I88" s="31">
        <v>127</v>
      </c>
      <c r="J88" s="31">
        <v>216</v>
      </c>
      <c r="K88" s="31">
        <v>216</v>
      </c>
      <c r="L88" s="41">
        <f t="shared" ref="L88:N88" si="91">I88/F88-1</f>
        <v>1.0339525944907111</v>
      </c>
      <c r="M88" s="41">
        <f t="shared" si="91"/>
        <v>2.2707450030284675</v>
      </c>
      <c r="N88" s="41">
        <f t="shared" si="91"/>
        <v>2.2707450030284675</v>
      </c>
      <c r="O88" s="41">
        <f t="shared" si="1"/>
        <v>1.8584808668492154</v>
      </c>
      <c r="P88" s="40">
        <f>VLOOKUP(Sintéticos3x3!C88,Aplicações!$B$10:$J$67,6,0)</f>
        <v>0.3</v>
      </c>
      <c r="Q88" s="40">
        <f>VLOOKUP(Sintéticos3x3!D88,Aplicações!$B$10:$J$67,6,0)</f>
        <v>0.7</v>
      </c>
      <c r="R88" s="40">
        <f>VLOOKUP(Sintéticos3x3!E88,Aplicações!$B$10:$J$67,6,0)</f>
        <v>0.7</v>
      </c>
      <c r="S88" s="40">
        <f>VLOOKUP(Sintéticos3x3!C88,Aplicações!$B$10:$J$67,7,0)</f>
        <v>0.9</v>
      </c>
      <c r="T88" s="40">
        <f>VLOOKUP(Sintéticos3x3!D88,Aplicações!$B$10:$J$67,7,0)</f>
        <v>0.1</v>
      </c>
      <c r="U88" s="40">
        <f>VLOOKUP(Sintéticos3x3!E88,Aplicações!$B$10:$J$67,7,0)</f>
        <v>0.1</v>
      </c>
      <c r="V88" s="40">
        <f>VLOOKUP(Sintéticos3x3!C88,Aplicações!$B$10:$J$67,8,0)</f>
        <v>0.1</v>
      </c>
      <c r="W88" s="40">
        <f>VLOOKUP(Sintéticos3x3!D88,Aplicações!$B$10:$J$67,8,0)</f>
        <v>0.4</v>
      </c>
      <c r="X88" s="40">
        <f>VLOOKUP(Sintéticos3x3!E88,Aplicações!$B$10:$J$67,8,0)</f>
        <v>0.4</v>
      </c>
      <c r="Y88" s="40">
        <f t="shared" si="2"/>
        <v>1.7</v>
      </c>
      <c r="Z88" s="40">
        <f t="shared" si="3"/>
        <v>1.1000000000000001</v>
      </c>
      <c r="AA88" s="40">
        <f t="shared" si="4"/>
        <v>0.9</v>
      </c>
      <c r="AB88" s="40">
        <f t="shared" si="5"/>
        <v>0.73333333333333339</v>
      </c>
      <c r="AC88" s="40">
        <f t="shared" si="6"/>
        <v>0.46666666666666662</v>
      </c>
      <c r="AD88" s="46">
        <f t="shared" si="7"/>
        <v>0.79999999999999993</v>
      </c>
    </row>
    <row r="89" spans="2:30" ht="13.5" customHeight="1">
      <c r="B89" s="39">
        <v>86</v>
      </c>
      <c r="C89" s="31" t="s">
        <v>51</v>
      </c>
      <c r="D89" s="31" t="s">
        <v>51</v>
      </c>
      <c r="E89" s="31" t="s">
        <v>51</v>
      </c>
      <c r="F89" s="40">
        <f>VLOOKUP(Sintéticos3x3!C89,Aplicações!$B$10:$J$67,9,0)</f>
        <v>95.07</v>
      </c>
      <c r="G89" s="40">
        <f>VLOOKUP(Sintéticos3x3!D89,Aplicações!$B$10:$J$67,9,0)</f>
        <v>95.07</v>
      </c>
      <c r="H89" s="40">
        <f>VLOOKUP(Sintéticos3x3!E89,Aplicações!$B$10:$J$67,9,0)</f>
        <v>95.07</v>
      </c>
      <c r="I89" s="31">
        <v>325</v>
      </c>
      <c r="J89" s="31">
        <v>325</v>
      </c>
      <c r="K89" s="31">
        <v>318</v>
      </c>
      <c r="L89" s="41">
        <f t="shared" ref="L89:N89" si="92">I89/F89-1</f>
        <v>2.4185337120016834</v>
      </c>
      <c r="M89" s="41">
        <f t="shared" si="92"/>
        <v>2.4185337120016834</v>
      </c>
      <c r="N89" s="41">
        <f t="shared" si="92"/>
        <v>2.3449037551278007</v>
      </c>
      <c r="O89" s="41">
        <f t="shared" si="1"/>
        <v>2.3939903930437225</v>
      </c>
      <c r="P89" s="40">
        <f>VLOOKUP(Sintéticos3x3!C89,Aplicações!$B$10:$J$67,6,0)</f>
        <v>0.9</v>
      </c>
      <c r="Q89" s="40">
        <f>VLOOKUP(Sintéticos3x3!D89,Aplicações!$B$10:$J$67,6,0)</f>
        <v>0.9</v>
      </c>
      <c r="R89" s="40">
        <f>VLOOKUP(Sintéticos3x3!E89,Aplicações!$B$10:$J$67,6,0)</f>
        <v>0.9</v>
      </c>
      <c r="S89" s="40">
        <f>VLOOKUP(Sintéticos3x3!C89,Aplicações!$B$10:$J$67,7,0)</f>
        <v>0</v>
      </c>
      <c r="T89" s="40">
        <f>VLOOKUP(Sintéticos3x3!D89,Aplicações!$B$10:$J$67,7,0)</f>
        <v>0</v>
      </c>
      <c r="U89" s="40">
        <f>VLOOKUP(Sintéticos3x3!E89,Aplicações!$B$10:$J$67,7,0)</f>
        <v>0</v>
      </c>
      <c r="V89" s="40">
        <f>VLOOKUP(Sintéticos3x3!C89,Aplicações!$B$10:$J$67,8,0)</f>
        <v>0.5</v>
      </c>
      <c r="W89" s="40">
        <f>VLOOKUP(Sintéticos3x3!D89,Aplicações!$B$10:$J$67,8,0)</f>
        <v>0.5</v>
      </c>
      <c r="X89" s="40">
        <f>VLOOKUP(Sintéticos3x3!E89,Aplicações!$B$10:$J$67,8,0)</f>
        <v>0.5</v>
      </c>
      <c r="Y89" s="40">
        <f t="shared" si="2"/>
        <v>2.7</v>
      </c>
      <c r="Z89" s="40">
        <f t="shared" si="3"/>
        <v>0</v>
      </c>
      <c r="AA89" s="40">
        <f t="shared" si="4"/>
        <v>1.5</v>
      </c>
      <c r="AB89" s="40">
        <f t="shared" si="5"/>
        <v>1</v>
      </c>
      <c r="AC89" s="40">
        <f t="shared" si="6"/>
        <v>1</v>
      </c>
      <c r="AD89" s="46">
        <f t="shared" si="7"/>
        <v>1</v>
      </c>
    </row>
    <row r="90" spans="2:30" ht="13.5" customHeight="1">
      <c r="B90" s="39">
        <v>87</v>
      </c>
      <c r="C90" s="31" t="s">
        <v>51</v>
      </c>
      <c r="D90" s="31" t="s">
        <v>51</v>
      </c>
      <c r="E90" s="31" t="s">
        <v>52</v>
      </c>
      <c r="F90" s="40">
        <f>VLOOKUP(Sintéticos3x3!C90,Aplicações!$B$10:$J$67,9,0)</f>
        <v>95.07</v>
      </c>
      <c r="G90" s="40">
        <f>VLOOKUP(Sintéticos3x3!D90,Aplicações!$B$10:$J$67,9,0)</f>
        <v>95.07</v>
      </c>
      <c r="H90" s="40">
        <f>VLOOKUP(Sintéticos3x3!E90,Aplicações!$B$10:$J$67,9,0)</f>
        <v>93.25</v>
      </c>
      <c r="I90" s="31">
        <v>262</v>
      </c>
      <c r="J90" s="31">
        <v>261</v>
      </c>
      <c r="K90" s="31">
        <v>170</v>
      </c>
      <c r="L90" s="41">
        <f t="shared" ref="L90:N90" si="93">I90/F90-1</f>
        <v>1.7558641001367414</v>
      </c>
      <c r="M90" s="41">
        <f t="shared" si="93"/>
        <v>1.7453455348690441</v>
      </c>
      <c r="N90" s="41">
        <f t="shared" si="93"/>
        <v>0.82305630026809662</v>
      </c>
      <c r="O90" s="41">
        <f t="shared" si="1"/>
        <v>1.4414219784246274</v>
      </c>
      <c r="P90" s="40">
        <f>VLOOKUP(Sintéticos3x3!C90,Aplicações!$B$10:$J$67,6,0)</f>
        <v>0.9</v>
      </c>
      <c r="Q90" s="40">
        <f>VLOOKUP(Sintéticos3x3!D90,Aplicações!$B$10:$J$67,6,0)</f>
        <v>0.9</v>
      </c>
      <c r="R90" s="40">
        <f>VLOOKUP(Sintéticos3x3!E90,Aplicações!$B$10:$J$67,6,0)</f>
        <v>0.3</v>
      </c>
      <c r="S90" s="40">
        <f>VLOOKUP(Sintéticos3x3!C90,Aplicações!$B$10:$J$67,7,0)</f>
        <v>0</v>
      </c>
      <c r="T90" s="40">
        <f>VLOOKUP(Sintéticos3x3!D90,Aplicações!$B$10:$J$67,7,0)</f>
        <v>0</v>
      </c>
      <c r="U90" s="40">
        <f>VLOOKUP(Sintéticos3x3!E90,Aplicações!$B$10:$J$67,7,0)</f>
        <v>0.9</v>
      </c>
      <c r="V90" s="40">
        <f>VLOOKUP(Sintéticos3x3!C90,Aplicações!$B$10:$J$67,8,0)</f>
        <v>0.5</v>
      </c>
      <c r="W90" s="40">
        <f>VLOOKUP(Sintéticos3x3!D90,Aplicações!$B$10:$J$67,8,0)</f>
        <v>0.5</v>
      </c>
      <c r="X90" s="40">
        <f>VLOOKUP(Sintéticos3x3!E90,Aplicações!$B$10:$J$67,8,0)</f>
        <v>0.5</v>
      </c>
      <c r="Y90" s="40">
        <f t="shared" si="2"/>
        <v>2.1</v>
      </c>
      <c r="Z90" s="40">
        <f t="shared" si="3"/>
        <v>0.9</v>
      </c>
      <c r="AA90" s="40">
        <f t="shared" si="4"/>
        <v>1.5</v>
      </c>
      <c r="AB90" s="40">
        <f t="shared" si="5"/>
        <v>0.6</v>
      </c>
      <c r="AC90" s="40">
        <f t="shared" si="6"/>
        <v>0.70000000000000007</v>
      </c>
      <c r="AD90" s="46">
        <f t="shared" si="7"/>
        <v>1</v>
      </c>
    </row>
    <row r="91" spans="2:30" ht="13.5" customHeight="1">
      <c r="B91" s="39">
        <v>88</v>
      </c>
      <c r="C91" s="31" t="s">
        <v>51</v>
      </c>
      <c r="D91" s="31" t="s">
        <v>51</v>
      </c>
      <c r="E91" s="31" t="s">
        <v>53</v>
      </c>
      <c r="F91" s="40">
        <f>VLOOKUP(Sintéticos3x3!C91,Aplicações!$B$10:$J$67,9,0)</f>
        <v>95.07</v>
      </c>
      <c r="G91" s="40">
        <f>VLOOKUP(Sintéticos3x3!D91,Aplicações!$B$10:$J$67,9,0)</f>
        <v>95.07</v>
      </c>
      <c r="H91" s="40">
        <f>VLOOKUP(Sintéticos3x3!E91,Aplicações!$B$10:$J$67,9,0)</f>
        <v>75.02</v>
      </c>
      <c r="I91" s="31">
        <v>280</v>
      </c>
      <c r="J91" s="31">
        <v>276</v>
      </c>
      <c r="K91" s="31">
        <v>210</v>
      </c>
      <c r="L91" s="41">
        <f t="shared" ref="L91:N91" si="94">I91/F91-1</f>
        <v>1.9451982749552963</v>
      </c>
      <c r="M91" s="41">
        <f t="shared" si="94"/>
        <v>1.9031240138845065</v>
      </c>
      <c r="N91" s="41">
        <f t="shared" si="94"/>
        <v>1.7992535323913623</v>
      </c>
      <c r="O91" s="41">
        <f t="shared" si="1"/>
        <v>1.8825252737437215</v>
      </c>
      <c r="P91" s="40">
        <f>VLOOKUP(Sintéticos3x3!C91,Aplicações!$B$10:$J$67,6,0)</f>
        <v>0.9</v>
      </c>
      <c r="Q91" s="40">
        <f>VLOOKUP(Sintéticos3x3!D91,Aplicações!$B$10:$J$67,6,0)</f>
        <v>0.9</v>
      </c>
      <c r="R91" s="40">
        <f>VLOOKUP(Sintéticos3x3!E91,Aplicações!$B$10:$J$67,6,0)</f>
        <v>1</v>
      </c>
      <c r="S91" s="40">
        <f>VLOOKUP(Sintéticos3x3!C91,Aplicações!$B$10:$J$67,7,0)</f>
        <v>0</v>
      </c>
      <c r="T91" s="40">
        <f>VLOOKUP(Sintéticos3x3!D91,Aplicações!$B$10:$J$67,7,0)</f>
        <v>0</v>
      </c>
      <c r="U91" s="40">
        <f>VLOOKUP(Sintéticos3x3!E91,Aplicações!$B$10:$J$67,7,0)</f>
        <v>0</v>
      </c>
      <c r="V91" s="40">
        <f>VLOOKUP(Sintéticos3x3!C91,Aplicações!$B$10:$J$67,8,0)</f>
        <v>0.5</v>
      </c>
      <c r="W91" s="40">
        <f>VLOOKUP(Sintéticos3x3!D91,Aplicações!$B$10:$J$67,8,0)</f>
        <v>0.5</v>
      </c>
      <c r="X91" s="40">
        <f>VLOOKUP(Sintéticos3x3!E91,Aplicações!$B$10:$J$67,8,0)</f>
        <v>0.3</v>
      </c>
      <c r="Y91" s="40">
        <f t="shared" si="2"/>
        <v>2.8</v>
      </c>
      <c r="Z91" s="40">
        <f t="shared" si="3"/>
        <v>0</v>
      </c>
      <c r="AA91" s="40">
        <f t="shared" si="4"/>
        <v>1.3</v>
      </c>
      <c r="AB91" s="40">
        <f t="shared" si="5"/>
        <v>0.93333333333333324</v>
      </c>
      <c r="AC91" s="40">
        <f t="shared" si="6"/>
        <v>1</v>
      </c>
      <c r="AD91" s="46">
        <f t="shared" si="7"/>
        <v>0.8666666666666667</v>
      </c>
    </row>
    <row r="92" spans="2:30" ht="13.5" customHeight="1">
      <c r="B92" s="39">
        <v>89</v>
      </c>
      <c r="C92" s="31" t="s">
        <v>51</v>
      </c>
      <c r="D92" s="31" t="s">
        <v>51</v>
      </c>
      <c r="E92" s="31" t="s">
        <v>54</v>
      </c>
      <c r="F92" s="40">
        <f>VLOOKUP(Sintéticos3x3!C92,Aplicações!$B$10:$J$67,9,0)</f>
        <v>95.07</v>
      </c>
      <c r="G92" s="40">
        <f>VLOOKUP(Sintéticos3x3!D92,Aplicações!$B$10:$J$67,9,0)</f>
        <v>95.07</v>
      </c>
      <c r="H92" s="40">
        <f>VLOOKUP(Sintéticos3x3!E92,Aplicações!$B$10:$J$67,9,0)</f>
        <v>74.66</v>
      </c>
      <c r="I92" s="31">
        <v>276</v>
      </c>
      <c r="J92" s="31">
        <v>272</v>
      </c>
      <c r="K92" s="31">
        <v>114</v>
      </c>
      <c r="L92" s="41">
        <f t="shared" ref="L92:N92" si="95">I92/F92-1</f>
        <v>1.9031240138845065</v>
      </c>
      <c r="M92" s="41">
        <f t="shared" si="95"/>
        <v>1.8610497528137162</v>
      </c>
      <c r="N92" s="41">
        <f t="shared" si="95"/>
        <v>0.52692204661130471</v>
      </c>
      <c r="O92" s="41">
        <f t="shared" si="1"/>
        <v>1.4303652711031758</v>
      </c>
      <c r="P92" s="40">
        <f>VLOOKUP(Sintéticos3x3!C92,Aplicações!$B$10:$J$67,6,0)</f>
        <v>0.9</v>
      </c>
      <c r="Q92" s="40">
        <f>VLOOKUP(Sintéticos3x3!D92,Aplicações!$B$10:$J$67,6,0)</f>
        <v>0.9</v>
      </c>
      <c r="R92" s="40">
        <f>VLOOKUP(Sintéticos3x3!E92,Aplicações!$B$10:$J$67,6,0)</f>
        <v>0.3</v>
      </c>
      <c r="S92" s="40">
        <f>VLOOKUP(Sintéticos3x3!C92,Aplicações!$B$10:$J$67,7,0)</f>
        <v>0</v>
      </c>
      <c r="T92" s="40">
        <f>VLOOKUP(Sintéticos3x3!D92,Aplicações!$B$10:$J$67,7,0)</f>
        <v>0</v>
      </c>
      <c r="U92" s="40">
        <f>VLOOKUP(Sintéticos3x3!E92,Aplicações!$B$10:$J$67,7,0)</f>
        <v>0.9</v>
      </c>
      <c r="V92" s="40">
        <f>VLOOKUP(Sintéticos3x3!C92,Aplicações!$B$10:$J$67,8,0)</f>
        <v>0.5</v>
      </c>
      <c r="W92" s="40">
        <f>VLOOKUP(Sintéticos3x3!D92,Aplicações!$B$10:$J$67,8,0)</f>
        <v>0.5</v>
      </c>
      <c r="X92" s="40">
        <f>VLOOKUP(Sintéticos3x3!E92,Aplicações!$B$10:$J$67,8,0)</f>
        <v>0.3</v>
      </c>
      <c r="Y92" s="40">
        <f t="shared" si="2"/>
        <v>2.1</v>
      </c>
      <c r="Z92" s="40">
        <f t="shared" si="3"/>
        <v>0.9</v>
      </c>
      <c r="AA92" s="40">
        <f t="shared" si="4"/>
        <v>1.3</v>
      </c>
      <c r="AB92" s="40">
        <f t="shared" si="5"/>
        <v>0.6</v>
      </c>
      <c r="AC92" s="40">
        <f t="shared" si="6"/>
        <v>0.70000000000000007</v>
      </c>
      <c r="AD92" s="46">
        <f t="shared" si="7"/>
        <v>0.8666666666666667</v>
      </c>
    </row>
    <row r="93" spans="2:30" ht="13.5" customHeight="1">
      <c r="B93" s="39">
        <v>90</v>
      </c>
      <c r="C93" s="31" t="s">
        <v>51</v>
      </c>
      <c r="D93" s="31" t="s">
        <v>51</v>
      </c>
      <c r="E93" s="31" t="s">
        <v>55</v>
      </c>
      <c r="F93" s="40">
        <f>VLOOKUP(Sintéticos3x3!C93,Aplicações!$B$10:$J$67,9,0)</f>
        <v>95.07</v>
      </c>
      <c r="G93" s="40">
        <f>VLOOKUP(Sintéticos3x3!D93,Aplicações!$B$10:$J$67,9,0)</f>
        <v>95.07</v>
      </c>
      <c r="H93" s="40">
        <f>VLOOKUP(Sintéticos3x3!E93,Aplicações!$B$10:$J$67,9,0)</f>
        <v>66.040000000000006</v>
      </c>
      <c r="I93" s="31">
        <v>251</v>
      </c>
      <c r="J93" s="31">
        <v>248</v>
      </c>
      <c r="K93" s="31">
        <v>145</v>
      </c>
      <c r="L93" s="41">
        <f t="shared" ref="L93:N93" si="96">I93/F93-1</f>
        <v>1.6401598821920693</v>
      </c>
      <c r="M93" s="41">
        <f t="shared" si="96"/>
        <v>1.6086041863889768</v>
      </c>
      <c r="N93" s="41">
        <f t="shared" si="96"/>
        <v>1.1956390066626286</v>
      </c>
      <c r="O93" s="41">
        <f t="shared" si="1"/>
        <v>1.4814676917478915</v>
      </c>
      <c r="P93" s="40">
        <f>VLOOKUP(Sintéticos3x3!C93,Aplicações!$B$10:$J$67,6,0)</f>
        <v>0.9</v>
      </c>
      <c r="Q93" s="40">
        <f>VLOOKUP(Sintéticos3x3!D93,Aplicações!$B$10:$J$67,6,0)</f>
        <v>0.9</v>
      </c>
      <c r="R93" s="40">
        <f>VLOOKUP(Sintéticos3x3!E93,Aplicações!$B$10:$J$67,6,0)</f>
        <v>0.7</v>
      </c>
      <c r="S93" s="40">
        <f>VLOOKUP(Sintéticos3x3!C93,Aplicações!$B$10:$J$67,7,0)</f>
        <v>0</v>
      </c>
      <c r="T93" s="40">
        <f>VLOOKUP(Sintéticos3x3!D93,Aplicações!$B$10:$J$67,7,0)</f>
        <v>0</v>
      </c>
      <c r="U93" s="40">
        <f>VLOOKUP(Sintéticos3x3!E93,Aplicações!$B$10:$J$67,7,0)</f>
        <v>0.1</v>
      </c>
      <c r="V93" s="40">
        <f>VLOOKUP(Sintéticos3x3!C93,Aplicações!$B$10:$J$67,8,0)</f>
        <v>0.5</v>
      </c>
      <c r="W93" s="40">
        <f>VLOOKUP(Sintéticos3x3!D93,Aplicações!$B$10:$J$67,8,0)</f>
        <v>0.5</v>
      </c>
      <c r="X93" s="40">
        <f>VLOOKUP(Sintéticos3x3!E93,Aplicações!$B$10:$J$67,8,0)</f>
        <v>0.4</v>
      </c>
      <c r="Y93" s="40">
        <f t="shared" si="2"/>
        <v>2.5</v>
      </c>
      <c r="Z93" s="40">
        <f t="shared" si="3"/>
        <v>0.1</v>
      </c>
      <c r="AA93" s="40">
        <f t="shared" si="4"/>
        <v>1.4</v>
      </c>
      <c r="AB93" s="40">
        <f t="shared" si="5"/>
        <v>0.86666666666666659</v>
      </c>
      <c r="AC93" s="40">
        <f t="shared" si="6"/>
        <v>0.96666666666666667</v>
      </c>
      <c r="AD93" s="46">
        <f t="shared" si="7"/>
        <v>0.93333333333333324</v>
      </c>
    </row>
    <row r="94" spans="2:30" ht="13.5" customHeight="1">
      <c r="B94" s="39">
        <v>91</v>
      </c>
      <c r="C94" s="31" t="s">
        <v>51</v>
      </c>
      <c r="D94" s="31" t="s">
        <v>52</v>
      </c>
      <c r="E94" s="31" t="s">
        <v>52</v>
      </c>
      <c r="F94" s="40">
        <f>VLOOKUP(Sintéticos3x3!C94,Aplicações!$B$10:$J$67,9,0)</f>
        <v>95.07</v>
      </c>
      <c r="G94" s="40">
        <f>VLOOKUP(Sintéticos3x3!D94,Aplicações!$B$10:$J$67,9,0)</f>
        <v>93.25</v>
      </c>
      <c r="H94" s="40">
        <f>VLOOKUP(Sintéticos3x3!E94,Aplicações!$B$10:$J$67,9,0)</f>
        <v>93.25</v>
      </c>
      <c r="I94" s="31">
        <v>251</v>
      </c>
      <c r="J94" s="31">
        <v>175</v>
      </c>
      <c r="K94" s="31">
        <v>175</v>
      </c>
      <c r="L94" s="41">
        <f t="shared" ref="L94:N94" si="97">I94/F94-1</f>
        <v>1.6401598821920693</v>
      </c>
      <c r="M94" s="41">
        <f t="shared" si="97"/>
        <v>0.87667560321715809</v>
      </c>
      <c r="N94" s="41">
        <f t="shared" si="97"/>
        <v>0.87667560321715809</v>
      </c>
      <c r="O94" s="41">
        <f t="shared" si="1"/>
        <v>1.1311703628754619</v>
      </c>
      <c r="P94" s="40">
        <f>VLOOKUP(Sintéticos3x3!C94,Aplicações!$B$10:$J$67,6,0)</f>
        <v>0.9</v>
      </c>
      <c r="Q94" s="40">
        <f>VLOOKUP(Sintéticos3x3!D94,Aplicações!$B$10:$J$67,6,0)</f>
        <v>0.3</v>
      </c>
      <c r="R94" s="40">
        <f>VLOOKUP(Sintéticos3x3!E94,Aplicações!$B$10:$J$67,6,0)</f>
        <v>0.3</v>
      </c>
      <c r="S94" s="40">
        <f>VLOOKUP(Sintéticos3x3!C94,Aplicações!$B$10:$J$67,7,0)</f>
        <v>0</v>
      </c>
      <c r="T94" s="40">
        <f>VLOOKUP(Sintéticos3x3!D94,Aplicações!$B$10:$J$67,7,0)</f>
        <v>0.9</v>
      </c>
      <c r="U94" s="40">
        <f>VLOOKUP(Sintéticos3x3!E94,Aplicações!$B$10:$J$67,7,0)</f>
        <v>0.9</v>
      </c>
      <c r="V94" s="40">
        <f>VLOOKUP(Sintéticos3x3!C94,Aplicações!$B$10:$J$67,8,0)</f>
        <v>0.5</v>
      </c>
      <c r="W94" s="40">
        <f>VLOOKUP(Sintéticos3x3!D94,Aplicações!$B$10:$J$67,8,0)</f>
        <v>0.5</v>
      </c>
      <c r="X94" s="40">
        <f>VLOOKUP(Sintéticos3x3!E94,Aplicações!$B$10:$J$67,8,0)</f>
        <v>0.5</v>
      </c>
      <c r="Y94" s="40">
        <f t="shared" si="2"/>
        <v>1.5</v>
      </c>
      <c r="Z94" s="40">
        <f t="shared" si="3"/>
        <v>1.8</v>
      </c>
      <c r="AA94" s="40">
        <f t="shared" si="4"/>
        <v>1.5</v>
      </c>
      <c r="AB94" s="40">
        <f t="shared" si="5"/>
        <v>0.6</v>
      </c>
      <c r="AC94" s="40">
        <f t="shared" si="6"/>
        <v>0.39999999999999997</v>
      </c>
      <c r="AD94" s="46">
        <f t="shared" si="7"/>
        <v>1</v>
      </c>
    </row>
    <row r="95" spans="2:30" ht="13.5" customHeight="1">
      <c r="B95" s="39">
        <v>92</v>
      </c>
      <c r="C95" s="31" t="s">
        <v>51</v>
      </c>
      <c r="D95" s="31" t="s">
        <v>52</v>
      </c>
      <c r="E95" s="31" t="s">
        <v>53</v>
      </c>
      <c r="F95" s="40">
        <f>VLOOKUP(Sintéticos3x3!C95,Aplicações!$B$10:$J$67,9,0)</f>
        <v>95.07</v>
      </c>
      <c r="G95" s="40">
        <f>VLOOKUP(Sintéticos3x3!D95,Aplicações!$B$10:$J$67,9,0)</f>
        <v>93.25</v>
      </c>
      <c r="H95" s="40">
        <f>VLOOKUP(Sintéticos3x3!E95,Aplicações!$B$10:$J$67,9,0)</f>
        <v>75.02</v>
      </c>
      <c r="I95" s="31">
        <v>248</v>
      </c>
      <c r="J95" s="31">
        <v>165</v>
      </c>
      <c r="K95" s="31">
        <v>186</v>
      </c>
      <c r="L95" s="41">
        <f t="shared" ref="L95:N95" si="98">I95/F95-1</f>
        <v>1.6086041863889768</v>
      </c>
      <c r="M95" s="41">
        <f t="shared" si="98"/>
        <v>0.76943699731903492</v>
      </c>
      <c r="N95" s="41">
        <f t="shared" si="98"/>
        <v>1.4793388429752068</v>
      </c>
      <c r="O95" s="41">
        <f t="shared" si="1"/>
        <v>1.2857933422277397</v>
      </c>
      <c r="P95" s="40">
        <f>VLOOKUP(Sintéticos3x3!C95,Aplicações!$B$10:$J$67,6,0)</f>
        <v>0.9</v>
      </c>
      <c r="Q95" s="40">
        <f>VLOOKUP(Sintéticos3x3!D95,Aplicações!$B$10:$J$67,6,0)</f>
        <v>0.3</v>
      </c>
      <c r="R95" s="40">
        <f>VLOOKUP(Sintéticos3x3!E95,Aplicações!$B$10:$J$67,6,0)</f>
        <v>1</v>
      </c>
      <c r="S95" s="40">
        <f>VLOOKUP(Sintéticos3x3!C95,Aplicações!$B$10:$J$67,7,0)</f>
        <v>0</v>
      </c>
      <c r="T95" s="40">
        <f>VLOOKUP(Sintéticos3x3!D95,Aplicações!$B$10:$J$67,7,0)</f>
        <v>0.9</v>
      </c>
      <c r="U95" s="40">
        <f>VLOOKUP(Sintéticos3x3!E95,Aplicações!$B$10:$J$67,7,0)</f>
        <v>0</v>
      </c>
      <c r="V95" s="40">
        <f>VLOOKUP(Sintéticos3x3!C95,Aplicações!$B$10:$J$67,8,0)</f>
        <v>0.5</v>
      </c>
      <c r="W95" s="40">
        <f>VLOOKUP(Sintéticos3x3!D95,Aplicações!$B$10:$J$67,8,0)</f>
        <v>0.5</v>
      </c>
      <c r="X95" s="40">
        <f>VLOOKUP(Sintéticos3x3!E95,Aplicações!$B$10:$J$67,8,0)</f>
        <v>0.3</v>
      </c>
      <c r="Y95" s="40">
        <f t="shared" si="2"/>
        <v>2.2000000000000002</v>
      </c>
      <c r="Z95" s="40">
        <f t="shared" si="3"/>
        <v>0.9</v>
      </c>
      <c r="AA95" s="40">
        <f t="shared" si="4"/>
        <v>1.3</v>
      </c>
      <c r="AB95" s="40">
        <f t="shared" si="5"/>
        <v>0.53333333333333333</v>
      </c>
      <c r="AC95" s="40">
        <f t="shared" si="6"/>
        <v>9.9999999999999978E-2</v>
      </c>
      <c r="AD95" s="46">
        <f t="shared" si="7"/>
        <v>0.8666666666666667</v>
      </c>
    </row>
    <row r="96" spans="2:30" ht="13.5" customHeight="1">
      <c r="B96" s="39">
        <v>93</v>
      </c>
      <c r="C96" s="31" t="s">
        <v>51</v>
      </c>
      <c r="D96" s="31" t="s">
        <v>52</v>
      </c>
      <c r="E96" s="31" t="s">
        <v>54</v>
      </c>
      <c r="F96" s="40">
        <f>VLOOKUP(Sintéticos3x3!C96,Aplicações!$B$10:$J$67,9,0)</f>
        <v>95.07</v>
      </c>
      <c r="G96" s="40">
        <f>VLOOKUP(Sintéticos3x3!D96,Aplicações!$B$10:$J$67,9,0)</f>
        <v>93.25</v>
      </c>
      <c r="H96" s="40">
        <f>VLOOKUP(Sintéticos3x3!E96,Aplicações!$B$10:$J$67,9,0)</f>
        <v>74.66</v>
      </c>
      <c r="I96" s="31">
        <v>265</v>
      </c>
      <c r="J96" s="31">
        <v>180</v>
      </c>
      <c r="K96" s="31">
        <v>119</v>
      </c>
      <c r="L96" s="41">
        <f t="shared" ref="L96:N96" si="99">I96/F96-1</f>
        <v>1.7874197959398339</v>
      </c>
      <c r="M96" s="41">
        <f t="shared" si="99"/>
        <v>0.93029490616621979</v>
      </c>
      <c r="N96" s="41">
        <f t="shared" si="99"/>
        <v>0.59389231181355484</v>
      </c>
      <c r="O96" s="41">
        <f t="shared" si="1"/>
        <v>1.1038690046398696</v>
      </c>
      <c r="P96" s="40">
        <f>VLOOKUP(Sintéticos3x3!C96,Aplicações!$B$10:$J$67,6,0)</f>
        <v>0.9</v>
      </c>
      <c r="Q96" s="40">
        <f>VLOOKUP(Sintéticos3x3!D96,Aplicações!$B$10:$J$67,6,0)</f>
        <v>0.3</v>
      </c>
      <c r="R96" s="40">
        <f>VLOOKUP(Sintéticos3x3!E96,Aplicações!$B$10:$J$67,6,0)</f>
        <v>0.3</v>
      </c>
      <c r="S96" s="40">
        <f>VLOOKUP(Sintéticos3x3!C96,Aplicações!$B$10:$J$67,7,0)</f>
        <v>0</v>
      </c>
      <c r="T96" s="40">
        <f>VLOOKUP(Sintéticos3x3!D96,Aplicações!$B$10:$J$67,7,0)</f>
        <v>0.9</v>
      </c>
      <c r="U96" s="40">
        <f>VLOOKUP(Sintéticos3x3!E96,Aplicações!$B$10:$J$67,7,0)</f>
        <v>0.9</v>
      </c>
      <c r="V96" s="40">
        <f>VLOOKUP(Sintéticos3x3!C96,Aplicações!$B$10:$J$67,8,0)</f>
        <v>0.5</v>
      </c>
      <c r="W96" s="40">
        <f>VLOOKUP(Sintéticos3x3!D96,Aplicações!$B$10:$J$67,8,0)</f>
        <v>0.5</v>
      </c>
      <c r="X96" s="40">
        <f>VLOOKUP(Sintéticos3x3!E96,Aplicações!$B$10:$J$67,8,0)</f>
        <v>0.3</v>
      </c>
      <c r="Y96" s="40">
        <f t="shared" si="2"/>
        <v>1.5</v>
      </c>
      <c r="Z96" s="40">
        <f t="shared" si="3"/>
        <v>1.8</v>
      </c>
      <c r="AA96" s="40">
        <f t="shared" si="4"/>
        <v>1.3</v>
      </c>
      <c r="AB96" s="40">
        <f t="shared" si="5"/>
        <v>0.6</v>
      </c>
      <c r="AC96" s="40">
        <f t="shared" si="6"/>
        <v>0.39999999999999997</v>
      </c>
      <c r="AD96" s="46">
        <f t="shared" si="7"/>
        <v>0.8666666666666667</v>
      </c>
    </row>
    <row r="97" spans="2:30" ht="13.5" customHeight="1">
      <c r="B97" s="39">
        <v>94</v>
      </c>
      <c r="C97" s="31" t="s">
        <v>51</v>
      </c>
      <c r="D97" s="31" t="s">
        <v>52</v>
      </c>
      <c r="E97" s="31" t="s">
        <v>55</v>
      </c>
      <c r="F97" s="40">
        <f>VLOOKUP(Sintéticos3x3!C97,Aplicações!$B$10:$J$67,9,0)</f>
        <v>95.07</v>
      </c>
      <c r="G97" s="40">
        <f>VLOOKUP(Sintéticos3x3!D97,Aplicações!$B$10:$J$67,9,0)</f>
        <v>93.25</v>
      </c>
      <c r="H97" s="40">
        <f>VLOOKUP(Sintéticos3x3!E97,Aplicações!$B$10:$J$67,9,0)</f>
        <v>66.040000000000006</v>
      </c>
      <c r="I97" s="31">
        <v>251</v>
      </c>
      <c r="J97" s="31">
        <v>165</v>
      </c>
      <c r="K97" s="31">
        <v>148</v>
      </c>
      <c r="L97" s="41">
        <f t="shared" ref="L97:N97" si="100">I97/F97-1</f>
        <v>1.6401598821920693</v>
      </c>
      <c r="M97" s="41">
        <f t="shared" si="100"/>
        <v>0.76943699731903492</v>
      </c>
      <c r="N97" s="41">
        <f t="shared" si="100"/>
        <v>1.2410660205935793</v>
      </c>
      <c r="O97" s="41">
        <f t="shared" si="1"/>
        <v>1.2168876333682279</v>
      </c>
      <c r="P97" s="40">
        <f>VLOOKUP(Sintéticos3x3!C97,Aplicações!$B$10:$J$67,6,0)</f>
        <v>0.9</v>
      </c>
      <c r="Q97" s="40">
        <f>VLOOKUP(Sintéticos3x3!D97,Aplicações!$B$10:$J$67,6,0)</f>
        <v>0.3</v>
      </c>
      <c r="R97" s="40">
        <f>VLOOKUP(Sintéticos3x3!E97,Aplicações!$B$10:$J$67,6,0)</f>
        <v>0.7</v>
      </c>
      <c r="S97" s="40">
        <f>VLOOKUP(Sintéticos3x3!C97,Aplicações!$B$10:$J$67,7,0)</f>
        <v>0</v>
      </c>
      <c r="T97" s="40">
        <f>VLOOKUP(Sintéticos3x3!D97,Aplicações!$B$10:$J$67,7,0)</f>
        <v>0.9</v>
      </c>
      <c r="U97" s="40">
        <f>VLOOKUP(Sintéticos3x3!E97,Aplicações!$B$10:$J$67,7,0)</f>
        <v>0.1</v>
      </c>
      <c r="V97" s="40">
        <f>VLOOKUP(Sintéticos3x3!C97,Aplicações!$B$10:$J$67,8,0)</f>
        <v>0.5</v>
      </c>
      <c r="W97" s="40">
        <f>VLOOKUP(Sintéticos3x3!D97,Aplicações!$B$10:$J$67,8,0)</f>
        <v>0.5</v>
      </c>
      <c r="X97" s="40">
        <f>VLOOKUP(Sintéticos3x3!E97,Aplicações!$B$10:$J$67,8,0)</f>
        <v>0.4</v>
      </c>
      <c r="Y97" s="40">
        <f t="shared" si="2"/>
        <v>1.9</v>
      </c>
      <c r="Z97" s="40">
        <f t="shared" si="3"/>
        <v>1</v>
      </c>
      <c r="AA97" s="40">
        <f t="shared" si="4"/>
        <v>1.4</v>
      </c>
      <c r="AB97" s="40">
        <f t="shared" si="5"/>
        <v>0.6</v>
      </c>
      <c r="AC97" s="40">
        <f t="shared" si="6"/>
        <v>0.1333333333333333</v>
      </c>
      <c r="AD97" s="46">
        <f t="shared" si="7"/>
        <v>0.93333333333333324</v>
      </c>
    </row>
    <row r="98" spans="2:30" ht="13.5" customHeight="1">
      <c r="B98" s="39">
        <v>95</v>
      </c>
      <c r="C98" s="31" t="s">
        <v>51</v>
      </c>
      <c r="D98" s="31" t="s">
        <v>53</v>
      </c>
      <c r="E98" s="31" t="s">
        <v>53</v>
      </c>
      <c r="F98" s="40">
        <f>VLOOKUP(Sintéticos3x3!C98,Aplicações!$B$10:$J$67,9,0)</f>
        <v>95.07</v>
      </c>
      <c r="G98" s="40">
        <f>VLOOKUP(Sintéticos3x3!D98,Aplicações!$B$10:$J$67,9,0)</f>
        <v>75.02</v>
      </c>
      <c r="H98" s="40">
        <f>VLOOKUP(Sintéticos3x3!E98,Aplicações!$B$10:$J$67,9,0)</f>
        <v>75.02</v>
      </c>
      <c r="I98" s="31">
        <v>291</v>
      </c>
      <c r="J98" s="31">
        <v>230</v>
      </c>
      <c r="K98" s="31">
        <v>230</v>
      </c>
      <c r="L98" s="41">
        <f t="shared" ref="L98:N98" si="101">I98/F98-1</f>
        <v>2.0609024928999689</v>
      </c>
      <c r="M98" s="41">
        <f t="shared" si="101"/>
        <v>2.0658491069048255</v>
      </c>
      <c r="N98" s="41">
        <f t="shared" si="101"/>
        <v>2.0658491069048255</v>
      </c>
      <c r="O98" s="41">
        <f t="shared" si="1"/>
        <v>2.0642002355698734</v>
      </c>
      <c r="P98" s="40">
        <f>VLOOKUP(Sintéticos3x3!C98,Aplicações!$B$10:$J$67,6,0)</f>
        <v>0.9</v>
      </c>
      <c r="Q98" s="40">
        <f>VLOOKUP(Sintéticos3x3!D98,Aplicações!$B$10:$J$67,6,0)</f>
        <v>1</v>
      </c>
      <c r="R98" s="40">
        <f>VLOOKUP(Sintéticos3x3!E98,Aplicações!$B$10:$J$67,6,0)</f>
        <v>1</v>
      </c>
      <c r="S98" s="40">
        <f>VLOOKUP(Sintéticos3x3!C98,Aplicações!$B$10:$J$67,7,0)</f>
        <v>0</v>
      </c>
      <c r="T98" s="40">
        <f>VLOOKUP(Sintéticos3x3!D98,Aplicações!$B$10:$J$67,7,0)</f>
        <v>0</v>
      </c>
      <c r="U98" s="40">
        <f>VLOOKUP(Sintéticos3x3!E98,Aplicações!$B$10:$J$67,7,0)</f>
        <v>0</v>
      </c>
      <c r="V98" s="40">
        <f>VLOOKUP(Sintéticos3x3!C98,Aplicações!$B$10:$J$67,8,0)</f>
        <v>0.5</v>
      </c>
      <c r="W98" s="40">
        <f>VLOOKUP(Sintéticos3x3!D98,Aplicações!$B$10:$J$67,8,0)</f>
        <v>0.3</v>
      </c>
      <c r="X98" s="40">
        <f>VLOOKUP(Sintéticos3x3!E98,Aplicações!$B$10:$J$67,8,0)</f>
        <v>0.3</v>
      </c>
      <c r="Y98" s="40">
        <f t="shared" si="2"/>
        <v>2.9</v>
      </c>
      <c r="Z98" s="40">
        <f t="shared" si="3"/>
        <v>0</v>
      </c>
      <c r="AA98" s="40">
        <f t="shared" si="4"/>
        <v>1.1000000000000001</v>
      </c>
      <c r="AB98" s="40">
        <f t="shared" si="5"/>
        <v>0.93333333333333324</v>
      </c>
      <c r="AC98" s="40">
        <f t="shared" si="6"/>
        <v>1</v>
      </c>
      <c r="AD98" s="46">
        <f t="shared" si="7"/>
        <v>0.8666666666666667</v>
      </c>
    </row>
    <row r="99" spans="2:30" ht="13.5" customHeight="1">
      <c r="B99" s="39">
        <v>96</v>
      </c>
      <c r="C99" s="31" t="s">
        <v>51</v>
      </c>
      <c r="D99" s="31" t="s">
        <v>53</v>
      </c>
      <c r="E99" s="31" t="s">
        <v>54</v>
      </c>
      <c r="F99" s="40">
        <f>VLOOKUP(Sintéticos3x3!C99,Aplicações!$B$10:$J$67,9,0)</f>
        <v>95.07</v>
      </c>
      <c r="G99" s="40">
        <f>VLOOKUP(Sintéticos3x3!D99,Aplicações!$B$10:$J$67,9,0)</f>
        <v>75.02</v>
      </c>
      <c r="H99" s="40">
        <f>VLOOKUP(Sintéticos3x3!E99,Aplicações!$B$10:$J$67,9,0)</f>
        <v>74.66</v>
      </c>
      <c r="I99" s="31">
        <v>282</v>
      </c>
      <c r="J99" s="31">
        <v>214</v>
      </c>
      <c r="K99" s="31">
        <v>115</v>
      </c>
      <c r="L99" s="44">
        <f t="shared" ref="L99:N99" si="102">I99/F99-1</f>
        <v>1.9662354054906914</v>
      </c>
      <c r="M99" s="41">
        <f t="shared" si="102"/>
        <v>1.8525726472940551</v>
      </c>
      <c r="N99" s="41">
        <f t="shared" si="102"/>
        <v>0.54031609965175464</v>
      </c>
      <c r="O99" s="41">
        <f t="shared" si="1"/>
        <v>1.4530413841455003</v>
      </c>
      <c r="P99" s="40">
        <f>VLOOKUP(Sintéticos3x3!C99,Aplicações!$B$10:$J$67,6,0)</f>
        <v>0.9</v>
      </c>
      <c r="Q99" s="40">
        <f>VLOOKUP(Sintéticos3x3!D99,Aplicações!$B$10:$J$67,6,0)</f>
        <v>1</v>
      </c>
      <c r="R99" s="40">
        <f>VLOOKUP(Sintéticos3x3!E99,Aplicações!$B$10:$J$67,6,0)</f>
        <v>0.3</v>
      </c>
      <c r="S99" s="40">
        <f>VLOOKUP(Sintéticos3x3!C99,Aplicações!$B$10:$J$67,7,0)</f>
        <v>0</v>
      </c>
      <c r="T99" s="40">
        <f>VLOOKUP(Sintéticos3x3!D99,Aplicações!$B$10:$J$67,7,0)</f>
        <v>0</v>
      </c>
      <c r="U99" s="40">
        <f>VLOOKUP(Sintéticos3x3!E99,Aplicações!$B$10:$J$67,7,0)</f>
        <v>0.9</v>
      </c>
      <c r="V99" s="40">
        <f>VLOOKUP(Sintéticos3x3!C99,Aplicações!$B$10:$J$67,8,0)</f>
        <v>0.5</v>
      </c>
      <c r="W99" s="40">
        <f>VLOOKUP(Sintéticos3x3!D99,Aplicações!$B$10:$J$67,8,0)</f>
        <v>0.3</v>
      </c>
      <c r="X99" s="40">
        <f>VLOOKUP(Sintéticos3x3!E99,Aplicações!$B$10:$J$67,8,0)</f>
        <v>0.3</v>
      </c>
      <c r="Y99" s="40">
        <f t="shared" si="2"/>
        <v>2.1999999999999997</v>
      </c>
      <c r="Z99" s="40">
        <f t="shared" si="3"/>
        <v>0.9</v>
      </c>
      <c r="AA99" s="40">
        <f t="shared" si="4"/>
        <v>1.1000000000000001</v>
      </c>
      <c r="AB99" s="40">
        <f t="shared" si="5"/>
        <v>0.53333333333333333</v>
      </c>
      <c r="AC99" s="40">
        <f t="shared" si="6"/>
        <v>0.70000000000000007</v>
      </c>
      <c r="AD99" s="46">
        <f t="shared" si="7"/>
        <v>0.8666666666666667</v>
      </c>
    </row>
    <row r="100" spans="2:30" ht="13.5" customHeight="1">
      <c r="B100" s="39">
        <v>97</v>
      </c>
      <c r="C100" s="31" t="s">
        <v>51</v>
      </c>
      <c r="D100" s="31" t="s">
        <v>53</v>
      </c>
      <c r="E100" s="31" t="s">
        <v>55</v>
      </c>
      <c r="F100" s="40">
        <f>VLOOKUP(Sintéticos3x3!C100,Aplicações!$B$10:$J$67,9,0)</f>
        <v>95.07</v>
      </c>
      <c r="G100" s="40">
        <f>VLOOKUP(Sintéticos3x3!D100,Aplicações!$B$10:$J$67,9,0)</f>
        <v>75.02</v>
      </c>
      <c r="H100" s="40">
        <f>VLOOKUP(Sintéticos3x3!E100,Aplicações!$B$10:$J$67,9,0)</f>
        <v>66.040000000000006</v>
      </c>
      <c r="I100" s="31">
        <v>251</v>
      </c>
      <c r="J100" s="31">
        <v>195</v>
      </c>
      <c r="K100" s="31">
        <v>143</v>
      </c>
      <c r="L100" s="44">
        <f t="shared" ref="L100:N100" si="103">I100/F100-1</f>
        <v>1.6401598821920693</v>
      </c>
      <c r="M100" s="41">
        <f t="shared" si="103"/>
        <v>1.5993068515062649</v>
      </c>
      <c r="N100" s="41">
        <f t="shared" si="103"/>
        <v>1.1653543307086611</v>
      </c>
      <c r="O100" s="41">
        <f t="shared" si="1"/>
        <v>1.4682736881356651</v>
      </c>
      <c r="P100" s="40">
        <f>VLOOKUP(Sintéticos3x3!C100,Aplicações!$B$10:$J$67,6,0)</f>
        <v>0.9</v>
      </c>
      <c r="Q100" s="40">
        <f>VLOOKUP(Sintéticos3x3!D100,Aplicações!$B$10:$J$67,6,0)</f>
        <v>1</v>
      </c>
      <c r="R100" s="40">
        <f>VLOOKUP(Sintéticos3x3!E100,Aplicações!$B$10:$J$67,6,0)</f>
        <v>0.7</v>
      </c>
      <c r="S100" s="40">
        <f>VLOOKUP(Sintéticos3x3!C100,Aplicações!$B$10:$J$67,7,0)</f>
        <v>0</v>
      </c>
      <c r="T100" s="40">
        <f>VLOOKUP(Sintéticos3x3!D100,Aplicações!$B$10:$J$67,7,0)</f>
        <v>0</v>
      </c>
      <c r="U100" s="40">
        <f>VLOOKUP(Sintéticos3x3!E100,Aplicações!$B$10:$J$67,7,0)</f>
        <v>0.1</v>
      </c>
      <c r="V100" s="40">
        <f>VLOOKUP(Sintéticos3x3!C100,Aplicações!$B$10:$J$67,8,0)</f>
        <v>0.5</v>
      </c>
      <c r="W100" s="40">
        <f>VLOOKUP(Sintéticos3x3!D100,Aplicações!$B$10:$J$67,8,0)</f>
        <v>0.3</v>
      </c>
      <c r="X100" s="40">
        <f>VLOOKUP(Sintéticos3x3!E100,Aplicações!$B$10:$J$67,8,0)</f>
        <v>0.4</v>
      </c>
      <c r="Y100" s="40">
        <f t="shared" si="2"/>
        <v>2.5999999999999996</v>
      </c>
      <c r="Z100" s="40">
        <f t="shared" si="3"/>
        <v>0.1</v>
      </c>
      <c r="AA100" s="40">
        <f t="shared" si="4"/>
        <v>1.2000000000000002</v>
      </c>
      <c r="AB100" s="40">
        <f t="shared" si="5"/>
        <v>0.79999999999999993</v>
      </c>
      <c r="AC100" s="40">
        <f t="shared" si="6"/>
        <v>0.96666666666666667</v>
      </c>
      <c r="AD100" s="46">
        <f t="shared" si="7"/>
        <v>0.8666666666666667</v>
      </c>
    </row>
    <row r="101" spans="2:30" ht="13.5" customHeight="1">
      <c r="B101" s="39">
        <v>98</v>
      </c>
      <c r="C101" s="31" t="s">
        <v>51</v>
      </c>
      <c r="D101" s="31" t="s">
        <v>54</v>
      </c>
      <c r="E101" s="31" t="s">
        <v>54</v>
      </c>
      <c r="F101" s="40">
        <f>VLOOKUP(Sintéticos3x3!C101,Aplicações!$B$10:$J$67,9,0)</f>
        <v>95.07</v>
      </c>
      <c r="G101" s="40">
        <f>VLOOKUP(Sintéticos3x3!D101,Aplicações!$B$10:$J$67,9,0)</f>
        <v>74.66</v>
      </c>
      <c r="H101" s="40">
        <f>VLOOKUP(Sintéticos3x3!E101,Aplicações!$B$10:$J$67,9,0)</f>
        <v>74.66</v>
      </c>
      <c r="I101" s="31">
        <v>278</v>
      </c>
      <c r="J101" s="31">
        <v>126</v>
      </c>
      <c r="K101" s="31">
        <v>129</v>
      </c>
      <c r="L101" s="44">
        <f t="shared" ref="L101:N101" si="104">I101/F101-1</f>
        <v>1.9241611444199012</v>
      </c>
      <c r="M101" s="41">
        <f t="shared" si="104"/>
        <v>0.68765068309670507</v>
      </c>
      <c r="N101" s="41">
        <f t="shared" si="104"/>
        <v>0.72783284221805533</v>
      </c>
      <c r="O101" s="41">
        <f t="shared" si="1"/>
        <v>1.1132148899115537</v>
      </c>
      <c r="P101" s="40">
        <f>VLOOKUP(Sintéticos3x3!C101,Aplicações!$B$10:$J$67,6,0)</f>
        <v>0.9</v>
      </c>
      <c r="Q101" s="40">
        <f>VLOOKUP(Sintéticos3x3!D101,Aplicações!$B$10:$J$67,6,0)</f>
        <v>0.3</v>
      </c>
      <c r="R101" s="40">
        <f>VLOOKUP(Sintéticos3x3!E101,Aplicações!$B$10:$J$67,6,0)</f>
        <v>0.3</v>
      </c>
      <c r="S101" s="40">
        <f>VLOOKUP(Sintéticos3x3!C101,Aplicações!$B$10:$J$67,7,0)</f>
        <v>0</v>
      </c>
      <c r="T101" s="40">
        <f>VLOOKUP(Sintéticos3x3!D101,Aplicações!$B$10:$J$67,7,0)</f>
        <v>0.9</v>
      </c>
      <c r="U101" s="40">
        <f>VLOOKUP(Sintéticos3x3!E101,Aplicações!$B$10:$J$67,7,0)</f>
        <v>0.9</v>
      </c>
      <c r="V101" s="40">
        <f>VLOOKUP(Sintéticos3x3!C101,Aplicações!$B$10:$J$67,8,0)</f>
        <v>0.5</v>
      </c>
      <c r="W101" s="40">
        <f>VLOOKUP(Sintéticos3x3!D101,Aplicações!$B$10:$J$67,8,0)</f>
        <v>0.3</v>
      </c>
      <c r="X101" s="40">
        <f>VLOOKUP(Sintéticos3x3!E101,Aplicações!$B$10:$J$67,8,0)</f>
        <v>0.3</v>
      </c>
      <c r="Y101" s="40">
        <f t="shared" si="2"/>
        <v>1.5</v>
      </c>
      <c r="Z101" s="40">
        <f t="shared" si="3"/>
        <v>1.8</v>
      </c>
      <c r="AA101" s="40">
        <f t="shared" si="4"/>
        <v>1.1000000000000001</v>
      </c>
      <c r="AB101" s="40">
        <f t="shared" si="5"/>
        <v>0.6</v>
      </c>
      <c r="AC101" s="40">
        <f t="shared" si="6"/>
        <v>0.39999999999999997</v>
      </c>
      <c r="AD101" s="46">
        <f t="shared" si="7"/>
        <v>0.8666666666666667</v>
      </c>
    </row>
    <row r="102" spans="2:30" ht="13.5" customHeight="1">
      <c r="B102" s="39">
        <v>99</v>
      </c>
      <c r="C102" s="31" t="s">
        <v>51</v>
      </c>
      <c r="D102" s="31" t="s">
        <v>54</v>
      </c>
      <c r="E102" s="31" t="s">
        <v>55</v>
      </c>
      <c r="F102" s="40">
        <f>VLOOKUP(Sintéticos3x3!C102,Aplicações!$B$10:$J$67,9,0)</f>
        <v>95.07</v>
      </c>
      <c r="G102" s="40">
        <f>VLOOKUP(Sintéticos3x3!D102,Aplicações!$B$10:$J$67,9,0)</f>
        <v>74.66</v>
      </c>
      <c r="H102" s="40">
        <f>VLOOKUP(Sintéticos3x3!E102,Aplicações!$B$10:$J$67,9,0)</f>
        <v>66.040000000000006</v>
      </c>
      <c r="I102" s="31">
        <v>268</v>
      </c>
      <c r="J102" s="31">
        <v>118</v>
      </c>
      <c r="K102" s="31">
        <v>158</v>
      </c>
      <c r="L102" s="44">
        <f t="shared" ref="L102:N102" si="105">I102/F102-1</f>
        <v>1.8189754917429264</v>
      </c>
      <c r="M102" s="41">
        <f t="shared" si="105"/>
        <v>0.5804982587731049</v>
      </c>
      <c r="N102" s="41">
        <f t="shared" si="105"/>
        <v>1.3924894003634161</v>
      </c>
      <c r="O102" s="41">
        <f t="shared" si="1"/>
        <v>1.2639877169598157</v>
      </c>
      <c r="P102" s="40">
        <f>VLOOKUP(Sintéticos3x3!C102,Aplicações!$B$10:$J$67,6,0)</f>
        <v>0.9</v>
      </c>
      <c r="Q102" s="40">
        <f>VLOOKUP(Sintéticos3x3!D102,Aplicações!$B$10:$J$67,6,0)</f>
        <v>0.3</v>
      </c>
      <c r="R102" s="40">
        <f>VLOOKUP(Sintéticos3x3!E102,Aplicações!$B$10:$J$67,6,0)</f>
        <v>0.7</v>
      </c>
      <c r="S102" s="40">
        <f>VLOOKUP(Sintéticos3x3!C102,Aplicações!$B$10:$J$67,7,0)</f>
        <v>0</v>
      </c>
      <c r="T102" s="40">
        <f>VLOOKUP(Sintéticos3x3!D102,Aplicações!$B$10:$J$67,7,0)</f>
        <v>0.9</v>
      </c>
      <c r="U102" s="40">
        <f>VLOOKUP(Sintéticos3x3!E102,Aplicações!$B$10:$J$67,7,0)</f>
        <v>0.1</v>
      </c>
      <c r="V102" s="40">
        <f>VLOOKUP(Sintéticos3x3!C102,Aplicações!$B$10:$J$67,8,0)</f>
        <v>0.5</v>
      </c>
      <c r="W102" s="40">
        <f>VLOOKUP(Sintéticos3x3!D102,Aplicações!$B$10:$J$67,8,0)</f>
        <v>0.3</v>
      </c>
      <c r="X102" s="40">
        <f>VLOOKUP(Sintéticos3x3!E102,Aplicações!$B$10:$J$67,8,0)</f>
        <v>0.4</v>
      </c>
      <c r="Y102" s="40">
        <f t="shared" si="2"/>
        <v>1.9</v>
      </c>
      <c r="Z102" s="40">
        <f t="shared" si="3"/>
        <v>1</v>
      </c>
      <c r="AA102" s="40">
        <f t="shared" si="4"/>
        <v>1.2000000000000002</v>
      </c>
      <c r="AB102" s="40">
        <f t="shared" si="5"/>
        <v>0.6</v>
      </c>
      <c r="AC102" s="40">
        <f t="shared" si="6"/>
        <v>0.1333333333333333</v>
      </c>
      <c r="AD102" s="46">
        <f t="shared" si="7"/>
        <v>0.8666666666666667</v>
      </c>
    </row>
    <row r="103" spans="2:30" ht="13.5" customHeight="1">
      <c r="B103" s="39">
        <v>100</v>
      </c>
      <c r="C103" s="31" t="s">
        <v>51</v>
      </c>
      <c r="D103" s="31" t="s">
        <v>55</v>
      </c>
      <c r="E103" s="31" t="s">
        <v>55</v>
      </c>
      <c r="F103" s="40">
        <f>VLOOKUP(Sintéticos3x3!C103,Aplicações!$B$10:$J$67,9,0)</f>
        <v>95.07</v>
      </c>
      <c r="G103" s="40">
        <f>VLOOKUP(Sintéticos3x3!D103,Aplicações!$B$10:$J$67,9,0)</f>
        <v>66.040000000000006</v>
      </c>
      <c r="H103" s="40">
        <f>VLOOKUP(Sintéticos3x3!E103,Aplicações!$B$10:$J$67,9,0)</f>
        <v>66.040000000000006</v>
      </c>
      <c r="I103" s="31">
        <v>281</v>
      </c>
      <c r="J103" s="31">
        <v>187</v>
      </c>
      <c r="K103" s="31">
        <v>186</v>
      </c>
      <c r="L103" s="44">
        <f t="shared" ref="L103:N103" si="106">I103/F103-1</f>
        <v>1.9557168402229936</v>
      </c>
      <c r="M103" s="41">
        <f t="shared" si="106"/>
        <v>1.8316172016959418</v>
      </c>
      <c r="N103" s="41">
        <f t="shared" si="106"/>
        <v>1.8164748637189581</v>
      </c>
      <c r="O103" s="41">
        <f t="shared" si="1"/>
        <v>1.8679363018792978</v>
      </c>
      <c r="P103" s="40">
        <f>VLOOKUP(Sintéticos3x3!C103,Aplicações!$B$10:$J$67,6,0)</f>
        <v>0.9</v>
      </c>
      <c r="Q103" s="40">
        <f>VLOOKUP(Sintéticos3x3!D103,Aplicações!$B$10:$J$67,6,0)</f>
        <v>0.7</v>
      </c>
      <c r="R103" s="40">
        <f>VLOOKUP(Sintéticos3x3!E103,Aplicações!$B$10:$J$67,6,0)</f>
        <v>0.7</v>
      </c>
      <c r="S103" s="40">
        <f>VLOOKUP(Sintéticos3x3!C103,Aplicações!$B$10:$J$67,7,0)</f>
        <v>0</v>
      </c>
      <c r="T103" s="40">
        <f>VLOOKUP(Sintéticos3x3!D103,Aplicações!$B$10:$J$67,7,0)</f>
        <v>0.1</v>
      </c>
      <c r="U103" s="40">
        <f>VLOOKUP(Sintéticos3x3!E103,Aplicações!$B$10:$J$67,7,0)</f>
        <v>0.1</v>
      </c>
      <c r="V103" s="40">
        <f>VLOOKUP(Sintéticos3x3!C103,Aplicações!$B$10:$J$67,8,0)</f>
        <v>0.5</v>
      </c>
      <c r="W103" s="40">
        <f>VLOOKUP(Sintéticos3x3!D103,Aplicações!$B$10:$J$67,8,0)</f>
        <v>0.4</v>
      </c>
      <c r="X103" s="40">
        <f>VLOOKUP(Sintéticos3x3!E103,Aplicações!$B$10:$J$67,8,0)</f>
        <v>0.4</v>
      </c>
      <c r="Y103" s="40">
        <f t="shared" si="2"/>
        <v>2.2999999999999998</v>
      </c>
      <c r="Z103" s="40">
        <f t="shared" si="3"/>
        <v>0.2</v>
      </c>
      <c r="AA103" s="40">
        <f t="shared" si="4"/>
        <v>1.3</v>
      </c>
      <c r="AB103" s="40">
        <f t="shared" si="5"/>
        <v>0.86666666666666659</v>
      </c>
      <c r="AC103" s="40">
        <f t="shared" si="6"/>
        <v>0.93333333333333324</v>
      </c>
      <c r="AD103" s="46">
        <f t="shared" si="7"/>
        <v>0.93333333333333324</v>
      </c>
    </row>
    <row r="104" spans="2:30" ht="13.5" customHeight="1">
      <c r="B104" s="39">
        <v>101</v>
      </c>
      <c r="C104" s="31" t="s">
        <v>52</v>
      </c>
      <c r="D104" s="31" t="s">
        <v>52</v>
      </c>
      <c r="E104" s="31" t="s">
        <v>52</v>
      </c>
      <c r="F104" s="40">
        <f>VLOOKUP(Sintéticos3x3!C104,Aplicações!$B$10:$J$67,9,0)</f>
        <v>93.25</v>
      </c>
      <c r="G104" s="40">
        <f>VLOOKUP(Sintéticos3x3!D104,Aplicações!$B$10:$J$67,9,0)</f>
        <v>93.25</v>
      </c>
      <c r="H104" s="40">
        <f>VLOOKUP(Sintéticos3x3!E104,Aplicações!$B$10:$J$67,9,0)</f>
        <v>93.25</v>
      </c>
      <c r="I104" s="31">
        <v>192</v>
      </c>
      <c r="J104" s="31">
        <v>195</v>
      </c>
      <c r="K104" s="31">
        <v>188</v>
      </c>
      <c r="L104" s="44">
        <f t="shared" ref="L104:N104" si="107">I104/F104-1</f>
        <v>1.0589812332439679</v>
      </c>
      <c r="M104" s="41">
        <f t="shared" si="107"/>
        <v>1.0911528150134049</v>
      </c>
      <c r="N104" s="41">
        <f t="shared" si="107"/>
        <v>1.0160857908847185</v>
      </c>
      <c r="O104" s="41">
        <f t="shared" si="1"/>
        <v>1.0554066130473638</v>
      </c>
      <c r="P104" s="40">
        <f>VLOOKUP(Sintéticos3x3!C104,Aplicações!$B$10:$J$67,6,0)</f>
        <v>0.3</v>
      </c>
      <c r="Q104" s="40">
        <f>VLOOKUP(Sintéticos3x3!D104,Aplicações!$B$10:$J$67,6,0)</f>
        <v>0.3</v>
      </c>
      <c r="R104" s="40">
        <f>VLOOKUP(Sintéticos3x3!E104,Aplicações!$B$10:$J$67,6,0)</f>
        <v>0.3</v>
      </c>
      <c r="S104" s="40">
        <f>VLOOKUP(Sintéticos3x3!C104,Aplicações!$B$10:$J$67,7,0)</f>
        <v>0.9</v>
      </c>
      <c r="T104" s="40">
        <f>VLOOKUP(Sintéticos3x3!D104,Aplicações!$B$10:$J$67,7,0)</f>
        <v>0.9</v>
      </c>
      <c r="U104" s="40">
        <f>VLOOKUP(Sintéticos3x3!E104,Aplicações!$B$10:$J$67,7,0)</f>
        <v>0.9</v>
      </c>
      <c r="V104" s="40">
        <f>VLOOKUP(Sintéticos3x3!C104,Aplicações!$B$10:$J$67,8,0)</f>
        <v>0.5</v>
      </c>
      <c r="W104" s="40">
        <f>VLOOKUP(Sintéticos3x3!D104,Aplicações!$B$10:$J$67,8,0)</f>
        <v>0.5</v>
      </c>
      <c r="X104" s="40">
        <f>VLOOKUP(Sintéticos3x3!E104,Aplicações!$B$10:$J$67,8,0)</f>
        <v>0.5</v>
      </c>
      <c r="Y104" s="40">
        <f t="shared" si="2"/>
        <v>0.89999999999999991</v>
      </c>
      <c r="Z104" s="40">
        <f t="shared" si="3"/>
        <v>2.7</v>
      </c>
      <c r="AA104" s="40">
        <f t="shared" si="4"/>
        <v>1.5</v>
      </c>
      <c r="AB104" s="40">
        <f t="shared" si="5"/>
        <v>1</v>
      </c>
      <c r="AC104" s="40">
        <f t="shared" si="6"/>
        <v>1</v>
      </c>
      <c r="AD104" s="46">
        <f t="shared" si="7"/>
        <v>1</v>
      </c>
    </row>
    <row r="105" spans="2:30" ht="13.5" customHeight="1">
      <c r="B105" s="39">
        <v>102</v>
      </c>
      <c r="C105" s="31" t="s">
        <v>52</v>
      </c>
      <c r="D105" s="31" t="s">
        <v>52</v>
      </c>
      <c r="E105" s="31" t="s">
        <v>53</v>
      </c>
      <c r="F105" s="40">
        <f>VLOOKUP(Sintéticos3x3!C105,Aplicações!$B$10:$J$67,9,0)</f>
        <v>93.25</v>
      </c>
      <c r="G105" s="40">
        <f>VLOOKUP(Sintéticos3x3!D105,Aplicações!$B$10:$J$67,9,0)</f>
        <v>93.25</v>
      </c>
      <c r="H105" s="40">
        <f>VLOOKUP(Sintéticos3x3!E105,Aplicações!$B$10:$J$67,9,0)</f>
        <v>75.02</v>
      </c>
      <c r="I105" s="31">
        <v>173</v>
      </c>
      <c r="J105" s="31">
        <v>172</v>
      </c>
      <c r="K105" s="31">
        <v>182</v>
      </c>
      <c r="L105" s="44">
        <f t="shared" ref="L105:N105" si="108">I105/F105-1</f>
        <v>0.85522788203753342</v>
      </c>
      <c r="M105" s="41">
        <f t="shared" si="108"/>
        <v>0.84450402144772108</v>
      </c>
      <c r="N105" s="41">
        <f t="shared" si="108"/>
        <v>1.426019728072514</v>
      </c>
      <c r="O105" s="41">
        <f t="shared" si="1"/>
        <v>1.0419172105192562</v>
      </c>
      <c r="P105" s="40">
        <f>VLOOKUP(Sintéticos3x3!C105,Aplicações!$B$10:$J$67,6,0)</f>
        <v>0.3</v>
      </c>
      <c r="Q105" s="40">
        <f>VLOOKUP(Sintéticos3x3!D105,Aplicações!$B$10:$J$67,6,0)</f>
        <v>0.3</v>
      </c>
      <c r="R105" s="40">
        <f>VLOOKUP(Sintéticos3x3!E105,Aplicações!$B$10:$J$67,6,0)</f>
        <v>1</v>
      </c>
      <c r="S105" s="40">
        <f>VLOOKUP(Sintéticos3x3!C105,Aplicações!$B$10:$J$67,7,0)</f>
        <v>0.9</v>
      </c>
      <c r="T105" s="40">
        <f>VLOOKUP(Sintéticos3x3!D105,Aplicações!$B$10:$J$67,7,0)</f>
        <v>0.9</v>
      </c>
      <c r="U105" s="40">
        <f>VLOOKUP(Sintéticos3x3!E105,Aplicações!$B$10:$J$67,7,0)</f>
        <v>0</v>
      </c>
      <c r="V105" s="40">
        <f>VLOOKUP(Sintéticos3x3!C105,Aplicações!$B$10:$J$67,8,0)</f>
        <v>0.5</v>
      </c>
      <c r="W105" s="40">
        <f>VLOOKUP(Sintéticos3x3!D105,Aplicações!$B$10:$J$67,8,0)</f>
        <v>0.5</v>
      </c>
      <c r="X105" s="40">
        <f>VLOOKUP(Sintéticos3x3!E105,Aplicações!$B$10:$J$67,8,0)</f>
        <v>0.3</v>
      </c>
      <c r="Y105" s="40">
        <f t="shared" si="2"/>
        <v>1.6</v>
      </c>
      <c r="Z105" s="40">
        <f t="shared" si="3"/>
        <v>1.8</v>
      </c>
      <c r="AA105" s="40">
        <f t="shared" si="4"/>
        <v>1.3</v>
      </c>
      <c r="AB105" s="40">
        <f t="shared" si="5"/>
        <v>0.53333333333333333</v>
      </c>
      <c r="AC105" s="40">
        <f t="shared" si="6"/>
        <v>0.70000000000000007</v>
      </c>
      <c r="AD105" s="46">
        <f t="shared" si="7"/>
        <v>0.8666666666666667</v>
      </c>
    </row>
    <row r="106" spans="2:30" ht="13.5" customHeight="1">
      <c r="B106" s="39">
        <v>103</v>
      </c>
      <c r="C106" s="31" t="s">
        <v>52</v>
      </c>
      <c r="D106" s="31" t="s">
        <v>52</v>
      </c>
      <c r="E106" s="31" t="s">
        <v>54</v>
      </c>
      <c r="F106" s="40">
        <f>VLOOKUP(Sintéticos3x3!C106,Aplicações!$B$10:$J$67,9,0)</f>
        <v>93.25</v>
      </c>
      <c r="G106" s="40">
        <f>VLOOKUP(Sintéticos3x3!D106,Aplicações!$B$10:$J$67,9,0)</f>
        <v>93.25</v>
      </c>
      <c r="H106" s="40">
        <f>VLOOKUP(Sintéticos3x3!E106,Aplicações!$B$10:$J$67,9,0)</f>
        <v>74.66</v>
      </c>
      <c r="I106" s="31">
        <v>198</v>
      </c>
      <c r="J106" s="31">
        <v>199</v>
      </c>
      <c r="K106" s="31">
        <v>133</v>
      </c>
      <c r="L106" s="44">
        <f t="shared" ref="L106:N106" si="109">I106/F106-1</f>
        <v>1.1233243967828419</v>
      </c>
      <c r="M106" s="41">
        <f t="shared" si="109"/>
        <v>1.1340482573726542</v>
      </c>
      <c r="N106" s="41">
        <f t="shared" si="109"/>
        <v>0.78140905437985553</v>
      </c>
      <c r="O106" s="41">
        <f t="shared" si="1"/>
        <v>1.0129272361784505</v>
      </c>
      <c r="P106" s="40">
        <f>VLOOKUP(Sintéticos3x3!C106,Aplicações!$B$10:$J$67,6,0)</f>
        <v>0.3</v>
      </c>
      <c r="Q106" s="40">
        <f>VLOOKUP(Sintéticos3x3!D106,Aplicações!$B$10:$J$67,6,0)</f>
        <v>0.3</v>
      </c>
      <c r="R106" s="40">
        <f>VLOOKUP(Sintéticos3x3!E106,Aplicações!$B$10:$J$67,6,0)</f>
        <v>0.3</v>
      </c>
      <c r="S106" s="40">
        <f>VLOOKUP(Sintéticos3x3!C106,Aplicações!$B$10:$J$67,7,0)</f>
        <v>0.9</v>
      </c>
      <c r="T106" s="40">
        <f>VLOOKUP(Sintéticos3x3!D106,Aplicações!$B$10:$J$67,7,0)</f>
        <v>0.9</v>
      </c>
      <c r="U106" s="40">
        <f>VLOOKUP(Sintéticos3x3!E106,Aplicações!$B$10:$J$67,7,0)</f>
        <v>0.9</v>
      </c>
      <c r="V106" s="40">
        <f>VLOOKUP(Sintéticos3x3!C106,Aplicações!$B$10:$J$67,8,0)</f>
        <v>0.5</v>
      </c>
      <c r="W106" s="40">
        <f>VLOOKUP(Sintéticos3x3!D106,Aplicações!$B$10:$J$67,8,0)</f>
        <v>0.5</v>
      </c>
      <c r="X106" s="40">
        <f>VLOOKUP(Sintéticos3x3!E106,Aplicações!$B$10:$J$67,8,0)</f>
        <v>0.3</v>
      </c>
      <c r="Y106" s="40">
        <f t="shared" si="2"/>
        <v>0.89999999999999991</v>
      </c>
      <c r="Z106" s="40">
        <f t="shared" si="3"/>
        <v>2.7</v>
      </c>
      <c r="AA106" s="40">
        <f t="shared" si="4"/>
        <v>1.3</v>
      </c>
      <c r="AB106" s="40">
        <f t="shared" si="5"/>
        <v>1</v>
      </c>
      <c r="AC106" s="40">
        <f t="shared" si="6"/>
        <v>1</v>
      </c>
      <c r="AD106" s="46">
        <f t="shared" si="7"/>
        <v>0.8666666666666667</v>
      </c>
    </row>
    <row r="107" spans="2:30" ht="13.5" customHeight="1">
      <c r="B107" s="39">
        <v>104</v>
      </c>
      <c r="C107" s="31" t="s">
        <v>52</v>
      </c>
      <c r="D107" s="31" t="s">
        <v>52</v>
      </c>
      <c r="E107" s="31" t="s">
        <v>55</v>
      </c>
      <c r="F107" s="40">
        <f>VLOOKUP(Sintéticos3x3!C107,Aplicações!$B$10:$J$67,9,0)</f>
        <v>93.25</v>
      </c>
      <c r="G107" s="40">
        <f>VLOOKUP(Sintéticos3x3!D107,Aplicações!$B$10:$J$67,9,0)</f>
        <v>93.25</v>
      </c>
      <c r="H107" s="40">
        <f>VLOOKUP(Sintéticos3x3!E107,Aplicações!$B$10:$J$67,9,0)</f>
        <v>66.040000000000006</v>
      </c>
      <c r="I107" s="31">
        <v>186</v>
      </c>
      <c r="J107" s="31">
        <v>185</v>
      </c>
      <c r="K107" s="31">
        <v>162</v>
      </c>
      <c r="L107" s="44">
        <f t="shared" ref="L107:N107" si="110">I107/F107-1</f>
        <v>0.99463806970509383</v>
      </c>
      <c r="M107" s="41">
        <f t="shared" si="110"/>
        <v>0.98391420911528149</v>
      </c>
      <c r="N107" s="41">
        <f t="shared" si="110"/>
        <v>1.4530587522713505</v>
      </c>
      <c r="O107" s="41">
        <f t="shared" si="1"/>
        <v>1.1438703436972419</v>
      </c>
      <c r="P107" s="40">
        <f>VLOOKUP(Sintéticos3x3!C107,Aplicações!$B$10:$J$67,6,0)</f>
        <v>0.3</v>
      </c>
      <c r="Q107" s="40">
        <f>VLOOKUP(Sintéticos3x3!D107,Aplicações!$B$10:$J$67,6,0)</f>
        <v>0.3</v>
      </c>
      <c r="R107" s="40">
        <f>VLOOKUP(Sintéticos3x3!E107,Aplicações!$B$10:$J$67,6,0)</f>
        <v>0.7</v>
      </c>
      <c r="S107" s="40">
        <f>VLOOKUP(Sintéticos3x3!C107,Aplicações!$B$10:$J$67,7,0)</f>
        <v>0.9</v>
      </c>
      <c r="T107" s="40">
        <f>VLOOKUP(Sintéticos3x3!D107,Aplicações!$B$10:$J$67,7,0)</f>
        <v>0.9</v>
      </c>
      <c r="U107" s="40">
        <f>VLOOKUP(Sintéticos3x3!E107,Aplicações!$B$10:$J$67,7,0)</f>
        <v>0.1</v>
      </c>
      <c r="V107" s="40">
        <f>VLOOKUP(Sintéticos3x3!C107,Aplicações!$B$10:$J$67,8,0)</f>
        <v>0.5</v>
      </c>
      <c r="W107" s="40">
        <f>VLOOKUP(Sintéticos3x3!D107,Aplicações!$B$10:$J$67,8,0)</f>
        <v>0.5</v>
      </c>
      <c r="X107" s="40">
        <f>VLOOKUP(Sintéticos3x3!E107,Aplicações!$B$10:$J$67,8,0)</f>
        <v>0.4</v>
      </c>
      <c r="Y107" s="40">
        <f t="shared" si="2"/>
        <v>1.2999999999999998</v>
      </c>
      <c r="Z107" s="40">
        <f t="shared" si="3"/>
        <v>1.9000000000000001</v>
      </c>
      <c r="AA107" s="40">
        <f t="shared" si="4"/>
        <v>1.4</v>
      </c>
      <c r="AB107" s="40">
        <f t="shared" si="5"/>
        <v>0.73333333333333339</v>
      </c>
      <c r="AC107" s="40">
        <f t="shared" si="6"/>
        <v>0.73333333333333339</v>
      </c>
      <c r="AD107" s="46">
        <f t="shared" si="7"/>
        <v>0.93333333333333324</v>
      </c>
    </row>
    <row r="108" spans="2:30" ht="13.5" customHeight="1">
      <c r="B108" s="39">
        <v>105</v>
      </c>
      <c r="C108" s="31" t="s">
        <v>52</v>
      </c>
      <c r="D108" s="31" t="s">
        <v>53</v>
      </c>
      <c r="E108" s="31" t="s">
        <v>53</v>
      </c>
      <c r="F108" s="40">
        <f>VLOOKUP(Sintéticos3x3!C108,Aplicações!$B$10:$J$67,9,0)</f>
        <v>93.25</v>
      </c>
      <c r="G108" s="40">
        <f>VLOOKUP(Sintéticos3x3!D108,Aplicações!$B$10:$J$67,9,0)</f>
        <v>75.02</v>
      </c>
      <c r="H108" s="40">
        <f>VLOOKUP(Sintéticos3x3!E108,Aplicações!$B$10:$J$67,9,0)</f>
        <v>75.02</v>
      </c>
      <c r="I108" s="31">
        <v>174</v>
      </c>
      <c r="J108" s="31">
        <v>217</v>
      </c>
      <c r="K108" s="31">
        <v>217</v>
      </c>
      <c r="L108" s="44">
        <f t="shared" ref="L108:N108" si="111">I108/F108-1</f>
        <v>0.86595174262734576</v>
      </c>
      <c r="M108" s="41">
        <f t="shared" si="111"/>
        <v>1.8925619834710745</v>
      </c>
      <c r="N108" s="41">
        <f t="shared" si="111"/>
        <v>1.8925619834710745</v>
      </c>
      <c r="O108" s="41">
        <f t="shared" si="1"/>
        <v>1.5503585698564983</v>
      </c>
      <c r="P108" s="40">
        <f>VLOOKUP(Sintéticos3x3!C108,Aplicações!$B$10:$J$67,6,0)</f>
        <v>0.3</v>
      </c>
      <c r="Q108" s="40">
        <f>VLOOKUP(Sintéticos3x3!D108,Aplicações!$B$10:$J$67,6,0)</f>
        <v>1</v>
      </c>
      <c r="R108" s="40">
        <f>VLOOKUP(Sintéticos3x3!E108,Aplicações!$B$10:$J$67,6,0)</f>
        <v>1</v>
      </c>
      <c r="S108" s="40">
        <f>VLOOKUP(Sintéticos3x3!C108,Aplicações!$B$10:$J$67,7,0)</f>
        <v>0.9</v>
      </c>
      <c r="T108" s="40">
        <f>VLOOKUP(Sintéticos3x3!D108,Aplicações!$B$10:$J$67,7,0)</f>
        <v>0</v>
      </c>
      <c r="U108" s="40">
        <f>VLOOKUP(Sintéticos3x3!E108,Aplicações!$B$10:$J$67,7,0)</f>
        <v>0</v>
      </c>
      <c r="V108" s="40">
        <f>VLOOKUP(Sintéticos3x3!C108,Aplicações!$B$10:$J$67,8,0)</f>
        <v>0.5</v>
      </c>
      <c r="W108" s="40">
        <f>VLOOKUP(Sintéticos3x3!D108,Aplicações!$B$10:$J$67,8,0)</f>
        <v>0.3</v>
      </c>
      <c r="X108" s="40">
        <f>VLOOKUP(Sintéticos3x3!E108,Aplicações!$B$10:$J$67,8,0)</f>
        <v>0.3</v>
      </c>
      <c r="Y108" s="40">
        <f t="shared" si="2"/>
        <v>2.2999999999999998</v>
      </c>
      <c r="Z108" s="40">
        <f t="shared" si="3"/>
        <v>0.9</v>
      </c>
      <c r="AA108" s="40">
        <f t="shared" si="4"/>
        <v>1.1000000000000001</v>
      </c>
      <c r="AB108" s="40">
        <f t="shared" si="5"/>
        <v>0.53333333333333333</v>
      </c>
      <c r="AC108" s="40">
        <f t="shared" si="6"/>
        <v>0.39999999999999997</v>
      </c>
      <c r="AD108" s="46">
        <f t="shared" si="7"/>
        <v>0.8666666666666667</v>
      </c>
    </row>
    <row r="109" spans="2:30" ht="13.5" customHeight="1">
      <c r="B109" s="39">
        <v>106</v>
      </c>
      <c r="C109" s="31" t="s">
        <v>52</v>
      </c>
      <c r="D109" s="31" t="s">
        <v>53</v>
      </c>
      <c r="E109" s="31" t="s">
        <v>54</v>
      </c>
      <c r="F109" s="40">
        <f>VLOOKUP(Sintéticos3x3!C109,Aplicações!$B$10:$J$67,9,0)</f>
        <v>93.25</v>
      </c>
      <c r="G109" s="40">
        <f>VLOOKUP(Sintéticos3x3!D109,Aplicações!$B$10:$J$67,9,0)</f>
        <v>75.02</v>
      </c>
      <c r="H109" s="40">
        <f>VLOOKUP(Sintéticos3x3!E109,Aplicações!$B$10:$J$67,9,0)</f>
        <v>74.66</v>
      </c>
      <c r="I109" s="31">
        <v>182</v>
      </c>
      <c r="J109" s="31">
        <v>200</v>
      </c>
      <c r="K109" s="31">
        <v>117</v>
      </c>
      <c r="L109" s="44">
        <f t="shared" ref="L109:N109" si="112">I109/F109-1</f>
        <v>0.95174262734584447</v>
      </c>
      <c r="M109" s="41">
        <f t="shared" si="112"/>
        <v>1.6659557451346307</v>
      </c>
      <c r="N109" s="41">
        <f t="shared" si="112"/>
        <v>0.56710420573265474</v>
      </c>
      <c r="O109" s="41">
        <f t="shared" si="1"/>
        <v>1.0616008594043767</v>
      </c>
      <c r="P109" s="40">
        <f>VLOOKUP(Sintéticos3x3!C109,Aplicações!$B$10:$J$67,6,0)</f>
        <v>0.3</v>
      </c>
      <c r="Q109" s="40">
        <f>VLOOKUP(Sintéticos3x3!D109,Aplicações!$B$10:$J$67,6,0)</f>
        <v>1</v>
      </c>
      <c r="R109" s="40">
        <f>VLOOKUP(Sintéticos3x3!E109,Aplicações!$B$10:$J$67,6,0)</f>
        <v>0.3</v>
      </c>
      <c r="S109" s="40">
        <f>VLOOKUP(Sintéticos3x3!C109,Aplicações!$B$10:$J$67,7,0)</f>
        <v>0.9</v>
      </c>
      <c r="T109" s="40">
        <f>VLOOKUP(Sintéticos3x3!D109,Aplicações!$B$10:$J$67,7,0)</f>
        <v>0</v>
      </c>
      <c r="U109" s="40">
        <f>VLOOKUP(Sintéticos3x3!E109,Aplicações!$B$10:$J$67,7,0)</f>
        <v>0.9</v>
      </c>
      <c r="V109" s="40">
        <f>VLOOKUP(Sintéticos3x3!C109,Aplicações!$B$10:$J$67,8,0)</f>
        <v>0.5</v>
      </c>
      <c r="W109" s="40">
        <f>VLOOKUP(Sintéticos3x3!D109,Aplicações!$B$10:$J$67,8,0)</f>
        <v>0.3</v>
      </c>
      <c r="X109" s="40">
        <f>VLOOKUP(Sintéticos3x3!E109,Aplicações!$B$10:$J$67,8,0)</f>
        <v>0.3</v>
      </c>
      <c r="Y109" s="40">
        <f t="shared" si="2"/>
        <v>1.6</v>
      </c>
      <c r="Z109" s="40">
        <f t="shared" si="3"/>
        <v>1.8</v>
      </c>
      <c r="AA109" s="40">
        <f t="shared" si="4"/>
        <v>1.1000000000000001</v>
      </c>
      <c r="AB109" s="40">
        <f t="shared" si="5"/>
        <v>0.53333333333333333</v>
      </c>
      <c r="AC109" s="40">
        <f t="shared" si="6"/>
        <v>9.9999999999999978E-2</v>
      </c>
      <c r="AD109" s="46">
        <f t="shared" si="7"/>
        <v>0.8666666666666667</v>
      </c>
    </row>
    <row r="110" spans="2:30" ht="13.5" customHeight="1">
      <c r="B110" s="39">
        <v>107</v>
      </c>
      <c r="C110" s="31" t="s">
        <v>52</v>
      </c>
      <c r="D110" s="31" t="s">
        <v>53</v>
      </c>
      <c r="E110" s="31" t="s">
        <v>55</v>
      </c>
      <c r="F110" s="40">
        <f>VLOOKUP(Sintéticos3x3!C110,Aplicações!$B$10:$J$67,9,0)</f>
        <v>93.25</v>
      </c>
      <c r="G110" s="40">
        <f>VLOOKUP(Sintéticos3x3!D110,Aplicações!$B$10:$J$67,9,0)</f>
        <v>75.02</v>
      </c>
      <c r="H110" s="40">
        <f>VLOOKUP(Sintéticos3x3!E110,Aplicações!$B$10:$J$67,9,0)</f>
        <v>66.040000000000006</v>
      </c>
      <c r="I110" s="31">
        <v>166</v>
      </c>
      <c r="J110" s="31">
        <v>192</v>
      </c>
      <c r="K110" s="31">
        <v>149</v>
      </c>
      <c r="L110" s="44">
        <f t="shared" ref="L110:N110" si="113">I110/F110-1</f>
        <v>0.78016085790884726</v>
      </c>
      <c r="M110" s="41">
        <f t="shared" si="113"/>
        <v>1.5593175153292456</v>
      </c>
      <c r="N110" s="41">
        <f t="shared" si="113"/>
        <v>1.256208358570563</v>
      </c>
      <c r="O110" s="41">
        <f t="shared" si="1"/>
        <v>1.1985622439362185</v>
      </c>
      <c r="P110" s="40">
        <f>VLOOKUP(Sintéticos3x3!C110,Aplicações!$B$10:$J$67,6,0)</f>
        <v>0.3</v>
      </c>
      <c r="Q110" s="40">
        <f>VLOOKUP(Sintéticos3x3!D110,Aplicações!$B$10:$J$67,6,0)</f>
        <v>1</v>
      </c>
      <c r="R110" s="40">
        <f>VLOOKUP(Sintéticos3x3!E110,Aplicações!$B$10:$J$67,6,0)</f>
        <v>0.7</v>
      </c>
      <c r="S110" s="40">
        <f>VLOOKUP(Sintéticos3x3!C110,Aplicações!$B$10:$J$67,7,0)</f>
        <v>0.9</v>
      </c>
      <c r="T110" s="40">
        <f>VLOOKUP(Sintéticos3x3!D110,Aplicações!$B$10:$J$67,7,0)</f>
        <v>0</v>
      </c>
      <c r="U110" s="40">
        <f>VLOOKUP(Sintéticos3x3!E110,Aplicações!$B$10:$J$67,7,0)</f>
        <v>0.1</v>
      </c>
      <c r="V110" s="40">
        <f>VLOOKUP(Sintéticos3x3!C110,Aplicações!$B$10:$J$67,8,0)</f>
        <v>0.5</v>
      </c>
      <c r="W110" s="40">
        <f>VLOOKUP(Sintéticos3x3!D110,Aplicações!$B$10:$J$67,8,0)</f>
        <v>0.3</v>
      </c>
      <c r="X110" s="40">
        <f>VLOOKUP(Sintéticos3x3!E110,Aplicações!$B$10:$J$67,8,0)</f>
        <v>0.4</v>
      </c>
      <c r="Y110" s="40">
        <f t="shared" si="2"/>
        <v>2</v>
      </c>
      <c r="Z110" s="40">
        <f t="shared" si="3"/>
        <v>1</v>
      </c>
      <c r="AA110" s="40">
        <f t="shared" si="4"/>
        <v>1.2000000000000002</v>
      </c>
      <c r="AB110" s="40">
        <f t="shared" si="5"/>
        <v>0.53333333333333333</v>
      </c>
      <c r="AC110" s="40">
        <f t="shared" si="6"/>
        <v>0.3666666666666667</v>
      </c>
      <c r="AD110" s="46">
        <f t="shared" si="7"/>
        <v>0.8666666666666667</v>
      </c>
    </row>
    <row r="111" spans="2:30" ht="13.5" customHeight="1">
      <c r="B111" s="39">
        <v>108</v>
      </c>
      <c r="C111" s="31" t="s">
        <v>52</v>
      </c>
      <c r="D111" s="31" t="s">
        <v>54</v>
      </c>
      <c r="E111" s="31" t="s">
        <v>54</v>
      </c>
      <c r="F111" s="40">
        <f>VLOOKUP(Sintéticos3x3!C111,Aplicações!$B$10:$J$67,9,0)</f>
        <v>93.25</v>
      </c>
      <c r="G111" s="40">
        <f>VLOOKUP(Sintéticos3x3!D111,Aplicações!$B$10:$J$67,9,0)</f>
        <v>74.66</v>
      </c>
      <c r="H111" s="40">
        <f>VLOOKUP(Sintéticos3x3!E111,Aplicações!$B$10:$J$67,9,0)</f>
        <v>74.66</v>
      </c>
      <c r="I111" s="31">
        <v>200</v>
      </c>
      <c r="J111" s="31">
        <v>141</v>
      </c>
      <c r="K111" s="31">
        <v>137</v>
      </c>
      <c r="L111" s="44">
        <f t="shared" ref="L111:N111" si="114">I111/F111-1</f>
        <v>1.1447721179624666</v>
      </c>
      <c r="M111" s="41">
        <f t="shared" si="114"/>
        <v>0.8885614787034557</v>
      </c>
      <c r="N111" s="41">
        <f t="shared" si="114"/>
        <v>0.8349852665416555</v>
      </c>
      <c r="O111" s="41">
        <f t="shared" si="1"/>
        <v>0.95610628773585926</v>
      </c>
      <c r="P111" s="40">
        <f>VLOOKUP(Sintéticos3x3!C111,Aplicações!$B$10:$J$67,6,0)</f>
        <v>0.3</v>
      </c>
      <c r="Q111" s="40">
        <f>VLOOKUP(Sintéticos3x3!D111,Aplicações!$B$10:$J$67,6,0)</f>
        <v>0.3</v>
      </c>
      <c r="R111" s="40">
        <f>VLOOKUP(Sintéticos3x3!E111,Aplicações!$B$10:$J$67,6,0)</f>
        <v>0.3</v>
      </c>
      <c r="S111" s="40">
        <f>VLOOKUP(Sintéticos3x3!C111,Aplicações!$B$10:$J$67,7,0)</f>
        <v>0.9</v>
      </c>
      <c r="T111" s="40">
        <f>VLOOKUP(Sintéticos3x3!D111,Aplicações!$B$10:$J$67,7,0)</f>
        <v>0.9</v>
      </c>
      <c r="U111" s="40">
        <f>VLOOKUP(Sintéticos3x3!E111,Aplicações!$B$10:$J$67,7,0)</f>
        <v>0.9</v>
      </c>
      <c r="V111" s="40">
        <f>VLOOKUP(Sintéticos3x3!C111,Aplicações!$B$10:$J$67,8,0)</f>
        <v>0.5</v>
      </c>
      <c r="W111" s="40">
        <f>VLOOKUP(Sintéticos3x3!D111,Aplicações!$B$10:$J$67,8,0)</f>
        <v>0.3</v>
      </c>
      <c r="X111" s="40">
        <f>VLOOKUP(Sintéticos3x3!E111,Aplicações!$B$10:$J$67,8,0)</f>
        <v>0.3</v>
      </c>
      <c r="Y111" s="40">
        <f t="shared" si="2"/>
        <v>0.89999999999999991</v>
      </c>
      <c r="Z111" s="40">
        <f t="shared" si="3"/>
        <v>2.7</v>
      </c>
      <c r="AA111" s="40">
        <f t="shared" si="4"/>
        <v>1.1000000000000001</v>
      </c>
      <c r="AB111" s="40">
        <f t="shared" si="5"/>
        <v>1</v>
      </c>
      <c r="AC111" s="40">
        <f t="shared" si="6"/>
        <v>1</v>
      </c>
      <c r="AD111" s="46">
        <f t="shared" si="7"/>
        <v>0.8666666666666667</v>
      </c>
    </row>
    <row r="112" spans="2:30" ht="13.5" customHeight="1">
      <c r="B112" s="39">
        <v>109</v>
      </c>
      <c r="C112" s="31" t="s">
        <v>52</v>
      </c>
      <c r="D112" s="31" t="s">
        <v>54</v>
      </c>
      <c r="E112" s="31" t="s">
        <v>55</v>
      </c>
      <c r="F112" s="40">
        <f>VLOOKUP(Sintéticos3x3!C112,Aplicações!$B$10:$J$67,9,0)</f>
        <v>93.25</v>
      </c>
      <c r="G112" s="40">
        <f>VLOOKUP(Sintéticos3x3!D112,Aplicações!$B$10:$J$67,9,0)</f>
        <v>74.66</v>
      </c>
      <c r="H112" s="40">
        <f>VLOOKUP(Sintéticos3x3!E112,Aplicações!$B$10:$J$67,9,0)</f>
        <v>66.040000000000006</v>
      </c>
      <c r="I112" s="31">
        <v>192</v>
      </c>
      <c r="J112" s="31">
        <v>130</v>
      </c>
      <c r="K112" s="31">
        <v>169</v>
      </c>
      <c r="L112" s="44">
        <f t="shared" ref="L112:N112" si="115">I112/F112-1</f>
        <v>1.0589812332439679</v>
      </c>
      <c r="M112" s="41">
        <f t="shared" si="115"/>
        <v>0.74122689525850527</v>
      </c>
      <c r="N112" s="41">
        <f t="shared" si="115"/>
        <v>1.5590551181102361</v>
      </c>
      <c r="O112" s="41">
        <f t="shared" si="1"/>
        <v>1.1197544155375698</v>
      </c>
      <c r="P112" s="40">
        <f>VLOOKUP(Sintéticos3x3!C112,Aplicações!$B$10:$J$67,6,0)</f>
        <v>0.3</v>
      </c>
      <c r="Q112" s="40">
        <f>VLOOKUP(Sintéticos3x3!D112,Aplicações!$B$10:$J$67,6,0)</f>
        <v>0.3</v>
      </c>
      <c r="R112" s="40">
        <f>VLOOKUP(Sintéticos3x3!E112,Aplicações!$B$10:$J$67,6,0)</f>
        <v>0.7</v>
      </c>
      <c r="S112" s="40">
        <f>VLOOKUP(Sintéticos3x3!C112,Aplicações!$B$10:$J$67,7,0)</f>
        <v>0.9</v>
      </c>
      <c r="T112" s="40">
        <f>VLOOKUP(Sintéticos3x3!D112,Aplicações!$B$10:$J$67,7,0)</f>
        <v>0.9</v>
      </c>
      <c r="U112" s="40">
        <f>VLOOKUP(Sintéticos3x3!E112,Aplicações!$B$10:$J$67,7,0)</f>
        <v>0.1</v>
      </c>
      <c r="V112" s="40">
        <f>VLOOKUP(Sintéticos3x3!C112,Aplicações!$B$10:$J$67,8,0)</f>
        <v>0.5</v>
      </c>
      <c r="W112" s="40">
        <f>VLOOKUP(Sintéticos3x3!D112,Aplicações!$B$10:$J$67,8,0)</f>
        <v>0.3</v>
      </c>
      <c r="X112" s="40">
        <f>VLOOKUP(Sintéticos3x3!E112,Aplicações!$B$10:$J$67,8,0)</f>
        <v>0.4</v>
      </c>
      <c r="Y112" s="40">
        <f t="shared" si="2"/>
        <v>1.2999999999999998</v>
      </c>
      <c r="Z112" s="40">
        <f t="shared" si="3"/>
        <v>1.9000000000000001</v>
      </c>
      <c r="AA112" s="40">
        <f t="shared" si="4"/>
        <v>1.2000000000000002</v>
      </c>
      <c r="AB112" s="40">
        <f t="shared" si="5"/>
        <v>0.73333333333333339</v>
      </c>
      <c r="AC112" s="40">
        <f t="shared" si="6"/>
        <v>0.73333333333333339</v>
      </c>
      <c r="AD112" s="46">
        <f t="shared" si="7"/>
        <v>0.8666666666666667</v>
      </c>
    </row>
    <row r="113" spans="2:30" ht="13.5" customHeight="1">
      <c r="B113" s="39">
        <v>110</v>
      </c>
      <c r="C113" s="31" t="s">
        <v>52</v>
      </c>
      <c r="D113" s="31" t="s">
        <v>55</v>
      </c>
      <c r="E113" s="31" t="s">
        <v>55</v>
      </c>
      <c r="F113" s="40">
        <f>VLOOKUP(Sintéticos3x3!C113,Aplicações!$B$10:$J$67,9,0)</f>
        <v>93.25</v>
      </c>
      <c r="G113" s="40">
        <f>VLOOKUP(Sintéticos3x3!D113,Aplicações!$B$10:$J$67,9,0)</f>
        <v>66.040000000000006</v>
      </c>
      <c r="H113" s="40">
        <f>VLOOKUP(Sintéticos3x3!E113,Aplicações!$B$10:$J$67,9,0)</f>
        <v>66.040000000000006</v>
      </c>
      <c r="I113" s="31">
        <v>210</v>
      </c>
      <c r="J113" s="31">
        <v>206</v>
      </c>
      <c r="K113" s="31">
        <v>206</v>
      </c>
      <c r="L113" s="44">
        <f t="shared" ref="L113:N113" si="116">I113/F113-1</f>
        <v>1.25201072386059</v>
      </c>
      <c r="M113" s="41">
        <f t="shared" si="116"/>
        <v>2.1193216232586307</v>
      </c>
      <c r="N113" s="41">
        <f t="shared" si="116"/>
        <v>2.1193216232586307</v>
      </c>
      <c r="O113" s="41">
        <f t="shared" si="1"/>
        <v>1.8302179901259503</v>
      </c>
      <c r="P113" s="40">
        <f>VLOOKUP(Sintéticos3x3!C113,Aplicações!$B$10:$J$67,6,0)</f>
        <v>0.3</v>
      </c>
      <c r="Q113" s="40">
        <f>VLOOKUP(Sintéticos3x3!D113,Aplicações!$B$10:$J$67,6,0)</f>
        <v>0.7</v>
      </c>
      <c r="R113" s="40">
        <f>VLOOKUP(Sintéticos3x3!E113,Aplicações!$B$10:$J$67,6,0)</f>
        <v>0.7</v>
      </c>
      <c r="S113" s="40">
        <f>VLOOKUP(Sintéticos3x3!C113,Aplicações!$B$10:$J$67,7,0)</f>
        <v>0.9</v>
      </c>
      <c r="T113" s="40">
        <f>VLOOKUP(Sintéticos3x3!D113,Aplicações!$B$10:$J$67,7,0)</f>
        <v>0.1</v>
      </c>
      <c r="U113" s="40">
        <f>VLOOKUP(Sintéticos3x3!E113,Aplicações!$B$10:$J$67,7,0)</f>
        <v>0.1</v>
      </c>
      <c r="V113" s="40">
        <f>VLOOKUP(Sintéticos3x3!C113,Aplicações!$B$10:$J$67,8,0)</f>
        <v>0.5</v>
      </c>
      <c r="W113" s="40">
        <f>VLOOKUP(Sintéticos3x3!D113,Aplicações!$B$10:$J$67,8,0)</f>
        <v>0.4</v>
      </c>
      <c r="X113" s="40">
        <f>VLOOKUP(Sintéticos3x3!E113,Aplicações!$B$10:$J$67,8,0)</f>
        <v>0.4</v>
      </c>
      <c r="Y113" s="40">
        <f t="shared" si="2"/>
        <v>1.7</v>
      </c>
      <c r="Z113" s="40">
        <f t="shared" si="3"/>
        <v>1.1000000000000001</v>
      </c>
      <c r="AA113" s="40">
        <f t="shared" si="4"/>
        <v>1.3</v>
      </c>
      <c r="AB113" s="40">
        <f t="shared" si="5"/>
        <v>0.73333333333333339</v>
      </c>
      <c r="AC113" s="40">
        <f t="shared" si="6"/>
        <v>0.46666666666666662</v>
      </c>
      <c r="AD113" s="46">
        <f t="shared" si="7"/>
        <v>0.93333333333333324</v>
      </c>
    </row>
    <row r="114" spans="2:30" ht="13.5" customHeight="1">
      <c r="B114" s="39">
        <v>111</v>
      </c>
      <c r="C114" s="31" t="s">
        <v>53</v>
      </c>
      <c r="D114" s="31" t="s">
        <v>53</v>
      </c>
      <c r="E114" s="31" t="s">
        <v>53</v>
      </c>
      <c r="F114" s="40">
        <f>VLOOKUP(Sintéticos3x3!C114,Aplicações!$B$10:$J$67,9,0)</f>
        <v>75.02</v>
      </c>
      <c r="G114" s="40">
        <f>VLOOKUP(Sintéticos3x3!D114,Aplicações!$B$10:$J$67,9,0)</f>
        <v>75.02</v>
      </c>
      <c r="H114" s="40">
        <f>VLOOKUP(Sintéticos3x3!E114,Aplicações!$B$10:$J$67,9,0)</f>
        <v>75.02</v>
      </c>
      <c r="I114" s="31">
        <v>272</v>
      </c>
      <c r="J114" s="31">
        <v>277</v>
      </c>
      <c r="K114" s="31">
        <v>272</v>
      </c>
      <c r="L114" s="44">
        <f t="shared" ref="L114:N114" si="117">I114/F114-1</f>
        <v>2.6256998133830982</v>
      </c>
      <c r="M114" s="41">
        <f t="shared" si="117"/>
        <v>2.692348707011464</v>
      </c>
      <c r="N114" s="41">
        <f t="shared" si="117"/>
        <v>2.6256998133830982</v>
      </c>
      <c r="O114" s="41">
        <f t="shared" si="1"/>
        <v>2.6479161112592204</v>
      </c>
      <c r="P114" s="40">
        <f>VLOOKUP(Sintéticos3x3!C114,Aplicações!$B$10:$J$67,6,0)</f>
        <v>1</v>
      </c>
      <c r="Q114" s="40">
        <f>VLOOKUP(Sintéticos3x3!D114,Aplicações!$B$10:$J$67,6,0)</f>
        <v>1</v>
      </c>
      <c r="R114" s="40">
        <f>VLOOKUP(Sintéticos3x3!E114,Aplicações!$B$10:$J$67,6,0)</f>
        <v>1</v>
      </c>
      <c r="S114" s="40">
        <f>VLOOKUP(Sintéticos3x3!C114,Aplicações!$B$10:$J$67,7,0)</f>
        <v>0</v>
      </c>
      <c r="T114" s="40">
        <f>VLOOKUP(Sintéticos3x3!D114,Aplicações!$B$10:$J$67,7,0)</f>
        <v>0</v>
      </c>
      <c r="U114" s="40">
        <f>VLOOKUP(Sintéticos3x3!E114,Aplicações!$B$10:$J$67,7,0)</f>
        <v>0</v>
      </c>
      <c r="V114" s="40">
        <f>VLOOKUP(Sintéticos3x3!C114,Aplicações!$B$10:$J$67,8,0)</f>
        <v>0.3</v>
      </c>
      <c r="W114" s="40">
        <f>VLOOKUP(Sintéticos3x3!D114,Aplicações!$B$10:$J$67,8,0)</f>
        <v>0.3</v>
      </c>
      <c r="X114" s="40">
        <f>VLOOKUP(Sintéticos3x3!E114,Aplicações!$B$10:$J$67,8,0)</f>
        <v>0.3</v>
      </c>
      <c r="Y114" s="40">
        <f t="shared" si="2"/>
        <v>3</v>
      </c>
      <c r="Z114" s="40">
        <f t="shared" si="3"/>
        <v>0</v>
      </c>
      <c r="AA114" s="40">
        <f t="shared" si="4"/>
        <v>0.89999999999999991</v>
      </c>
      <c r="AB114" s="40">
        <f t="shared" si="5"/>
        <v>1</v>
      </c>
      <c r="AC114" s="40">
        <f t="shared" si="6"/>
        <v>1</v>
      </c>
      <c r="AD114" s="46">
        <f t="shared" si="7"/>
        <v>1</v>
      </c>
    </row>
    <row r="115" spans="2:30" ht="13.5" customHeight="1">
      <c r="B115" s="39">
        <v>112</v>
      </c>
      <c r="C115" s="31" t="s">
        <v>53</v>
      </c>
      <c r="D115" s="31" t="s">
        <v>53</v>
      </c>
      <c r="E115" s="31" t="s">
        <v>54</v>
      </c>
      <c r="F115" s="40">
        <f>VLOOKUP(Sintéticos3x3!C115,Aplicações!$B$10:$J$67,9,0)</f>
        <v>75.02</v>
      </c>
      <c r="G115" s="40">
        <f>VLOOKUP(Sintéticos3x3!D115,Aplicações!$B$10:$J$67,9,0)</f>
        <v>75.02</v>
      </c>
      <c r="H115" s="40">
        <f>VLOOKUP(Sintéticos3x3!E115,Aplicações!$B$10:$J$67,9,0)</f>
        <v>74.66</v>
      </c>
      <c r="I115" s="31">
        <v>237</v>
      </c>
      <c r="J115" s="31">
        <v>238</v>
      </c>
      <c r="K115" s="31">
        <v>123</v>
      </c>
      <c r="L115" s="44">
        <f t="shared" ref="L115:N115" si="118">I115/F115-1</f>
        <v>2.1591575579845377</v>
      </c>
      <c r="M115" s="41">
        <f t="shared" si="118"/>
        <v>2.1724873367102107</v>
      </c>
      <c r="N115" s="41">
        <f t="shared" si="118"/>
        <v>0.64746852397535504</v>
      </c>
      <c r="O115" s="41">
        <f t="shared" si="1"/>
        <v>1.6597044728900343</v>
      </c>
      <c r="P115" s="40">
        <f>VLOOKUP(Sintéticos3x3!C115,Aplicações!$B$10:$J$67,6,0)</f>
        <v>1</v>
      </c>
      <c r="Q115" s="40">
        <f>VLOOKUP(Sintéticos3x3!D115,Aplicações!$B$10:$J$67,6,0)</f>
        <v>1</v>
      </c>
      <c r="R115" s="40">
        <f>VLOOKUP(Sintéticos3x3!E115,Aplicações!$B$10:$J$67,6,0)</f>
        <v>0.3</v>
      </c>
      <c r="S115" s="40">
        <f>VLOOKUP(Sintéticos3x3!C115,Aplicações!$B$10:$J$67,7,0)</f>
        <v>0</v>
      </c>
      <c r="T115" s="40">
        <f>VLOOKUP(Sintéticos3x3!D115,Aplicações!$B$10:$J$67,7,0)</f>
        <v>0</v>
      </c>
      <c r="U115" s="40">
        <f>VLOOKUP(Sintéticos3x3!E115,Aplicações!$B$10:$J$67,7,0)</f>
        <v>0.9</v>
      </c>
      <c r="V115" s="40">
        <f>VLOOKUP(Sintéticos3x3!C115,Aplicações!$B$10:$J$67,8,0)</f>
        <v>0.3</v>
      </c>
      <c r="W115" s="40">
        <f>VLOOKUP(Sintéticos3x3!D115,Aplicações!$B$10:$J$67,8,0)</f>
        <v>0.3</v>
      </c>
      <c r="X115" s="40">
        <f>VLOOKUP(Sintéticos3x3!E115,Aplicações!$B$10:$J$67,8,0)</f>
        <v>0.3</v>
      </c>
      <c r="Y115" s="40">
        <f t="shared" si="2"/>
        <v>2.2999999999999998</v>
      </c>
      <c r="Z115" s="40">
        <f t="shared" si="3"/>
        <v>0.9</v>
      </c>
      <c r="AA115" s="40">
        <f t="shared" si="4"/>
        <v>0.89999999999999991</v>
      </c>
      <c r="AB115" s="40">
        <f t="shared" si="5"/>
        <v>0.53333333333333333</v>
      </c>
      <c r="AC115" s="40">
        <f t="shared" si="6"/>
        <v>0.70000000000000007</v>
      </c>
      <c r="AD115" s="46">
        <f t="shared" si="7"/>
        <v>1</v>
      </c>
    </row>
    <row r="116" spans="2:30" ht="13.5" customHeight="1">
      <c r="B116" s="39">
        <v>113</v>
      </c>
      <c r="C116" s="31" t="s">
        <v>53</v>
      </c>
      <c r="D116" s="31" t="s">
        <v>53</v>
      </c>
      <c r="E116" s="31" t="s">
        <v>55</v>
      </c>
      <c r="F116" s="40">
        <f>VLOOKUP(Sintéticos3x3!C116,Aplicações!$B$10:$J$67,9,0)</f>
        <v>75.02</v>
      </c>
      <c r="G116" s="40">
        <f>VLOOKUP(Sintéticos3x3!D116,Aplicações!$B$10:$J$67,9,0)</f>
        <v>75.02</v>
      </c>
      <c r="H116" s="40">
        <f>VLOOKUP(Sintéticos3x3!E116,Aplicações!$B$10:$J$67,9,0)</f>
        <v>66.040000000000006</v>
      </c>
      <c r="I116" s="31">
        <v>217</v>
      </c>
      <c r="J116" s="31">
        <v>216</v>
      </c>
      <c r="K116" s="31">
        <v>152</v>
      </c>
      <c r="L116" s="44">
        <f t="shared" ref="L116:N116" si="119">I116/F116-1</f>
        <v>1.8925619834710745</v>
      </c>
      <c r="M116" s="41">
        <f t="shared" si="119"/>
        <v>1.8792322047454015</v>
      </c>
      <c r="N116" s="41">
        <f t="shared" si="119"/>
        <v>1.3016353725015142</v>
      </c>
      <c r="O116" s="41">
        <f t="shared" si="1"/>
        <v>1.6911431869059967</v>
      </c>
      <c r="P116" s="40">
        <f>VLOOKUP(Sintéticos3x3!C116,Aplicações!$B$10:$J$67,6,0)</f>
        <v>1</v>
      </c>
      <c r="Q116" s="40">
        <f>VLOOKUP(Sintéticos3x3!D116,Aplicações!$B$10:$J$67,6,0)</f>
        <v>1</v>
      </c>
      <c r="R116" s="40">
        <f>VLOOKUP(Sintéticos3x3!E116,Aplicações!$B$10:$J$67,6,0)</f>
        <v>0.7</v>
      </c>
      <c r="S116" s="40">
        <f>VLOOKUP(Sintéticos3x3!C116,Aplicações!$B$10:$J$67,7,0)</f>
        <v>0</v>
      </c>
      <c r="T116" s="40">
        <f>VLOOKUP(Sintéticos3x3!D116,Aplicações!$B$10:$J$67,7,0)</f>
        <v>0</v>
      </c>
      <c r="U116" s="40">
        <f>VLOOKUP(Sintéticos3x3!E116,Aplicações!$B$10:$J$67,7,0)</f>
        <v>0.1</v>
      </c>
      <c r="V116" s="40">
        <f>VLOOKUP(Sintéticos3x3!C116,Aplicações!$B$10:$J$67,8,0)</f>
        <v>0.3</v>
      </c>
      <c r="W116" s="40">
        <f>VLOOKUP(Sintéticos3x3!D116,Aplicações!$B$10:$J$67,8,0)</f>
        <v>0.3</v>
      </c>
      <c r="X116" s="40">
        <f>VLOOKUP(Sintéticos3x3!E116,Aplicações!$B$10:$J$67,8,0)</f>
        <v>0.4</v>
      </c>
      <c r="Y116" s="40">
        <f t="shared" si="2"/>
        <v>2.7</v>
      </c>
      <c r="Z116" s="40">
        <f t="shared" si="3"/>
        <v>0.1</v>
      </c>
      <c r="AA116" s="40">
        <f t="shared" si="4"/>
        <v>1</v>
      </c>
      <c r="AB116" s="40">
        <f t="shared" si="5"/>
        <v>0.79999999999999993</v>
      </c>
      <c r="AC116" s="40">
        <f t="shared" si="6"/>
        <v>0.96666666666666667</v>
      </c>
      <c r="AD116" s="46">
        <f t="shared" si="7"/>
        <v>0.93333333333333324</v>
      </c>
    </row>
    <row r="117" spans="2:30" ht="13.5" customHeight="1">
      <c r="B117" s="39">
        <v>114</v>
      </c>
      <c r="C117" s="31" t="s">
        <v>53</v>
      </c>
      <c r="D117" s="31" t="s">
        <v>54</v>
      </c>
      <c r="E117" s="31" t="s">
        <v>54</v>
      </c>
      <c r="F117" s="40">
        <f>VLOOKUP(Sintéticos3x3!C117,Aplicações!$B$10:$J$67,9,0)</f>
        <v>75.02</v>
      </c>
      <c r="G117" s="40">
        <f>VLOOKUP(Sintéticos3x3!D117,Aplicações!$B$10:$J$67,9,0)</f>
        <v>74.66</v>
      </c>
      <c r="H117" s="40">
        <f>VLOOKUP(Sintéticos3x3!E117,Aplicações!$B$10:$J$67,9,0)</f>
        <v>74.66</v>
      </c>
      <c r="I117" s="31">
        <v>224</v>
      </c>
      <c r="J117" s="31">
        <v>131</v>
      </c>
      <c r="K117" s="31">
        <v>131</v>
      </c>
      <c r="L117" s="44">
        <f t="shared" ref="L117:N117" si="120">I117/F117-1</f>
        <v>1.9858704345507867</v>
      </c>
      <c r="M117" s="41">
        <f t="shared" si="120"/>
        <v>0.75462094829895543</v>
      </c>
      <c r="N117" s="41">
        <f t="shared" si="120"/>
        <v>0.75462094829895543</v>
      </c>
      <c r="O117" s="41">
        <f t="shared" si="1"/>
        <v>1.1650374437162325</v>
      </c>
      <c r="P117" s="40">
        <f>VLOOKUP(Sintéticos3x3!C117,Aplicações!$B$10:$J$67,6,0)</f>
        <v>1</v>
      </c>
      <c r="Q117" s="40">
        <f>VLOOKUP(Sintéticos3x3!D117,Aplicações!$B$10:$J$67,6,0)</f>
        <v>0.3</v>
      </c>
      <c r="R117" s="40">
        <f>VLOOKUP(Sintéticos3x3!E117,Aplicações!$B$10:$J$67,6,0)</f>
        <v>0.3</v>
      </c>
      <c r="S117" s="40">
        <f>VLOOKUP(Sintéticos3x3!C117,Aplicações!$B$10:$J$67,7,0)</f>
        <v>0</v>
      </c>
      <c r="T117" s="40">
        <f>VLOOKUP(Sintéticos3x3!D117,Aplicações!$B$10:$J$67,7,0)</f>
        <v>0.9</v>
      </c>
      <c r="U117" s="40">
        <f>VLOOKUP(Sintéticos3x3!E117,Aplicações!$B$10:$J$67,7,0)</f>
        <v>0.9</v>
      </c>
      <c r="V117" s="40">
        <f>VLOOKUP(Sintéticos3x3!C117,Aplicações!$B$10:$J$67,8,0)</f>
        <v>0.3</v>
      </c>
      <c r="W117" s="40">
        <f>VLOOKUP(Sintéticos3x3!D117,Aplicações!$B$10:$J$67,8,0)</f>
        <v>0.3</v>
      </c>
      <c r="X117" s="40">
        <f>VLOOKUP(Sintéticos3x3!E117,Aplicações!$B$10:$J$67,8,0)</f>
        <v>0.3</v>
      </c>
      <c r="Y117" s="40">
        <f t="shared" si="2"/>
        <v>1.6</v>
      </c>
      <c r="Z117" s="40">
        <f t="shared" si="3"/>
        <v>1.8</v>
      </c>
      <c r="AA117" s="40">
        <f t="shared" si="4"/>
        <v>0.89999999999999991</v>
      </c>
      <c r="AB117" s="40">
        <f t="shared" si="5"/>
        <v>0.53333333333333333</v>
      </c>
      <c r="AC117" s="40">
        <f t="shared" si="6"/>
        <v>0.39999999999999997</v>
      </c>
      <c r="AD117" s="46">
        <f t="shared" si="7"/>
        <v>1</v>
      </c>
    </row>
    <row r="118" spans="2:30" ht="13.5" customHeight="1">
      <c r="B118" s="39">
        <v>115</v>
      </c>
      <c r="C118" s="31" t="s">
        <v>53</v>
      </c>
      <c r="D118" s="31" t="s">
        <v>54</v>
      </c>
      <c r="E118" s="31" t="s">
        <v>55</v>
      </c>
      <c r="F118" s="40">
        <f>VLOOKUP(Sintéticos3x3!C118,Aplicações!$B$10:$J$67,9,0)</f>
        <v>75.02</v>
      </c>
      <c r="G118" s="40">
        <f>VLOOKUP(Sintéticos3x3!D118,Aplicações!$B$10:$J$67,9,0)</f>
        <v>74.66</v>
      </c>
      <c r="H118" s="40">
        <f>VLOOKUP(Sintéticos3x3!E118,Aplicações!$B$10:$J$67,9,0)</f>
        <v>66.040000000000006</v>
      </c>
      <c r="I118" s="31">
        <v>209</v>
      </c>
      <c r="J118" s="31">
        <v>120</v>
      </c>
      <c r="K118" s="31">
        <v>158</v>
      </c>
      <c r="L118" s="44">
        <f t="shared" ref="L118:N118" si="121">I118/F118-1</f>
        <v>1.7859237536656893</v>
      </c>
      <c r="M118" s="41">
        <f t="shared" si="121"/>
        <v>0.607286364854005</v>
      </c>
      <c r="N118" s="41">
        <f t="shared" si="121"/>
        <v>1.3924894003634161</v>
      </c>
      <c r="O118" s="41">
        <f t="shared" si="1"/>
        <v>1.2618998396277035</v>
      </c>
      <c r="P118" s="40">
        <f>VLOOKUP(Sintéticos3x3!C118,Aplicações!$B$10:$J$67,6,0)</f>
        <v>1</v>
      </c>
      <c r="Q118" s="40">
        <f>VLOOKUP(Sintéticos3x3!D118,Aplicações!$B$10:$J$67,6,0)</f>
        <v>0.3</v>
      </c>
      <c r="R118" s="40">
        <f>VLOOKUP(Sintéticos3x3!E118,Aplicações!$B$10:$J$67,6,0)</f>
        <v>0.7</v>
      </c>
      <c r="S118" s="40">
        <f>VLOOKUP(Sintéticos3x3!C118,Aplicações!$B$10:$J$67,7,0)</f>
        <v>0</v>
      </c>
      <c r="T118" s="40">
        <f>VLOOKUP(Sintéticos3x3!D118,Aplicações!$B$10:$J$67,7,0)</f>
        <v>0.9</v>
      </c>
      <c r="U118" s="40">
        <f>VLOOKUP(Sintéticos3x3!E118,Aplicações!$B$10:$J$67,7,0)</f>
        <v>0.1</v>
      </c>
      <c r="V118" s="40">
        <f>VLOOKUP(Sintéticos3x3!C118,Aplicações!$B$10:$J$67,8,0)</f>
        <v>0.3</v>
      </c>
      <c r="W118" s="40">
        <f>VLOOKUP(Sintéticos3x3!D118,Aplicações!$B$10:$J$67,8,0)</f>
        <v>0.3</v>
      </c>
      <c r="X118" s="40">
        <f>VLOOKUP(Sintéticos3x3!E118,Aplicações!$B$10:$J$67,8,0)</f>
        <v>0.4</v>
      </c>
      <c r="Y118" s="40">
        <f t="shared" si="2"/>
        <v>2</v>
      </c>
      <c r="Z118" s="40">
        <f t="shared" si="3"/>
        <v>1</v>
      </c>
      <c r="AA118" s="40">
        <f t="shared" si="4"/>
        <v>1</v>
      </c>
      <c r="AB118" s="40">
        <f t="shared" si="5"/>
        <v>0.53333333333333333</v>
      </c>
      <c r="AC118" s="40">
        <f t="shared" si="6"/>
        <v>0.1333333333333333</v>
      </c>
      <c r="AD118" s="46">
        <f t="shared" si="7"/>
        <v>0.93333333333333324</v>
      </c>
    </row>
    <row r="119" spans="2:30" ht="13.5" customHeight="1">
      <c r="B119" s="39">
        <v>116</v>
      </c>
      <c r="C119" s="31" t="s">
        <v>53</v>
      </c>
      <c r="D119" s="31" t="s">
        <v>55</v>
      </c>
      <c r="E119" s="31" t="s">
        <v>55</v>
      </c>
      <c r="F119" s="40">
        <f>VLOOKUP(Sintéticos3x3!C119,Aplicações!$B$10:$J$67,9,0)</f>
        <v>75.02</v>
      </c>
      <c r="G119" s="40">
        <f>VLOOKUP(Sintéticos3x3!D119,Aplicações!$B$10:$J$67,9,0)</f>
        <v>66.040000000000006</v>
      </c>
      <c r="H119" s="40">
        <f>VLOOKUP(Sintéticos3x3!E119,Aplicações!$B$10:$J$67,9,0)</f>
        <v>66.040000000000006</v>
      </c>
      <c r="I119" s="31">
        <v>221</v>
      </c>
      <c r="J119" s="31">
        <v>190</v>
      </c>
      <c r="K119" s="31">
        <v>190</v>
      </c>
      <c r="L119" s="44">
        <f t="shared" ref="L119:N119" si="122">I119/F119-1</f>
        <v>1.9458810983737673</v>
      </c>
      <c r="M119" s="41">
        <f t="shared" si="122"/>
        <v>1.8770442156268925</v>
      </c>
      <c r="N119" s="41">
        <f t="shared" si="122"/>
        <v>1.8770442156268925</v>
      </c>
      <c r="O119" s="41">
        <f t="shared" si="1"/>
        <v>1.899989843209184</v>
      </c>
      <c r="P119" s="40">
        <f>VLOOKUP(Sintéticos3x3!C119,Aplicações!$B$10:$J$67,6,0)</f>
        <v>1</v>
      </c>
      <c r="Q119" s="40">
        <f>VLOOKUP(Sintéticos3x3!D119,Aplicações!$B$10:$J$67,6,0)</f>
        <v>0.7</v>
      </c>
      <c r="R119" s="40">
        <f>VLOOKUP(Sintéticos3x3!E119,Aplicações!$B$10:$J$67,6,0)</f>
        <v>0.7</v>
      </c>
      <c r="S119" s="40">
        <f>VLOOKUP(Sintéticos3x3!C119,Aplicações!$B$10:$J$67,7,0)</f>
        <v>0</v>
      </c>
      <c r="T119" s="40">
        <f>VLOOKUP(Sintéticos3x3!D119,Aplicações!$B$10:$J$67,7,0)</f>
        <v>0.1</v>
      </c>
      <c r="U119" s="40">
        <f>VLOOKUP(Sintéticos3x3!E119,Aplicações!$B$10:$J$67,7,0)</f>
        <v>0.1</v>
      </c>
      <c r="V119" s="40">
        <f>VLOOKUP(Sintéticos3x3!C119,Aplicações!$B$10:$J$67,8,0)</f>
        <v>0.3</v>
      </c>
      <c r="W119" s="40">
        <f>VLOOKUP(Sintéticos3x3!D119,Aplicações!$B$10:$J$67,8,0)</f>
        <v>0.4</v>
      </c>
      <c r="X119" s="40">
        <f>VLOOKUP(Sintéticos3x3!E119,Aplicações!$B$10:$J$67,8,0)</f>
        <v>0.4</v>
      </c>
      <c r="Y119" s="40">
        <f t="shared" si="2"/>
        <v>2.4</v>
      </c>
      <c r="Z119" s="40">
        <f t="shared" si="3"/>
        <v>0.2</v>
      </c>
      <c r="AA119" s="40">
        <f t="shared" si="4"/>
        <v>1.1000000000000001</v>
      </c>
      <c r="AB119" s="40">
        <f t="shared" si="5"/>
        <v>0.79999999999999993</v>
      </c>
      <c r="AC119" s="40">
        <f t="shared" si="6"/>
        <v>0.93333333333333324</v>
      </c>
      <c r="AD119" s="46">
        <f t="shared" si="7"/>
        <v>0.93333333333333324</v>
      </c>
    </row>
    <row r="120" spans="2:30" ht="13.5" customHeight="1">
      <c r="B120" s="39">
        <v>117</v>
      </c>
      <c r="C120" s="31" t="s">
        <v>54</v>
      </c>
      <c r="D120" s="31" t="s">
        <v>54</v>
      </c>
      <c r="E120" s="31" t="s">
        <v>54</v>
      </c>
      <c r="F120" s="40">
        <f>VLOOKUP(Sintéticos3x3!C120,Aplicações!$B$10:$J$67,9,0)</f>
        <v>74.66</v>
      </c>
      <c r="G120" s="40">
        <f>VLOOKUP(Sintéticos3x3!D120,Aplicações!$B$10:$J$67,9,0)</f>
        <v>74.66</v>
      </c>
      <c r="H120" s="40">
        <f>VLOOKUP(Sintéticos3x3!E120,Aplicações!$B$10:$J$67,9,0)</f>
        <v>74.66</v>
      </c>
      <c r="I120" s="31">
        <v>145</v>
      </c>
      <c r="J120" s="31">
        <v>146</v>
      </c>
      <c r="K120" s="31">
        <v>142</v>
      </c>
      <c r="L120" s="44">
        <f t="shared" ref="L120:N120" si="123">I120/F120-1</f>
        <v>0.94213769086525589</v>
      </c>
      <c r="M120" s="41">
        <f t="shared" si="123"/>
        <v>0.95553174390570605</v>
      </c>
      <c r="N120" s="41">
        <f t="shared" si="123"/>
        <v>0.90195553174390586</v>
      </c>
      <c r="O120" s="41">
        <f t="shared" si="1"/>
        <v>0.93320832217162264</v>
      </c>
      <c r="P120" s="40">
        <f>VLOOKUP(Sintéticos3x3!C120,Aplicações!$B$10:$J$67,6,0)</f>
        <v>0.3</v>
      </c>
      <c r="Q120" s="40">
        <f>VLOOKUP(Sintéticos3x3!D120,Aplicações!$B$10:$J$67,6,0)</f>
        <v>0.3</v>
      </c>
      <c r="R120" s="40">
        <f>VLOOKUP(Sintéticos3x3!E120,Aplicações!$B$10:$J$67,6,0)</f>
        <v>0.3</v>
      </c>
      <c r="S120" s="40">
        <f>VLOOKUP(Sintéticos3x3!C120,Aplicações!$B$10:$J$67,7,0)</f>
        <v>0.9</v>
      </c>
      <c r="T120" s="40">
        <f>VLOOKUP(Sintéticos3x3!D120,Aplicações!$B$10:$J$67,7,0)</f>
        <v>0.9</v>
      </c>
      <c r="U120" s="40">
        <f>VLOOKUP(Sintéticos3x3!E120,Aplicações!$B$10:$J$67,7,0)</f>
        <v>0.9</v>
      </c>
      <c r="V120" s="40">
        <f>VLOOKUP(Sintéticos3x3!C120,Aplicações!$B$10:$J$67,8,0)</f>
        <v>0.3</v>
      </c>
      <c r="W120" s="40">
        <f>VLOOKUP(Sintéticos3x3!D120,Aplicações!$B$10:$J$67,8,0)</f>
        <v>0.3</v>
      </c>
      <c r="X120" s="40">
        <f>VLOOKUP(Sintéticos3x3!E120,Aplicações!$B$10:$J$67,8,0)</f>
        <v>0.3</v>
      </c>
      <c r="Y120" s="40">
        <f t="shared" si="2"/>
        <v>0.89999999999999991</v>
      </c>
      <c r="Z120" s="40">
        <f t="shared" si="3"/>
        <v>2.7</v>
      </c>
      <c r="AA120" s="40">
        <f t="shared" si="4"/>
        <v>0.89999999999999991</v>
      </c>
      <c r="AB120" s="40">
        <f t="shared" si="5"/>
        <v>1</v>
      </c>
      <c r="AC120" s="40">
        <f t="shared" si="6"/>
        <v>1</v>
      </c>
      <c r="AD120" s="46">
        <f t="shared" si="7"/>
        <v>1</v>
      </c>
    </row>
    <row r="121" spans="2:30" ht="13.5" customHeight="1">
      <c r="B121" s="39">
        <v>118</v>
      </c>
      <c r="C121" s="31" t="s">
        <v>54</v>
      </c>
      <c r="D121" s="31" t="s">
        <v>54</v>
      </c>
      <c r="E121" s="31" t="s">
        <v>55</v>
      </c>
      <c r="F121" s="40">
        <f>VLOOKUP(Sintéticos3x3!C121,Aplicações!$B$10:$J$67,9,0)</f>
        <v>74.66</v>
      </c>
      <c r="G121" s="40">
        <f>VLOOKUP(Sintéticos3x3!D121,Aplicações!$B$10:$J$67,9,0)</f>
        <v>74.66</v>
      </c>
      <c r="H121" s="40">
        <f>VLOOKUP(Sintéticos3x3!E121,Aplicações!$B$10:$J$67,9,0)</f>
        <v>66.040000000000006</v>
      </c>
      <c r="I121" s="31">
        <v>136</v>
      </c>
      <c r="J121" s="31">
        <v>137</v>
      </c>
      <c r="K121" s="31">
        <v>177</v>
      </c>
      <c r="L121" s="44">
        <f t="shared" ref="L121:N121" si="124">I121/F121-1</f>
        <v>0.82159121350120556</v>
      </c>
      <c r="M121" s="41">
        <f t="shared" si="124"/>
        <v>0.8349852665416555</v>
      </c>
      <c r="N121" s="41">
        <f t="shared" si="124"/>
        <v>1.680193821926105</v>
      </c>
      <c r="O121" s="41">
        <f t="shared" si="1"/>
        <v>1.1122567673229886</v>
      </c>
      <c r="P121" s="40">
        <f>VLOOKUP(Sintéticos3x3!C121,Aplicações!$B$10:$J$67,6,0)</f>
        <v>0.3</v>
      </c>
      <c r="Q121" s="40">
        <f>VLOOKUP(Sintéticos3x3!D121,Aplicações!$B$10:$J$67,6,0)</f>
        <v>0.3</v>
      </c>
      <c r="R121" s="40">
        <f>VLOOKUP(Sintéticos3x3!E121,Aplicações!$B$10:$J$67,6,0)</f>
        <v>0.7</v>
      </c>
      <c r="S121" s="40">
        <f>VLOOKUP(Sintéticos3x3!C121,Aplicações!$B$10:$J$67,7,0)</f>
        <v>0.9</v>
      </c>
      <c r="T121" s="40">
        <f>VLOOKUP(Sintéticos3x3!D121,Aplicações!$B$10:$J$67,7,0)</f>
        <v>0.9</v>
      </c>
      <c r="U121" s="40">
        <f>VLOOKUP(Sintéticos3x3!E121,Aplicações!$B$10:$J$67,7,0)</f>
        <v>0.1</v>
      </c>
      <c r="V121" s="40">
        <f>VLOOKUP(Sintéticos3x3!C121,Aplicações!$B$10:$J$67,8,0)</f>
        <v>0.3</v>
      </c>
      <c r="W121" s="40">
        <f>VLOOKUP(Sintéticos3x3!D121,Aplicações!$B$10:$J$67,8,0)</f>
        <v>0.3</v>
      </c>
      <c r="X121" s="40">
        <f>VLOOKUP(Sintéticos3x3!E121,Aplicações!$B$10:$J$67,8,0)</f>
        <v>0.4</v>
      </c>
      <c r="Y121" s="40">
        <f t="shared" si="2"/>
        <v>1.2999999999999998</v>
      </c>
      <c r="Z121" s="40">
        <f t="shared" si="3"/>
        <v>1.9000000000000001</v>
      </c>
      <c r="AA121" s="40">
        <f t="shared" si="4"/>
        <v>1</v>
      </c>
      <c r="AB121" s="40">
        <f t="shared" si="5"/>
        <v>0.73333333333333339</v>
      </c>
      <c r="AC121" s="40">
        <f t="shared" si="6"/>
        <v>0.73333333333333339</v>
      </c>
      <c r="AD121" s="46">
        <f t="shared" si="7"/>
        <v>0.93333333333333324</v>
      </c>
    </row>
    <row r="122" spans="2:30" ht="13.5" customHeight="1">
      <c r="B122" s="39">
        <v>119</v>
      </c>
      <c r="C122" s="31" t="s">
        <v>54</v>
      </c>
      <c r="D122" s="31" t="s">
        <v>55</v>
      </c>
      <c r="E122" s="31" t="s">
        <v>55</v>
      </c>
      <c r="F122" s="40">
        <f>VLOOKUP(Sintéticos3x3!C122,Aplicações!$B$10:$J$67,9,0)</f>
        <v>74.66</v>
      </c>
      <c r="G122" s="40">
        <f>VLOOKUP(Sintéticos3x3!D122,Aplicações!$B$10:$J$67,9,0)</f>
        <v>66.040000000000006</v>
      </c>
      <c r="H122" s="40">
        <f>VLOOKUP(Sintéticos3x3!E122,Aplicações!$B$10:$J$67,9,0)</f>
        <v>66.040000000000006</v>
      </c>
      <c r="I122" s="31">
        <v>153</v>
      </c>
      <c r="J122" s="31">
        <v>219</v>
      </c>
      <c r="K122" s="31">
        <v>218</v>
      </c>
      <c r="L122" s="44">
        <f t="shared" ref="L122:N122" si="125">I122/F122-1</f>
        <v>1.0492901151888563</v>
      </c>
      <c r="M122" s="41">
        <f t="shared" si="125"/>
        <v>2.3161720169594182</v>
      </c>
      <c r="N122" s="41">
        <f t="shared" si="125"/>
        <v>2.3010296789824345</v>
      </c>
      <c r="O122" s="41">
        <f t="shared" si="1"/>
        <v>1.8888306037102363</v>
      </c>
      <c r="P122" s="40">
        <f>VLOOKUP(Sintéticos3x3!C122,Aplicações!$B$10:$J$67,6,0)</f>
        <v>0.3</v>
      </c>
      <c r="Q122" s="40">
        <f>VLOOKUP(Sintéticos3x3!D122,Aplicações!$B$10:$J$67,6,0)</f>
        <v>0.7</v>
      </c>
      <c r="R122" s="40">
        <f>VLOOKUP(Sintéticos3x3!E122,Aplicações!$B$10:$J$67,6,0)</f>
        <v>0.7</v>
      </c>
      <c r="S122" s="40">
        <f>VLOOKUP(Sintéticos3x3!C122,Aplicações!$B$10:$J$67,7,0)</f>
        <v>0.9</v>
      </c>
      <c r="T122" s="40">
        <f>VLOOKUP(Sintéticos3x3!D122,Aplicações!$B$10:$J$67,7,0)</f>
        <v>0.1</v>
      </c>
      <c r="U122" s="40">
        <f>VLOOKUP(Sintéticos3x3!E122,Aplicações!$B$10:$J$67,7,0)</f>
        <v>0.1</v>
      </c>
      <c r="V122" s="40">
        <f>VLOOKUP(Sintéticos3x3!C122,Aplicações!$B$10:$J$67,8,0)</f>
        <v>0.3</v>
      </c>
      <c r="W122" s="40">
        <f>VLOOKUP(Sintéticos3x3!D122,Aplicações!$B$10:$J$67,8,0)</f>
        <v>0.4</v>
      </c>
      <c r="X122" s="40">
        <f>VLOOKUP(Sintéticos3x3!E122,Aplicações!$B$10:$J$67,8,0)</f>
        <v>0.4</v>
      </c>
      <c r="Y122" s="40">
        <f t="shared" si="2"/>
        <v>1.7</v>
      </c>
      <c r="Z122" s="40">
        <f t="shared" si="3"/>
        <v>1.1000000000000001</v>
      </c>
      <c r="AA122" s="40">
        <f t="shared" si="4"/>
        <v>1.1000000000000001</v>
      </c>
      <c r="AB122" s="40">
        <f t="shared" si="5"/>
        <v>0.73333333333333339</v>
      </c>
      <c r="AC122" s="40">
        <f t="shared" si="6"/>
        <v>0.46666666666666662</v>
      </c>
      <c r="AD122" s="46">
        <f t="shared" si="7"/>
        <v>0.93333333333333324</v>
      </c>
    </row>
    <row r="123" spans="2:30" ht="13.5" customHeight="1">
      <c r="B123" s="39">
        <v>120</v>
      </c>
      <c r="C123" s="31" t="s">
        <v>55</v>
      </c>
      <c r="D123" s="31" t="s">
        <v>55</v>
      </c>
      <c r="E123" s="31" t="s">
        <v>55</v>
      </c>
      <c r="F123" s="40">
        <f>VLOOKUP(Sintéticos3x3!C123,Aplicações!$B$10:$J$67,9,0)</f>
        <v>66.040000000000006</v>
      </c>
      <c r="G123" s="40">
        <f>VLOOKUP(Sintéticos3x3!D123,Aplicações!$B$10:$J$67,9,0)</f>
        <v>66.040000000000006</v>
      </c>
      <c r="H123" s="40">
        <f>VLOOKUP(Sintéticos3x3!E123,Aplicações!$B$10:$J$67,9,0)</f>
        <v>66.040000000000006</v>
      </c>
      <c r="I123" s="31">
        <v>242</v>
      </c>
      <c r="J123" s="31">
        <v>241</v>
      </c>
      <c r="K123" s="31">
        <v>235</v>
      </c>
      <c r="L123" s="44">
        <f t="shared" ref="L123:N123" si="126">I123/F123-1</f>
        <v>2.664445790430042</v>
      </c>
      <c r="M123" s="41">
        <f t="shared" si="126"/>
        <v>2.6493034524530583</v>
      </c>
      <c r="N123" s="41">
        <f t="shared" si="126"/>
        <v>2.5584494245911564</v>
      </c>
      <c r="O123" s="41">
        <f t="shared" si="1"/>
        <v>2.6240662224914186</v>
      </c>
      <c r="P123" s="40">
        <f>VLOOKUP(Sintéticos3x3!C123,Aplicações!$B$10:$J$67,6,0)</f>
        <v>0.7</v>
      </c>
      <c r="Q123" s="40">
        <f>VLOOKUP(Sintéticos3x3!D123,Aplicações!$B$10:$J$67,6,0)</f>
        <v>0.7</v>
      </c>
      <c r="R123" s="40">
        <f>VLOOKUP(Sintéticos3x3!E123,Aplicações!$B$10:$J$67,6,0)</f>
        <v>0.7</v>
      </c>
      <c r="S123" s="40">
        <f>VLOOKUP(Sintéticos3x3!C123,Aplicações!$B$10:$J$67,7,0)</f>
        <v>0.1</v>
      </c>
      <c r="T123" s="40">
        <f>VLOOKUP(Sintéticos3x3!D123,Aplicações!$B$10:$J$67,7,0)</f>
        <v>0.1</v>
      </c>
      <c r="U123" s="40">
        <f>VLOOKUP(Sintéticos3x3!E123,Aplicações!$B$10:$J$67,7,0)</f>
        <v>0.1</v>
      </c>
      <c r="V123" s="40">
        <f>VLOOKUP(Sintéticos3x3!C123,Aplicações!$B$10:$J$67,8,0)</f>
        <v>0.4</v>
      </c>
      <c r="W123" s="40">
        <f>VLOOKUP(Sintéticos3x3!D123,Aplicações!$B$10:$J$67,8,0)</f>
        <v>0.4</v>
      </c>
      <c r="X123" s="40">
        <f>VLOOKUP(Sintéticos3x3!E123,Aplicações!$B$10:$J$67,8,0)</f>
        <v>0.4</v>
      </c>
      <c r="Y123" s="40">
        <f t="shared" si="2"/>
        <v>2.0999999999999996</v>
      </c>
      <c r="Z123" s="40">
        <f t="shared" si="3"/>
        <v>0.30000000000000004</v>
      </c>
      <c r="AA123" s="40">
        <f t="shared" si="4"/>
        <v>1.2000000000000002</v>
      </c>
      <c r="AB123" s="40">
        <f t="shared" si="5"/>
        <v>1</v>
      </c>
      <c r="AC123" s="40">
        <f t="shared" si="6"/>
        <v>1</v>
      </c>
      <c r="AD123" s="46">
        <f t="shared" si="7"/>
        <v>1</v>
      </c>
    </row>
    <row r="124" spans="2:30" ht="13.5" customHeight="1">
      <c r="B124" s="39">
        <v>121</v>
      </c>
      <c r="C124" s="31" t="s">
        <v>62</v>
      </c>
      <c r="D124" s="31" t="s">
        <v>48</v>
      </c>
      <c r="E124" s="31" t="s">
        <v>48</v>
      </c>
      <c r="F124" s="40">
        <f>VLOOKUP(Sintéticos3x3!C124,Aplicações!$B$10:$J$67,9,0)</f>
        <v>85.95</v>
      </c>
      <c r="G124" s="40">
        <f>VLOOKUP(Sintéticos3x3!D124,Aplicações!$B$10:$J$67,9,0)</f>
        <v>63.24</v>
      </c>
      <c r="H124" s="40">
        <f>VLOOKUP(Sintéticos3x3!E124,Aplicações!$B$10:$J$67,9,0)</f>
        <v>63.24</v>
      </c>
      <c r="I124" s="31">
        <v>195</v>
      </c>
      <c r="J124" s="31">
        <v>178</v>
      </c>
      <c r="K124" s="31">
        <v>166</v>
      </c>
      <c r="L124" s="44">
        <f t="shared" ref="L124:N124" si="127">I124/F124-1</f>
        <v>1.2687609075043631</v>
      </c>
      <c r="M124" s="41">
        <f t="shared" si="127"/>
        <v>1.8146742567994938</v>
      </c>
      <c r="N124" s="41">
        <f t="shared" si="127"/>
        <v>1.6249209361163821</v>
      </c>
      <c r="O124" s="41">
        <f t="shared" si="1"/>
        <v>1.5694520334734132</v>
      </c>
      <c r="P124" s="40">
        <f>VLOOKUP(Sintéticos3x3!C124,Aplicações!$B$10:$J$67,6,0)</f>
        <v>0.7</v>
      </c>
      <c r="Q124" s="40">
        <f>VLOOKUP(Sintéticos3x3!D124,Aplicações!$B$10:$J$67,6,0)</f>
        <v>1</v>
      </c>
      <c r="R124" s="40">
        <f>VLOOKUP(Sintéticos3x3!E124,Aplicações!$B$10:$J$67,6,0)</f>
        <v>1</v>
      </c>
      <c r="S124" s="40">
        <f>VLOOKUP(Sintéticos3x3!C124,Aplicações!$B$10:$J$67,7,0)</f>
        <v>0.1</v>
      </c>
      <c r="T124" s="40">
        <f>VLOOKUP(Sintéticos3x3!D124,Aplicações!$B$10:$J$67,7,0)</f>
        <v>0</v>
      </c>
      <c r="U124" s="40">
        <f>VLOOKUP(Sintéticos3x3!E124,Aplicações!$B$10:$J$67,7,0)</f>
        <v>0</v>
      </c>
      <c r="V124" s="40">
        <f>VLOOKUP(Sintéticos3x3!C124,Aplicações!$B$10:$J$67,8,0)</f>
        <v>0.5</v>
      </c>
      <c r="W124" s="40">
        <f>VLOOKUP(Sintéticos3x3!D124,Aplicações!$B$10:$J$67,8,0)</f>
        <v>0.1</v>
      </c>
      <c r="X124" s="40">
        <f>VLOOKUP(Sintéticos3x3!E124,Aplicações!$B$10:$J$67,8,0)</f>
        <v>0.1</v>
      </c>
      <c r="Y124" s="40">
        <f t="shared" si="2"/>
        <v>2.7</v>
      </c>
      <c r="Z124" s="40">
        <f t="shared" si="3"/>
        <v>0.1</v>
      </c>
      <c r="AA124" s="40">
        <f t="shared" si="4"/>
        <v>0.7</v>
      </c>
      <c r="AB124" s="40">
        <f t="shared" si="5"/>
        <v>0.79999999999999993</v>
      </c>
      <c r="AC124" s="40">
        <f t="shared" si="6"/>
        <v>0.93333333333333324</v>
      </c>
      <c r="AD124" s="46">
        <f t="shared" si="7"/>
        <v>0.73333333333333339</v>
      </c>
    </row>
    <row r="125" spans="2:30" ht="13.5" customHeight="1">
      <c r="B125" s="39">
        <v>122</v>
      </c>
      <c r="C125" s="31" t="s">
        <v>62</v>
      </c>
      <c r="D125" s="31" t="s">
        <v>48</v>
      </c>
      <c r="E125" s="31" t="s">
        <v>49</v>
      </c>
      <c r="F125" s="40">
        <f>VLOOKUP(Sintéticos3x3!C125,Aplicações!$B$10:$J$67,9,0)</f>
        <v>85.95</v>
      </c>
      <c r="G125" s="40">
        <f>VLOOKUP(Sintéticos3x3!D125,Aplicações!$B$10:$J$67,9,0)</f>
        <v>63.24</v>
      </c>
      <c r="H125" s="40">
        <f>VLOOKUP(Sintéticos3x3!E125,Aplicações!$B$10:$J$67,9,0)</f>
        <v>70.61</v>
      </c>
      <c r="I125" s="31">
        <v>152</v>
      </c>
      <c r="J125" s="31">
        <v>119</v>
      </c>
      <c r="K125" s="31">
        <v>102</v>
      </c>
      <c r="L125" s="44">
        <f t="shared" ref="L125:N125" si="128">I125/F125-1</f>
        <v>0.76847004072134961</v>
      </c>
      <c r="M125" s="41">
        <f t="shared" si="128"/>
        <v>0.88172043010752676</v>
      </c>
      <c r="N125" s="41">
        <f t="shared" si="128"/>
        <v>0.44455459566633615</v>
      </c>
      <c r="O125" s="41">
        <f t="shared" si="1"/>
        <v>0.69824835549840414</v>
      </c>
      <c r="P125" s="40">
        <f>VLOOKUP(Sintéticos3x3!C125,Aplicações!$B$10:$J$67,6,0)</f>
        <v>0.7</v>
      </c>
      <c r="Q125" s="40">
        <f>VLOOKUP(Sintéticos3x3!D125,Aplicações!$B$10:$J$67,6,0)</f>
        <v>1</v>
      </c>
      <c r="R125" s="40">
        <f>VLOOKUP(Sintéticos3x3!E125,Aplicações!$B$10:$J$67,6,0)</f>
        <v>0.1</v>
      </c>
      <c r="S125" s="40">
        <f>VLOOKUP(Sintéticos3x3!C125,Aplicações!$B$10:$J$67,7,0)</f>
        <v>0.1</v>
      </c>
      <c r="T125" s="40">
        <f>VLOOKUP(Sintéticos3x3!D125,Aplicações!$B$10:$J$67,7,0)</f>
        <v>0</v>
      </c>
      <c r="U125" s="40">
        <f>VLOOKUP(Sintéticos3x3!E125,Aplicações!$B$10:$J$67,7,0)</f>
        <v>0</v>
      </c>
      <c r="V125" s="40">
        <f>VLOOKUP(Sintéticos3x3!C125,Aplicações!$B$10:$J$67,8,0)</f>
        <v>0.5</v>
      </c>
      <c r="W125" s="40">
        <f>VLOOKUP(Sintéticos3x3!D125,Aplicações!$B$10:$J$67,8,0)</f>
        <v>0.1</v>
      </c>
      <c r="X125" s="40">
        <f>VLOOKUP(Sintéticos3x3!E125,Aplicações!$B$10:$J$67,8,0)</f>
        <v>0.1</v>
      </c>
      <c r="Y125" s="40">
        <f t="shared" si="2"/>
        <v>1.8</v>
      </c>
      <c r="Z125" s="40">
        <f t="shared" si="3"/>
        <v>0.1</v>
      </c>
      <c r="AA125" s="40">
        <f t="shared" si="4"/>
        <v>0.7</v>
      </c>
      <c r="AB125" s="40">
        <f t="shared" si="5"/>
        <v>0.40000000000000008</v>
      </c>
      <c r="AC125" s="40">
        <f t="shared" si="6"/>
        <v>0.93333333333333324</v>
      </c>
      <c r="AD125" s="46">
        <f t="shared" si="7"/>
        <v>0.73333333333333339</v>
      </c>
    </row>
    <row r="126" spans="2:30" ht="13.5" customHeight="1">
      <c r="B126" s="39">
        <v>123</v>
      </c>
      <c r="C126" s="31" t="s">
        <v>62</v>
      </c>
      <c r="D126" s="31" t="s">
        <v>48</v>
      </c>
      <c r="E126" s="31" t="s">
        <v>50</v>
      </c>
      <c r="F126" s="40">
        <f>VLOOKUP(Sintéticos3x3!C126,Aplicações!$B$10:$J$67,9,0)</f>
        <v>85.95</v>
      </c>
      <c r="G126" s="40">
        <f>VLOOKUP(Sintéticos3x3!D126,Aplicações!$B$10:$J$67,9,0)</f>
        <v>63.24</v>
      </c>
      <c r="H126" s="40">
        <f>VLOOKUP(Sintéticos3x3!E126,Aplicações!$B$10:$J$67,9,0)</f>
        <v>62.44</v>
      </c>
      <c r="I126" s="31">
        <v>219</v>
      </c>
      <c r="J126" s="31">
        <v>183</v>
      </c>
      <c r="K126" s="31">
        <v>92</v>
      </c>
      <c r="L126" s="44">
        <f t="shared" ref="L126:N126" si="129">I126/F126-1</f>
        <v>1.5479930191972078</v>
      </c>
      <c r="M126" s="41">
        <f t="shared" si="129"/>
        <v>1.8937381404174571</v>
      </c>
      <c r="N126" s="41">
        <f t="shared" si="129"/>
        <v>0.47341447789878299</v>
      </c>
      <c r="O126" s="41">
        <f t="shared" si="1"/>
        <v>1.305048545837816</v>
      </c>
      <c r="P126" s="40">
        <f>VLOOKUP(Sintéticos3x3!C126,Aplicações!$B$10:$J$67,6,0)</f>
        <v>0.7</v>
      </c>
      <c r="Q126" s="40">
        <f>VLOOKUP(Sintéticos3x3!D126,Aplicações!$B$10:$J$67,6,0)</f>
        <v>1</v>
      </c>
      <c r="R126" s="40">
        <f>VLOOKUP(Sintéticos3x3!E126,Aplicações!$B$10:$J$67,6,0)</f>
        <v>0.3</v>
      </c>
      <c r="S126" s="40">
        <f>VLOOKUP(Sintéticos3x3!C126,Aplicações!$B$10:$J$67,7,0)</f>
        <v>0.1</v>
      </c>
      <c r="T126" s="40">
        <f>VLOOKUP(Sintéticos3x3!D126,Aplicações!$B$10:$J$67,7,0)</f>
        <v>0</v>
      </c>
      <c r="U126" s="40">
        <f>VLOOKUP(Sintéticos3x3!E126,Aplicações!$B$10:$J$67,7,0)</f>
        <v>0.9</v>
      </c>
      <c r="V126" s="40">
        <f>VLOOKUP(Sintéticos3x3!C126,Aplicações!$B$10:$J$67,8,0)</f>
        <v>0.5</v>
      </c>
      <c r="W126" s="40">
        <f>VLOOKUP(Sintéticos3x3!D126,Aplicações!$B$10:$J$67,8,0)</f>
        <v>0.1</v>
      </c>
      <c r="X126" s="40">
        <f>VLOOKUP(Sintéticos3x3!E126,Aplicações!$B$10:$J$67,8,0)</f>
        <v>0.1</v>
      </c>
      <c r="Y126" s="40">
        <f t="shared" si="2"/>
        <v>2</v>
      </c>
      <c r="Z126" s="40">
        <f t="shared" si="3"/>
        <v>1</v>
      </c>
      <c r="AA126" s="40">
        <f t="shared" si="4"/>
        <v>0.7</v>
      </c>
      <c r="AB126" s="40">
        <f t="shared" si="5"/>
        <v>0.53333333333333333</v>
      </c>
      <c r="AC126" s="40">
        <f t="shared" si="6"/>
        <v>0.6333333333333333</v>
      </c>
      <c r="AD126" s="46">
        <f t="shared" si="7"/>
        <v>0.73333333333333339</v>
      </c>
    </row>
    <row r="127" spans="2:30" ht="13.5" customHeight="1">
      <c r="B127" s="39">
        <v>124</v>
      </c>
      <c r="C127" s="31" t="s">
        <v>62</v>
      </c>
      <c r="D127" s="31" t="s">
        <v>48</v>
      </c>
      <c r="E127" s="31" t="s">
        <v>51</v>
      </c>
      <c r="F127" s="40">
        <f>VLOOKUP(Sintéticos3x3!C127,Aplicações!$B$10:$J$67,9,0)</f>
        <v>85.95</v>
      </c>
      <c r="G127" s="40">
        <f>VLOOKUP(Sintéticos3x3!D127,Aplicações!$B$10:$J$67,9,0)</f>
        <v>63.24</v>
      </c>
      <c r="H127" s="40">
        <f>VLOOKUP(Sintéticos3x3!E127,Aplicações!$B$10:$J$67,9,0)</f>
        <v>95.07</v>
      </c>
      <c r="I127" s="31">
        <v>191</v>
      </c>
      <c r="J127" s="31">
        <v>168</v>
      </c>
      <c r="K127" s="31">
        <v>234</v>
      </c>
      <c r="L127" s="44">
        <f t="shared" ref="L127:N127" si="130">I127/F127-1</f>
        <v>1.2222222222222223</v>
      </c>
      <c r="M127" s="41">
        <f t="shared" si="130"/>
        <v>1.6565464895635671</v>
      </c>
      <c r="N127" s="41">
        <f t="shared" si="130"/>
        <v>1.4613442726412118</v>
      </c>
      <c r="O127" s="41">
        <f t="shared" si="1"/>
        <v>1.446704328142334</v>
      </c>
      <c r="P127" s="40">
        <f>VLOOKUP(Sintéticos3x3!C127,Aplicações!$B$10:$J$67,6,0)</f>
        <v>0.7</v>
      </c>
      <c r="Q127" s="40">
        <f>VLOOKUP(Sintéticos3x3!D127,Aplicações!$B$10:$J$67,6,0)</f>
        <v>1</v>
      </c>
      <c r="R127" s="40">
        <f>VLOOKUP(Sintéticos3x3!E127,Aplicações!$B$10:$J$67,6,0)</f>
        <v>0.9</v>
      </c>
      <c r="S127" s="40">
        <f>VLOOKUP(Sintéticos3x3!C127,Aplicações!$B$10:$J$67,7,0)</f>
        <v>0.1</v>
      </c>
      <c r="T127" s="40">
        <f>VLOOKUP(Sintéticos3x3!D127,Aplicações!$B$10:$J$67,7,0)</f>
        <v>0</v>
      </c>
      <c r="U127" s="40">
        <f>VLOOKUP(Sintéticos3x3!E127,Aplicações!$B$10:$J$67,7,0)</f>
        <v>0</v>
      </c>
      <c r="V127" s="40">
        <f>VLOOKUP(Sintéticos3x3!C127,Aplicações!$B$10:$J$67,8,0)</f>
        <v>0.5</v>
      </c>
      <c r="W127" s="40">
        <f>VLOOKUP(Sintéticos3x3!D127,Aplicações!$B$10:$J$67,8,0)</f>
        <v>0.1</v>
      </c>
      <c r="X127" s="40">
        <f>VLOOKUP(Sintéticos3x3!E127,Aplicações!$B$10:$J$67,8,0)</f>
        <v>0.5</v>
      </c>
      <c r="Y127" s="40">
        <f t="shared" si="2"/>
        <v>2.6</v>
      </c>
      <c r="Z127" s="40">
        <f t="shared" si="3"/>
        <v>0.1</v>
      </c>
      <c r="AA127" s="40">
        <f t="shared" si="4"/>
        <v>1.1000000000000001</v>
      </c>
      <c r="AB127" s="40">
        <f t="shared" si="5"/>
        <v>0.79999999999999993</v>
      </c>
      <c r="AC127" s="40">
        <f t="shared" si="6"/>
        <v>0.93333333333333324</v>
      </c>
      <c r="AD127" s="46">
        <f t="shared" si="7"/>
        <v>0.73333333333333339</v>
      </c>
    </row>
    <row r="128" spans="2:30" ht="13.5" customHeight="1">
      <c r="B128" s="39">
        <v>125</v>
      </c>
      <c r="C128" s="31" t="s">
        <v>62</v>
      </c>
      <c r="D128" s="31" t="s">
        <v>48</v>
      </c>
      <c r="E128" s="31" t="s">
        <v>52</v>
      </c>
      <c r="F128" s="40">
        <f>VLOOKUP(Sintéticos3x3!C128,Aplicações!$B$10:$J$67,9,0)</f>
        <v>85.95</v>
      </c>
      <c r="G128" s="40">
        <f>VLOOKUP(Sintéticos3x3!D128,Aplicações!$B$10:$J$67,9,0)</f>
        <v>63.24</v>
      </c>
      <c r="H128" s="40">
        <f>VLOOKUP(Sintéticos3x3!E128,Aplicações!$B$10:$J$67,9,0)</f>
        <v>93.25</v>
      </c>
      <c r="I128" s="31">
        <v>195</v>
      </c>
      <c r="J128" s="31">
        <v>163</v>
      </c>
      <c r="K128" s="31">
        <v>160</v>
      </c>
      <c r="L128" s="44">
        <f t="shared" ref="L128:N128" si="131">I128/F128-1</f>
        <v>1.2687609075043631</v>
      </c>
      <c r="M128" s="41">
        <f t="shared" si="131"/>
        <v>1.5774826059456042</v>
      </c>
      <c r="N128" s="41">
        <f t="shared" si="131"/>
        <v>0.71581769436997322</v>
      </c>
      <c r="O128" s="41">
        <f t="shared" si="1"/>
        <v>1.1873537359399802</v>
      </c>
      <c r="P128" s="40">
        <f>VLOOKUP(Sintéticos3x3!C128,Aplicações!$B$10:$J$67,6,0)</f>
        <v>0.7</v>
      </c>
      <c r="Q128" s="40">
        <f>VLOOKUP(Sintéticos3x3!D128,Aplicações!$B$10:$J$67,6,0)</f>
        <v>1</v>
      </c>
      <c r="R128" s="40">
        <f>VLOOKUP(Sintéticos3x3!E128,Aplicações!$B$10:$J$67,6,0)</f>
        <v>0.3</v>
      </c>
      <c r="S128" s="40">
        <f>VLOOKUP(Sintéticos3x3!C128,Aplicações!$B$10:$J$67,7,0)</f>
        <v>0.1</v>
      </c>
      <c r="T128" s="40">
        <f>VLOOKUP(Sintéticos3x3!D128,Aplicações!$B$10:$J$67,7,0)</f>
        <v>0</v>
      </c>
      <c r="U128" s="40">
        <f>VLOOKUP(Sintéticos3x3!E128,Aplicações!$B$10:$J$67,7,0)</f>
        <v>0.9</v>
      </c>
      <c r="V128" s="40">
        <f>VLOOKUP(Sintéticos3x3!C128,Aplicações!$B$10:$J$67,8,0)</f>
        <v>0.5</v>
      </c>
      <c r="W128" s="40">
        <f>VLOOKUP(Sintéticos3x3!D128,Aplicações!$B$10:$J$67,8,0)</f>
        <v>0.1</v>
      </c>
      <c r="X128" s="40">
        <f>VLOOKUP(Sintéticos3x3!E128,Aplicações!$B$10:$J$67,8,0)</f>
        <v>0.5</v>
      </c>
      <c r="Y128" s="40">
        <f t="shared" si="2"/>
        <v>2</v>
      </c>
      <c r="Z128" s="40">
        <f t="shared" si="3"/>
        <v>1</v>
      </c>
      <c r="AA128" s="40">
        <f t="shared" si="4"/>
        <v>1.1000000000000001</v>
      </c>
      <c r="AB128" s="40">
        <f t="shared" si="5"/>
        <v>0.53333333333333333</v>
      </c>
      <c r="AC128" s="40">
        <f t="shared" si="6"/>
        <v>0.6333333333333333</v>
      </c>
      <c r="AD128" s="46">
        <f t="shared" si="7"/>
        <v>0.73333333333333339</v>
      </c>
    </row>
    <row r="129" spans="2:30" ht="13.5" customHeight="1">
      <c r="B129" s="39">
        <v>126</v>
      </c>
      <c r="C129" s="31" t="s">
        <v>62</v>
      </c>
      <c r="D129" s="31" t="s">
        <v>48</v>
      </c>
      <c r="E129" s="31" t="s">
        <v>62</v>
      </c>
      <c r="F129" s="40">
        <f>VLOOKUP(Sintéticos3x3!C129,Aplicações!$B$10:$J$67,9,0)</f>
        <v>85.95</v>
      </c>
      <c r="G129" s="40">
        <f>VLOOKUP(Sintéticos3x3!D129,Aplicações!$B$10:$J$67,9,0)</f>
        <v>63.24</v>
      </c>
      <c r="H129" s="40">
        <f>VLOOKUP(Sintéticos3x3!E129,Aplicações!$B$10:$J$67,9,0)</f>
        <v>85.95</v>
      </c>
      <c r="I129" s="31">
        <v>227</v>
      </c>
      <c r="J129" s="31">
        <v>174</v>
      </c>
      <c r="K129" s="31">
        <v>226</v>
      </c>
      <c r="L129" s="44">
        <f t="shared" ref="L129:N129" si="132">I129/F129-1</f>
        <v>1.6410703897614893</v>
      </c>
      <c r="M129" s="41">
        <f t="shared" si="132"/>
        <v>1.7514231499051234</v>
      </c>
      <c r="N129" s="41">
        <f t="shared" si="132"/>
        <v>1.6294357184409538</v>
      </c>
      <c r="O129" s="41">
        <f t="shared" si="1"/>
        <v>1.6739764193691888</v>
      </c>
      <c r="P129" s="40">
        <f>VLOOKUP(Sintéticos3x3!C129,Aplicações!$B$10:$J$67,6,0)</f>
        <v>0.7</v>
      </c>
      <c r="Q129" s="40">
        <f>VLOOKUP(Sintéticos3x3!D129,Aplicações!$B$10:$J$67,6,0)</f>
        <v>1</v>
      </c>
      <c r="R129" s="40">
        <f>VLOOKUP(Sintéticos3x3!E129,Aplicações!$B$10:$J$67,6,0)</f>
        <v>0.7</v>
      </c>
      <c r="S129" s="40">
        <f>VLOOKUP(Sintéticos3x3!C129,Aplicações!$B$10:$J$67,7,0)</f>
        <v>0.1</v>
      </c>
      <c r="T129" s="40">
        <f>VLOOKUP(Sintéticos3x3!D129,Aplicações!$B$10:$J$67,7,0)</f>
        <v>0</v>
      </c>
      <c r="U129" s="40">
        <f>VLOOKUP(Sintéticos3x3!E129,Aplicações!$B$10:$J$67,7,0)</f>
        <v>0.1</v>
      </c>
      <c r="V129" s="40">
        <f>VLOOKUP(Sintéticos3x3!C129,Aplicações!$B$10:$J$67,8,0)</f>
        <v>0.5</v>
      </c>
      <c r="W129" s="40">
        <f>VLOOKUP(Sintéticos3x3!D129,Aplicações!$B$10:$J$67,8,0)</f>
        <v>0.1</v>
      </c>
      <c r="X129" s="40">
        <f>VLOOKUP(Sintéticos3x3!E129,Aplicações!$B$10:$J$67,8,0)</f>
        <v>0.5</v>
      </c>
      <c r="Y129" s="40">
        <f t="shared" si="2"/>
        <v>2.4</v>
      </c>
      <c r="Z129" s="40">
        <f t="shared" si="3"/>
        <v>0.2</v>
      </c>
      <c r="AA129" s="40">
        <f t="shared" si="4"/>
        <v>1.1000000000000001</v>
      </c>
      <c r="AB129" s="40">
        <f t="shared" si="5"/>
        <v>0.79999999999999993</v>
      </c>
      <c r="AC129" s="40">
        <f t="shared" si="6"/>
        <v>0.9</v>
      </c>
      <c r="AD129" s="46">
        <f t="shared" si="7"/>
        <v>0.73333333333333339</v>
      </c>
    </row>
    <row r="130" spans="2:30" ht="13.5" customHeight="1">
      <c r="B130" s="39">
        <v>127</v>
      </c>
      <c r="C130" s="31" t="s">
        <v>62</v>
      </c>
      <c r="D130" s="31" t="s">
        <v>48</v>
      </c>
      <c r="E130" s="31" t="s">
        <v>53</v>
      </c>
      <c r="F130" s="40">
        <f>VLOOKUP(Sintéticos3x3!C130,Aplicações!$B$10:$J$67,9,0)</f>
        <v>85.95</v>
      </c>
      <c r="G130" s="40">
        <f>VLOOKUP(Sintéticos3x3!D130,Aplicações!$B$10:$J$67,9,0)</f>
        <v>63.24</v>
      </c>
      <c r="H130" s="40">
        <f>VLOOKUP(Sintéticos3x3!E130,Aplicações!$B$10:$J$67,9,0)</f>
        <v>75.02</v>
      </c>
      <c r="I130" s="31">
        <v>202</v>
      </c>
      <c r="J130" s="31">
        <v>175</v>
      </c>
      <c r="K130" s="31">
        <v>196</v>
      </c>
      <c r="L130" s="44">
        <f t="shared" ref="L130:N130" si="133">I130/F130-1</f>
        <v>1.3502036067481091</v>
      </c>
      <c r="M130" s="41">
        <f t="shared" si="133"/>
        <v>1.7672359266287159</v>
      </c>
      <c r="N130" s="41">
        <f t="shared" si="133"/>
        <v>1.6126366302319384</v>
      </c>
      <c r="O130" s="41">
        <f t="shared" si="1"/>
        <v>1.5766920545362544</v>
      </c>
      <c r="P130" s="40">
        <f>VLOOKUP(Sintéticos3x3!C130,Aplicações!$B$10:$J$67,6,0)</f>
        <v>0.7</v>
      </c>
      <c r="Q130" s="40">
        <f>VLOOKUP(Sintéticos3x3!D130,Aplicações!$B$10:$J$67,6,0)</f>
        <v>1</v>
      </c>
      <c r="R130" s="40">
        <f>VLOOKUP(Sintéticos3x3!E130,Aplicações!$B$10:$J$67,6,0)</f>
        <v>1</v>
      </c>
      <c r="S130" s="40">
        <f>VLOOKUP(Sintéticos3x3!C130,Aplicações!$B$10:$J$67,7,0)</f>
        <v>0.1</v>
      </c>
      <c r="T130" s="40">
        <f>VLOOKUP(Sintéticos3x3!D130,Aplicações!$B$10:$J$67,7,0)</f>
        <v>0</v>
      </c>
      <c r="U130" s="40">
        <f>VLOOKUP(Sintéticos3x3!E130,Aplicações!$B$10:$J$67,7,0)</f>
        <v>0</v>
      </c>
      <c r="V130" s="40">
        <f>VLOOKUP(Sintéticos3x3!C130,Aplicações!$B$10:$J$67,8,0)</f>
        <v>0.5</v>
      </c>
      <c r="W130" s="40">
        <f>VLOOKUP(Sintéticos3x3!D130,Aplicações!$B$10:$J$67,8,0)</f>
        <v>0.1</v>
      </c>
      <c r="X130" s="40">
        <f>VLOOKUP(Sintéticos3x3!E130,Aplicações!$B$10:$J$67,8,0)</f>
        <v>0.3</v>
      </c>
      <c r="Y130" s="40">
        <f t="shared" si="2"/>
        <v>2.7</v>
      </c>
      <c r="Z130" s="40">
        <f t="shared" si="3"/>
        <v>0.1</v>
      </c>
      <c r="AA130" s="40">
        <f t="shared" si="4"/>
        <v>0.89999999999999991</v>
      </c>
      <c r="AB130" s="40">
        <f t="shared" si="5"/>
        <v>0.79999999999999993</v>
      </c>
      <c r="AC130" s="40">
        <f t="shared" si="6"/>
        <v>0.93333333333333324</v>
      </c>
      <c r="AD130" s="46">
        <f t="shared" si="7"/>
        <v>0.73333333333333339</v>
      </c>
    </row>
    <row r="131" spans="2:30" ht="13.5" customHeight="1">
      <c r="B131" s="39">
        <v>128</v>
      </c>
      <c r="C131" s="31" t="s">
        <v>62</v>
      </c>
      <c r="D131" s="31" t="s">
        <v>48</v>
      </c>
      <c r="E131" s="31" t="s">
        <v>54</v>
      </c>
      <c r="F131" s="40">
        <f>VLOOKUP(Sintéticos3x3!C131,Aplicações!$B$10:$J$67,9,0)</f>
        <v>85.95</v>
      </c>
      <c r="G131" s="40">
        <f>VLOOKUP(Sintéticos3x3!D131,Aplicações!$B$10:$J$67,9,0)</f>
        <v>63.24</v>
      </c>
      <c r="H131" s="40">
        <f>VLOOKUP(Sintéticos3x3!E131,Aplicações!$B$10:$J$67,9,0)</f>
        <v>74.66</v>
      </c>
      <c r="I131" s="31">
        <v>216</v>
      </c>
      <c r="J131" s="31">
        <v>177</v>
      </c>
      <c r="K131" s="31">
        <v>112</v>
      </c>
      <c r="L131" s="44">
        <f t="shared" ref="L131:N131" si="134">I131/F131-1</f>
        <v>1.5130890052356021</v>
      </c>
      <c r="M131" s="41">
        <f t="shared" si="134"/>
        <v>1.7988614800759013</v>
      </c>
      <c r="N131" s="41">
        <f t="shared" si="134"/>
        <v>0.50013394053040461</v>
      </c>
      <c r="O131" s="41">
        <f t="shared" si="1"/>
        <v>1.2706948086139693</v>
      </c>
      <c r="P131" s="40">
        <f>VLOOKUP(Sintéticos3x3!C131,Aplicações!$B$10:$J$67,6,0)</f>
        <v>0.7</v>
      </c>
      <c r="Q131" s="40">
        <f>VLOOKUP(Sintéticos3x3!D131,Aplicações!$B$10:$J$67,6,0)</f>
        <v>1</v>
      </c>
      <c r="R131" s="40">
        <f>VLOOKUP(Sintéticos3x3!E131,Aplicações!$B$10:$J$67,6,0)</f>
        <v>0.3</v>
      </c>
      <c r="S131" s="40">
        <f>VLOOKUP(Sintéticos3x3!C131,Aplicações!$B$10:$J$67,7,0)</f>
        <v>0.1</v>
      </c>
      <c r="T131" s="40">
        <f>VLOOKUP(Sintéticos3x3!D131,Aplicações!$B$10:$J$67,7,0)</f>
        <v>0</v>
      </c>
      <c r="U131" s="40">
        <f>VLOOKUP(Sintéticos3x3!E131,Aplicações!$B$10:$J$67,7,0)</f>
        <v>0.9</v>
      </c>
      <c r="V131" s="40">
        <f>VLOOKUP(Sintéticos3x3!C131,Aplicações!$B$10:$J$67,8,0)</f>
        <v>0.5</v>
      </c>
      <c r="W131" s="40">
        <f>VLOOKUP(Sintéticos3x3!D131,Aplicações!$B$10:$J$67,8,0)</f>
        <v>0.1</v>
      </c>
      <c r="X131" s="40">
        <f>VLOOKUP(Sintéticos3x3!E131,Aplicações!$B$10:$J$67,8,0)</f>
        <v>0.3</v>
      </c>
      <c r="Y131" s="40">
        <f t="shared" si="2"/>
        <v>2</v>
      </c>
      <c r="Z131" s="40">
        <f t="shared" si="3"/>
        <v>1</v>
      </c>
      <c r="AA131" s="40">
        <f t="shared" si="4"/>
        <v>0.89999999999999991</v>
      </c>
      <c r="AB131" s="40">
        <f t="shared" si="5"/>
        <v>0.53333333333333333</v>
      </c>
      <c r="AC131" s="40">
        <f t="shared" si="6"/>
        <v>0.6333333333333333</v>
      </c>
      <c r="AD131" s="46">
        <f t="shared" si="7"/>
        <v>0.73333333333333339</v>
      </c>
    </row>
    <row r="132" spans="2:30" ht="13.5" customHeight="1">
      <c r="B132" s="39">
        <v>129</v>
      </c>
      <c r="C132" s="31" t="s">
        <v>62</v>
      </c>
      <c r="D132" s="31" t="s">
        <v>48</v>
      </c>
      <c r="E132" s="31" t="s">
        <v>55</v>
      </c>
      <c r="F132" s="40">
        <f>VLOOKUP(Sintéticos3x3!C132,Aplicações!$B$10:$J$67,9,0)</f>
        <v>85.95</v>
      </c>
      <c r="G132" s="40">
        <f>VLOOKUP(Sintéticos3x3!D132,Aplicações!$B$10:$J$67,9,0)</f>
        <v>63.24</v>
      </c>
      <c r="H132" s="40">
        <f>VLOOKUP(Sintéticos3x3!E132,Aplicações!$B$10:$J$67,9,0)</f>
        <v>66.040000000000006</v>
      </c>
      <c r="I132" s="31">
        <v>218</v>
      </c>
      <c r="J132" s="31">
        <v>183</v>
      </c>
      <c r="K132" s="31">
        <v>158</v>
      </c>
      <c r="L132" s="44">
        <f t="shared" ref="L132:N132" si="135">I132/F132-1</f>
        <v>1.5363583478766722</v>
      </c>
      <c r="M132" s="41">
        <f t="shared" si="135"/>
        <v>1.8937381404174571</v>
      </c>
      <c r="N132" s="41">
        <f t="shared" si="135"/>
        <v>1.3924894003634161</v>
      </c>
      <c r="O132" s="41">
        <f t="shared" si="1"/>
        <v>1.6075286295525153</v>
      </c>
      <c r="P132" s="40">
        <f>VLOOKUP(Sintéticos3x3!C132,Aplicações!$B$10:$J$67,6,0)</f>
        <v>0.7</v>
      </c>
      <c r="Q132" s="40">
        <f>VLOOKUP(Sintéticos3x3!D132,Aplicações!$B$10:$J$67,6,0)</f>
        <v>1</v>
      </c>
      <c r="R132" s="40">
        <f>VLOOKUP(Sintéticos3x3!E132,Aplicações!$B$10:$J$67,6,0)</f>
        <v>0.7</v>
      </c>
      <c r="S132" s="40">
        <f>VLOOKUP(Sintéticos3x3!C132,Aplicações!$B$10:$J$67,7,0)</f>
        <v>0.1</v>
      </c>
      <c r="T132" s="40">
        <f>VLOOKUP(Sintéticos3x3!D132,Aplicações!$B$10:$J$67,7,0)</f>
        <v>0</v>
      </c>
      <c r="U132" s="40">
        <f>VLOOKUP(Sintéticos3x3!E132,Aplicações!$B$10:$J$67,7,0)</f>
        <v>0.1</v>
      </c>
      <c r="V132" s="40">
        <f>VLOOKUP(Sintéticos3x3!C132,Aplicações!$B$10:$J$67,8,0)</f>
        <v>0.5</v>
      </c>
      <c r="W132" s="40">
        <f>VLOOKUP(Sintéticos3x3!D132,Aplicações!$B$10:$J$67,8,0)</f>
        <v>0.1</v>
      </c>
      <c r="X132" s="40">
        <f>VLOOKUP(Sintéticos3x3!E132,Aplicações!$B$10:$J$67,8,0)</f>
        <v>0.4</v>
      </c>
      <c r="Y132" s="40">
        <f t="shared" si="2"/>
        <v>2.4</v>
      </c>
      <c r="Z132" s="40">
        <f t="shared" si="3"/>
        <v>0.2</v>
      </c>
      <c r="AA132" s="40">
        <f t="shared" si="4"/>
        <v>1</v>
      </c>
      <c r="AB132" s="40">
        <f t="shared" si="5"/>
        <v>0.79999999999999993</v>
      </c>
      <c r="AC132" s="40">
        <f t="shared" si="6"/>
        <v>0.9</v>
      </c>
      <c r="AD132" s="46">
        <f t="shared" si="7"/>
        <v>0.73333333333333339</v>
      </c>
    </row>
    <row r="133" spans="2:30" ht="13.5" customHeight="1">
      <c r="B133" s="39">
        <v>130</v>
      </c>
      <c r="C133" s="31" t="s">
        <v>62</v>
      </c>
      <c r="D133" s="31" t="s">
        <v>49</v>
      </c>
      <c r="E133" s="31" t="s">
        <v>49</v>
      </c>
      <c r="F133" s="40">
        <f>VLOOKUP(Sintéticos3x3!C133,Aplicações!$B$10:$J$67,9,0)</f>
        <v>85.95</v>
      </c>
      <c r="G133" s="40">
        <f>VLOOKUP(Sintéticos3x3!D133,Aplicações!$B$10:$J$67,9,0)</f>
        <v>70.61</v>
      </c>
      <c r="H133" s="40">
        <f>VLOOKUP(Sintéticos3x3!E133,Aplicações!$B$10:$J$67,9,0)</f>
        <v>70.61</v>
      </c>
      <c r="I133" s="31">
        <v>125</v>
      </c>
      <c r="J133" s="31">
        <v>105</v>
      </c>
      <c r="K133" s="31">
        <v>107</v>
      </c>
      <c r="L133" s="44">
        <f t="shared" ref="L133:N133" si="136">I133/F133-1</f>
        <v>0.45433391506689924</v>
      </c>
      <c r="M133" s="41">
        <f t="shared" si="136"/>
        <v>0.48704149553887555</v>
      </c>
      <c r="N133" s="41">
        <f t="shared" si="136"/>
        <v>0.51536609545390166</v>
      </c>
      <c r="O133" s="41">
        <f t="shared" si="1"/>
        <v>0.48558050201989217</v>
      </c>
      <c r="P133" s="40">
        <f>VLOOKUP(Sintéticos3x3!C133,Aplicações!$B$10:$J$67,6,0)</f>
        <v>0.7</v>
      </c>
      <c r="Q133" s="40">
        <f>VLOOKUP(Sintéticos3x3!D133,Aplicações!$B$10:$J$67,6,0)</f>
        <v>0.1</v>
      </c>
      <c r="R133" s="40">
        <f>VLOOKUP(Sintéticos3x3!E133,Aplicações!$B$10:$J$67,6,0)</f>
        <v>0.1</v>
      </c>
      <c r="S133" s="40">
        <f>VLOOKUP(Sintéticos3x3!C133,Aplicações!$B$10:$J$67,7,0)</f>
        <v>0.1</v>
      </c>
      <c r="T133" s="40">
        <f>VLOOKUP(Sintéticos3x3!D133,Aplicações!$B$10:$J$67,7,0)</f>
        <v>0</v>
      </c>
      <c r="U133" s="40">
        <f>VLOOKUP(Sintéticos3x3!E133,Aplicações!$B$10:$J$67,7,0)</f>
        <v>0</v>
      </c>
      <c r="V133" s="40">
        <f>VLOOKUP(Sintéticos3x3!C133,Aplicações!$B$10:$J$67,8,0)</f>
        <v>0.5</v>
      </c>
      <c r="W133" s="40">
        <f>VLOOKUP(Sintéticos3x3!D133,Aplicações!$B$10:$J$67,8,0)</f>
        <v>0.1</v>
      </c>
      <c r="X133" s="40">
        <f>VLOOKUP(Sintéticos3x3!E133,Aplicações!$B$10:$J$67,8,0)</f>
        <v>0.1</v>
      </c>
      <c r="Y133" s="40">
        <f t="shared" si="2"/>
        <v>0.89999999999999991</v>
      </c>
      <c r="Z133" s="40">
        <f t="shared" si="3"/>
        <v>0.1</v>
      </c>
      <c r="AA133" s="40">
        <f t="shared" si="4"/>
        <v>0.7</v>
      </c>
      <c r="AB133" s="40">
        <f t="shared" si="5"/>
        <v>0.6</v>
      </c>
      <c r="AC133" s="40">
        <f t="shared" si="6"/>
        <v>0.93333333333333324</v>
      </c>
      <c r="AD133" s="46">
        <f t="shared" si="7"/>
        <v>0.73333333333333339</v>
      </c>
    </row>
    <row r="134" spans="2:30" ht="13.5" customHeight="1">
      <c r="B134" s="39">
        <v>131</v>
      </c>
      <c r="C134" s="31" t="s">
        <v>62</v>
      </c>
      <c r="D134" s="31" t="s">
        <v>49</v>
      </c>
      <c r="E134" s="31" t="s">
        <v>50</v>
      </c>
      <c r="F134" s="40">
        <f>VLOOKUP(Sintéticos3x3!C134,Aplicações!$B$10:$J$67,9,0)</f>
        <v>85.95</v>
      </c>
      <c r="G134" s="40">
        <f>VLOOKUP(Sintéticos3x3!D134,Aplicações!$B$10:$J$67,9,0)</f>
        <v>70.61</v>
      </c>
      <c r="H134" s="40">
        <f>VLOOKUP(Sintéticos3x3!E134,Aplicações!$B$10:$J$67,9,0)</f>
        <v>62.44</v>
      </c>
      <c r="I134" s="31">
        <v>185</v>
      </c>
      <c r="J134" s="31">
        <v>117</v>
      </c>
      <c r="K134" s="31">
        <v>88</v>
      </c>
      <c r="L134" s="44">
        <f t="shared" ref="L134:N134" si="137">I134/F134-1</f>
        <v>1.1524141942990109</v>
      </c>
      <c r="M134" s="41">
        <f t="shared" si="137"/>
        <v>0.65698909502903269</v>
      </c>
      <c r="N134" s="41">
        <f t="shared" si="137"/>
        <v>0.40935297885970545</v>
      </c>
      <c r="O134" s="41">
        <f t="shared" si="1"/>
        <v>0.73958542272924976</v>
      </c>
      <c r="P134" s="40">
        <f>VLOOKUP(Sintéticos3x3!C134,Aplicações!$B$10:$J$67,6,0)</f>
        <v>0.7</v>
      </c>
      <c r="Q134" s="40">
        <f>VLOOKUP(Sintéticos3x3!D134,Aplicações!$B$10:$J$67,6,0)</f>
        <v>0.1</v>
      </c>
      <c r="R134" s="40">
        <f>VLOOKUP(Sintéticos3x3!E134,Aplicações!$B$10:$J$67,6,0)</f>
        <v>0.3</v>
      </c>
      <c r="S134" s="40">
        <f>VLOOKUP(Sintéticos3x3!C134,Aplicações!$B$10:$J$67,7,0)</f>
        <v>0.1</v>
      </c>
      <c r="T134" s="40">
        <f>VLOOKUP(Sintéticos3x3!D134,Aplicações!$B$10:$J$67,7,0)</f>
        <v>0</v>
      </c>
      <c r="U134" s="40">
        <f>VLOOKUP(Sintéticos3x3!E134,Aplicações!$B$10:$J$67,7,0)</f>
        <v>0.9</v>
      </c>
      <c r="V134" s="40">
        <f>VLOOKUP(Sintéticos3x3!C134,Aplicações!$B$10:$J$67,8,0)</f>
        <v>0.5</v>
      </c>
      <c r="W134" s="40">
        <f>VLOOKUP(Sintéticos3x3!D134,Aplicações!$B$10:$J$67,8,0)</f>
        <v>0.1</v>
      </c>
      <c r="X134" s="40">
        <f>VLOOKUP(Sintéticos3x3!E134,Aplicações!$B$10:$J$67,8,0)</f>
        <v>0.1</v>
      </c>
      <c r="Y134" s="40">
        <f t="shared" si="2"/>
        <v>1.0999999999999999</v>
      </c>
      <c r="Z134" s="40">
        <f t="shared" si="3"/>
        <v>1</v>
      </c>
      <c r="AA134" s="40">
        <f t="shared" si="4"/>
        <v>0.7</v>
      </c>
      <c r="AB134" s="40">
        <f t="shared" si="5"/>
        <v>0.6</v>
      </c>
      <c r="AC134" s="40">
        <f t="shared" si="6"/>
        <v>0.6333333333333333</v>
      </c>
      <c r="AD134" s="46">
        <f t="shared" si="7"/>
        <v>0.73333333333333339</v>
      </c>
    </row>
    <row r="135" spans="2:30" ht="13.5" customHeight="1">
      <c r="B135" s="39">
        <v>132</v>
      </c>
      <c r="C135" s="31" t="s">
        <v>62</v>
      </c>
      <c r="D135" s="31" t="s">
        <v>49</v>
      </c>
      <c r="E135" s="31" t="s">
        <v>51</v>
      </c>
      <c r="F135" s="40">
        <f>VLOOKUP(Sintéticos3x3!C135,Aplicações!$B$10:$J$67,9,0)</f>
        <v>85.95</v>
      </c>
      <c r="G135" s="40">
        <f>VLOOKUP(Sintéticos3x3!D135,Aplicações!$B$10:$J$67,9,0)</f>
        <v>70.61</v>
      </c>
      <c r="H135" s="40">
        <f>VLOOKUP(Sintéticos3x3!E135,Aplicações!$B$10:$J$67,9,0)</f>
        <v>95.07</v>
      </c>
      <c r="I135" s="31">
        <v>151</v>
      </c>
      <c r="J135" s="31">
        <v>96</v>
      </c>
      <c r="K135" s="31">
        <v>173</v>
      </c>
      <c r="L135" s="44">
        <f t="shared" ref="L135:N135" si="138">I135/F135-1</f>
        <v>0.75683536940081431</v>
      </c>
      <c r="M135" s="41">
        <f t="shared" si="138"/>
        <v>0.35958079592125758</v>
      </c>
      <c r="N135" s="41">
        <f t="shared" si="138"/>
        <v>0.81971179131166516</v>
      </c>
      <c r="O135" s="41">
        <f t="shared" si="1"/>
        <v>0.64537598554457898</v>
      </c>
      <c r="P135" s="40">
        <f>VLOOKUP(Sintéticos3x3!C135,Aplicações!$B$10:$J$67,6,0)</f>
        <v>0.7</v>
      </c>
      <c r="Q135" s="40">
        <f>VLOOKUP(Sintéticos3x3!D135,Aplicações!$B$10:$J$67,6,0)</f>
        <v>0.1</v>
      </c>
      <c r="R135" s="40">
        <f>VLOOKUP(Sintéticos3x3!E135,Aplicações!$B$10:$J$67,6,0)</f>
        <v>0.9</v>
      </c>
      <c r="S135" s="40">
        <f>VLOOKUP(Sintéticos3x3!C135,Aplicações!$B$10:$J$67,7,0)</f>
        <v>0.1</v>
      </c>
      <c r="T135" s="40">
        <f>VLOOKUP(Sintéticos3x3!D135,Aplicações!$B$10:$J$67,7,0)</f>
        <v>0</v>
      </c>
      <c r="U135" s="40">
        <f>VLOOKUP(Sintéticos3x3!E135,Aplicações!$B$10:$J$67,7,0)</f>
        <v>0</v>
      </c>
      <c r="V135" s="40">
        <f>VLOOKUP(Sintéticos3x3!C135,Aplicações!$B$10:$J$67,8,0)</f>
        <v>0.5</v>
      </c>
      <c r="W135" s="40">
        <f>VLOOKUP(Sintéticos3x3!D135,Aplicações!$B$10:$J$67,8,0)</f>
        <v>0.1</v>
      </c>
      <c r="X135" s="40">
        <f>VLOOKUP(Sintéticos3x3!E135,Aplicações!$B$10:$J$67,8,0)</f>
        <v>0.5</v>
      </c>
      <c r="Y135" s="40">
        <f t="shared" si="2"/>
        <v>1.7</v>
      </c>
      <c r="Z135" s="40">
        <f t="shared" si="3"/>
        <v>0.1</v>
      </c>
      <c r="AA135" s="40">
        <f t="shared" si="4"/>
        <v>1.1000000000000001</v>
      </c>
      <c r="AB135" s="40">
        <f t="shared" si="5"/>
        <v>0.46666666666666662</v>
      </c>
      <c r="AC135" s="40">
        <f t="shared" si="6"/>
        <v>0.93333333333333324</v>
      </c>
      <c r="AD135" s="46">
        <f t="shared" si="7"/>
        <v>0.73333333333333339</v>
      </c>
    </row>
    <row r="136" spans="2:30" ht="13.5" customHeight="1">
      <c r="B136" s="39">
        <v>133</v>
      </c>
      <c r="C136" s="31" t="s">
        <v>62</v>
      </c>
      <c r="D136" s="31" t="s">
        <v>49</v>
      </c>
      <c r="E136" s="31" t="s">
        <v>52</v>
      </c>
      <c r="F136" s="40">
        <f>VLOOKUP(Sintéticos3x3!C136,Aplicações!$B$10:$J$67,9,0)</f>
        <v>85.95</v>
      </c>
      <c r="G136" s="40">
        <f>VLOOKUP(Sintéticos3x3!D136,Aplicações!$B$10:$J$67,9,0)</f>
        <v>70.61</v>
      </c>
      <c r="H136" s="40">
        <f>VLOOKUP(Sintéticos3x3!E136,Aplicações!$B$10:$J$67,9,0)</f>
        <v>93.25</v>
      </c>
      <c r="I136" s="31">
        <v>169</v>
      </c>
      <c r="J136" s="31">
        <v>100</v>
      </c>
      <c r="K136" s="31">
        <v>147</v>
      </c>
      <c r="L136" s="44">
        <f t="shared" ref="L136:N136" si="139">I136/F136-1</f>
        <v>0.96625945317044781</v>
      </c>
      <c r="M136" s="41">
        <f t="shared" si="139"/>
        <v>0.41622999575131003</v>
      </c>
      <c r="N136" s="41">
        <f t="shared" si="139"/>
        <v>0.57640750670241281</v>
      </c>
      <c r="O136" s="41">
        <f t="shared" si="1"/>
        <v>0.65296565187472355</v>
      </c>
      <c r="P136" s="40">
        <f>VLOOKUP(Sintéticos3x3!C136,Aplicações!$B$10:$J$67,6,0)</f>
        <v>0.7</v>
      </c>
      <c r="Q136" s="40">
        <f>VLOOKUP(Sintéticos3x3!D136,Aplicações!$B$10:$J$67,6,0)</f>
        <v>0.1</v>
      </c>
      <c r="R136" s="40">
        <f>VLOOKUP(Sintéticos3x3!E136,Aplicações!$B$10:$J$67,6,0)</f>
        <v>0.3</v>
      </c>
      <c r="S136" s="40">
        <f>VLOOKUP(Sintéticos3x3!C136,Aplicações!$B$10:$J$67,7,0)</f>
        <v>0.1</v>
      </c>
      <c r="T136" s="40">
        <f>VLOOKUP(Sintéticos3x3!D136,Aplicações!$B$10:$J$67,7,0)</f>
        <v>0</v>
      </c>
      <c r="U136" s="40">
        <f>VLOOKUP(Sintéticos3x3!E136,Aplicações!$B$10:$J$67,7,0)</f>
        <v>0.9</v>
      </c>
      <c r="V136" s="40">
        <f>VLOOKUP(Sintéticos3x3!C136,Aplicações!$B$10:$J$67,8,0)</f>
        <v>0.5</v>
      </c>
      <c r="W136" s="40">
        <f>VLOOKUP(Sintéticos3x3!D136,Aplicações!$B$10:$J$67,8,0)</f>
        <v>0.1</v>
      </c>
      <c r="X136" s="40">
        <f>VLOOKUP(Sintéticos3x3!E136,Aplicações!$B$10:$J$67,8,0)</f>
        <v>0.5</v>
      </c>
      <c r="Y136" s="40">
        <f t="shared" si="2"/>
        <v>1.0999999999999999</v>
      </c>
      <c r="Z136" s="40">
        <f t="shared" si="3"/>
        <v>1</v>
      </c>
      <c r="AA136" s="40">
        <f t="shared" si="4"/>
        <v>1.1000000000000001</v>
      </c>
      <c r="AB136" s="40">
        <f t="shared" si="5"/>
        <v>0.6</v>
      </c>
      <c r="AC136" s="40">
        <f t="shared" si="6"/>
        <v>0.6333333333333333</v>
      </c>
      <c r="AD136" s="46">
        <f t="shared" si="7"/>
        <v>0.73333333333333339</v>
      </c>
    </row>
    <row r="137" spans="2:30" ht="13.5" customHeight="1">
      <c r="B137" s="39">
        <v>134</v>
      </c>
      <c r="C137" s="31" t="s">
        <v>62</v>
      </c>
      <c r="D137" s="31" t="s">
        <v>49</v>
      </c>
      <c r="E137" s="31" t="s">
        <v>62</v>
      </c>
      <c r="F137" s="40">
        <f>VLOOKUP(Sintéticos3x3!C137,Aplicações!$B$10:$J$67,9,0)</f>
        <v>85.95</v>
      </c>
      <c r="G137" s="40">
        <f>VLOOKUP(Sintéticos3x3!D137,Aplicações!$B$10:$J$67,9,0)</f>
        <v>70.61</v>
      </c>
      <c r="H137" s="40">
        <f>VLOOKUP(Sintéticos3x3!E137,Aplicações!$B$10:$J$67,9,0)</f>
        <v>85.95</v>
      </c>
      <c r="I137" s="31">
        <v>201</v>
      </c>
      <c r="J137" s="31">
        <v>95</v>
      </c>
      <c r="K137" s="31">
        <v>200</v>
      </c>
      <c r="L137" s="44">
        <f t="shared" ref="L137:N137" si="140">I137/F137-1</f>
        <v>1.338568935427574</v>
      </c>
      <c r="M137" s="41">
        <f t="shared" si="140"/>
        <v>0.34541849596374452</v>
      </c>
      <c r="N137" s="41">
        <f t="shared" si="140"/>
        <v>1.326934264107039</v>
      </c>
      <c r="O137" s="41">
        <f t="shared" si="1"/>
        <v>1.0036405651661191</v>
      </c>
      <c r="P137" s="40">
        <f>VLOOKUP(Sintéticos3x3!C137,Aplicações!$B$10:$J$67,6,0)</f>
        <v>0.7</v>
      </c>
      <c r="Q137" s="40">
        <f>VLOOKUP(Sintéticos3x3!D137,Aplicações!$B$10:$J$67,6,0)</f>
        <v>0.1</v>
      </c>
      <c r="R137" s="40">
        <f>VLOOKUP(Sintéticos3x3!E137,Aplicações!$B$10:$J$67,6,0)</f>
        <v>0.7</v>
      </c>
      <c r="S137" s="40">
        <f>VLOOKUP(Sintéticos3x3!C137,Aplicações!$B$10:$J$67,7,0)</f>
        <v>0.1</v>
      </c>
      <c r="T137" s="40">
        <f>VLOOKUP(Sintéticos3x3!D137,Aplicações!$B$10:$J$67,7,0)</f>
        <v>0</v>
      </c>
      <c r="U137" s="40">
        <f>VLOOKUP(Sintéticos3x3!E137,Aplicações!$B$10:$J$67,7,0)</f>
        <v>0.1</v>
      </c>
      <c r="V137" s="40">
        <f>VLOOKUP(Sintéticos3x3!C137,Aplicações!$B$10:$J$67,8,0)</f>
        <v>0.5</v>
      </c>
      <c r="W137" s="40">
        <f>VLOOKUP(Sintéticos3x3!D137,Aplicações!$B$10:$J$67,8,0)</f>
        <v>0.1</v>
      </c>
      <c r="X137" s="40">
        <f>VLOOKUP(Sintéticos3x3!E137,Aplicações!$B$10:$J$67,8,0)</f>
        <v>0.5</v>
      </c>
      <c r="Y137" s="40">
        <f t="shared" si="2"/>
        <v>1.5</v>
      </c>
      <c r="Z137" s="40">
        <f t="shared" si="3"/>
        <v>0.2</v>
      </c>
      <c r="AA137" s="40">
        <f t="shared" si="4"/>
        <v>1.1000000000000001</v>
      </c>
      <c r="AB137" s="40">
        <f t="shared" si="5"/>
        <v>0.6</v>
      </c>
      <c r="AC137" s="40">
        <f t="shared" si="6"/>
        <v>0.9</v>
      </c>
      <c r="AD137" s="46">
        <f t="shared" si="7"/>
        <v>0.73333333333333339</v>
      </c>
    </row>
    <row r="138" spans="2:30" ht="13.5" customHeight="1">
      <c r="B138" s="39">
        <v>135</v>
      </c>
      <c r="C138" s="31" t="s">
        <v>62</v>
      </c>
      <c r="D138" s="31" t="s">
        <v>49</v>
      </c>
      <c r="E138" s="31" t="s">
        <v>53</v>
      </c>
      <c r="F138" s="40">
        <f>VLOOKUP(Sintéticos3x3!C138,Aplicações!$B$10:$J$67,9,0)</f>
        <v>85.95</v>
      </c>
      <c r="G138" s="40">
        <f>VLOOKUP(Sintéticos3x3!D138,Aplicações!$B$10:$J$67,9,0)</f>
        <v>70.61</v>
      </c>
      <c r="H138" s="40">
        <f>VLOOKUP(Sintéticos3x3!E138,Aplicações!$B$10:$J$67,9,0)</f>
        <v>75.02</v>
      </c>
      <c r="I138" s="31">
        <v>152</v>
      </c>
      <c r="J138" s="31">
        <v>101</v>
      </c>
      <c r="K138" s="31">
        <v>135</v>
      </c>
      <c r="L138" s="44">
        <f t="shared" ref="L138:N138" si="141">I138/F138-1</f>
        <v>0.76847004072134961</v>
      </c>
      <c r="M138" s="41">
        <f t="shared" si="141"/>
        <v>0.43039229570882309</v>
      </c>
      <c r="N138" s="41">
        <f t="shared" si="141"/>
        <v>0.7995201279658759</v>
      </c>
      <c r="O138" s="41">
        <f t="shared" si="1"/>
        <v>0.66612748813201617</v>
      </c>
      <c r="P138" s="40">
        <f>VLOOKUP(Sintéticos3x3!C138,Aplicações!$B$10:$J$67,6,0)</f>
        <v>0.7</v>
      </c>
      <c r="Q138" s="40">
        <f>VLOOKUP(Sintéticos3x3!D138,Aplicações!$B$10:$J$67,6,0)</f>
        <v>0.1</v>
      </c>
      <c r="R138" s="40">
        <f>VLOOKUP(Sintéticos3x3!E138,Aplicações!$B$10:$J$67,6,0)</f>
        <v>1</v>
      </c>
      <c r="S138" s="40">
        <f>VLOOKUP(Sintéticos3x3!C138,Aplicações!$B$10:$J$67,7,0)</f>
        <v>0.1</v>
      </c>
      <c r="T138" s="40">
        <f>VLOOKUP(Sintéticos3x3!D138,Aplicações!$B$10:$J$67,7,0)</f>
        <v>0</v>
      </c>
      <c r="U138" s="40">
        <f>VLOOKUP(Sintéticos3x3!E138,Aplicações!$B$10:$J$67,7,0)</f>
        <v>0</v>
      </c>
      <c r="V138" s="40">
        <f>VLOOKUP(Sintéticos3x3!C138,Aplicações!$B$10:$J$67,8,0)</f>
        <v>0.5</v>
      </c>
      <c r="W138" s="40">
        <f>VLOOKUP(Sintéticos3x3!D138,Aplicações!$B$10:$J$67,8,0)</f>
        <v>0.1</v>
      </c>
      <c r="X138" s="40">
        <f>VLOOKUP(Sintéticos3x3!E138,Aplicações!$B$10:$J$67,8,0)</f>
        <v>0.3</v>
      </c>
      <c r="Y138" s="40">
        <f t="shared" si="2"/>
        <v>1.7999999999999998</v>
      </c>
      <c r="Z138" s="40">
        <f t="shared" si="3"/>
        <v>0.1</v>
      </c>
      <c r="AA138" s="40">
        <f t="shared" si="4"/>
        <v>0.89999999999999991</v>
      </c>
      <c r="AB138" s="40">
        <f t="shared" si="5"/>
        <v>0.40000000000000008</v>
      </c>
      <c r="AC138" s="40">
        <f t="shared" si="6"/>
        <v>0.93333333333333324</v>
      </c>
      <c r="AD138" s="46">
        <f t="shared" si="7"/>
        <v>0.73333333333333339</v>
      </c>
    </row>
    <row r="139" spans="2:30" ht="13.5" customHeight="1">
      <c r="B139" s="39">
        <v>136</v>
      </c>
      <c r="C139" s="31" t="s">
        <v>62</v>
      </c>
      <c r="D139" s="31" t="s">
        <v>49</v>
      </c>
      <c r="E139" s="31" t="s">
        <v>54</v>
      </c>
      <c r="F139" s="40">
        <f>VLOOKUP(Sintéticos3x3!C139,Aplicações!$B$10:$J$67,9,0)</f>
        <v>85.95</v>
      </c>
      <c r="G139" s="40">
        <f>VLOOKUP(Sintéticos3x3!D139,Aplicações!$B$10:$J$67,9,0)</f>
        <v>70.61</v>
      </c>
      <c r="H139" s="40">
        <f>VLOOKUP(Sintéticos3x3!E139,Aplicações!$B$10:$J$67,9,0)</f>
        <v>74.66</v>
      </c>
      <c r="I139" s="31">
        <v>183</v>
      </c>
      <c r="J139" s="31">
        <v>112</v>
      </c>
      <c r="K139" s="31">
        <v>106</v>
      </c>
      <c r="L139" s="44">
        <f t="shared" ref="L139:N139" si="142">I139/F139-1</f>
        <v>1.1291448516579408</v>
      </c>
      <c r="M139" s="41">
        <f t="shared" si="142"/>
        <v>0.58617759524146718</v>
      </c>
      <c r="N139" s="41">
        <f t="shared" si="142"/>
        <v>0.41976962228770431</v>
      </c>
      <c r="O139" s="41">
        <f t="shared" si="1"/>
        <v>0.71169735639570408</v>
      </c>
      <c r="P139" s="40">
        <f>VLOOKUP(Sintéticos3x3!C139,Aplicações!$B$10:$J$67,6,0)</f>
        <v>0.7</v>
      </c>
      <c r="Q139" s="40">
        <f>VLOOKUP(Sintéticos3x3!D139,Aplicações!$B$10:$J$67,6,0)</f>
        <v>0.1</v>
      </c>
      <c r="R139" s="40">
        <f>VLOOKUP(Sintéticos3x3!E139,Aplicações!$B$10:$J$67,6,0)</f>
        <v>0.3</v>
      </c>
      <c r="S139" s="40">
        <f>VLOOKUP(Sintéticos3x3!C139,Aplicações!$B$10:$J$67,7,0)</f>
        <v>0.1</v>
      </c>
      <c r="T139" s="40">
        <f>VLOOKUP(Sintéticos3x3!D139,Aplicações!$B$10:$J$67,7,0)</f>
        <v>0</v>
      </c>
      <c r="U139" s="40">
        <f>VLOOKUP(Sintéticos3x3!E139,Aplicações!$B$10:$J$67,7,0)</f>
        <v>0.9</v>
      </c>
      <c r="V139" s="40">
        <f>VLOOKUP(Sintéticos3x3!C139,Aplicações!$B$10:$J$67,8,0)</f>
        <v>0.5</v>
      </c>
      <c r="W139" s="40">
        <f>VLOOKUP(Sintéticos3x3!D139,Aplicações!$B$10:$J$67,8,0)</f>
        <v>0.1</v>
      </c>
      <c r="X139" s="40">
        <f>VLOOKUP(Sintéticos3x3!E139,Aplicações!$B$10:$J$67,8,0)</f>
        <v>0.3</v>
      </c>
      <c r="Y139" s="40">
        <f t="shared" si="2"/>
        <v>1.0999999999999999</v>
      </c>
      <c r="Z139" s="40">
        <f t="shared" si="3"/>
        <v>1</v>
      </c>
      <c r="AA139" s="40">
        <f t="shared" si="4"/>
        <v>0.89999999999999991</v>
      </c>
      <c r="AB139" s="40">
        <f t="shared" si="5"/>
        <v>0.6</v>
      </c>
      <c r="AC139" s="40">
        <f t="shared" si="6"/>
        <v>0.6333333333333333</v>
      </c>
      <c r="AD139" s="46">
        <f t="shared" si="7"/>
        <v>0.73333333333333339</v>
      </c>
    </row>
    <row r="140" spans="2:30" ht="13.5" customHeight="1">
      <c r="B140" s="39">
        <v>137</v>
      </c>
      <c r="C140" s="31" t="s">
        <v>62</v>
      </c>
      <c r="D140" s="31" t="s">
        <v>49</v>
      </c>
      <c r="E140" s="31" t="s">
        <v>55</v>
      </c>
      <c r="F140" s="40">
        <f>VLOOKUP(Sintéticos3x3!C140,Aplicações!$B$10:$J$67,9,0)</f>
        <v>85.95</v>
      </c>
      <c r="G140" s="40">
        <f>VLOOKUP(Sintéticos3x3!D140,Aplicações!$B$10:$J$67,9,0)</f>
        <v>70.61</v>
      </c>
      <c r="H140" s="40">
        <f>VLOOKUP(Sintéticos3x3!E140,Aplicações!$B$10:$J$67,9,0)</f>
        <v>66.040000000000006</v>
      </c>
      <c r="I140" s="31">
        <v>192</v>
      </c>
      <c r="J140" s="31">
        <v>97</v>
      </c>
      <c r="K140" s="31">
        <v>137</v>
      </c>
      <c r="L140" s="44">
        <f t="shared" ref="L140:N140" si="143">I140/F140-1</f>
        <v>1.2338568935427574</v>
      </c>
      <c r="M140" s="41">
        <f t="shared" si="143"/>
        <v>0.37374309587877064</v>
      </c>
      <c r="N140" s="41">
        <f t="shared" si="143"/>
        <v>1.0745003028467592</v>
      </c>
      <c r="O140" s="41">
        <f t="shared" si="1"/>
        <v>0.89403343075609565</v>
      </c>
      <c r="P140" s="40">
        <f>VLOOKUP(Sintéticos3x3!C140,Aplicações!$B$10:$J$67,6,0)</f>
        <v>0.7</v>
      </c>
      <c r="Q140" s="40">
        <f>VLOOKUP(Sintéticos3x3!D140,Aplicações!$B$10:$J$67,6,0)</f>
        <v>0.1</v>
      </c>
      <c r="R140" s="40">
        <f>VLOOKUP(Sintéticos3x3!E140,Aplicações!$B$10:$J$67,6,0)</f>
        <v>0.7</v>
      </c>
      <c r="S140" s="40">
        <f>VLOOKUP(Sintéticos3x3!C140,Aplicações!$B$10:$J$67,7,0)</f>
        <v>0.1</v>
      </c>
      <c r="T140" s="40">
        <f>VLOOKUP(Sintéticos3x3!D140,Aplicações!$B$10:$J$67,7,0)</f>
        <v>0</v>
      </c>
      <c r="U140" s="40">
        <f>VLOOKUP(Sintéticos3x3!E140,Aplicações!$B$10:$J$67,7,0)</f>
        <v>0.1</v>
      </c>
      <c r="V140" s="40">
        <f>VLOOKUP(Sintéticos3x3!C140,Aplicações!$B$10:$J$67,8,0)</f>
        <v>0.5</v>
      </c>
      <c r="W140" s="40">
        <f>VLOOKUP(Sintéticos3x3!D140,Aplicações!$B$10:$J$67,8,0)</f>
        <v>0.1</v>
      </c>
      <c r="X140" s="40">
        <f>VLOOKUP(Sintéticos3x3!E140,Aplicações!$B$10:$J$67,8,0)</f>
        <v>0.4</v>
      </c>
      <c r="Y140" s="40">
        <f t="shared" si="2"/>
        <v>1.5</v>
      </c>
      <c r="Z140" s="40">
        <f t="shared" si="3"/>
        <v>0.2</v>
      </c>
      <c r="AA140" s="40">
        <f t="shared" si="4"/>
        <v>1</v>
      </c>
      <c r="AB140" s="40">
        <f t="shared" si="5"/>
        <v>0.6</v>
      </c>
      <c r="AC140" s="40">
        <f t="shared" si="6"/>
        <v>0.9</v>
      </c>
      <c r="AD140" s="46">
        <f t="shared" si="7"/>
        <v>0.73333333333333339</v>
      </c>
    </row>
    <row r="141" spans="2:30" ht="13.5" customHeight="1">
      <c r="B141" s="39">
        <v>138</v>
      </c>
      <c r="C141" s="31" t="s">
        <v>62</v>
      </c>
      <c r="D141" s="31" t="s">
        <v>50</v>
      </c>
      <c r="E141" s="31" t="s">
        <v>50</v>
      </c>
      <c r="F141" s="40">
        <f>VLOOKUP(Sintéticos3x3!C141,Aplicações!$B$10:$J$67,9,0)</f>
        <v>85.95</v>
      </c>
      <c r="G141" s="40">
        <f>VLOOKUP(Sintéticos3x3!D141,Aplicações!$B$10:$J$67,9,0)</f>
        <v>62.44</v>
      </c>
      <c r="H141" s="40">
        <f>VLOOKUP(Sintéticos3x3!E141,Aplicações!$B$10:$J$67,9,0)</f>
        <v>62.44</v>
      </c>
      <c r="I141" s="31">
        <v>239</v>
      </c>
      <c r="J141" s="31">
        <v>114</v>
      </c>
      <c r="K141" s="31">
        <v>110</v>
      </c>
      <c r="L141" s="44">
        <f t="shared" ref="L141:N141" si="144">I141/F141-1</f>
        <v>1.7806864456079117</v>
      </c>
      <c r="M141" s="41">
        <f t="shared" si="144"/>
        <v>0.82575272261370913</v>
      </c>
      <c r="N141" s="41">
        <f t="shared" si="144"/>
        <v>0.76169122357463181</v>
      </c>
      <c r="O141" s="41">
        <f t="shared" si="1"/>
        <v>1.1227101305987508</v>
      </c>
      <c r="P141" s="40">
        <f>VLOOKUP(Sintéticos3x3!C141,Aplicações!$B$10:$J$67,6,0)</f>
        <v>0.7</v>
      </c>
      <c r="Q141" s="40">
        <f>VLOOKUP(Sintéticos3x3!D141,Aplicações!$B$10:$J$67,6,0)</f>
        <v>0.3</v>
      </c>
      <c r="R141" s="40">
        <f>VLOOKUP(Sintéticos3x3!E141,Aplicações!$B$10:$J$67,6,0)</f>
        <v>0.3</v>
      </c>
      <c r="S141" s="40">
        <f>VLOOKUP(Sintéticos3x3!C141,Aplicações!$B$10:$J$67,7,0)</f>
        <v>0.1</v>
      </c>
      <c r="T141" s="40">
        <f>VLOOKUP(Sintéticos3x3!D141,Aplicações!$B$10:$J$67,7,0)</f>
        <v>0.9</v>
      </c>
      <c r="U141" s="40">
        <f>VLOOKUP(Sintéticos3x3!E141,Aplicações!$B$10:$J$67,7,0)</f>
        <v>0.9</v>
      </c>
      <c r="V141" s="40">
        <f>VLOOKUP(Sintéticos3x3!C141,Aplicações!$B$10:$J$67,8,0)</f>
        <v>0.5</v>
      </c>
      <c r="W141" s="40">
        <f>VLOOKUP(Sintéticos3x3!D141,Aplicações!$B$10:$J$67,8,0)</f>
        <v>0.1</v>
      </c>
      <c r="X141" s="40">
        <f>VLOOKUP(Sintéticos3x3!E141,Aplicações!$B$10:$J$67,8,0)</f>
        <v>0.1</v>
      </c>
      <c r="Y141" s="40">
        <f t="shared" si="2"/>
        <v>1.3</v>
      </c>
      <c r="Z141" s="40">
        <f t="shared" si="3"/>
        <v>1.9</v>
      </c>
      <c r="AA141" s="40">
        <f t="shared" si="4"/>
        <v>0.7</v>
      </c>
      <c r="AB141" s="40">
        <f t="shared" si="5"/>
        <v>0.73333333333333339</v>
      </c>
      <c r="AC141" s="40">
        <f t="shared" si="6"/>
        <v>0.46666666666666662</v>
      </c>
      <c r="AD141" s="46">
        <f t="shared" si="7"/>
        <v>0.73333333333333339</v>
      </c>
    </row>
    <row r="142" spans="2:30" ht="13.5" customHeight="1">
      <c r="B142" s="39">
        <v>139</v>
      </c>
      <c r="C142" s="31" t="s">
        <v>62</v>
      </c>
      <c r="D142" s="31" t="s">
        <v>50</v>
      </c>
      <c r="E142" s="31" t="s">
        <v>51</v>
      </c>
      <c r="F142" s="40">
        <f>VLOOKUP(Sintéticos3x3!C142,Aplicações!$B$10:$J$67,9,0)</f>
        <v>85.95</v>
      </c>
      <c r="G142" s="40">
        <f>VLOOKUP(Sintéticos3x3!D142,Aplicações!$B$10:$J$67,9,0)</f>
        <v>62.44</v>
      </c>
      <c r="H142" s="40">
        <f>VLOOKUP(Sintéticos3x3!E142,Aplicações!$B$10:$J$67,9,0)</f>
        <v>95.07</v>
      </c>
      <c r="I142" s="31">
        <v>217</v>
      </c>
      <c r="J142" s="31">
        <v>95</v>
      </c>
      <c r="K142" s="31">
        <v>253</v>
      </c>
      <c r="L142" s="44">
        <f t="shared" ref="L142:N142" si="145">I142/F142-1</f>
        <v>1.5247236765561372</v>
      </c>
      <c r="M142" s="41">
        <f t="shared" si="145"/>
        <v>0.52146060217809098</v>
      </c>
      <c r="N142" s="41">
        <f t="shared" si="145"/>
        <v>1.661197012727464</v>
      </c>
      <c r="O142" s="41">
        <f t="shared" si="1"/>
        <v>1.2357937638205641</v>
      </c>
      <c r="P142" s="40">
        <f>VLOOKUP(Sintéticos3x3!C142,Aplicações!$B$10:$J$67,6,0)</f>
        <v>0.7</v>
      </c>
      <c r="Q142" s="40">
        <f>VLOOKUP(Sintéticos3x3!D142,Aplicações!$B$10:$J$67,6,0)</f>
        <v>0.3</v>
      </c>
      <c r="R142" s="40">
        <f>VLOOKUP(Sintéticos3x3!E142,Aplicações!$B$10:$J$67,6,0)</f>
        <v>0.9</v>
      </c>
      <c r="S142" s="40">
        <f>VLOOKUP(Sintéticos3x3!C142,Aplicações!$B$10:$J$67,7,0)</f>
        <v>0.1</v>
      </c>
      <c r="T142" s="40">
        <f>VLOOKUP(Sintéticos3x3!D142,Aplicações!$B$10:$J$67,7,0)</f>
        <v>0.9</v>
      </c>
      <c r="U142" s="40">
        <f>VLOOKUP(Sintéticos3x3!E142,Aplicações!$B$10:$J$67,7,0)</f>
        <v>0</v>
      </c>
      <c r="V142" s="40">
        <f>VLOOKUP(Sintéticos3x3!C142,Aplicações!$B$10:$J$67,8,0)</f>
        <v>0.5</v>
      </c>
      <c r="W142" s="40">
        <f>VLOOKUP(Sintéticos3x3!D142,Aplicações!$B$10:$J$67,8,0)</f>
        <v>0.1</v>
      </c>
      <c r="X142" s="40">
        <f>VLOOKUP(Sintéticos3x3!E142,Aplicações!$B$10:$J$67,8,0)</f>
        <v>0.5</v>
      </c>
      <c r="Y142" s="40">
        <f t="shared" si="2"/>
        <v>1.9</v>
      </c>
      <c r="Z142" s="40">
        <f t="shared" si="3"/>
        <v>1</v>
      </c>
      <c r="AA142" s="40">
        <f t="shared" si="4"/>
        <v>1.1000000000000001</v>
      </c>
      <c r="AB142" s="40">
        <f t="shared" si="5"/>
        <v>0.6</v>
      </c>
      <c r="AC142" s="40">
        <f t="shared" si="6"/>
        <v>0.16666666666666663</v>
      </c>
      <c r="AD142" s="46">
        <f t="shared" si="7"/>
        <v>0.73333333333333339</v>
      </c>
    </row>
    <row r="143" spans="2:30" ht="13.5" customHeight="1">
      <c r="B143" s="39">
        <v>140</v>
      </c>
      <c r="C143" s="31" t="s">
        <v>62</v>
      </c>
      <c r="D143" s="31" t="s">
        <v>50</v>
      </c>
      <c r="E143" s="31" t="s">
        <v>52</v>
      </c>
      <c r="F143" s="40">
        <f>VLOOKUP(Sintéticos3x3!C143,Aplicações!$B$10:$J$67,9,0)</f>
        <v>85.95</v>
      </c>
      <c r="G143" s="40">
        <f>VLOOKUP(Sintéticos3x3!D143,Aplicações!$B$10:$J$67,9,0)</f>
        <v>62.44</v>
      </c>
      <c r="H143" s="40">
        <f>VLOOKUP(Sintéticos3x3!E143,Aplicações!$B$10:$J$67,9,0)</f>
        <v>93.25</v>
      </c>
      <c r="I143" s="31">
        <v>233</v>
      </c>
      <c r="J143" s="31">
        <v>104</v>
      </c>
      <c r="K143" s="31">
        <v>192</v>
      </c>
      <c r="L143" s="44">
        <f t="shared" ref="L143:N143" si="146">I143/F143-1</f>
        <v>1.7108784176847003</v>
      </c>
      <c r="M143" s="41">
        <f t="shared" si="146"/>
        <v>0.66559897501601539</v>
      </c>
      <c r="N143" s="41">
        <f t="shared" si="146"/>
        <v>1.0589812332439679</v>
      </c>
      <c r="O143" s="41">
        <f t="shared" si="1"/>
        <v>1.1451528753148945</v>
      </c>
      <c r="P143" s="40">
        <f>VLOOKUP(Sintéticos3x3!C143,Aplicações!$B$10:$J$67,6,0)</f>
        <v>0.7</v>
      </c>
      <c r="Q143" s="40">
        <f>VLOOKUP(Sintéticos3x3!D143,Aplicações!$B$10:$J$67,6,0)</f>
        <v>0.3</v>
      </c>
      <c r="R143" s="40">
        <f>VLOOKUP(Sintéticos3x3!E143,Aplicações!$B$10:$J$67,6,0)</f>
        <v>0.3</v>
      </c>
      <c r="S143" s="40">
        <f>VLOOKUP(Sintéticos3x3!C143,Aplicações!$B$10:$J$67,7,0)</f>
        <v>0.1</v>
      </c>
      <c r="T143" s="40">
        <f>VLOOKUP(Sintéticos3x3!D143,Aplicações!$B$10:$J$67,7,0)</f>
        <v>0.9</v>
      </c>
      <c r="U143" s="40">
        <f>VLOOKUP(Sintéticos3x3!E143,Aplicações!$B$10:$J$67,7,0)</f>
        <v>0.9</v>
      </c>
      <c r="V143" s="40">
        <f>VLOOKUP(Sintéticos3x3!C143,Aplicações!$B$10:$J$67,8,0)</f>
        <v>0.5</v>
      </c>
      <c r="W143" s="40">
        <f>VLOOKUP(Sintéticos3x3!D143,Aplicações!$B$10:$J$67,8,0)</f>
        <v>0.1</v>
      </c>
      <c r="X143" s="40">
        <f>VLOOKUP(Sintéticos3x3!E143,Aplicações!$B$10:$J$67,8,0)</f>
        <v>0.5</v>
      </c>
      <c r="Y143" s="40">
        <f t="shared" si="2"/>
        <v>1.3</v>
      </c>
      <c r="Z143" s="40">
        <f t="shared" si="3"/>
        <v>1.9</v>
      </c>
      <c r="AA143" s="40">
        <f t="shared" si="4"/>
        <v>1.1000000000000001</v>
      </c>
      <c r="AB143" s="40">
        <f t="shared" si="5"/>
        <v>0.73333333333333339</v>
      </c>
      <c r="AC143" s="40">
        <f t="shared" si="6"/>
        <v>0.46666666666666662</v>
      </c>
      <c r="AD143" s="46">
        <f t="shared" si="7"/>
        <v>0.73333333333333339</v>
      </c>
    </row>
    <row r="144" spans="2:30" ht="13.5" customHeight="1">
      <c r="B144" s="39">
        <v>141</v>
      </c>
      <c r="C144" s="31" t="s">
        <v>62</v>
      </c>
      <c r="D144" s="31" t="s">
        <v>50</v>
      </c>
      <c r="E144" s="31" t="s">
        <v>62</v>
      </c>
      <c r="F144" s="40">
        <f>VLOOKUP(Sintéticos3x3!C144,Aplicações!$B$10:$J$67,9,0)</f>
        <v>85.95</v>
      </c>
      <c r="G144" s="40">
        <f>VLOOKUP(Sintéticos3x3!D144,Aplicações!$B$10:$J$67,9,0)</f>
        <v>62.44</v>
      </c>
      <c r="H144" s="40">
        <f>VLOOKUP(Sintéticos3x3!E144,Aplicações!$B$10:$J$67,9,0)</f>
        <v>85.95</v>
      </c>
      <c r="I144" s="31">
        <v>264</v>
      </c>
      <c r="J144" s="31">
        <v>110</v>
      </c>
      <c r="K144" s="31">
        <v>263</v>
      </c>
      <c r="L144" s="44">
        <f t="shared" ref="L144:N144" si="147">I144/F144-1</f>
        <v>2.0715532286212914</v>
      </c>
      <c r="M144" s="41">
        <f t="shared" si="147"/>
        <v>0.76169122357463181</v>
      </c>
      <c r="N144" s="41">
        <f t="shared" si="147"/>
        <v>2.0599185573007563</v>
      </c>
      <c r="O144" s="41">
        <f t="shared" si="1"/>
        <v>1.6310543364988932</v>
      </c>
      <c r="P144" s="40">
        <f>VLOOKUP(Sintéticos3x3!C144,Aplicações!$B$10:$J$67,6,0)</f>
        <v>0.7</v>
      </c>
      <c r="Q144" s="40">
        <f>VLOOKUP(Sintéticos3x3!D144,Aplicações!$B$10:$J$67,6,0)</f>
        <v>0.3</v>
      </c>
      <c r="R144" s="40">
        <f>VLOOKUP(Sintéticos3x3!E144,Aplicações!$B$10:$J$67,6,0)</f>
        <v>0.7</v>
      </c>
      <c r="S144" s="40">
        <f>VLOOKUP(Sintéticos3x3!C144,Aplicações!$B$10:$J$67,7,0)</f>
        <v>0.1</v>
      </c>
      <c r="T144" s="40">
        <f>VLOOKUP(Sintéticos3x3!D144,Aplicações!$B$10:$J$67,7,0)</f>
        <v>0.9</v>
      </c>
      <c r="U144" s="40">
        <f>VLOOKUP(Sintéticos3x3!E144,Aplicações!$B$10:$J$67,7,0)</f>
        <v>0.1</v>
      </c>
      <c r="V144" s="40">
        <f>VLOOKUP(Sintéticos3x3!C144,Aplicações!$B$10:$J$67,8,0)</f>
        <v>0.5</v>
      </c>
      <c r="W144" s="40">
        <f>VLOOKUP(Sintéticos3x3!D144,Aplicações!$B$10:$J$67,8,0)</f>
        <v>0.1</v>
      </c>
      <c r="X144" s="40">
        <f>VLOOKUP(Sintéticos3x3!E144,Aplicações!$B$10:$J$67,8,0)</f>
        <v>0.5</v>
      </c>
      <c r="Y144" s="40">
        <f t="shared" si="2"/>
        <v>1.7</v>
      </c>
      <c r="Z144" s="40">
        <f t="shared" si="3"/>
        <v>1.1000000000000001</v>
      </c>
      <c r="AA144" s="40">
        <f t="shared" si="4"/>
        <v>1.1000000000000001</v>
      </c>
      <c r="AB144" s="40">
        <f t="shared" si="5"/>
        <v>0.73333333333333339</v>
      </c>
      <c r="AC144" s="40">
        <f t="shared" si="6"/>
        <v>0.19999999999999996</v>
      </c>
      <c r="AD144" s="46">
        <f t="shared" si="7"/>
        <v>0.73333333333333339</v>
      </c>
    </row>
    <row r="145" spans="2:30" ht="13.5" customHeight="1">
      <c r="B145" s="39">
        <v>142</v>
      </c>
      <c r="C145" s="31" t="s">
        <v>62</v>
      </c>
      <c r="D145" s="31" t="s">
        <v>50</v>
      </c>
      <c r="E145" s="31" t="s">
        <v>53</v>
      </c>
      <c r="F145" s="40">
        <f>VLOOKUP(Sintéticos3x3!C145,Aplicações!$B$10:$J$67,9,0)</f>
        <v>85.95</v>
      </c>
      <c r="G145" s="40">
        <f>VLOOKUP(Sintéticos3x3!D145,Aplicações!$B$10:$J$67,9,0)</f>
        <v>62.44</v>
      </c>
      <c r="H145" s="40">
        <f>VLOOKUP(Sintéticos3x3!E145,Aplicações!$B$10:$J$67,9,0)</f>
        <v>75.02</v>
      </c>
      <c r="I145" s="31">
        <v>212</v>
      </c>
      <c r="J145" s="31">
        <v>98</v>
      </c>
      <c r="K145" s="31">
        <v>199</v>
      </c>
      <c r="L145" s="44">
        <f t="shared" ref="L145:N145" si="148">I145/F145-1</f>
        <v>1.4665503199534613</v>
      </c>
      <c r="M145" s="41">
        <f t="shared" si="148"/>
        <v>0.56950672645739919</v>
      </c>
      <c r="N145" s="41">
        <f t="shared" si="148"/>
        <v>1.6526259664089578</v>
      </c>
      <c r="O145" s="41">
        <f t="shared" si="1"/>
        <v>1.2295610042732728</v>
      </c>
      <c r="P145" s="40">
        <f>VLOOKUP(Sintéticos3x3!C145,Aplicações!$B$10:$J$67,6,0)</f>
        <v>0.7</v>
      </c>
      <c r="Q145" s="40">
        <f>VLOOKUP(Sintéticos3x3!D145,Aplicações!$B$10:$J$67,6,0)</f>
        <v>0.3</v>
      </c>
      <c r="R145" s="40">
        <f>VLOOKUP(Sintéticos3x3!E145,Aplicações!$B$10:$J$67,6,0)</f>
        <v>1</v>
      </c>
      <c r="S145" s="40">
        <f>VLOOKUP(Sintéticos3x3!C145,Aplicações!$B$10:$J$67,7,0)</f>
        <v>0.1</v>
      </c>
      <c r="T145" s="40">
        <f>VLOOKUP(Sintéticos3x3!D145,Aplicações!$B$10:$J$67,7,0)</f>
        <v>0.9</v>
      </c>
      <c r="U145" s="40">
        <f>VLOOKUP(Sintéticos3x3!E145,Aplicações!$B$10:$J$67,7,0)</f>
        <v>0</v>
      </c>
      <c r="V145" s="40">
        <f>VLOOKUP(Sintéticos3x3!C145,Aplicações!$B$10:$J$67,8,0)</f>
        <v>0.5</v>
      </c>
      <c r="W145" s="40">
        <f>VLOOKUP(Sintéticos3x3!D145,Aplicações!$B$10:$J$67,8,0)</f>
        <v>0.1</v>
      </c>
      <c r="X145" s="40">
        <f>VLOOKUP(Sintéticos3x3!E145,Aplicações!$B$10:$J$67,8,0)</f>
        <v>0.3</v>
      </c>
      <c r="Y145" s="40">
        <f t="shared" si="2"/>
        <v>2</v>
      </c>
      <c r="Z145" s="40">
        <f t="shared" si="3"/>
        <v>1</v>
      </c>
      <c r="AA145" s="40">
        <f t="shared" si="4"/>
        <v>0.89999999999999991</v>
      </c>
      <c r="AB145" s="40">
        <f t="shared" si="5"/>
        <v>0.53333333333333333</v>
      </c>
      <c r="AC145" s="40">
        <f t="shared" si="6"/>
        <v>0.16666666666666663</v>
      </c>
      <c r="AD145" s="46">
        <f t="shared" si="7"/>
        <v>0.73333333333333339</v>
      </c>
    </row>
    <row r="146" spans="2:30" ht="13.5" customHeight="1">
      <c r="B146" s="39">
        <v>143</v>
      </c>
      <c r="C146" s="31" t="s">
        <v>62</v>
      </c>
      <c r="D146" s="31" t="s">
        <v>50</v>
      </c>
      <c r="E146" s="31" t="s">
        <v>54</v>
      </c>
      <c r="F146" s="40">
        <f>VLOOKUP(Sintéticos3x3!C146,Aplicações!$B$10:$J$67,9,0)</f>
        <v>85.95</v>
      </c>
      <c r="G146" s="40">
        <f>VLOOKUP(Sintéticos3x3!D146,Aplicações!$B$10:$J$67,9,0)</f>
        <v>62.44</v>
      </c>
      <c r="H146" s="40">
        <f>VLOOKUP(Sintéticos3x3!E146,Aplicações!$B$10:$J$67,9,0)</f>
        <v>74.66</v>
      </c>
      <c r="I146" s="31">
        <v>242</v>
      </c>
      <c r="J146" s="31">
        <v>112</v>
      </c>
      <c r="K146" s="31">
        <v>135</v>
      </c>
      <c r="L146" s="44">
        <f t="shared" ref="L146:N146" si="149">I146/F146-1</f>
        <v>1.8155904595695169</v>
      </c>
      <c r="M146" s="41">
        <f t="shared" si="149"/>
        <v>0.79372197309417047</v>
      </c>
      <c r="N146" s="41">
        <f t="shared" si="149"/>
        <v>0.8081971604607554</v>
      </c>
      <c r="O146" s="41">
        <f t="shared" si="1"/>
        <v>1.1391698643748143</v>
      </c>
      <c r="P146" s="40">
        <f>VLOOKUP(Sintéticos3x3!C146,Aplicações!$B$10:$J$67,6,0)</f>
        <v>0.7</v>
      </c>
      <c r="Q146" s="40">
        <f>VLOOKUP(Sintéticos3x3!D146,Aplicações!$B$10:$J$67,6,0)</f>
        <v>0.3</v>
      </c>
      <c r="R146" s="40">
        <f>VLOOKUP(Sintéticos3x3!E146,Aplicações!$B$10:$J$67,6,0)</f>
        <v>0.3</v>
      </c>
      <c r="S146" s="40">
        <f>VLOOKUP(Sintéticos3x3!C146,Aplicações!$B$10:$J$67,7,0)</f>
        <v>0.1</v>
      </c>
      <c r="T146" s="40">
        <f>VLOOKUP(Sintéticos3x3!D146,Aplicações!$B$10:$J$67,7,0)</f>
        <v>0.9</v>
      </c>
      <c r="U146" s="40">
        <f>VLOOKUP(Sintéticos3x3!E146,Aplicações!$B$10:$J$67,7,0)</f>
        <v>0.9</v>
      </c>
      <c r="V146" s="40">
        <f>VLOOKUP(Sintéticos3x3!C146,Aplicações!$B$10:$J$67,8,0)</f>
        <v>0.5</v>
      </c>
      <c r="W146" s="40">
        <f>VLOOKUP(Sintéticos3x3!D146,Aplicações!$B$10:$J$67,8,0)</f>
        <v>0.1</v>
      </c>
      <c r="X146" s="40">
        <f>VLOOKUP(Sintéticos3x3!E146,Aplicações!$B$10:$J$67,8,0)</f>
        <v>0.3</v>
      </c>
      <c r="Y146" s="40">
        <f t="shared" si="2"/>
        <v>1.3</v>
      </c>
      <c r="Z146" s="40">
        <f t="shared" si="3"/>
        <v>1.9</v>
      </c>
      <c r="AA146" s="40">
        <f t="shared" si="4"/>
        <v>0.89999999999999991</v>
      </c>
      <c r="AB146" s="40">
        <f t="shared" si="5"/>
        <v>0.73333333333333339</v>
      </c>
      <c r="AC146" s="40">
        <f t="shared" si="6"/>
        <v>0.46666666666666662</v>
      </c>
      <c r="AD146" s="46">
        <f t="shared" si="7"/>
        <v>0.73333333333333339</v>
      </c>
    </row>
    <row r="147" spans="2:30" ht="13.5" customHeight="1">
      <c r="B147" s="39">
        <v>144</v>
      </c>
      <c r="C147" s="31" t="s">
        <v>62</v>
      </c>
      <c r="D147" s="31" t="s">
        <v>50</v>
      </c>
      <c r="E147" s="31" t="s">
        <v>55</v>
      </c>
      <c r="F147" s="40">
        <f>VLOOKUP(Sintéticos3x3!C147,Aplicações!$B$10:$J$67,9,0)</f>
        <v>85.95</v>
      </c>
      <c r="G147" s="40">
        <f>VLOOKUP(Sintéticos3x3!D147,Aplicações!$B$10:$J$67,9,0)</f>
        <v>62.44</v>
      </c>
      <c r="H147" s="40">
        <f>VLOOKUP(Sintéticos3x3!E147,Aplicações!$B$10:$J$67,9,0)</f>
        <v>66.040000000000006</v>
      </c>
      <c r="I147" s="31">
        <v>256</v>
      </c>
      <c r="J147" s="31">
        <v>113</v>
      </c>
      <c r="K147" s="31">
        <v>187</v>
      </c>
      <c r="L147" s="44">
        <f t="shared" ref="L147:N147" si="150">I147/F147-1</f>
        <v>1.9784758580570099</v>
      </c>
      <c r="M147" s="41">
        <f t="shared" si="150"/>
        <v>0.8097373478539398</v>
      </c>
      <c r="N147" s="41">
        <f t="shared" si="150"/>
        <v>1.8316172016959418</v>
      </c>
      <c r="O147" s="41">
        <f t="shared" si="1"/>
        <v>1.5399434692022969</v>
      </c>
      <c r="P147" s="40">
        <f>VLOOKUP(Sintéticos3x3!C147,Aplicações!$B$10:$J$67,6,0)</f>
        <v>0.7</v>
      </c>
      <c r="Q147" s="40">
        <f>VLOOKUP(Sintéticos3x3!D147,Aplicações!$B$10:$J$67,6,0)</f>
        <v>0.3</v>
      </c>
      <c r="R147" s="40">
        <f>VLOOKUP(Sintéticos3x3!E147,Aplicações!$B$10:$J$67,6,0)</f>
        <v>0.7</v>
      </c>
      <c r="S147" s="40">
        <f>VLOOKUP(Sintéticos3x3!C147,Aplicações!$B$10:$J$67,7,0)</f>
        <v>0.1</v>
      </c>
      <c r="T147" s="40">
        <f>VLOOKUP(Sintéticos3x3!D147,Aplicações!$B$10:$J$67,7,0)</f>
        <v>0.9</v>
      </c>
      <c r="U147" s="40">
        <f>VLOOKUP(Sintéticos3x3!E147,Aplicações!$B$10:$J$67,7,0)</f>
        <v>0.1</v>
      </c>
      <c r="V147" s="40">
        <f>VLOOKUP(Sintéticos3x3!C147,Aplicações!$B$10:$J$67,8,0)</f>
        <v>0.5</v>
      </c>
      <c r="W147" s="40">
        <f>VLOOKUP(Sintéticos3x3!D147,Aplicações!$B$10:$J$67,8,0)</f>
        <v>0.1</v>
      </c>
      <c r="X147" s="40">
        <f>VLOOKUP(Sintéticos3x3!E147,Aplicações!$B$10:$J$67,8,0)</f>
        <v>0.4</v>
      </c>
      <c r="Y147" s="40">
        <f t="shared" si="2"/>
        <v>1.7</v>
      </c>
      <c r="Z147" s="40">
        <f t="shared" si="3"/>
        <v>1.1000000000000001</v>
      </c>
      <c r="AA147" s="40">
        <f t="shared" si="4"/>
        <v>1</v>
      </c>
      <c r="AB147" s="40">
        <f t="shared" si="5"/>
        <v>0.73333333333333339</v>
      </c>
      <c r="AC147" s="40">
        <f t="shared" si="6"/>
        <v>0.19999999999999996</v>
      </c>
      <c r="AD147" s="46">
        <f t="shared" si="7"/>
        <v>0.73333333333333339</v>
      </c>
    </row>
    <row r="148" spans="2:30" ht="13.5" customHeight="1">
      <c r="B148" s="39">
        <v>145</v>
      </c>
      <c r="C148" s="31" t="s">
        <v>62</v>
      </c>
      <c r="D148" s="31" t="s">
        <v>51</v>
      </c>
      <c r="E148" s="31" t="s">
        <v>51</v>
      </c>
      <c r="F148" s="40">
        <f>VLOOKUP(Sintéticos3x3!C148,Aplicações!$B$10:$J$67,9,0)</f>
        <v>85.95</v>
      </c>
      <c r="G148" s="40">
        <f>VLOOKUP(Sintéticos3x3!D148,Aplicações!$B$10:$J$67,9,0)</f>
        <v>95.07</v>
      </c>
      <c r="H148" s="40">
        <f>VLOOKUP(Sintéticos3x3!E148,Aplicações!$B$10:$J$67,9,0)</f>
        <v>95.07</v>
      </c>
      <c r="I148" s="31">
        <v>193</v>
      </c>
      <c r="J148" s="31">
        <v>250</v>
      </c>
      <c r="K148" s="31">
        <v>251</v>
      </c>
      <c r="L148" s="44">
        <f t="shared" ref="L148:N148" si="151">I148/F148-1</f>
        <v>1.2454915648632925</v>
      </c>
      <c r="M148" s="41">
        <f t="shared" si="151"/>
        <v>1.6296413169243715</v>
      </c>
      <c r="N148" s="41">
        <f t="shared" si="151"/>
        <v>1.6401598821920693</v>
      </c>
      <c r="O148" s="41">
        <f t="shared" si="1"/>
        <v>1.5050975879932444</v>
      </c>
      <c r="P148" s="40">
        <f>VLOOKUP(Sintéticos3x3!C148,Aplicações!$B$10:$J$67,6,0)</f>
        <v>0.7</v>
      </c>
      <c r="Q148" s="40">
        <f>VLOOKUP(Sintéticos3x3!D148,Aplicações!$B$10:$J$67,6,0)</f>
        <v>0.9</v>
      </c>
      <c r="R148" s="40">
        <f>VLOOKUP(Sintéticos3x3!E148,Aplicações!$B$10:$J$67,6,0)</f>
        <v>0.9</v>
      </c>
      <c r="S148" s="40">
        <f>VLOOKUP(Sintéticos3x3!C148,Aplicações!$B$10:$J$67,7,0)</f>
        <v>0.1</v>
      </c>
      <c r="T148" s="40">
        <f>VLOOKUP(Sintéticos3x3!D148,Aplicações!$B$10:$J$67,7,0)</f>
        <v>0</v>
      </c>
      <c r="U148" s="40">
        <f>VLOOKUP(Sintéticos3x3!E148,Aplicações!$B$10:$J$67,7,0)</f>
        <v>0</v>
      </c>
      <c r="V148" s="40">
        <f>VLOOKUP(Sintéticos3x3!C148,Aplicações!$B$10:$J$67,8,0)</f>
        <v>0.5</v>
      </c>
      <c r="W148" s="40">
        <f>VLOOKUP(Sintéticos3x3!D148,Aplicações!$B$10:$J$67,8,0)</f>
        <v>0.5</v>
      </c>
      <c r="X148" s="40">
        <f>VLOOKUP(Sintéticos3x3!E148,Aplicações!$B$10:$J$67,8,0)</f>
        <v>0.5</v>
      </c>
      <c r="Y148" s="40">
        <f t="shared" si="2"/>
        <v>2.5</v>
      </c>
      <c r="Z148" s="40">
        <f t="shared" si="3"/>
        <v>0.1</v>
      </c>
      <c r="AA148" s="40">
        <f t="shared" si="4"/>
        <v>1.5</v>
      </c>
      <c r="AB148" s="40">
        <f t="shared" si="5"/>
        <v>0.86666666666666659</v>
      </c>
      <c r="AC148" s="40">
        <f t="shared" si="6"/>
        <v>0.93333333333333324</v>
      </c>
      <c r="AD148" s="46">
        <f t="shared" si="7"/>
        <v>1</v>
      </c>
    </row>
    <row r="149" spans="2:30" ht="13.5" customHeight="1">
      <c r="B149" s="39">
        <v>146</v>
      </c>
      <c r="C149" s="31" t="s">
        <v>62</v>
      </c>
      <c r="D149" s="31" t="s">
        <v>51</v>
      </c>
      <c r="E149" s="31" t="s">
        <v>52</v>
      </c>
      <c r="F149" s="40">
        <f>VLOOKUP(Sintéticos3x3!C149,Aplicações!$B$10:$J$67,9,0)</f>
        <v>85.95</v>
      </c>
      <c r="G149" s="40">
        <f>VLOOKUP(Sintéticos3x3!D149,Aplicações!$B$10:$J$67,9,0)</f>
        <v>95.07</v>
      </c>
      <c r="H149" s="40">
        <f>VLOOKUP(Sintéticos3x3!E149,Aplicações!$B$10:$J$67,9,0)</f>
        <v>93.25</v>
      </c>
      <c r="I149" s="31">
        <v>199</v>
      </c>
      <c r="J149" s="31">
        <v>242</v>
      </c>
      <c r="K149" s="31">
        <v>161</v>
      </c>
      <c r="L149" s="44">
        <f t="shared" ref="L149:N149" si="152">I149/F149-1</f>
        <v>1.3152995927865039</v>
      </c>
      <c r="M149" s="41">
        <f t="shared" si="152"/>
        <v>1.5454927947827919</v>
      </c>
      <c r="N149" s="41">
        <f t="shared" si="152"/>
        <v>0.72654155495978556</v>
      </c>
      <c r="O149" s="41">
        <f t="shared" si="1"/>
        <v>1.1957779808430271</v>
      </c>
      <c r="P149" s="40">
        <f>VLOOKUP(Sintéticos3x3!C149,Aplicações!$B$10:$J$67,6,0)</f>
        <v>0.7</v>
      </c>
      <c r="Q149" s="40">
        <f>VLOOKUP(Sintéticos3x3!D149,Aplicações!$B$10:$J$67,6,0)</f>
        <v>0.9</v>
      </c>
      <c r="R149" s="40">
        <f>VLOOKUP(Sintéticos3x3!E149,Aplicações!$B$10:$J$67,6,0)</f>
        <v>0.3</v>
      </c>
      <c r="S149" s="40">
        <f>VLOOKUP(Sintéticos3x3!C149,Aplicações!$B$10:$J$67,7,0)</f>
        <v>0.1</v>
      </c>
      <c r="T149" s="40">
        <f>VLOOKUP(Sintéticos3x3!D149,Aplicações!$B$10:$J$67,7,0)</f>
        <v>0</v>
      </c>
      <c r="U149" s="40">
        <f>VLOOKUP(Sintéticos3x3!E149,Aplicações!$B$10:$J$67,7,0)</f>
        <v>0.9</v>
      </c>
      <c r="V149" s="40">
        <f>VLOOKUP(Sintéticos3x3!C149,Aplicações!$B$10:$J$67,8,0)</f>
        <v>0.5</v>
      </c>
      <c r="W149" s="40">
        <f>VLOOKUP(Sintéticos3x3!D149,Aplicações!$B$10:$J$67,8,0)</f>
        <v>0.5</v>
      </c>
      <c r="X149" s="40">
        <f>VLOOKUP(Sintéticos3x3!E149,Aplicações!$B$10:$J$67,8,0)</f>
        <v>0.5</v>
      </c>
      <c r="Y149" s="40">
        <f t="shared" si="2"/>
        <v>1.9000000000000001</v>
      </c>
      <c r="Z149" s="40">
        <f t="shared" si="3"/>
        <v>1</v>
      </c>
      <c r="AA149" s="40">
        <f t="shared" si="4"/>
        <v>1.5</v>
      </c>
      <c r="AB149" s="40">
        <f t="shared" si="5"/>
        <v>0.6</v>
      </c>
      <c r="AC149" s="40">
        <f t="shared" si="6"/>
        <v>0.6333333333333333</v>
      </c>
      <c r="AD149" s="46">
        <f t="shared" si="7"/>
        <v>1</v>
      </c>
    </row>
    <row r="150" spans="2:30" ht="13.5" customHeight="1">
      <c r="B150" s="39">
        <v>147</v>
      </c>
      <c r="C150" s="31" t="s">
        <v>62</v>
      </c>
      <c r="D150" s="31" t="s">
        <v>51</v>
      </c>
      <c r="E150" s="31" t="s">
        <v>62</v>
      </c>
      <c r="F150" s="40">
        <f>VLOOKUP(Sintéticos3x3!C150,Aplicações!$B$10:$J$67,9,0)</f>
        <v>85.95</v>
      </c>
      <c r="G150" s="40">
        <f>VLOOKUP(Sintéticos3x3!D150,Aplicações!$B$10:$J$67,9,0)</f>
        <v>95.07</v>
      </c>
      <c r="H150" s="40">
        <f>VLOOKUP(Sintéticos3x3!E150,Aplicações!$B$10:$J$67,9,0)</f>
        <v>85.95</v>
      </c>
      <c r="I150" s="31">
        <v>235</v>
      </c>
      <c r="J150" s="31">
        <v>254</v>
      </c>
      <c r="K150" s="31">
        <v>235</v>
      </c>
      <c r="L150" s="44">
        <f t="shared" ref="L150:N150" si="153">I150/F150-1</f>
        <v>1.7341477603257709</v>
      </c>
      <c r="M150" s="41">
        <f t="shared" si="153"/>
        <v>1.6717155779951618</v>
      </c>
      <c r="N150" s="41">
        <f t="shared" si="153"/>
        <v>1.7341477603257709</v>
      </c>
      <c r="O150" s="41">
        <f t="shared" si="1"/>
        <v>1.7133370328822346</v>
      </c>
      <c r="P150" s="40">
        <f>VLOOKUP(Sintéticos3x3!C150,Aplicações!$B$10:$J$67,6,0)</f>
        <v>0.7</v>
      </c>
      <c r="Q150" s="40">
        <f>VLOOKUP(Sintéticos3x3!D150,Aplicações!$B$10:$J$67,6,0)</f>
        <v>0.9</v>
      </c>
      <c r="R150" s="40">
        <f>VLOOKUP(Sintéticos3x3!E150,Aplicações!$B$10:$J$67,6,0)</f>
        <v>0.7</v>
      </c>
      <c r="S150" s="40">
        <f>VLOOKUP(Sintéticos3x3!C150,Aplicações!$B$10:$J$67,7,0)</f>
        <v>0.1</v>
      </c>
      <c r="T150" s="40">
        <f>VLOOKUP(Sintéticos3x3!D150,Aplicações!$B$10:$J$67,7,0)</f>
        <v>0</v>
      </c>
      <c r="U150" s="40">
        <f>VLOOKUP(Sintéticos3x3!E150,Aplicações!$B$10:$J$67,7,0)</f>
        <v>0.1</v>
      </c>
      <c r="V150" s="40">
        <f>VLOOKUP(Sintéticos3x3!C150,Aplicações!$B$10:$J$67,8,0)</f>
        <v>0.5</v>
      </c>
      <c r="W150" s="40">
        <f>VLOOKUP(Sintéticos3x3!D150,Aplicações!$B$10:$J$67,8,0)</f>
        <v>0.5</v>
      </c>
      <c r="X150" s="40">
        <f>VLOOKUP(Sintéticos3x3!E150,Aplicações!$B$10:$J$67,8,0)</f>
        <v>0.5</v>
      </c>
      <c r="Y150" s="40">
        <f t="shared" si="2"/>
        <v>2.2999999999999998</v>
      </c>
      <c r="Z150" s="40">
        <f t="shared" si="3"/>
        <v>0.2</v>
      </c>
      <c r="AA150" s="40">
        <f t="shared" si="4"/>
        <v>1.5</v>
      </c>
      <c r="AB150" s="40">
        <f t="shared" si="5"/>
        <v>0.86666666666666659</v>
      </c>
      <c r="AC150" s="40">
        <f t="shared" si="6"/>
        <v>0.9</v>
      </c>
      <c r="AD150" s="46">
        <f t="shared" si="7"/>
        <v>1</v>
      </c>
    </row>
    <row r="151" spans="2:30" ht="13.5" customHeight="1">
      <c r="B151" s="39">
        <v>148</v>
      </c>
      <c r="C151" s="31" t="s">
        <v>62</v>
      </c>
      <c r="D151" s="31" t="s">
        <v>51</v>
      </c>
      <c r="E151" s="31" t="s">
        <v>53</v>
      </c>
      <c r="F151" s="40">
        <f>VLOOKUP(Sintéticos3x3!C151,Aplicações!$B$10:$J$67,9,0)</f>
        <v>85.95</v>
      </c>
      <c r="G151" s="40">
        <f>VLOOKUP(Sintéticos3x3!D151,Aplicações!$B$10:$J$67,9,0)</f>
        <v>95.07</v>
      </c>
      <c r="H151" s="40">
        <f>VLOOKUP(Sintéticos3x3!E151,Aplicações!$B$10:$J$67,9,0)</f>
        <v>75.02</v>
      </c>
      <c r="I151" s="31">
        <v>191</v>
      </c>
      <c r="J151" s="31">
        <v>238</v>
      </c>
      <c r="K151" s="31">
        <v>183</v>
      </c>
      <c r="L151" s="44">
        <f t="shared" ref="L151:N151" si="154">I151/F151-1</f>
        <v>1.2222222222222223</v>
      </c>
      <c r="M151" s="41">
        <f t="shared" si="154"/>
        <v>1.5034185337120021</v>
      </c>
      <c r="N151" s="41">
        <f t="shared" si="154"/>
        <v>1.4393495067981874</v>
      </c>
      <c r="O151" s="41">
        <f t="shared" si="1"/>
        <v>1.3883300875774705</v>
      </c>
      <c r="P151" s="40">
        <f>VLOOKUP(Sintéticos3x3!C151,Aplicações!$B$10:$J$67,6,0)</f>
        <v>0.7</v>
      </c>
      <c r="Q151" s="40">
        <f>VLOOKUP(Sintéticos3x3!D151,Aplicações!$B$10:$J$67,6,0)</f>
        <v>0.9</v>
      </c>
      <c r="R151" s="40">
        <f>VLOOKUP(Sintéticos3x3!E151,Aplicações!$B$10:$J$67,6,0)</f>
        <v>1</v>
      </c>
      <c r="S151" s="40">
        <f>VLOOKUP(Sintéticos3x3!C151,Aplicações!$B$10:$J$67,7,0)</f>
        <v>0.1</v>
      </c>
      <c r="T151" s="40">
        <f>VLOOKUP(Sintéticos3x3!D151,Aplicações!$B$10:$J$67,7,0)</f>
        <v>0</v>
      </c>
      <c r="U151" s="40">
        <f>VLOOKUP(Sintéticos3x3!E151,Aplicações!$B$10:$J$67,7,0)</f>
        <v>0</v>
      </c>
      <c r="V151" s="40">
        <f>VLOOKUP(Sintéticos3x3!C151,Aplicações!$B$10:$J$67,8,0)</f>
        <v>0.5</v>
      </c>
      <c r="W151" s="40">
        <f>VLOOKUP(Sintéticos3x3!D151,Aplicações!$B$10:$J$67,8,0)</f>
        <v>0.5</v>
      </c>
      <c r="X151" s="40">
        <f>VLOOKUP(Sintéticos3x3!E151,Aplicações!$B$10:$J$67,8,0)</f>
        <v>0.3</v>
      </c>
      <c r="Y151" s="40">
        <f t="shared" si="2"/>
        <v>2.6</v>
      </c>
      <c r="Z151" s="40">
        <f t="shared" si="3"/>
        <v>0.1</v>
      </c>
      <c r="AA151" s="40">
        <f t="shared" si="4"/>
        <v>1.3</v>
      </c>
      <c r="AB151" s="40">
        <f t="shared" si="5"/>
        <v>0.79999999999999993</v>
      </c>
      <c r="AC151" s="40">
        <f t="shared" si="6"/>
        <v>0.93333333333333324</v>
      </c>
      <c r="AD151" s="46">
        <f t="shared" si="7"/>
        <v>0.8666666666666667</v>
      </c>
    </row>
    <row r="152" spans="2:30" ht="13.5" customHeight="1">
      <c r="B152" s="39">
        <v>149</v>
      </c>
      <c r="C152" s="31" t="s">
        <v>62</v>
      </c>
      <c r="D152" s="31" t="s">
        <v>51</v>
      </c>
      <c r="E152" s="31" t="s">
        <v>54</v>
      </c>
      <c r="F152" s="40">
        <f>VLOOKUP(Sintéticos3x3!C152,Aplicações!$B$10:$J$67,9,0)</f>
        <v>85.95</v>
      </c>
      <c r="G152" s="40">
        <f>VLOOKUP(Sintéticos3x3!D152,Aplicações!$B$10:$J$67,9,0)</f>
        <v>95.07</v>
      </c>
      <c r="H152" s="40">
        <f>VLOOKUP(Sintéticos3x3!E152,Aplicações!$B$10:$J$67,9,0)</f>
        <v>74.66</v>
      </c>
      <c r="I152" s="31">
        <v>211</v>
      </c>
      <c r="J152" s="31">
        <v>253</v>
      </c>
      <c r="K152" s="31">
        <v>110</v>
      </c>
      <c r="L152" s="44">
        <f t="shared" ref="L152:N152" si="155">I152/F152-1</f>
        <v>1.4549156486329262</v>
      </c>
      <c r="M152" s="41">
        <f t="shared" si="155"/>
        <v>1.661197012727464</v>
      </c>
      <c r="N152" s="41">
        <f t="shared" si="155"/>
        <v>0.47334583444950451</v>
      </c>
      <c r="O152" s="41">
        <f t="shared" si="1"/>
        <v>1.196486165269965</v>
      </c>
      <c r="P152" s="40">
        <f>VLOOKUP(Sintéticos3x3!C152,Aplicações!$B$10:$J$67,6,0)</f>
        <v>0.7</v>
      </c>
      <c r="Q152" s="40">
        <f>VLOOKUP(Sintéticos3x3!D152,Aplicações!$B$10:$J$67,6,0)</f>
        <v>0.9</v>
      </c>
      <c r="R152" s="40">
        <f>VLOOKUP(Sintéticos3x3!E152,Aplicações!$B$10:$J$67,6,0)</f>
        <v>0.3</v>
      </c>
      <c r="S152" s="40">
        <f>VLOOKUP(Sintéticos3x3!C152,Aplicações!$B$10:$J$67,7,0)</f>
        <v>0.1</v>
      </c>
      <c r="T152" s="40">
        <f>VLOOKUP(Sintéticos3x3!D152,Aplicações!$B$10:$J$67,7,0)</f>
        <v>0</v>
      </c>
      <c r="U152" s="40">
        <f>VLOOKUP(Sintéticos3x3!E152,Aplicações!$B$10:$J$67,7,0)</f>
        <v>0.9</v>
      </c>
      <c r="V152" s="40">
        <f>VLOOKUP(Sintéticos3x3!C152,Aplicações!$B$10:$J$67,8,0)</f>
        <v>0.5</v>
      </c>
      <c r="W152" s="40">
        <f>VLOOKUP(Sintéticos3x3!D152,Aplicações!$B$10:$J$67,8,0)</f>
        <v>0.5</v>
      </c>
      <c r="X152" s="40">
        <f>VLOOKUP(Sintéticos3x3!E152,Aplicações!$B$10:$J$67,8,0)</f>
        <v>0.3</v>
      </c>
      <c r="Y152" s="40">
        <f t="shared" si="2"/>
        <v>1.9000000000000001</v>
      </c>
      <c r="Z152" s="40">
        <f t="shared" si="3"/>
        <v>1</v>
      </c>
      <c r="AA152" s="40">
        <f t="shared" si="4"/>
        <v>1.3</v>
      </c>
      <c r="AB152" s="40">
        <f t="shared" si="5"/>
        <v>0.6</v>
      </c>
      <c r="AC152" s="40">
        <f t="shared" si="6"/>
        <v>0.6333333333333333</v>
      </c>
      <c r="AD152" s="46">
        <f t="shared" si="7"/>
        <v>0.8666666666666667</v>
      </c>
    </row>
    <row r="153" spans="2:30" ht="13.5" customHeight="1">
      <c r="B153" s="39">
        <v>150</v>
      </c>
      <c r="C153" s="31" t="s">
        <v>62</v>
      </c>
      <c r="D153" s="31" t="s">
        <v>51</v>
      </c>
      <c r="E153" s="31" t="s">
        <v>55</v>
      </c>
      <c r="F153" s="40">
        <f>VLOOKUP(Sintéticos3x3!C153,Aplicações!$B$10:$J$67,9,0)</f>
        <v>85.95</v>
      </c>
      <c r="G153" s="40">
        <f>VLOOKUP(Sintéticos3x3!D153,Aplicações!$B$10:$J$67,9,0)</f>
        <v>95.07</v>
      </c>
      <c r="H153" s="40">
        <f>VLOOKUP(Sintéticos3x3!E153,Aplicações!$B$10:$J$67,9,0)</f>
        <v>66.040000000000006</v>
      </c>
      <c r="I153" s="31">
        <v>211</v>
      </c>
      <c r="J153" s="31">
        <v>254</v>
      </c>
      <c r="K153" s="31">
        <v>153</v>
      </c>
      <c r="L153" s="44">
        <f t="shared" ref="L153:N153" si="156">I153/F153-1</f>
        <v>1.4549156486329262</v>
      </c>
      <c r="M153" s="41">
        <f t="shared" si="156"/>
        <v>1.6717155779951618</v>
      </c>
      <c r="N153" s="41">
        <f t="shared" si="156"/>
        <v>1.3167777104784975</v>
      </c>
      <c r="O153" s="41">
        <f t="shared" si="1"/>
        <v>1.4811363123688619</v>
      </c>
      <c r="P153" s="40">
        <f>VLOOKUP(Sintéticos3x3!C153,Aplicações!$B$10:$J$67,6,0)</f>
        <v>0.7</v>
      </c>
      <c r="Q153" s="40">
        <f>VLOOKUP(Sintéticos3x3!D153,Aplicações!$B$10:$J$67,6,0)</f>
        <v>0.9</v>
      </c>
      <c r="R153" s="40">
        <f>VLOOKUP(Sintéticos3x3!E153,Aplicações!$B$10:$J$67,6,0)</f>
        <v>0.7</v>
      </c>
      <c r="S153" s="40">
        <f>VLOOKUP(Sintéticos3x3!C153,Aplicações!$B$10:$J$67,7,0)</f>
        <v>0.1</v>
      </c>
      <c r="T153" s="40">
        <f>VLOOKUP(Sintéticos3x3!D153,Aplicações!$B$10:$J$67,7,0)</f>
        <v>0</v>
      </c>
      <c r="U153" s="40">
        <f>VLOOKUP(Sintéticos3x3!E153,Aplicações!$B$10:$J$67,7,0)</f>
        <v>0.1</v>
      </c>
      <c r="V153" s="40">
        <f>VLOOKUP(Sintéticos3x3!C153,Aplicações!$B$10:$J$67,8,0)</f>
        <v>0.5</v>
      </c>
      <c r="W153" s="40">
        <f>VLOOKUP(Sintéticos3x3!D153,Aplicações!$B$10:$J$67,8,0)</f>
        <v>0.5</v>
      </c>
      <c r="X153" s="40">
        <f>VLOOKUP(Sintéticos3x3!E153,Aplicações!$B$10:$J$67,8,0)</f>
        <v>0.4</v>
      </c>
      <c r="Y153" s="40">
        <f t="shared" si="2"/>
        <v>2.2999999999999998</v>
      </c>
      <c r="Z153" s="40">
        <f t="shared" si="3"/>
        <v>0.2</v>
      </c>
      <c r="AA153" s="40">
        <f t="shared" si="4"/>
        <v>1.4</v>
      </c>
      <c r="AB153" s="40">
        <f t="shared" si="5"/>
        <v>0.86666666666666659</v>
      </c>
      <c r="AC153" s="40">
        <f t="shared" si="6"/>
        <v>0.9</v>
      </c>
      <c r="AD153" s="46">
        <f t="shared" si="7"/>
        <v>0.93333333333333324</v>
      </c>
    </row>
    <row r="154" spans="2:30" ht="13.5" customHeight="1">
      <c r="B154" s="39">
        <v>151</v>
      </c>
      <c r="C154" s="31" t="s">
        <v>62</v>
      </c>
      <c r="D154" s="31" t="s">
        <v>52</v>
      </c>
      <c r="E154" s="31" t="s">
        <v>52</v>
      </c>
      <c r="F154" s="40">
        <f>VLOOKUP(Sintéticos3x3!C154,Aplicações!$B$10:$J$67,9,0)</f>
        <v>85.95</v>
      </c>
      <c r="G154" s="40">
        <f>VLOOKUP(Sintéticos3x3!D154,Aplicações!$B$10:$J$67,9,0)</f>
        <v>93.25</v>
      </c>
      <c r="H154" s="40">
        <f>VLOOKUP(Sintéticos3x3!E154,Aplicações!$B$10:$J$67,9,0)</f>
        <v>93.25</v>
      </c>
      <c r="I154" s="31">
        <v>210</v>
      </c>
      <c r="J154" s="31">
        <v>179</v>
      </c>
      <c r="K154" s="31">
        <v>177</v>
      </c>
      <c r="L154" s="44">
        <f t="shared" ref="L154:N154" si="157">I154/F154-1</f>
        <v>1.4432809773123907</v>
      </c>
      <c r="M154" s="41">
        <f t="shared" si="157"/>
        <v>0.91957104557640745</v>
      </c>
      <c r="N154" s="41">
        <f t="shared" si="157"/>
        <v>0.89812332439678277</v>
      </c>
      <c r="O154" s="41">
        <f t="shared" si="1"/>
        <v>1.0869917824285269</v>
      </c>
      <c r="P154" s="40">
        <f>VLOOKUP(Sintéticos3x3!C154,Aplicações!$B$10:$J$67,6,0)</f>
        <v>0.7</v>
      </c>
      <c r="Q154" s="40">
        <f>VLOOKUP(Sintéticos3x3!D154,Aplicações!$B$10:$J$67,6,0)</f>
        <v>0.3</v>
      </c>
      <c r="R154" s="40">
        <f>VLOOKUP(Sintéticos3x3!E154,Aplicações!$B$10:$J$67,6,0)</f>
        <v>0.3</v>
      </c>
      <c r="S154" s="40">
        <f>VLOOKUP(Sintéticos3x3!C154,Aplicações!$B$10:$J$67,7,0)</f>
        <v>0.1</v>
      </c>
      <c r="T154" s="40">
        <f>VLOOKUP(Sintéticos3x3!D154,Aplicações!$B$10:$J$67,7,0)</f>
        <v>0.9</v>
      </c>
      <c r="U154" s="40">
        <f>VLOOKUP(Sintéticos3x3!E154,Aplicações!$B$10:$J$67,7,0)</f>
        <v>0.9</v>
      </c>
      <c r="V154" s="40">
        <f>VLOOKUP(Sintéticos3x3!C154,Aplicações!$B$10:$J$67,8,0)</f>
        <v>0.5</v>
      </c>
      <c r="W154" s="40">
        <f>VLOOKUP(Sintéticos3x3!D154,Aplicações!$B$10:$J$67,8,0)</f>
        <v>0.5</v>
      </c>
      <c r="X154" s="40">
        <f>VLOOKUP(Sintéticos3x3!E154,Aplicações!$B$10:$J$67,8,0)</f>
        <v>0.5</v>
      </c>
      <c r="Y154" s="40">
        <f t="shared" si="2"/>
        <v>1.3</v>
      </c>
      <c r="Z154" s="40">
        <f t="shared" si="3"/>
        <v>1.9</v>
      </c>
      <c r="AA154" s="40">
        <f t="shared" si="4"/>
        <v>1.5</v>
      </c>
      <c r="AB154" s="40">
        <f t="shared" si="5"/>
        <v>0.73333333333333339</v>
      </c>
      <c r="AC154" s="40">
        <f t="shared" si="6"/>
        <v>0.46666666666666662</v>
      </c>
      <c r="AD154" s="46">
        <f t="shared" si="7"/>
        <v>1</v>
      </c>
    </row>
    <row r="155" spans="2:30" ht="13.5" customHeight="1">
      <c r="B155" s="39">
        <v>152</v>
      </c>
      <c r="C155" s="31" t="s">
        <v>62</v>
      </c>
      <c r="D155" s="31" t="s">
        <v>52</v>
      </c>
      <c r="E155" s="31" t="s">
        <v>62</v>
      </c>
      <c r="F155" s="40">
        <f>VLOOKUP(Sintéticos3x3!C155,Aplicações!$B$10:$J$67,9,0)</f>
        <v>85.95</v>
      </c>
      <c r="G155" s="40">
        <f>VLOOKUP(Sintéticos3x3!D155,Aplicações!$B$10:$J$67,9,0)</f>
        <v>93.25</v>
      </c>
      <c r="H155" s="40">
        <f>VLOOKUP(Sintéticos3x3!E155,Aplicações!$B$10:$J$67,9,0)</f>
        <v>85.95</v>
      </c>
      <c r="I155" s="31">
        <v>221</v>
      </c>
      <c r="J155" s="31">
        <v>181</v>
      </c>
      <c r="K155" s="31">
        <v>217</v>
      </c>
      <c r="L155" s="44">
        <f t="shared" ref="L155:N155" si="158">I155/F155-1</f>
        <v>1.5712623618382779</v>
      </c>
      <c r="M155" s="41">
        <f t="shared" si="158"/>
        <v>0.94101876675603213</v>
      </c>
      <c r="N155" s="41">
        <f t="shared" si="158"/>
        <v>1.5247236765561372</v>
      </c>
      <c r="O155" s="41">
        <f t="shared" si="1"/>
        <v>1.3456682683834824</v>
      </c>
      <c r="P155" s="40">
        <f>VLOOKUP(Sintéticos3x3!C155,Aplicações!$B$10:$J$67,6,0)</f>
        <v>0.7</v>
      </c>
      <c r="Q155" s="40">
        <f>VLOOKUP(Sintéticos3x3!D155,Aplicações!$B$10:$J$67,6,0)</f>
        <v>0.3</v>
      </c>
      <c r="R155" s="40">
        <f>VLOOKUP(Sintéticos3x3!E155,Aplicações!$B$10:$J$67,6,0)</f>
        <v>0.7</v>
      </c>
      <c r="S155" s="40">
        <f>VLOOKUP(Sintéticos3x3!C155,Aplicações!$B$10:$J$67,7,0)</f>
        <v>0.1</v>
      </c>
      <c r="T155" s="40">
        <f>VLOOKUP(Sintéticos3x3!D155,Aplicações!$B$10:$J$67,7,0)</f>
        <v>0.9</v>
      </c>
      <c r="U155" s="40">
        <f>VLOOKUP(Sintéticos3x3!E155,Aplicações!$B$10:$J$67,7,0)</f>
        <v>0.1</v>
      </c>
      <c r="V155" s="40">
        <f>VLOOKUP(Sintéticos3x3!C155,Aplicações!$B$10:$J$67,8,0)</f>
        <v>0.5</v>
      </c>
      <c r="W155" s="40">
        <f>VLOOKUP(Sintéticos3x3!D155,Aplicações!$B$10:$J$67,8,0)</f>
        <v>0.5</v>
      </c>
      <c r="X155" s="40">
        <f>VLOOKUP(Sintéticos3x3!E155,Aplicações!$B$10:$J$67,8,0)</f>
        <v>0.5</v>
      </c>
      <c r="Y155" s="40">
        <f t="shared" si="2"/>
        <v>1.7</v>
      </c>
      <c r="Z155" s="40">
        <f t="shared" si="3"/>
        <v>1.1000000000000001</v>
      </c>
      <c r="AA155" s="40">
        <f t="shared" si="4"/>
        <v>1.5</v>
      </c>
      <c r="AB155" s="40">
        <f t="shared" si="5"/>
        <v>0.73333333333333339</v>
      </c>
      <c r="AC155" s="40">
        <f t="shared" si="6"/>
        <v>0.19999999999999996</v>
      </c>
      <c r="AD155" s="46">
        <f t="shared" si="7"/>
        <v>1</v>
      </c>
    </row>
    <row r="156" spans="2:30" ht="13.5" customHeight="1">
      <c r="B156" s="39">
        <v>153</v>
      </c>
      <c r="C156" s="31" t="s">
        <v>62</v>
      </c>
      <c r="D156" s="31" t="s">
        <v>52</v>
      </c>
      <c r="E156" s="31" t="s">
        <v>53</v>
      </c>
      <c r="F156" s="40">
        <f>VLOOKUP(Sintéticos3x3!C156,Aplicações!$B$10:$J$67,9,0)</f>
        <v>85.95</v>
      </c>
      <c r="G156" s="40">
        <f>VLOOKUP(Sintéticos3x3!D156,Aplicações!$B$10:$J$67,9,0)</f>
        <v>93.25</v>
      </c>
      <c r="H156" s="40">
        <f>VLOOKUP(Sintéticos3x3!E156,Aplicações!$B$10:$J$67,9,0)</f>
        <v>75.02</v>
      </c>
      <c r="I156" s="31">
        <v>197</v>
      </c>
      <c r="J156" s="31">
        <v>161</v>
      </c>
      <c r="K156" s="31">
        <v>186</v>
      </c>
      <c r="L156" s="44">
        <f t="shared" ref="L156:N156" si="159">I156/F156-1</f>
        <v>1.2920302501454333</v>
      </c>
      <c r="M156" s="41">
        <f t="shared" si="159"/>
        <v>0.72654155495978556</v>
      </c>
      <c r="N156" s="41">
        <f t="shared" si="159"/>
        <v>1.4793388429752068</v>
      </c>
      <c r="O156" s="41">
        <f t="shared" si="1"/>
        <v>1.1659702160268084</v>
      </c>
      <c r="P156" s="40">
        <f>VLOOKUP(Sintéticos3x3!C156,Aplicações!$B$10:$J$67,6,0)</f>
        <v>0.7</v>
      </c>
      <c r="Q156" s="40">
        <f>VLOOKUP(Sintéticos3x3!D156,Aplicações!$B$10:$J$67,6,0)</f>
        <v>0.3</v>
      </c>
      <c r="R156" s="40">
        <f>VLOOKUP(Sintéticos3x3!E156,Aplicações!$B$10:$J$67,6,0)</f>
        <v>1</v>
      </c>
      <c r="S156" s="40">
        <f>VLOOKUP(Sintéticos3x3!C156,Aplicações!$B$10:$J$67,7,0)</f>
        <v>0.1</v>
      </c>
      <c r="T156" s="40">
        <f>VLOOKUP(Sintéticos3x3!D156,Aplicações!$B$10:$J$67,7,0)</f>
        <v>0.9</v>
      </c>
      <c r="U156" s="40">
        <f>VLOOKUP(Sintéticos3x3!E156,Aplicações!$B$10:$J$67,7,0)</f>
        <v>0</v>
      </c>
      <c r="V156" s="40">
        <f>VLOOKUP(Sintéticos3x3!C156,Aplicações!$B$10:$J$67,8,0)</f>
        <v>0.5</v>
      </c>
      <c r="W156" s="40">
        <f>VLOOKUP(Sintéticos3x3!D156,Aplicações!$B$10:$J$67,8,0)</f>
        <v>0.5</v>
      </c>
      <c r="X156" s="40">
        <f>VLOOKUP(Sintéticos3x3!E156,Aplicações!$B$10:$J$67,8,0)</f>
        <v>0.3</v>
      </c>
      <c r="Y156" s="40">
        <f t="shared" si="2"/>
        <v>2</v>
      </c>
      <c r="Z156" s="40">
        <f t="shared" si="3"/>
        <v>1</v>
      </c>
      <c r="AA156" s="40">
        <f t="shared" si="4"/>
        <v>1.3</v>
      </c>
      <c r="AB156" s="40">
        <f t="shared" si="5"/>
        <v>0.53333333333333333</v>
      </c>
      <c r="AC156" s="40">
        <f t="shared" si="6"/>
        <v>0.16666666666666663</v>
      </c>
      <c r="AD156" s="46">
        <f t="shared" si="7"/>
        <v>0.8666666666666667</v>
      </c>
    </row>
    <row r="157" spans="2:30" ht="13.5" customHeight="1">
      <c r="B157" s="39">
        <v>154</v>
      </c>
      <c r="C157" s="31" t="s">
        <v>62</v>
      </c>
      <c r="D157" s="31" t="s">
        <v>52</v>
      </c>
      <c r="E157" s="31" t="s">
        <v>54</v>
      </c>
      <c r="F157" s="40">
        <f>VLOOKUP(Sintéticos3x3!C157,Aplicações!$B$10:$J$67,9,0)</f>
        <v>85.95</v>
      </c>
      <c r="G157" s="40">
        <f>VLOOKUP(Sintéticos3x3!D157,Aplicações!$B$10:$J$67,9,0)</f>
        <v>93.25</v>
      </c>
      <c r="H157" s="40">
        <f>VLOOKUP(Sintéticos3x3!E157,Aplicações!$B$10:$J$67,9,0)</f>
        <v>74.66</v>
      </c>
      <c r="I157" s="31">
        <v>223</v>
      </c>
      <c r="J157" s="31">
        <v>186</v>
      </c>
      <c r="K157" s="31">
        <v>127</v>
      </c>
      <c r="L157" s="44">
        <f t="shared" ref="L157:N157" si="160">I157/F157-1</f>
        <v>1.5945317044793486</v>
      </c>
      <c r="M157" s="41">
        <f t="shared" si="160"/>
        <v>0.99463806970509383</v>
      </c>
      <c r="N157" s="41">
        <f t="shared" si="160"/>
        <v>0.70104473613715523</v>
      </c>
      <c r="O157" s="41">
        <f t="shared" si="1"/>
        <v>1.0967381701071992</v>
      </c>
      <c r="P157" s="40">
        <f>VLOOKUP(Sintéticos3x3!C157,Aplicações!$B$10:$J$67,6,0)</f>
        <v>0.7</v>
      </c>
      <c r="Q157" s="40">
        <f>VLOOKUP(Sintéticos3x3!D157,Aplicações!$B$10:$J$67,6,0)</f>
        <v>0.3</v>
      </c>
      <c r="R157" s="40">
        <f>VLOOKUP(Sintéticos3x3!E157,Aplicações!$B$10:$J$67,6,0)</f>
        <v>0.3</v>
      </c>
      <c r="S157" s="40">
        <f>VLOOKUP(Sintéticos3x3!C157,Aplicações!$B$10:$J$67,7,0)</f>
        <v>0.1</v>
      </c>
      <c r="T157" s="40">
        <f>VLOOKUP(Sintéticos3x3!D157,Aplicações!$B$10:$J$67,7,0)</f>
        <v>0.9</v>
      </c>
      <c r="U157" s="40">
        <f>VLOOKUP(Sintéticos3x3!E157,Aplicações!$B$10:$J$67,7,0)</f>
        <v>0.9</v>
      </c>
      <c r="V157" s="40">
        <f>VLOOKUP(Sintéticos3x3!C157,Aplicações!$B$10:$J$67,8,0)</f>
        <v>0.5</v>
      </c>
      <c r="W157" s="40">
        <f>VLOOKUP(Sintéticos3x3!D157,Aplicações!$B$10:$J$67,8,0)</f>
        <v>0.5</v>
      </c>
      <c r="X157" s="40">
        <f>VLOOKUP(Sintéticos3x3!E157,Aplicações!$B$10:$J$67,8,0)</f>
        <v>0.3</v>
      </c>
      <c r="Y157" s="40">
        <f t="shared" si="2"/>
        <v>1.3</v>
      </c>
      <c r="Z157" s="40">
        <f t="shared" si="3"/>
        <v>1.9</v>
      </c>
      <c r="AA157" s="40">
        <f t="shared" si="4"/>
        <v>1.3</v>
      </c>
      <c r="AB157" s="40">
        <f t="shared" si="5"/>
        <v>0.73333333333333339</v>
      </c>
      <c r="AC157" s="40">
        <f t="shared" si="6"/>
        <v>0.46666666666666662</v>
      </c>
      <c r="AD157" s="46">
        <f t="shared" si="7"/>
        <v>0.8666666666666667</v>
      </c>
    </row>
    <row r="158" spans="2:30" ht="13.5" customHeight="1">
      <c r="B158" s="39">
        <v>155</v>
      </c>
      <c r="C158" s="31" t="s">
        <v>62</v>
      </c>
      <c r="D158" s="31" t="s">
        <v>52</v>
      </c>
      <c r="E158" s="31" t="s">
        <v>55</v>
      </c>
      <c r="F158" s="40">
        <f>VLOOKUP(Sintéticos3x3!C158,Aplicações!$B$10:$J$67,9,0)</f>
        <v>85.95</v>
      </c>
      <c r="G158" s="40">
        <f>VLOOKUP(Sintéticos3x3!D158,Aplicações!$B$10:$J$67,9,0)</f>
        <v>93.25</v>
      </c>
      <c r="H158" s="40">
        <f>VLOOKUP(Sintéticos3x3!E158,Aplicações!$B$10:$J$67,9,0)</f>
        <v>66.040000000000006</v>
      </c>
      <c r="I158" s="31">
        <v>238</v>
      </c>
      <c r="J158" s="31">
        <v>191</v>
      </c>
      <c r="K158" s="31">
        <v>171</v>
      </c>
      <c r="L158" s="44">
        <f t="shared" ref="L158:N158" si="161">I158/F158-1</f>
        <v>1.7690517742873761</v>
      </c>
      <c r="M158" s="41">
        <f t="shared" si="161"/>
        <v>1.0482573726541555</v>
      </c>
      <c r="N158" s="41">
        <f t="shared" si="161"/>
        <v>1.5893397940642031</v>
      </c>
      <c r="O158" s="41">
        <f t="shared" si="1"/>
        <v>1.4688829803352448</v>
      </c>
      <c r="P158" s="40">
        <f>VLOOKUP(Sintéticos3x3!C158,Aplicações!$B$10:$J$67,6,0)</f>
        <v>0.7</v>
      </c>
      <c r="Q158" s="40">
        <f>VLOOKUP(Sintéticos3x3!D158,Aplicações!$B$10:$J$67,6,0)</f>
        <v>0.3</v>
      </c>
      <c r="R158" s="40">
        <f>VLOOKUP(Sintéticos3x3!E158,Aplicações!$B$10:$J$67,6,0)</f>
        <v>0.7</v>
      </c>
      <c r="S158" s="40">
        <f>VLOOKUP(Sintéticos3x3!C158,Aplicações!$B$10:$J$67,7,0)</f>
        <v>0.1</v>
      </c>
      <c r="T158" s="40">
        <f>VLOOKUP(Sintéticos3x3!D158,Aplicações!$B$10:$J$67,7,0)</f>
        <v>0.9</v>
      </c>
      <c r="U158" s="40">
        <f>VLOOKUP(Sintéticos3x3!E158,Aplicações!$B$10:$J$67,7,0)</f>
        <v>0.1</v>
      </c>
      <c r="V158" s="40">
        <f>VLOOKUP(Sintéticos3x3!C158,Aplicações!$B$10:$J$67,8,0)</f>
        <v>0.5</v>
      </c>
      <c r="W158" s="40">
        <f>VLOOKUP(Sintéticos3x3!D158,Aplicações!$B$10:$J$67,8,0)</f>
        <v>0.5</v>
      </c>
      <c r="X158" s="40">
        <f>VLOOKUP(Sintéticos3x3!E158,Aplicações!$B$10:$J$67,8,0)</f>
        <v>0.4</v>
      </c>
      <c r="Y158" s="40">
        <f t="shared" si="2"/>
        <v>1.7</v>
      </c>
      <c r="Z158" s="40">
        <f t="shared" si="3"/>
        <v>1.1000000000000001</v>
      </c>
      <c r="AA158" s="40">
        <f t="shared" si="4"/>
        <v>1.4</v>
      </c>
      <c r="AB158" s="40">
        <f t="shared" si="5"/>
        <v>0.73333333333333339</v>
      </c>
      <c r="AC158" s="40">
        <f t="shared" si="6"/>
        <v>0.19999999999999996</v>
      </c>
      <c r="AD158" s="46">
        <f t="shared" si="7"/>
        <v>0.93333333333333324</v>
      </c>
    </row>
    <row r="159" spans="2:30" ht="13.5" customHeight="1">
      <c r="B159" s="39">
        <v>156</v>
      </c>
      <c r="C159" s="31" t="s">
        <v>62</v>
      </c>
      <c r="D159" s="31" t="s">
        <v>62</v>
      </c>
      <c r="E159" s="31" t="s">
        <v>62</v>
      </c>
      <c r="F159" s="40">
        <f>VLOOKUP(Sintéticos3x3!C159,Aplicações!$B$10:$J$67,9,0)</f>
        <v>85.95</v>
      </c>
      <c r="G159" s="40">
        <f>VLOOKUP(Sintéticos3x3!D159,Aplicações!$B$10:$J$67,9,0)</f>
        <v>85.95</v>
      </c>
      <c r="H159" s="40">
        <f>VLOOKUP(Sintéticos3x3!E159,Aplicações!$B$10:$J$67,9,0)</f>
        <v>85.95</v>
      </c>
      <c r="I159" s="31">
        <v>274</v>
      </c>
      <c r="J159" s="31">
        <v>273</v>
      </c>
      <c r="K159" s="31">
        <v>268</v>
      </c>
      <c r="L159" s="44">
        <f t="shared" ref="L159:N159" si="162">I159/F159-1</f>
        <v>2.1878999418266432</v>
      </c>
      <c r="M159" s="41">
        <f t="shared" si="162"/>
        <v>2.1762652705061081</v>
      </c>
      <c r="N159" s="41">
        <f t="shared" si="162"/>
        <v>2.1180919139034322</v>
      </c>
      <c r="O159" s="41">
        <f t="shared" si="1"/>
        <v>2.160752375412061</v>
      </c>
      <c r="P159" s="40">
        <f>VLOOKUP(Sintéticos3x3!C159,Aplicações!$B$10:$J$67,6,0)</f>
        <v>0.7</v>
      </c>
      <c r="Q159" s="40">
        <f>VLOOKUP(Sintéticos3x3!D159,Aplicações!$B$10:$J$67,6,0)</f>
        <v>0.7</v>
      </c>
      <c r="R159" s="40">
        <f>VLOOKUP(Sintéticos3x3!E159,Aplicações!$B$10:$J$67,6,0)</f>
        <v>0.7</v>
      </c>
      <c r="S159" s="40">
        <f>VLOOKUP(Sintéticos3x3!C159,Aplicações!$B$10:$J$67,7,0)</f>
        <v>0.1</v>
      </c>
      <c r="T159" s="40">
        <f>VLOOKUP(Sintéticos3x3!D159,Aplicações!$B$10:$J$67,7,0)</f>
        <v>0.1</v>
      </c>
      <c r="U159" s="40">
        <f>VLOOKUP(Sintéticos3x3!E159,Aplicações!$B$10:$J$67,7,0)</f>
        <v>0.1</v>
      </c>
      <c r="V159" s="40">
        <f>VLOOKUP(Sintéticos3x3!C159,Aplicações!$B$10:$J$67,8,0)</f>
        <v>0.5</v>
      </c>
      <c r="W159" s="40">
        <f>VLOOKUP(Sintéticos3x3!D159,Aplicações!$B$10:$J$67,8,0)</f>
        <v>0.5</v>
      </c>
      <c r="X159" s="40">
        <f>VLOOKUP(Sintéticos3x3!E159,Aplicações!$B$10:$J$67,8,0)</f>
        <v>0.5</v>
      </c>
      <c r="Y159" s="40">
        <f t="shared" si="2"/>
        <v>2.0999999999999996</v>
      </c>
      <c r="Z159" s="40">
        <f t="shared" si="3"/>
        <v>0.30000000000000004</v>
      </c>
      <c r="AA159" s="40">
        <f t="shared" si="4"/>
        <v>1.5</v>
      </c>
      <c r="AB159" s="40">
        <f t="shared" si="5"/>
        <v>1</v>
      </c>
      <c r="AC159" s="40">
        <f t="shared" si="6"/>
        <v>1</v>
      </c>
      <c r="AD159" s="46">
        <f t="shared" si="7"/>
        <v>1</v>
      </c>
    </row>
    <row r="160" spans="2:30" ht="13.5" customHeight="1">
      <c r="B160" s="39">
        <v>157</v>
      </c>
      <c r="C160" s="31" t="s">
        <v>62</v>
      </c>
      <c r="D160" s="31" t="s">
        <v>62</v>
      </c>
      <c r="E160" s="31" t="s">
        <v>53</v>
      </c>
      <c r="F160" s="40">
        <f>VLOOKUP(Sintéticos3x3!C160,Aplicações!$B$10:$J$67,9,0)</f>
        <v>85.95</v>
      </c>
      <c r="G160" s="40">
        <f>VLOOKUP(Sintéticos3x3!D160,Aplicações!$B$10:$J$67,9,0)</f>
        <v>85.95</v>
      </c>
      <c r="H160" s="40">
        <f>VLOOKUP(Sintéticos3x3!E160,Aplicações!$B$10:$J$67,9,0)</f>
        <v>75.02</v>
      </c>
      <c r="I160" s="31">
        <v>225</v>
      </c>
      <c r="J160" s="31">
        <v>225</v>
      </c>
      <c r="K160" s="31">
        <v>195</v>
      </c>
      <c r="L160" s="44">
        <f t="shared" ref="L160:N160" si="163">I160/F160-1</f>
        <v>1.6178010471204187</v>
      </c>
      <c r="M160" s="41">
        <f t="shared" si="163"/>
        <v>1.6178010471204187</v>
      </c>
      <c r="N160" s="41">
        <f t="shared" si="163"/>
        <v>1.5993068515062649</v>
      </c>
      <c r="O160" s="41">
        <f t="shared" si="1"/>
        <v>1.6116363152490341</v>
      </c>
      <c r="P160" s="40">
        <f>VLOOKUP(Sintéticos3x3!C160,Aplicações!$B$10:$J$67,6,0)</f>
        <v>0.7</v>
      </c>
      <c r="Q160" s="40">
        <f>VLOOKUP(Sintéticos3x3!D160,Aplicações!$B$10:$J$67,6,0)</f>
        <v>0.7</v>
      </c>
      <c r="R160" s="40">
        <f>VLOOKUP(Sintéticos3x3!E160,Aplicações!$B$10:$J$67,6,0)</f>
        <v>1</v>
      </c>
      <c r="S160" s="40">
        <f>VLOOKUP(Sintéticos3x3!C160,Aplicações!$B$10:$J$67,7,0)</f>
        <v>0.1</v>
      </c>
      <c r="T160" s="40">
        <f>VLOOKUP(Sintéticos3x3!D160,Aplicações!$B$10:$J$67,7,0)</f>
        <v>0.1</v>
      </c>
      <c r="U160" s="40">
        <f>VLOOKUP(Sintéticos3x3!E160,Aplicações!$B$10:$J$67,7,0)</f>
        <v>0</v>
      </c>
      <c r="V160" s="40">
        <f>VLOOKUP(Sintéticos3x3!C160,Aplicações!$B$10:$J$67,8,0)</f>
        <v>0.5</v>
      </c>
      <c r="W160" s="40">
        <f>VLOOKUP(Sintéticos3x3!D160,Aplicações!$B$10:$J$67,8,0)</f>
        <v>0.5</v>
      </c>
      <c r="X160" s="40">
        <f>VLOOKUP(Sintéticos3x3!E160,Aplicações!$B$10:$J$67,8,0)</f>
        <v>0.3</v>
      </c>
      <c r="Y160" s="40">
        <f t="shared" si="2"/>
        <v>2.4</v>
      </c>
      <c r="Z160" s="40">
        <f t="shared" si="3"/>
        <v>0.2</v>
      </c>
      <c r="AA160" s="40">
        <f t="shared" si="4"/>
        <v>1.3</v>
      </c>
      <c r="AB160" s="40">
        <f t="shared" si="5"/>
        <v>0.79999999999999993</v>
      </c>
      <c r="AC160" s="40">
        <f t="shared" si="6"/>
        <v>0.96666666666666667</v>
      </c>
      <c r="AD160" s="46">
        <f t="shared" si="7"/>
        <v>0.8666666666666667</v>
      </c>
    </row>
    <row r="161" spans="2:30" ht="13.5" customHeight="1">
      <c r="B161" s="39">
        <v>158</v>
      </c>
      <c r="C161" s="31" t="s">
        <v>62</v>
      </c>
      <c r="D161" s="31" t="s">
        <v>62</v>
      </c>
      <c r="E161" s="31" t="s">
        <v>54</v>
      </c>
      <c r="F161" s="40">
        <f>VLOOKUP(Sintéticos3x3!C161,Aplicações!$B$10:$J$67,9,0)</f>
        <v>85.95</v>
      </c>
      <c r="G161" s="40">
        <f>VLOOKUP(Sintéticos3x3!D161,Aplicações!$B$10:$J$67,9,0)</f>
        <v>85.95</v>
      </c>
      <c r="H161" s="40">
        <f>VLOOKUP(Sintéticos3x3!E161,Aplicações!$B$10:$J$67,9,0)</f>
        <v>74.66</v>
      </c>
      <c r="I161" s="31">
        <v>245</v>
      </c>
      <c r="J161" s="31">
        <v>242</v>
      </c>
      <c r="K161" s="31">
        <v>136</v>
      </c>
      <c r="L161" s="44">
        <f t="shared" ref="L161:N161" si="164">I161/F161-1</f>
        <v>1.8504944735311226</v>
      </c>
      <c r="M161" s="41">
        <f t="shared" si="164"/>
        <v>1.8155904595695169</v>
      </c>
      <c r="N161" s="41">
        <f t="shared" si="164"/>
        <v>0.82159121350120556</v>
      </c>
      <c r="O161" s="41">
        <f t="shared" si="1"/>
        <v>1.4958920488672816</v>
      </c>
      <c r="P161" s="40">
        <f>VLOOKUP(Sintéticos3x3!C161,Aplicações!$B$10:$J$67,6,0)</f>
        <v>0.7</v>
      </c>
      <c r="Q161" s="40">
        <f>VLOOKUP(Sintéticos3x3!D161,Aplicações!$B$10:$J$67,6,0)</f>
        <v>0.7</v>
      </c>
      <c r="R161" s="40">
        <f>VLOOKUP(Sintéticos3x3!E161,Aplicações!$B$10:$J$67,6,0)</f>
        <v>0.3</v>
      </c>
      <c r="S161" s="40">
        <f>VLOOKUP(Sintéticos3x3!C161,Aplicações!$B$10:$J$67,7,0)</f>
        <v>0.1</v>
      </c>
      <c r="T161" s="40">
        <f>VLOOKUP(Sintéticos3x3!D161,Aplicações!$B$10:$J$67,7,0)</f>
        <v>0.1</v>
      </c>
      <c r="U161" s="40">
        <f>VLOOKUP(Sintéticos3x3!E161,Aplicações!$B$10:$J$67,7,0)</f>
        <v>0.9</v>
      </c>
      <c r="V161" s="40">
        <f>VLOOKUP(Sintéticos3x3!C161,Aplicações!$B$10:$J$67,8,0)</f>
        <v>0.5</v>
      </c>
      <c r="W161" s="40">
        <f>VLOOKUP(Sintéticos3x3!D161,Aplicações!$B$10:$J$67,8,0)</f>
        <v>0.5</v>
      </c>
      <c r="X161" s="40">
        <f>VLOOKUP(Sintéticos3x3!E161,Aplicações!$B$10:$J$67,8,0)</f>
        <v>0.3</v>
      </c>
      <c r="Y161" s="40">
        <f t="shared" si="2"/>
        <v>1.7</v>
      </c>
      <c r="Z161" s="40">
        <f t="shared" si="3"/>
        <v>1.1000000000000001</v>
      </c>
      <c r="AA161" s="40">
        <f t="shared" si="4"/>
        <v>1.3</v>
      </c>
      <c r="AB161" s="40">
        <f t="shared" si="5"/>
        <v>0.73333333333333339</v>
      </c>
      <c r="AC161" s="40">
        <f t="shared" si="6"/>
        <v>0.73333333333333339</v>
      </c>
      <c r="AD161" s="46">
        <f t="shared" si="7"/>
        <v>0.8666666666666667</v>
      </c>
    </row>
    <row r="162" spans="2:30" ht="13.5" customHeight="1">
      <c r="B162" s="39">
        <v>159</v>
      </c>
      <c r="C162" s="31" t="s">
        <v>62</v>
      </c>
      <c r="D162" s="31" t="s">
        <v>62</v>
      </c>
      <c r="E162" s="31" t="s">
        <v>55</v>
      </c>
      <c r="F162" s="40">
        <f>VLOOKUP(Sintéticos3x3!C162,Aplicações!$B$10:$J$67,9,0)</f>
        <v>85.95</v>
      </c>
      <c r="G162" s="40">
        <f>VLOOKUP(Sintéticos3x3!D162,Aplicações!$B$10:$J$67,9,0)</f>
        <v>85.95</v>
      </c>
      <c r="H162" s="40">
        <f>VLOOKUP(Sintéticos3x3!E162,Aplicações!$B$10:$J$67,9,0)</f>
        <v>66.040000000000006</v>
      </c>
      <c r="I162" s="31">
        <v>274</v>
      </c>
      <c r="J162" s="31">
        <v>274</v>
      </c>
      <c r="K162" s="31">
        <v>193</v>
      </c>
      <c r="L162" s="44">
        <f t="shared" ref="L162:N162" si="165">I162/F162-1</f>
        <v>2.1878999418266432</v>
      </c>
      <c r="M162" s="41">
        <f t="shared" si="165"/>
        <v>2.1878999418266432</v>
      </c>
      <c r="N162" s="41">
        <f t="shared" si="165"/>
        <v>1.9224712295578437</v>
      </c>
      <c r="O162" s="41">
        <f t="shared" si="1"/>
        <v>2.0994237044037098</v>
      </c>
      <c r="P162" s="40">
        <f>VLOOKUP(Sintéticos3x3!C162,Aplicações!$B$10:$J$67,6,0)</f>
        <v>0.7</v>
      </c>
      <c r="Q162" s="40">
        <f>VLOOKUP(Sintéticos3x3!D162,Aplicações!$B$10:$J$67,6,0)</f>
        <v>0.7</v>
      </c>
      <c r="R162" s="40">
        <f>VLOOKUP(Sintéticos3x3!E162,Aplicações!$B$10:$J$67,6,0)</f>
        <v>0.7</v>
      </c>
      <c r="S162" s="40">
        <f>VLOOKUP(Sintéticos3x3!C162,Aplicações!$B$10:$J$67,7,0)</f>
        <v>0.1</v>
      </c>
      <c r="T162" s="40">
        <f>VLOOKUP(Sintéticos3x3!D162,Aplicações!$B$10:$J$67,7,0)</f>
        <v>0.1</v>
      </c>
      <c r="U162" s="40">
        <f>VLOOKUP(Sintéticos3x3!E162,Aplicações!$B$10:$J$67,7,0)</f>
        <v>0.1</v>
      </c>
      <c r="V162" s="40">
        <f>VLOOKUP(Sintéticos3x3!C162,Aplicações!$B$10:$J$67,8,0)</f>
        <v>0.5</v>
      </c>
      <c r="W162" s="40">
        <f>VLOOKUP(Sintéticos3x3!D162,Aplicações!$B$10:$J$67,8,0)</f>
        <v>0.5</v>
      </c>
      <c r="X162" s="40">
        <f>VLOOKUP(Sintéticos3x3!E162,Aplicações!$B$10:$J$67,8,0)</f>
        <v>0.4</v>
      </c>
      <c r="Y162" s="40">
        <f t="shared" si="2"/>
        <v>2.0999999999999996</v>
      </c>
      <c r="Z162" s="40">
        <f t="shared" si="3"/>
        <v>0.30000000000000004</v>
      </c>
      <c r="AA162" s="40">
        <f t="shared" si="4"/>
        <v>1.4</v>
      </c>
      <c r="AB162" s="40">
        <f t="shared" si="5"/>
        <v>1</v>
      </c>
      <c r="AC162" s="40">
        <f t="shared" si="6"/>
        <v>1</v>
      </c>
      <c r="AD162" s="46">
        <f t="shared" si="7"/>
        <v>0.93333333333333324</v>
      </c>
    </row>
    <row r="163" spans="2:30" ht="13.5" customHeight="1">
      <c r="B163" s="39">
        <v>160</v>
      </c>
      <c r="C163" s="31" t="s">
        <v>62</v>
      </c>
      <c r="D163" s="31" t="s">
        <v>53</v>
      </c>
      <c r="E163" s="31" t="s">
        <v>53</v>
      </c>
      <c r="F163" s="40">
        <f>VLOOKUP(Sintéticos3x3!C163,Aplicações!$B$10:$J$67,9,0)</f>
        <v>85.95</v>
      </c>
      <c r="G163" s="40">
        <f>VLOOKUP(Sintéticos3x3!D163,Aplicações!$B$10:$J$67,9,0)</f>
        <v>75.02</v>
      </c>
      <c r="H163" s="40">
        <f>VLOOKUP(Sintéticos3x3!E163,Aplicações!$B$10:$J$67,9,0)</f>
        <v>75.02</v>
      </c>
      <c r="I163" s="31">
        <v>199</v>
      </c>
      <c r="J163" s="31">
        <v>201</v>
      </c>
      <c r="K163" s="31">
        <v>201</v>
      </c>
      <c r="L163" s="44">
        <f t="shared" ref="L163:N163" si="166">I163/F163-1</f>
        <v>1.3152995927865039</v>
      </c>
      <c r="M163" s="41">
        <f t="shared" si="166"/>
        <v>1.6792855238603042</v>
      </c>
      <c r="N163" s="41">
        <f t="shared" si="166"/>
        <v>1.6792855238603042</v>
      </c>
      <c r="O163" s="41">
        <f t="shared" si="1"/>
        <v>1.5579568801690373</v>
      </c>
      <c r="P163" s="40">
        <f>VLOOKUP(Sintéticos3x3!C163,Aplicações!$B$10:$J$67,6,0)</f>
        <v>0.7</v>
      </c>
      <c r="Q163" s="40">
        <f>VLOOKUP(Sintéticos3x3!D163,Aplicações!$B$10:$J$67,6,0)</f>
        <v>1</v>
      </c>
      <c r="R163" s="40">
        <f>VLOOKUP(Sintéticos3x3!E163,Aplicações!$B$10:$J$67,6,0)</f>
        <v>1</v>
      </c>
      <c r="S163" s="40">
        <f>VLOOKUP(Sintéticos3x3!C163,Aplicações!$B$10:$J$67,7,0)</f>
        <v>0.1</v>
      </c>
      <c r="T163" s="40">
        <f>VLOOKUP(Sintéticos3x3!D163,Aplicações!$B$10:$J$67,7,0)</f>
        <v>0</v>
      </c>
      <c r="U163" s="40">
        <f>VLOOKUP(Sintéticos3x3!E163,Aplicações!$B$10:$J$67,7,0)</f>
        <v>0</v>
      </c>
      <c r="V163" s="40">
        <f>VLOOKUP(Sintéticos3x3!C163,Aplicações!$B$10:$J$67,8,0)</f>
        <v>0.5</v>
      </c>
      <c r="W163" s="40">
        <f>VLOOKUP(Sintéticos3x3!D163,Aplicações!$B$10:$J$67,8,0)</f>
        <v>0.3</v>
      </c>
      <c r="X163" s="40">
        <f>VLOOKUP(Sintéticos3x3!E163,Aplicações!$B$10:$J$67,8,0)</f>
        <v>0.3</v>
      </c>
      <c r="Y163" s="40">
        <f t="shared" si="2"/>
        <v>2.7</v>
      </c>
      <c r="Z163" s="40">
        <f t="shared" si="3"/>
        <v>0.1</v>
      </c>
      <c r="AA163" s="40">
        <f t="shared" si="4"/>
        <v>1.1000000000000001</v>
      </c>
      <c r="AB163" s="40">
        <f t="shared" si="5"/>
        <v>0.79999999999999993</v>
      </c>
      <c r="AC163" s="40">
        <f t="shared" si="6"/>
        <v>0.93333333333333324</v>
      </c>
      <c r="AD163" s="46">
        <f t="shared" si="7"/>
        <v>0.8666666666666667</v>
      </c>
    </row>
    <row r="164" spans="2:30" ht="13.5" customHeight="1">
      <c r="B164" s="39">
        <v>161</v>
      </c>
      <c r="C164" s="31" t="s">
        <v>62</v>
      </c>
      <c r="D164" s="31" t="s">
        <v>53</v>
      </c>
      <c r="E164" s="31" t="s">
        <v>54</v>
      </c>
      <c r="F164" s="40">
        <f>VLOOKUP(Sintéticos3x3!C164,Aplicações!$B$10:$J$67,9,0)</f>
        <v>85.95</v>
      </c>
      <c r="G164" s="40">
        <f>VLOOKUP(Sintéticos3x3!D164,Aplicações!$B$10:$J$67,9,0)</f>
        <v>75.02</v>
      </c>
      <c r="H164" s="40">
        <f>VLOOKUP(Sintéticos3x3!E164,Aplicações!$B$10:$J$67,9,0)</f>
        <v>74.66</v>
      </c>
      <c r="I164" s="31">
        <v>216</v>
      </c>
      <c r="J164" s="31">
        <v>204</v>
      </c>
      <c r="K164" s="31">
        <v>112</v>
      </c>
      <c r="L164" s="44">
        <f t="shared" ref="L164:N164" si="167">I164/F164-1</f>
        <v>1.5130890052356021</v>
      </c>
      <c r="M164" s="41">
        <f t="shared" si="167"/>
        <v>1.7192748600373235</v>
      </c>
      <c r="N164" s="41">
        <f t="shared" si="167"/>
        <v>0.50013394053040461</v>
      </c>
      <c r="O164" s="41">
        <f t="shared" si="1"/>
        <v>1.2441659352677767</v>
      </c>
      <c r="P164" s="40">
        <f>VLOOKUP(Sintéticos3x3!C164,Aplicações!$B$10:$J$67,6,0)</f>
        <v>0.7</v>
      </c>
      <c r="Q164" s="40">
        <f>VLOOKUP(Sintéticos3x3!D164,Aplicações!$B$10:$J$67,6,0)</f>
        <v>1</v>
      </c>
      <c r="R164" s="40">
        <f>VLOOKUP(Sintéticos3x3!E164,Aplicações!$B$10:$J$67,6,0)</f>
        <v>0.3</v>
      </c>
      <c r="S164" s="40">
        <f>VLOOKUP(Sintéticos3x3!C164,Aplicações!$B$10:$J$67,7,0)</f>
        <v>0.1</v>
      </c>
      <c r="T164" s="40">
        <f>VLOOKUP(Sintéticos3x3!D164,Aplicações!$B$10:$J$67,7,0)</f>
        <v>0</v>
      </c>
      <c r="U164" s="40">
        <f>VLOOKUP(Sintéticos3x3!E164,Aplicações!$B$10:$J$67,7,0)</f>
        <v>0.9</v>
      </c>
      <c r="V164" s="40">
        <f>VLOOKUP(Sintéticos3x3!C164,Aplicações!$B$10:$J$67,8,0)</f>
        <v>0.5</v>
      </c>
      <c r="W164" s="40">
        <f>VLOOKUP(Sintéticos3x3!D164,Aplicações!$B$10:$J$67,8,0)</f>
        <v>0.3</v>
      </c>
      <c r="X164" s="40">
        <f>VLOOKUP(Sintéticos3x3!E164,Aplicações!$B$10:$J$67,8,0)</f>
        <v>0.3</v>
      </c>
      <c r="Y164" s="40">
        <f t="shared" si="2"/>
        <v>2</v>
      </c>
      <c r="Z164" s="40">
        <f t="shared" si="3"/>
        <v>1</v>
      </c>
      <c r="AA164" s="40">
        <f t="shared" si="4"/>
        <v>1.1000000000000001</v>
      </c>
      <c r="AB164" s="40">
        <f t="shared" si="5"/>
        <v>0.53333333333333333</v>
      </c>
      <c r="AC164" s="40">
        <f t="shared" si="6"/>
        <v>0.6333333333333333</v>
      </c>
      <c r="AD164" s="46">
        <f t="shared" si="7"/>
        <v>0.8666666666666667</v>
      </c>
    </row>
    <row r="165" spans="2:30" ht="13.5" customHeight="1">
      <c r="B165" s="39">
        <v>162</v>
      </c>
      <c r="C165" s="31" t="s">
        <v>62</v>
      </c>
      <c r="D165" s="31" t="s">
        <v>53</v>
      </c>
      <c r="E165" s="31" t="s">
        <v>55</v>
      </c>
      <c r="F165" s="40">
        <f>VLOOKUP(Sintéticos3x3!C165,Aplicações!$B$10:$J$67,9,0)</f>
        <v>85.95</v>
      </c>
      <c r="G165" s="40">
        <f>VLOOKUP(Sintéticos3x3!D165,Aplicações!$B$10:$J$67,9,0)</f>
        <v>75.02</v>
      </c>
      <c r="H165" s="40">
        <f>VLOOKUP(Sintéticos3x3!E165,Aplicações!$B$10:$J$67,9,0)</f>
        <v>66.040000000000006</v>
      </c>
      <c r="I165" s="31">
        <v>220</v>
      </c>
      <c r="J165" s="31">
        <v>201</v>
      </c>
      <c r="K165" s="31">
        <v>157</v>
      </c>
      <c r="L165" s="44">
        <f t="shared" ref="L165:N165" si="168">I165/F165-1</f>
        <v>1.5596276905177429</v>
      </c>
      <c r="M165" s="41">
        <f t="shared" si="168"/>
        <v>1.6792855238603042</v>
      </c>
      <c r="N165" s="41">
        <f t="shared" si="168"/>
        <v>1.3773470623864323</v>
      </c>
      <c r="O165" s="41">
        <f t="shared" si="1"/>
        <v>1.5387534255881599</v>
      </c>
      <c r="P165" s="40">
        <f>VLOOKUP(Sintéticos3x3!C165,Aplicações!$B$10:$J$67,6,0)</f>
        <v>0.7</v>
      </c>
      <c r="Q165" s="40">
        <f>VLOOKUP(Sintéticos3x3!D165,Aplicações!$B$10:$J$67,6,0)</f>
        <v>1</v>
      </c>
      <c r="R165" s="40">
        <f>VLOOKUP(Sintéticos3x3!E165,Aplicações!$B$10:$J$67,6,0)</f>
        <v>0.7</v>
      </c>
      <c r="S165" s="40">
        <f>VLOOKUP(Sintéticos3x3!C165,Aplicações!$B$10:$J$67,7,0)</f>
        <v>0.1</v>
      </c>
      <c r="T165" s="40">
        <f>VLOOKUP(Sintéticos3x3!D165,Aplicações!$B$10:$J$67,7,0)</f>
        <v>0</v>
      </c>
      <c r="U165" s="40">
        <f>VLOOKUP(Sintéticos3x3!E165,Aplicações!$B$10:$J$67,7,0)</f>
        <v>0.1</v>
      </c>
      <c r="V165" s="40">
        <f>VLOOKUP(Sintéticos3x3!C165,Aplicações!$B$10:$J$67,8,0)</f>
        <v>0.5</v>
      </c>
      <c r="W165" s="40">
        <f>VLOOKUP(Sintéticos3x3!D165,Aplicações!$B$10:$J$67,8,0)</f>
        <v>0.3</v>
      </c>
      <c r="X165" s="40">
        <f>VLOOKUP(Sintéticos3x3!E165,Aplicações!$B$10:$J$67,8,0)</f>
        <v>0.4</v>
      </c>
      <c r="Y165" s="40">
        <f t="shared" si="2"/>
        <v>2.4</v>
      </c>
      <c r="Z165" s="40">
        <f t="shared" si="3"/>
        <v>0.2</v>
      </c>
      <c r="AA165" s="40">
        <f t="shared" si="4"/>
        <v>1.2000000000000002</v>
      </c>
      <c r="AB165" s="40">
        <f t="shared" si="5"/>
        <v>0.79999999999999993</v>
      </c>
      <c r="AC165" s="40">
        <f t="shared" si="6"/>
        <v>0.9</v>
      </c>
      <c r="AD165" s="46">
        <f t="shared" si="7"/>
        <v>0.8666666666666667</v>
      </c>
    </row>
    <row r="166" spans="2:30" ht="13.5" customHeight="1">
      <c r="B166" s="39">
        <v>163</v>
      </c>
      <c r="C166" s="31" t="s">
        <v>62</v>
      </c>
      <c r="D166" s="31" t="s">
        <v>54</v>
      </c>
      <c r="E166" s="31" t="s">
        <v>54</v>
      </c>
      <c r="F166" s="40">
        <f>VLOOKUP(Sintéticos3x3!C166,Aplicações!$B$10:$J$67,9,0)</f>
        <v>85.95</v>
      </c>
      <c r="G166" s="40">
        <f>VLOOKUP(Sintéticos3x3!D166,Aplicações!$B$10:$J$67,9,0)</f>
        <v>74.66</v>
      </c>
      <c r="H166" s="40">
        <f>VLOOKUP(Sintéticos3x3!E166,Aplicações!$B$10:$J$67,9,0)</f>
        <v>74.66</v>
      </c>
      <c r="I166" s="31">
        <v>240</v>
      </c>
      <c r="J166" s="31">
        <v>134</v>
      </c>
      <c r="K166" s="31">
        <v>134</v>
      </c>
      <c r="L166" s="44">
        <f t="shared" ref="L166:N166" si="169">I166/F166-1</f>
        <v>1.7923211169284468</v>
      </c>
      <c r="M166" s="41">
        <f t="shared" si="169"/>
        <v>0.79480310742030547</v>
      </c>
      <c r="N166" s="41">
        <f t="shared" si="169"/>
        <v>0.79480310742030547</v>
      </c>
      <c r="O166" s="41">
        <f t="shared" si="1"/>
        <v>1.127309110589686</v>
      </c>
      <c r="P166" s="40">
        <f>VLOOKUP(Sintéticos3x3!C166,Aplicações!$B$10:$J$67,6,0)</f>
        <v>0.7</v>
      </c>
      <c r="Q166" s="40">
        <f>VLOOKUP(Sintéticos3x3!D166,Aplicações!$B$10:$J$67,6,0)</f>
        <v>0.3</v>
      </c>
      <c r="R166" s="40">
        <f>VLOOKUP(Sintéticos3x3!E166,Aplicações!$B$10:$J$67,6,0)</f>
        <v>0.3</v>
      </c>
      <c r="S166" s="40">
        <f>VLOOKUP(Sintéticos3x3!C166,Aplicações!$B$10:$J$67,7,0)</f>
        <v>0.1</v>
      </c>
      <c r="T166" s="40">
        <f>VLOOKUP(Sintéticos3x3!D166,Aplicações!$B$10:$J$67,7,0)</f>
        <v>0.9</v>
      </c>
      <c r="U166" s="40">
        <f>VLOOKUP(Sintéticos3x3!E166,Aplicações!$B$10:$J$67,7,0)</f>
        <v>0.9</v>
      </c>
      <c r="V166" s="40">
        <f>VLOOKUP(Sintéticos3x3!C166,Aplicações!$B$10:$J$67,8,0)</f>
        <v>0.5</v>
      </c>
      <c r="W166" s="40">
        <f>VLOOKUP(Sintéticos3x3!D166,Aplicações!$B$10:$J$67,8,0)</f>
        <v>0.3</v>
      </c>
      <c r="X166" s="40">
        <f>VLOOKUP(Sintéticos3x3!E166,Aplicações!$B$10:$J$67,8,0)</f>
        <v>0.3</v>
      </c>
      <c r="Y166" s="40">
        <f t="shared" si="2"/>
        <v>1.3</v>
      </c>
      <c r="Z166" s="40">
        <f t="shared" si="3"/>
        <v>1.9</v>
      </c>
      <c r="AA166" s="40">
        <f t="shared" si="4"/>
        <v>1.1000000000000001</v>
      </c>
      <c r="AB166" s="40">
        <f t="shared" si="5"/>
        <v>0.73333333333333339</v>
      </c>
      <c r="AC166" s="40">
        <f t="shared" si="6"/>
        <v>0.46666666666666662</v>
      </c>
      <c r="AD166" s="46">
        <f t="shared" si="7"/>
        <v>0.8666666666666667</v>
      </c>
    </row>
    <row r="167" spans="2:30" ht="13.5" customHeight="1">
      <c r="B167" s="39">
        <v>164</v>
      </c>
      <c r="C167" s="31" t="s">
        <v>62</v>
      </c>
      <c r="D167" s="31" t="s">
        <v>54</v>
      </c>
      <c r="E167" s="31" t="s">
        <v>55</v>
      </c>
      <c r="F167" s="40">
        <f>VLOOKUP(Sintéticos3x3!C167,Aplicações!$B$10:$J$67,9,0)</f>
        <v>85.95</v>
      </c>
      <c r="G167" s="40">
        <f>VLOOKUP(Sintéticos3x3!D167,Aplicações!$B$10:$J$67,9,0)</f>
        <v>74.66</v>
      </c>
      <c r="H167" s="40">
        <f>VLOOKUP(Sintéticos3x3!E167,Aplicações!$B$10:$J$67,9,0)</f>
        <v>66.040000000000006</v>
      </c>
      <c r="I167" s="31">
        <v>254</v>
      </c>
      <c r="J167" s="31">
        <v>140</v>
      </c>
      <c r="K167" s="31">
        <v>182</v>
      </c>
      <c r="L167" s="44">
        <f t="shared" ref="L167:N167" si="170">I167/F167-1</f>
        <v>1.9552065154159393</v>
      </c>
      <c r="M167" s="41">
        <f t="shared" si="170"/>
        <v>0.87516742566300576</v>
      </c>
      <c r="N167" s="41">
        <f t="shared" si="170"/>
        <v>1.7559055118110232</v>
      </c>
      <c r="O167" s="41">
        <f t="shared" si="1"/>
        <v>1.5287598176299895</v>
      </c>
      <c r="P167" s="40">
        <f>VLOOKUP(Sintéticos3x3!C167,Aplicações!$B$10:$J$67,6,0)</f>
        <v>0.7</v>
      </c>
      <c r="Q167" s="40">
        <f>VLOOKUP(Sintéticos3x3!D167,Aplicações!$B$10:$J$67,6,0)</f>
        <v>0.3</v>
      </c>
      <c r="R167" s="40">
        <f>VLOOKUP(Sintéticos3x3!E167,Aplicações!$B$10:$J$67,6,0)</f>
        <v>0.7</v>
      </c>
      <c r="S167" s="40">
        <f>VLOOKUP(Sintéticos3x3!C167,Aplicações!$B$10:$J$67,7,0)</f>
        <v>0.1</v>
      </c>
      <c r="T167" s="40">
        <f>VLOOKUP(Sintéticos3x3!D167,Aplicações!$B$10:$J$67,7,0)</f>
        <v>0.9</v>
      </c>
      <c r="U167" s="40">
        <f>VLOOKUP(Sintéticos3x3!E167,Aplicações!$B$10:$J$67,7,0)</f>
        <v>0.1</v>
      </c>
      <c r="V167" s="40">
        <f>VLOOKUP(Sintéticos3x3!C167,Aplicações!$B$10:$J$67,8,0)</f>
        <v>0.5</v>
      </c>
      <c r="W167" s="40">
        <f>VLOOKUP(Sintéticos3x3!D167,Aplicações!$B$10:$J$67,8,0)</f>
        <v>0.3</v>
      </c>
      <c r="X167" s="40">
        <f>VLOOKUP(Sintéticos3x3!E167,Aplicações!$B$10:$J$67,8,0)</f>
        <v>0.4</v>
      </c>
      <c r="Y167" s="40">
        <f t="shared" si="2"/>
        <v>1.7</v>
      </c>
      <c r="Z167" s="40">
        <f t="shared" si="3"/>
        <v>1.1000000000000001</v>
      </c>
      <c r="AA167" s="40">
        <f t="shared" si="4"/>
        <v>1.2000000000000002</v>
      </c>
      <c r="AB167" s="40">
        <f t="shared" si="5"/>
        <v>0.73333333333333339</v>
      </c>
      <c r="AC167" s="40">
        <f t="shared" si="6"/>
        <v>0.19999999999999996</v>
      </c>
      <c r="AD167" s="46">
        <f t="shared" si="7"/>
        <v>0.8666666666666667</v>
      </c>
    </row>
    <row r="168" spans="2:30" ht="13.5" customHeight="1">
      <c r="B168" s="39">
        <v>165</v>
      </c>
      <c r="C168" s="31" t="s">
        <v>62</v>
      </c>
      <c r="D168" s="31" t="s">
        <v>55</v>
      </c>
      <c r="E168" s="31" t="s">
        <v>55</v>
      </c>
      <c r="F168" s="40">
        <f>VLOOKUP(Sintéticos3x3!C168,Aplicações!$B$10:$J$67,9,0)</f>
        <v>85.95</v>
      </c>
      <c r="G168" s="40">
        <f>VLOOKUP(Sintéticos3x3!D168,Aplicações!$B$10:$J$67,9,0)</f>
        <v>66.040000000000006</v>
      </c>
      <c r="H168" s="40">
        <f>VLOOKUP(Sintéticos3x3!E168,Aplicações!$B$10:$J$67,9,0)</f>
        <v>66.040000000000006</v>
      </c>
      <c r="I168" s="31">
        <v>279</v>
      </c>
      <c r="J168" s="31">
        <v>215</v>
      </c>
      <c r="K168" s="31">
        <v>214</v>
      </c>
      <c r="L168" s="44">
        <f t="shared" ref="L168:N168" si="171">I168/F168-1</f>
        <v>2.2460732984293195</v>
      </c>
      <c r="M168" s="41">
        <f t="shared" si="171"/>
        <v>2.2556026650514838</v>
      </c>
      <c r="N168" s="41">
        <f t="shared" si="171"/>
        <v>2.2404603270745</v>
      </c>
      <c r="O168" s="41">
        <f t="shared" si="1"/>
        <v>2.2473787635184341</v>
      </c>
      <c r="P168" s="40">
        <f>VLOOKUP(Sintéticos3x3!C168,Aplicações!$B$10:$J$67,6,0)</f>
        <v>0.7</v>
      </c>
      <c r="Q168" s="40">
        <f>VLOOKUP(Sintéticos3x3!D168,Aplicações!$B$10:$J$67,6,0)</f>
        <v>0.7</v>
      </c>
      <c r="R168" s="40">
        <f>VLOOKUP(Sintéticos3x3!E168,Aplicações!$B$10:$J$67,6,0)</f>
        <v>0.7</v>
      </c>
      <c r="S168" s="40">
        <f>VLOOKUP(Sintéticos3x3!C168,Aplicações!$B$10:$J$67,7,0)</f>
        <v>0.1</v>
      </c>
      <c r="T168" s="40">
        <f>VLOOKUP(Sintéticos3x3!D168,Aplicações!$B$10:$J$67,7,0)</f>
        <v>0.1</v>
      </c>
      <c r="U168" s="40">
        <f>VLOOKUP(Sintéticos3x3!E168,Aplicações!$B$10:$J$67,7,0)</f>
        <v>0.1</v>
      </c>
      <c r="V168" s="40">
        <f>VLOOKUP(Sintéticos3x3!C168,Aplicações!$B$10:$J$67,8,0)</f>
        <v>0.5</v>
      </c>
      <c r="W168" s="40">
        <f>VLOOKUP(Sintéticos3x3!D168,Aplicações!$B$10:$J$67,8,0)</f>
        <v>0.4</v>
      </c>
      <c r="X168" s="40">
        <f>VLOOKUP(Sintéticos3x3!E168,Aplicações!$B$10:$J$67,8,0)</f>
        <v>0.4</v>
      </c>
      <c r="Y168" s="40">
        <f t="shared" si="2"/>
        <v>2.0999999999999996</v>
      </c>
      <c r="Z168" s="40">
        <f t="shared" si="3"/>
        <v>0.30000000000000004</v>
      </c>
      <c r="AA168" s="40">
        <f t="shared" si="4"/>
        <v>1.3</v>
      </c>
      <c r="AB168" s="40">
        <f t="shared" si="5"/>
        <v>1</v>
      </c>
      <c r="AC168" s="40">
        <f t="shared" si="6"/>
        <v>1</v>
      </c>
      <c r="AD168" s="46">
        <f t="shared" si="7"/>
        <v>0.93333333333333324</v>
      </c>
    </row>
    <row r="169" spans="2:30" ht="13.5" customHeight="1"/>
    <row r="170" spans="2:30" ht="13.5" customHeight="1"/>
    <row r="171" spans="2:30" ht="13.5" customHeight="1"/>
    <row r="172" spans="2:30" ht="13.5" customHeight="1"/>
    <row r="173" spans="2:30" ht="13.5" customHeight="1"/>
    <row r="174" spans="2:30" ht="13.5" customHeight="1"/>
    <row r="175" spans="2:30" ht="13.5" customHeight="1"/>
    <row r="176" spans="2:30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mergeCells count="9">
    <mergeCell ref="S3:U3"/>
    <mergeCell ref="V3:X3"/>
    <mergeCell ref="Y2:AA2"/>
    <mergeCell ref="AB2:AD2"/>
    <mergeCell ref="C3:E3"/>
    <mergeCell ref="F3:H3"/>
    <mergeCell ref="L3:N3"/>
    <mergeCell ref="P3:R3"/>
    <mergeCell ref="I3:K3"/>
  </mergeCells>
  <pageMargins left="0.25" right="0.25" top="0.75" bottom="0.75" header="0" footer="0"/>
  <pageSetup paperSize="8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Y1000"/>
  <sheetViews>
    <sheetView workbookViewId="0"/>
  </sheetViews>
  <sheetFormatPr defaultColWidth="14.42578125" defaultRowHeight="15" customHeight="1"/>
  <cols>
    <col min="1" max="1" width="1.140625" customWidth="1"/>
    <col min="2" max="2" width="4.28515625" customWidth="1"/>
    <col min="3" max="8" width="5.7109375" customWidth="1"/>
    <col min="9" max="14" width="5.85546875" customWidth="1"/>
    <col min="15" max="20" width="4.28515625" customWidth="1"/>
    <col min="21" max="26" width="5.7109375" customWidth="1"/>
    <col min="27" max="27" width="9.7109375" customWidth="1"/>
    <col min="28" max="45" width="4.7109375" customWidth="1"/>
    <col min="46" max="46" width="5.85546875" customWidth="1"/>
    <col min="47" max="47" width="6.42578125" customWidth="1"/>
    <col min="48" max="48" width="5.5703125" customWidth="1"/>
    <col min="49" max="49" width="6" customWidth="1"/>
    <col min="50" max="50" width="6.42578125" customWidth="1"/>
    <col min="51" max="51" width="6.140625" customWidth="1"/>
  </cols>
  <sheetData>
    <row r="1" spans="2:51" ht="13.5" customHeight="1">
      <c r="D1" s="34"/>
      <c r="E1" s="34"/>
      <c r="F1" s="34"/>
      <c r="G1" s="34"/>
      <c r="H1" s="34"/>
      <c r="I1" s="34"/>
      <c r="J1" s="34"/>
      <c r="K1" s="34"/>
      <c r="L1" s="35"/>
      <c r="M1" s="35"/>
      <c r="N1" s="35"/>
      <c r="O1" s="35"/>
      <c r="P1" s="35"/>
      <c r="Q1" s="35"/>
      <c r="AA1" s="36"/>
      <c r="AB1" s="36"/>
      <c r="AC1" s="36"/>
      <c r="AD1" s="36"/>
      <c r="AT1" s="35"/>
    </row>
    <row r="2" spans="2:51" ht="13.5" customHeight="1">
      <c r="D2" s="34"/>
      <c r="E2" s="34"/>
      <c r="F2" s="34"/>
      <c r="G2" s="34"/>
      <c r="H2" s="34"/>
      <c r="I2" s="34"/>
      <c r="J2" s="34"/>
      <c r="K2" s="34"/>
      <c r="L2" s="35"/>
      <c r="M2" s="35"/>
      <c r="N2" s="35"/>
      <c r="O2" s="35"/>
      <c r="P2" s="35"/>
      <c r="Q2" s="35"/>
      <c r="AA2" s="36"/>
      <c r="AB2" s="48"/>
      <c r="AC2" s="48"/>
      <c r="AD2" s="48"/>
      <c r="AT2" s="109" t="s">
        <v>46</v>
      </c>
      <c r="AU2" s="97"/>
      <c r="AV2" s="98"/>
      <c r="AW2" s="109" t="s">
        <v>47</v>
      </c>
      <c r="AX2" s="97"/>
      <c r="AY2" s="98"/>
    </row>
    <row r="3" spans="2:51" ht="13.5" customHeight="1">
      <c r="C3" s="109" t="s">
        <v>23</v>
      </c>
      <c r="D3" s="97"/>
      <c r="E3" s="97"/>
      <c r="F3" s="97"/>
      <c r="G3" s="97"/>
      <c r="H3" s="98"/>
      <c r="I3" s="109" t="s">
        <v>24</v>
      </c>
      <c r="J3" s="97"/>
      <c r="K3" s="97"/>
      <c r="L3" s="97"/>
      <c r="M3" s="97"/>
      <c r="N3" s="98"/>
      <c r="O3" s="109" t="s">
        <v>25</v>
      </c>
      <c r="P3" s="97"/>
      <c r="Q3" s="97"/>
      <c r="R3" s="97"/>
      <c r="S3" s="97"/>
      <c r="T3" s="98"/>
      <c r="U3" s="109" t="s">
        <v>26</v>
      </c>
      <c r="V3" s="97"/>
      <c r="W3" s="97"/>
      <c r="X3" s="97"/>
      <c r="Y3" s="97"/>
      <c r="Z3" s="98"/>
      <c r="AA3" s="37" t="s">
        <v>26</v>
      </c>
      <c r="AB3" s="109" t="s">
        <v>4</v>
      </c>
      <c r="AC3" s="97"/>
      <c r="AD3" s="97"/>
      <c r="AE3" s="97"/>
      <c r="AF3" s="97"/>
      <c r="AG3" s="98"/>
      <c r="AH3" s="109" t="s">
        <v>5</v>
      </c>
      <c r="AI3" s="97"/>
      <c r="AJ3" s="97"/>
      <c r="AK3" s="97"/>
      <c r="AL3" s="97"/>
      <c r="AM3" s="98"/>
      <c r="AN3" s="109" t="s">
        <v>27</v>
      </c>
      <c r="AO3" s="97"/>
      <c r="AP3" s="97"/>
      <c r="AQ3" s="97"/>
      <c r="AR3" s="97"/>
      <c r="AS3" s="98"/>
      <c r="AT3" s="38" t="s">
        <v>4</v>
      </c>
      <c r="AU3" s="38" t="s">
        <v>5</v>
      </c>
      <c r="AV3" s="38" t="s">
        <v>6</v>
      </c>
      <c r="AW3" s="38" t="s">
        <v>4</v>
      </c>
      <c r="AX3" s="38" t="s">
        <v>5</v>
      </c>
      <c r="AY3" s="38" t="s">
        <v>6</v>
      </c>
    </row>
    <row r="4" spans="2:51" ht="13.5" customHeight="1">
      <c r="B4" s="39">
        <v>1</v>
      </c>
      <c r="C4" s="31" t="s">
        <v>56</v>
      </c>
      <c r="D4" s="31" t="s">
        <v>56</v>
      </c>
      <c r="E4" s="31" t="s">
        <v>56</v>
      </c>
      <c r="F4" s="31" t="s">
        <v>56</v>
      </c>
      <c r="G4" s="31" t="s">
        <v>56</v>
      </c>
      <c r="H4" s="31" t="s">
        <v>56</v>
      </c>
      <c r="I4" s="40">
        <f>VLOOKUP(Sintéticos6x6!C4,Aplicações!$B$10:$J$67,9,0)</f>
        <v>48.52</v>
      </c>
      <c r="J4" s="40">
        <f>VLOOKUP(Sintéticos6x6!D4,Aplicações!$B$10:$J$67,9,0)</f>
        <v>48.52</v>
      </c>
      <c r="K4" s="40">
        <f>VLOOKUP(Sintéticos6x6!E4,Aplicações!$B$10:$J$67,9,0)</f>
        <v>48.52</v>
      </c>
      <c r="L4" s="40">
        <f>VLOOKUP(Sintéticos6x6!F4,Aplicações!$B$10:$J$67,9,0)</f>
        <v>48.52</v>
      </c>
      <c r="M4" s="40">
        <f>VLOOKUP(Sintéticos6x6!G4,Aplicações!$B$10:$J$67,9,0)</f>
        <v>48.52</v>
      </c>
      <c r="N4" s="40">
        <f>VLOOKUP(Sintéticos6x6!H4,Aplicações!$B$10:$J$67,9,0)</f>
        <v>48.52</v>
      </c>
      <c r="O4" s="31">
        <v>99</v>
      </c>
      <c r="P4" s="31">
        <v>101</v>
      </c>
      <c r="Q4" s="31">
        <v>99</v>
      </c>
      <c r="R4" s="31">
        <v>100</v>
      </c>
      <c r="S4" s="31">
        <v>100</v>
      </c>
      <c r="T4" s="31">
        <v>104</v>
      </c>
      <c r="U4" s="41">
        <f t="shared" ref="U4:Z4" si="0">O4/I4-1</f>
        <v>1.0403957131079964</v>
      </c>
      <c r="V4" s="41">
        <f t="shared" si="0"/>
        <v>1.0816158285243196</v>
      </c>
      <c r="W4" s="41">
        <f t="shared" si="0"/>
        <v>1.0403957131079964</v>
      </c>
      <c r="X4" s="41">
        <f t="shared" si="0"/>
        <v>1.0610057708161582</v>
      </c>
      <c r="Y4" s="41">
        <f t="shared" si="0"/>
        <v>1.0610057708161582</v>
      </c>
      <c r="Z4" s="41">
        <f t="shared" si="0"/>
        <v>1.1434460016488046</v>
      </c>
      <c r="AA4" s="41">
        <f t="shared" ref="AA4:AA87" si="1">AVERAGE(U4:Z4)</f>
        <v>1.0713107996702389</v>
      </c>
      <c r="AB4" s="40">
        <f>VLOOKUP(Sintéticos6x6!C4,Aplicações!$B$10:$J$67,6,0)</f>
        <v>0.1</v>
      </c>
      <c r="AC4" s="40">
        <f>VLOOKUP(Sintéticos6x6!D4,Aplicações!$B$10:$J$67,6,0)</f>
        <v>0.1</v>
      </c>
      <c r="AD4" s="40">
        <f>VLOOKUP(Sintéticos6x6!E4,Aplicações!$B$10:$J$67,6,0)</f>
        <v>0.1</v>
      </c>
      <c r="AE4" s="40">
        <f>VLOOKUP(Sintéticos6x6!F4,Aplicações!$B$10:$J$67,6,0)</f>
        <v>0.1</v>
      </c>
      <c r="AF4" s="40">
        <f>VLOOKUP(Sintéticos6x6!G4,Aplicações!$B$10:$J$67,6,0)</f>
        <v>0.1</v>
      </c>
      <c r="AG4" s="40">
        <f>VLOOKUP(Sintéticos6x6!H4,Aplicações!$B$10:$J$67,6,0)</f>
        <v>0.1</v>
      </c>
      <c r="AH4" s="40">
        <f>VLOOKUP(Sintéticos6x6!C4,Aplicações!$B$10:$J$67,7,0)</f>
        <v>0</v>
      </c>
      <c r="AI4" s="40">
        <f>VLOOKUP(Sintéticos6x6!D4,Aplicações!$B$10:$J$67,7,0)</f>
        <v>0</v>
      </c>
      <c r="AJ4" s="40">
        <f>VLOOKUP(Sintéticos6x6!E4,Aplicações!$B$10:$J$67,7,0)</f>
        <v>0</v>
      </c>
      <c r="AK4" s="40">
        <f>VLOOKUP(Sintéticos6x6!F4,Aplicações!$B$10:$J$67,7,0)</f>
        <v>0</v>
      </c>
      <c r="AL4" s="40">
        <f>VLOOKUP(Sintéticos6x6!G4,Aplicações!$B$10:$J$67,7,0)</f>
        <v>0</v>
      </c>
      <c r="AM4" s="40">
        <f>VLOOKUP(Sintéticos6x6!H4,Aplicações!$B$10:$J$67,7,0)</f>
        <v>0</v>
      </c>
      <c r="AN4" s="40">
        <f>VLOOKUP(Sintéticos6x6!C4,Aplicações!$B$10:$J$67,8,0)</f>
        <v>0</v>
      </c>
      <c r="AO4" s="40">
        <f>VLOOKUP(Sintéticos6x6!D4,Aplicações!$B$10:$J$67,8,0)</f>
        <v>0</v>
      </c>
      <c r="AP4" s="40">
        <f>VLOOKUP(Sintéticos6x6!E4,Aplicações!$B$10:$J$67,8,0)</f>
        <v>0</v>
      </c>
      <c r="AQ4" s="40">
        <f>VLOOKUP(Sintéticos6x6!F4,Aplicações!$B$10:$J$67,8,0)</f>
        <v>0</v>
      </c>
      <c r="AR4" s="40">
        <f>VLOOKUP(Sintéticos6x6!G4,Aplicações!$B$10:$J$67,8,0)</f>
        <v>0</v>
      </c>
      <c r="AS4" s="40">
        <f>VLOOKUP(Sintéticos6x6!H4,Aplicações!$B$10:$J$67,8,0)</f>
        <v>0</v>
      </c>
      <c r="AT4" s="40">
        <f t="shared" ref="AT4:AT87" si="2">SUM(AB4:AG4)</f>
        <v>0.6</v>
      </c>
      <c r="AU4" s="40">
        <f t="shared" ref="AU4:AU87" si="3">SUM(AH4:AM4)</f>
        <v>0</v>
      </c>
      <c r="AV4" s="40">
        <f t="shared" ref="AV4:AV87" si="4">SUM(AN4:AS4)</f>
        <v>0</v>
      </c>
      <c r="AW4" s="40">
        <f t="shared" ref="AW4:AW87" si="5">AVERAGE((1-ABS(AB4-AC4)),(1-ABS(AB4-AD4)),(1-ABS(AB4-AE4)),(1-ABS(AB4-AF4)),(1-ABS(AB4-AG4)),(1-ABS(AC4-AD4)),(1-ABS(AC4-AE4)),(1-ABS(AC4-AF4)),(1-ABS(AC4-AG4)),(1-ABS(AD4-AE4)),(1-ABS(AD4-AF4)),(1-ABS(AD4-AG4)),(1-ABS(AE4-AF4)),(1-ABS(AE4-AG4)),(1-ABS(AF4-AG4)))</f>
        <v>1</v>
      </c>
      <c r="AX4" s="40">
        <f t="shared" ref="AX4:AX87" si="6">AVERAGE((1-ABS(AH4-AI4)),(1-ABS(AH4-AJ4)),(1-ABS(AH4-AK4)),(1-ABS(AH4-AL4)),(1-ABS(AH4-AM4)),(1-ABS(AI4-AJ4)),(1-ABS(AI4-AK4)),(1-ABS(AI4-AL4)),(1-ABS(AI4-AM4)),(1-ABS(AJ4-AK4)),(1-ABS(AJ4-AL4)),(1-ABS(AJ4-AM4)),(1-ABS(AK4-AL4)),(1-ABS(AK4-AM4)),(1-ABS(AL4-AM4)))</f>
        <v>1</v>
      </c>
      <c r="AY4" s="40">
        <f t="shared" ref="AY4:AY87" si="7">AVERAGE((1-ABS(AN4-AO4)),(1-ABS(AN4-AP4)),(1-ABS(AN4-AQ4)),(1-ABS(AN4-AR4)),(1-ABS(AN4-AS4)),(1-ABS(AO4-AP4)),(1-ABS(AO4-AQ4)),(1-ABS(AO4-AR4)),(1-ABS(AQ4-AS4)),(1-ABS(AP4-AQ4)),(1-ABS(AP4-AR4)),(1-ABS(AP4-AS4)),(1-ABS(AQ4-AR4)),(1-ABS(AQ4-AS4)),(1-ABS(AR4-AS4)))</f>
        <v>1</v>
      </c>
    </row>
    <row r="5" spans="2:51" ht="13.5" customHeight="1">
      <c r="B5" s="39">
        <v>2</v>
      </c>
      <c r="C5" s="31" t="s">
        <v>56</v>
      </c>
      <c r="D5" s="31" t="s">
        <v>56</v>
      </c>
      <c r="E5" s="31" t="s">
        <v>56</v>
      </c>
      <c r="F5" s="31" t="s">
        <v>56</v>
      </c>
      <c r="G5" s="31" t="s">
        <v>56</v>
      </c>
      <c r="H5" s="31" t="s">
        <v>57</v>
      </c>
      <c r="I5" s="40">
        <f>VLOOKUP(Sintéticos6x6!C5,Aplicações!$B$10:$J$67,9,0)</f>
        <v>48.52</v>
      </c>
      <c r="J5" s="40">
        <f>VLOOKUP(Sintéticos6x6!D5,Aplicações!$B$10:$J$67,9,0)</f>
        <v>48.52</v>
      </c>
      <c r="K5" s="40">
        <f>VLOOKUP(Sintéticos6x6!E5,Aplicações!$B$10:$J$67,9,0)</f>
        <v>48.52</v>
      </c>
      <c r="L5" s="40">
        <f>VLOOKUP(Sintéticos6x6!F5,Aplicações!$B$10:$J$67,9,0)</f>
        <v>48.52</v>
      </c>
      <c r="M5" s="40">
        <f>VLOOKUP(Sintéticos6x6!G5,Aplicações!$B$10:$J$67,9,0)</f>
        <v>48.52</v>
      </c>
      <c r="N5" s="40">
        <f>VLOOKUP(Sintéticos6x6!H5,Aplicações!$B$10:$J$67,9,0)</f>
        <v>60.92</v>
      </c>
      <c r="O5" s="31">
        <v>96</v>
      </c>
      <c r="P5" s="31">
        <v>99</v>
      </c>
      <c r="Q5" s="31">
        <v>94</v>
      </c>
      <c r="R5" s="31">
        <v>100</v>
      </c>
      <c r="S5" s="31">
        <v>97</v>
      </c>
      <c r="T5" s="31">
        <v>77</v>
      </c>
      <c r="U5" s="41">
        <f t="shared" ref="U5:Z5" si="8">O5/I5-1</f>
        <v>0.97856553998351181</v>
      </c>
      <c r="V5" s="41">
        <f t="shared" si="8"/>
        <v>1.0403957131079964</v>
      </c>
      <c r="W5" s="41">
        <f t="shared" si="8"/>
        <v>0.93734542456718861</v>
      </c>
      <c r="X5" s="41">
        <f t="shared" si="8"/>
        <v>1.0610057708161582</v>
      </c>
      <c r="Y5" s="41">
        <f t="shared" si="8"/>
        <v>0.99917559769167341</v>
      </c>
      <c r="Z5" s="41">
        <f t="shared" si="8"/>
        <v>0.26395272488509525</v>
      </c>
      <c r="AA5" s="41">
        <f t="shared" si="1"/>
        <v>0.88007346184193713</v>
      </c>
      <c r="AB5" s="40">
        <f>VLOOKUP(Sintéticos6x6!C5,Aplicações!$B$10:$J$67,6,0)</f>
        <v>0.1</v>
      </c>
      <c r="AC5" s="40">
        <f>VLOOKUP(Sintéticos6x6!D5,Aplicações!$B$10:$J$67,6,0)</f>
        <v>0.1</v>
      </c>
      <c r="AD5" s="40">
        <f>VLOOKUP(Sintéticos6x6!E5,Aplicações!$B$10:$J$67,6,0)</f>
        <v>0.1</v>
      </c>
      <c r="AE5" s="40">
        <f>VLOOKUP(Sintéticos6x6!F5,Aplicações!$B$10:$J$67,6,0)</f>
        <v>0.1</v>
      </c>
      <c r="AF5" s="40">
        <f>VLOOKUP(Sintéticos6x6!G5,Aplicações!$B$10:$J$67,6,0)</f>
        <v>0.1</v>
      </c>
      <c r="AG5" s="40">
        <f>VLOOKUP(Sintéticos6x6!H5,Aplicações!$B$10:$J$67,6,0)</f>
        <v>0.6</v>
      </c>
      <c r="AH5" s="40">
        <f>VLOOKUP(Sintéticos6x6!C5,Aplicações!$B$10:$J$67,7,0)</f>
        <v>0</v>
      </c>
      <c r="AI5" s="40">
        <f>VLOOKUP(Sintéticos6x6!D5,Aplicações!$B$10:$J$67,7,0)</f>
        <v>0</v>
      </c>
      <c r="AJ5" s="40">
        <f>VLOOKUP(Sintéticos6x6!E5,Aplicações!$B$10:$J$67,7,0)</f>
        <v>0</v>
      </c>
      <c r="AK5" s="40">
        <f>VLOOKUP(Sintéticos6x6!F5,Aplicações!$B$10:$J$67,7,0)</f>
        <v>0</v>
      </c>
      <c r="AL5" s="40">
        <f>VLOOKUP(Sintéticos6x6!G5,Aplicações!$B$10:$J$67,7,0)</f>
        <v>0</v>
      </c>
      <c r="AM5" s="40">
        <f>VLOOKUP(Sintéticos6x6!H5,Aplicações!$B$10:$J$67,7,0)</f>
        <v>0</v>
      </c>
      <c r="AN5" s="40">
        <f>VLOOKUP(Sintéticos6x6!C5,Aplicações!$B$10:$J$67,8,0)</f>
        <v>0</v>
      </c>
      <c r="AO5" s="40">
        <f>VLOOKUP(Sintéticos6x6!D5,Aplicações!$B$10:$J$67,8,0)</f>
        <v>0</v>
      </c>
      <c r="AP5" s="40">
        <f>VLOOKUP(Sintéticos6x6!E5,Aplicações!$B$10:$J$67,8,0)</f>
        <v>0</v>
      </c>
      <c r="AQ5" s="40">
        <f>VLOOKUP(Sintéticos6x6!F5,Aplicações!$B$10:$J$67,8,0)</f>
        <v>0</v>
      </c>
      <c r="AR5" s="40">
        <f>VLOOKUP(Sintéticos6x6!G5,Aplicações!$B$10:$J$67,8,0)</f>
        <v>0</v>
      </c>
      <c r="AS5" s="40">
        <f>VLOOKUP(Sintéticos6x6!H5,Aplicações!$B$10:$J$67,8,0)</f>
        <v>0.3</v>
      </c>
      <c r="AT5" s="40">
        <f t="shared" si="2"/>
        <v>1.1000000000000001</v>
      </c>
      <c r="AU5" s="40">
        <f t="shared" si="3"/>
        <v>0</v>
      </c>
      <c r="AV5" s="40">
        <f t="shared" si="4"/>
        <v>0.3</v>
      </c>
      <c r="AW5" s="40">
        <f t="shared" si="5"/>
        <v>0.83333333333333337</v>
      </c>
      <c r="AX5" s="40">
        <f t="shared" si="6"/>
        <v>1</v>
      </c>
      <c r="AY5" s="40">
        <f t="shared" si="7"/>
        <v>0.89999999999999991</v>
      </c>
    </row>
    <row r="6" spans="2:51" ht="13.5" customHeight="1">
      <c r="B6" s="39">
        <v>3</v>
      </c>
      <c r="C6" s="31" t="s">
        <v>56</v>
      </c>
      <c r="D6" s="31" t="s">
        <v>56</v>
      </c>
      <c r="E6" s="31" t="s">
        <v>56</v>
      </c>
      <c r="F6" s="31" t="s">
        <v>56</v>
      </c>
      <c r="G6" s="31" t="s">
        <v>56</v>
      </c>
      <c r="H6" s="31" t="s">
        <v>58</v>
      </c>
      <c r="I6" s="40">
        <f>VLOOKUP(Sintéticos6x6!C6,Aplicações!$B$10:$J$67,9,0)</f>
        <v>48.52</v>
      </c>
      <c r="J6" s="40">
        <f>VLOOKUP(Sintéticos6x6!D6,Aplicações!$B$10:$J$67,9,0)</f>
        <v>48.52</v>
      </c>
      <c r="K6" s="40">
        <f>VLOOKUP(Sintéticos6x6!E6,Aplicações!$B$10:$J$67,9,0)</f>
        <v>48.52</v>
      </c>
      <c r="L6" s="40">
        <f>VLOOKUP(Sintéticos6x6!F6,Aplicações!$B$10:$J$67,9,0)</f>
        <v>48.52</v>
      </c>
      <c r="M6" s="40">
        <f>VLOOKUP(Sintéticos6x6!G6,Aplicações!$B$10:$J$67,9,0)</f>
        <v>48.52</v>
      </c>
      <c r="N6" s="40">
        <f>VLOOKUP(Sintéticos6x6!H6,Aplicações!$B$10:$J$67,9,0)</f>
        <v>39.32</v>
      </c>
      <c r="O6" s="31">
        <v>100</v>
      </c>
      <c r="P6" s="31">
        <v>99</v>
      </c>
      <c r="Q6" s="31">
        <v>99</v>
      </c>
      <c r="R6" s="31">
        <v>103</v>
      </c>
      <c r="S6" s="31">
        <v>101</v>
      </c>
      <c r="T6" s="31">
        <v>66</v>
      </c>
      <c r="U6" s="41">
        <f t="shared" ref="U6:Z6" si="9">O6/I6-1</f>
        <v>1.0610057708161582</v>
      </c>
      <c r="V6" s="41">
        <f t="shared" si="9"/>
        <v>1.0403957131079964</v>
      </c>
      <c r="W6" s="41">
        <f t="shared" si="9"/>
        <v>1.0403957131079964</v>
      </c>
      <c r="X6" s="41">
        <f t="shared" si="9"/>
        <v>1.1228359439406428</v>
      </c>
      <c r="Y6" s="41">
        <f t="shared" si="9"/>
        <v>1.0816158285243196</v>
      </c>
      <c r="Z6" s="41">
        <f t="shared" si="9"/>
        <v>0.67853509664292977</v>
      </c>
      <c r="AA6" s="41">
        <f t="shared" si="1"/>
        <v>1.0041306776900072</v>
      </c>
      <c r="AB6" s="40">
        <f>VLOOKUP(Sintéticos6x6!C6,Aplicações!$B$10:$J$67,6,0)</f>
        <v>0.1</v>
      </c>
      <c r="AC6" s="40">
        <f>VLOOKUP(Sintéticos6x6!D6,Aplicações!$B$10:$J$67,6,0)</f>
        <v>0.1</v>
      </c>
      <c r="AD6" s="40">
        <f>VLOOKUP(Sintéticos6x6!E6,Aplicações!$B$10:$J$67,6,0)</f>
        <v>0.1</v>
      </c>
      <c r="AE6" s="40">
        <f>VLOOKUP(Sintéticos6x6!F6,Aplicações!$B$10:$J$67,6,0)</f>
        <v>0.1</v>
      </c>
      <c r="AF6" s="40">
        <f>VLOOKUP(Sintéticos6x6!G6,Aplicações!$B$10:$J$67,6,0)</f>
        <v>0.1</v>
      </c>
      <c r="AG6" s="40">
        <f>VLOOKUP(Sintéticos6x6!H6,Aplicações!$B$10:$J$67,6,0)</f>
        <v>0.5</v>
      </c>
      <c r="AH6" s="40">
        <f>VLOOKUP(Sintéticos6x6!C6,Aplicações!$B$10:$J$67,7,0)</f>
        <v>0</v>
      </c>
      <c r="AI6" s="40">
        <f>VLOOKUP(Sintéticos6x6!D6,Aplicações!$B$10:$J$67,7,0)</f>
        <v>0</v>
      </c>
      <c r="AJ6" s="40">
        <f>VLOOKUP(Sintéticos6x6!E6,Aplicações!$B$10:$J$67,7,0)</f>
        <v>0</v>
      </c>
      <c r="AK6" s="40">
        <f>VLOOKUP(Sintéticos6x6!F6,Aplicações!$B$10:$J$67,7,0)</f>
        <v>0</v>
      </c>
      <c r="AL6" s="40">
        <f>VLOOKUP(Sintéticos6x6!G6,Aplicações!$B$10:$J$67,7,0)</f>
        <v>0</v>
      </c>
      <c r="AM6" s="40">
        <f>VLOOKUP(Sintéticos6x6!H6,Aplicações!$B$10:$J$67,7,0)</f>
        <v>0.1</v>
      </c>
      <c r="AN6" s="40">
        <f>VLOOKUP(Sintéticos6x6!C6,Aplicações!$B$10:$J$67,8,0)</f>
        <v>0</v>
      </c>
      <c r="AO6" s="40">
        <f>VLOOKUP(Sintéticos6x6!D6,Aplicações!$B$10:$J$67,8,0)</f>
        <v>0</v>
      </c>
      <c r="AP6" s="40">
        <f>VLOOKUP(Sintéticos6x6!E6,Aplicações!$B$10:$J$67,8,0)</f>
        <v>0</v>
      </c>
      <c r="AQ6" s="40">
        <f>VLOOKUP(Sintéticos6x6!F6,Aplicações!$B$10:$J$67,8,0)</f>
        <v>0</v>
      </c>
      <c r="AR6" s="40">
        <f>VLOOKUP(Sintéticos6x6!G6,Aplicações!$B$10:$J$67,8,0)</f>
        <v>0</v>
      </c>
      <c r="AS6" s="40">
        <f>VLOOKUP(Sintéticos6x6!H6,Aplicações!$B$10:$J$67,8,0)</f>
        <v>0.3</v>
      </c>
      <c r="AT6" s="40">
        <f t="shared" si="2"/>
        <v>1</v>
      </c>
      <c r="AU6" s="40">
        <f t="shared" si="3"/>
        <v>0.1</v>
      </c>
      <c r="AV6" s="40">
        <f t="shared" si="4"/>
        <v>0.3</v>
      </c>
      <c r="AW6" s="40">
        <f t="shared" si="5"/>
        <v>0.86666666666666659</v>
      </c>
      <c r="AX6" s="40">
        <f t="shared" si="6"/>
        <v>0.96666666666666679</v>
      </c>
      <c r="AY6" s="40">
        <f t="shared" si="7"/>
        <v>0.89999999999999991</v>
      </c>
    </row>
    <row r="7" spans="2:51" ht="13.5" customHeight="1">
      <c r="B7" s="39">
        <v>4</v>
      </c>
      <c r="C7" s="31" t="s">
        <v>56</v>
      </c>
      <c r="D7" s="31" t="s">
        <v>56</v>
      </c>
      <c r="E7" s="31" t="s">
        <v>56</v>
      </c>
      <c r="F7" s="31" t="s">
        <v>56</v>
      </c>
      <c r="G7" s="31" t="s">
        <v>56</v>
      </c>
      <c r="H7" s="31" t="s">
        <v>59</v>
      </c>
      <c r="I7" s="40">
        <f>VLOOKUP(Sintéticos6x6!C7,Aplicações!$B$10:$J$67,9,0)</f>
        <v>48.52</v>
      </c>
      <c r="J7" s="40">
        <f>VLOOKUP(Sintéticos6x6!D7,Aplicações!$B$10:$J$67,9,0)</f>
        <v>48.52</v>
      </c>
      <c r="K7" s="40">
        <f>VLOOKUP(Sintéticos6x6!E7,Aplicações!$B$10:$J$67,9,0)</f>
        <v>48.52</v>
      </c>
      <c r="L7" s="40">
        <f>VLOOKUP(Sintéticos6x6!F7,Aplicações!$B$10:$J$67,9,0)</f>
        <v>48.52</v>
      </c>
      <c r="M7" s="40">
        <f>VLOOKUP(Sintéticos6x6!G7,Aplicações!$B$10:$J$67,9,0)</f>
        <v>48.52</v>
      </c>
      <c r="N7" s="40">
        <f>VLOOKUP(Sintéticos6x6!H7,Aplicações!$B$10:$J$67,9,0)</f>
        <v>36.29</v>
      </c>
      <c r="O7" s="31">
        <v>101</v>
      </c>
      <c r="P7" s="31">
        <v>101</v>
      </c>
      <c r="Q7" s="31">
        <v>99</v>
      </c>
      <c r="R7" s="31">
        <v>100</v>
      </c>
      <c r="S7" s="31">
        <v>99</v>
      </c>
      <c r="T7" s="31">
        <v>65</v>
      </c>
      <c r="U7" s="41">
        <f t="shared" ref="U7:Z7" si="10">O7/I7-1</f>
        <v>1.0816158285243196</v>
      </c>
      <c r="V7" s="41">
        <f t="shared" si="10"/>
        <v>1.0816158285243196</v>
      </c>
      <c r="W7" s="41">
        <f t="shared" si="10"/>
        <v>1.0403957131079964</v>
      </c>
      <c r="X7" s="41">
        <f t="shared" si="10"/>
        <v>1.0610057708161582</v>
      </c>
      <c r="Y7" s="41">
        <f t="shared" si="10"/>
        <v>1.0403957131079964</v>
      </c>
      <c r="Z7" s="41">
        <f t="shared" si="10"/>
        <v>0.79112703224028658</v>
      </c>
      <c r="AA7" s="41">
        <f t="shared" si="1"/>
        <v>1.0160259810535128</v>
      </c>
      <c r="AB7" s="40">
        <f>VLOOKUP(Sintéticos6x6!C7,Aplicações!$B$10:$J$67,6,0)</f>
        <v>0.1</v>
      </c>
      <c r="AC7" s="40">
        <f>VLOOKUP(Sintéticos6x6!D7,Aplicações!$B$10:$J$67,6,0)</f>
        <v>0.1</v>
      </c>
      <c r="AD7" s="40">
        <f>VLOOKUP(Sintéticos6x6!E7,Aplicações!$B$10:$J$67,6,0)</f>
        <v>0.1</v>
      </c>
      <c r="AE7" s="40">
        <f>VLOOKUP(Sintéticos6x6!F7,Aplicações!$B$10:$J$67,6,0)</f>
        <v>0.1</v>
      </c>
      <c r="AF7" s="40">
        <f>VLOOKUP(Sintéticos6x6!G7,Aplicações!$B$10:$J$67,6,0)</f>
        <v>0.1</v>
      </c>
      <c r="AG7" s="40">
        <f>VLOOKUP(Sintéticos6x6!H7,Aplicações!$B$10:$J$67,6,0)</f>
        <v>0.5</v>
      </c>
      <c r="AH7" s="40">
        <f>VLOOKUP(Sintéticos6x6!C7,Aplicações!$B$10:$J$67,7,0)</f>
        <v>0</v>
      </c>
      <c r="AI7" s="40">
        <f>VLOOKUP(Sintéticos6x6!D7,Aplicações!$B$10:$J$67,7,0)</f>
        <v>0</v>
      </c>
      <c r="AJ7" s="40">
        <f>VLOOKUP(Sintéticos6x6!E7,Aplicações!$B$10:$J$67,7,0)</f>
        <v>0</v>
      </c>
      <c r="AK7" s="40">
        <f>VLOOKUP(Sintéticos6x6!F7,Aplicações!$B$10:$J$67,7,0)</f>
        <v>0</v>
      </c>
      <c r="AL7" s="40">
        <f>VLOOKUP(Sintéticos6x6!G7,Aplicações!$B$10:$J$67,7,0)</f>
        <v>0</v>
      </c>
      <c r="AM7" s="40">
        <f>VLOOKUP(Sintéticos6x6!H7,Aplicações!$B$10:$J$67,7,0)</f>
        <v>0</v>
      </c>
      <c r="AN7" s="40">
        <f>VLOOKUP(Sintéticos6x6!C7,Aplicações!$B$10:$J$67,8,0)</f>
        <v>0</v>
      </c>
      <c r="AO7" s="40">
        <f>VLOOKUP(Sintéticos6x6!D7,Aplicações!$B$10:$J$67,8,0)</f>
        <v>0</v>
      </c>
      <c r="AP7" s="40">
        <f>VLOOKUP(Sintéticos6x6!E7,Aplicações!$B$10:$J$67,8,0)</f>
        <v>0</v>
      </c>
      <c r="AQ7" s="40">
        <f>VLOOKUP(Sintéticos6x6!F7,Aplicações!$B$10:$J$67,8,0)</f>
        <v>0</v>
      </c>
      <c r="AR7" s="40">
        <f>VLOOKUP(Sintéticos6x6!G7,Aplicações!$B$10:$J$67,8,0)</f>
        <v>0</v>
      </c>
      <c r="AS7" s="40">
        <f>VLOOKUP(Sintéticos6x6!H7,Aplicações!$B$10:$J$67,8,0)</f>
        <v>0.2</v>
      </c>
      <c r="AT7" s="40">
        <f t="shared" si="2"/>
        <v>1</v>
      </c>
      <c r="AU7" s="40">
        <f t="shared" si="3"/>
        <v>0</v>
      </c>
      <c r="AV7" s="40">
        <f t="shared" si="4"/>
        <v>0.2</v>
      </c>
      <c r="AW7" s="40">
        <f t="shared" si="5"/>
        <v>0.86666666666666659</v>
      </c>
      <c r="AX7" s="40">
        <f t="shared" si="6"/>
        <v>1</v>
      </c>
      <c r="AY7" s="40">
        <f t="shared" si="7"/>
        <v>0.93333333333333346</v>
      </c>
    </row>
    <row r="8" spans="2:51" ht="13.5" customHeight="1">
      <c r="B8" s="39">
        <v>5</v>
      </c>
      <c r="C8" s="31" t="s">
        <v>56</v>
      </c>
      <c r="D8" s="31" t="s">
        <v>56</v>
      </c>
      <c r="E8" s="31" t="s">
        <v>56</v>
      </c>
      <c r="F8" s="31" t="s">
        <v>56</v>
      </c>
      <c r="G8" s="31" t="s">
        <v>57</v>
      </c>
      <c r="H8" s="31" t="s">
        <v>57</v>
      </c>
      <c r="I8" s="40">
        <f>VLOOKUP(Sintéticos6x6!C8,Aplicações!$B$10:$J$67,9,0)</f>
        <v>48.52</v>
      </c>
      <c r="J8" s="40">
        <f>VLOOKUP(Sintéticos6x6!D8,Aplicações!$B$10:$J$67,9,0)</f>
        <v>48.52</v>
      </c>
      <c r="K8" s="40">
        <f>VLOOKUP(Sintéticos6x6!E8,Aplicações!$B$10:$J$67,9,0)</f>
        <v>48.52</v>
      </c>
      <c r="L8" s="40">
        <f>VLOOKUP(Sintéticos6x6!F8,Aplicações!$B$10:$J$67,9,0)</f>
        <v>48.52</v>
      </c>
      <c r="M8" s="40">
        <f>VLOOKUP(Sintéticos6x6!G8,Aplicações!$B$10:$J$67,9,0)</f>
        <v>60.92</v>
      </c>
      <c r="N8" s="40">
        <f>VLOOKUP(Sintéticos6x6!H8,Aplicações!$B$10:$J$67,9,0)</f>
        <v>60.92</v>
      </c>
      <c r="O8" s="31">
        <v>96</v>
      </c>
      <c r="P8" s="31">
        <v>97</v>
      </c>
      <c r="Q8" s="31">
        <v>96</v>
      </c>
      <c r="R8" s="31">
        <v>97</v>
      </c>
      <c r="S8" s="31">
        <v>97</v>
      </c>
      <c r="T8" s="31">
        <v>97</v>
      </c>
      <c r="U8" s="41">
        <f t="shared" ref="U8:Z8" si="11">O8/I8-1</f>
        <v>0.97856553998351181</v>
      </c>
      <c r="V8" s="41">
        <f t="shared" si="11"/>
        <v>0.99917559769167341</v>
      </c>
      <c r="W8" s="41">
        <f t="shared" si="11"/>
        <v>0.97856553998351181</v>
      </c>
      <c r="X8" s="41">
        <f t="shared" si="11"/>
        <v>0.99917559769167341</v>
      </c>
      <c r="Y8" s="41">
        <f t="shared" si="11"/>
        <v>0.59225213394615883</v>
      </c>
      <c r="Z8" s="41">
        <f t="shared" si="11"/>
        <v>0.59225213394615883</v>
      </c>
      <c r="AA8" s="41">
        <f t="shared" si="1"/>
        <v>0.85666442387378139</v>
      </c>
      <c r="AB8" s="40">
        <f>VLOOKUP(Sintéticos6x6!C8,Aplicações!$B$10:$J$67,6,0)</f>
        <v>0.1</v>
      </c>
      <c r="AC8" s="40">
        <f>VLOOKUP(Sintéticos6x6!D8,Aplicações!$B$10:$J$67,6,0)</f>
        <v>0.1</v>
      </c>
      <c r="AD8" s="40">
        <f>VLOOKUP(Sintéticos6x6!E8,Aplicações!$B$10:$J$67,6,0)</f>
        <v>0.1</v>
      </c>
      <c r="AE8" s="40">
        <f>VLOOKUP(Sintéticos6x6!F8,Aplicações!$B$10:$J$67,6,0)</f>
        <v>0.1</v>
      </c>
      <c r="AF8" s="40">
        <f>VLOOKUP(Sintéticos6x6!G8,Aplicações!$B$10:$J$67,6,0)</f>
        <v>0.6</v>
      </c>
      <c r="AG8" s="40">
        <f>VLOOKUP(Sintéticos6x6!H8,Aplicações!$B$10:$J$67,6,0)</f>
        <v>0.6</v>
      </c>
      <c r="AH8" s="40">
        <f>VLOOKUP(Sintéticos6x6!C8,Aplicações!$B$10:$J$67,7,0)</f>
        <v>0</v>
      </c>
      <c r="AI8" s="40">
        <f>VLOOKUP(Sintéticos6x6!D8,Aplicações!$B$10:$J$67,7,0)</f>
        <v>0</v>
      </c>
      <c r="AJ8" s="40">
        <f>VLOOKUP(Sintéticos6x6!E8,Aplicações!$B$10:$J$67,7,0)</f>
        <v>0</v>
      </c>
      <c r="AK8" s="40">
        <f>VLOOKUP(Sintéticos6x6!F8,Aplicações!$B$10:$J$67,7,0)</f>
        <v>0</v>
      </c>
      <c r="AL8" s="40">
        <f>VLOOKUP(Sintéticos6x6!G8,Aplicações!$B$10:$J$67,7,0)</f>
        <v>0</v>
      </c>
      <c r="AM8" s="40">
        <f>VLOOKUP(Sintéticos6x6!H8,Aplicações!$B$10:$J$67,7,0)</f>
        <v>0</v>
      </c>
      <c r="AN8" s="40">
        <f>VLOOKUP(Sintéticos6x6!C8,Aplicações!$B$10:$J$67,8,0)</f>
        <v>0</v>
      </c>
      <c r="AO8" s="40">
        <f>VLOOKUP(Sintéticos6x6!D8,Aplicações!$B$10:$J$67,8,0)</f>
        <v>0</v>
      </c>
      <c r="AP8" s="40">
        <f>VLOOKUP(Sintéticos6x6!E8,Aplicações!$B$10:$J$67,8,0)</f>
        <v>0</v>
      </c>
      <c r="AQ8" s="40">
        <f>VLOOKUP(Sintéticos6x6!F8,Aplicações!$B$10:$J$67,8,0)</f>
        <v>0</v>
      </c>
      <c r="AR8" s="40">
        <f>VLOOKUP(Sintéticos6x6!G8,Aplicações!$B$10:$J$67,8,0)</f>
        <v>0.3</v>
      </c>
      <c r="AS8" s="40">
        <f>VLOOKUP(Sintéticos6x6!H8,Aplicações!$B$10:$J$67,8,0)</f>
        <v>0.3</v>
      </c>
      <c r="AT8" s="40">
        <f t="shared" si="2"/>
        <v>1.6</v>
      </c>
      <c r="AU8" s="40">
        <f t="shared" si="3"/>
        <v>0</v>
      </c>
      <c r="AV8" s="40">
        <f t="shared" si="4"/>
        <v>0.6</v>
      </c>
      <c r="AW8" s="40">
        <f t="shared" si="5"/>
        <v>0.73333333333333328</v>
      </c>
      <c r="AX8" s="40">
        <f t="shared" si="6"/>
        <v>1</v>
      </c>
      <c r="AY8" s="40">
        <f t="shared" si="7"/>
        <v>0.83999999999999986</v>
      </c>
    </row>
    <row r="9" spans="2:51" ht="13.5" customHeight="1">
      <c r="B9" s="39">
        <v>6</v>
      </c>
      <c r="C9" s="31" t="s">
        <v>56</v>
      </c>
      <c r="D9" s="31" t="s">
        <v>56</v>
      </c>
      <c r="E9" s="31" t="s">
        <v>56</v>
      </c>
      <c r="F9" s="31" t="s">
        <v>56</v>
      </c>
      <c r="G9" s="31" t="s">
        <v>57</v>
      </c>
      <c r="H9" s="31" t="s">
        <v>58</v>
      </c>
      <c r="I9" s="40">
        <f>VLOOKUP(Sintéticos6x6!C9,Aplicações!$B$10:$J$67,9,0)</f>
        <v>48.52</v>
      </c>
      <c r="J9" s="40">
        <f>VLOOKUP(Sintéticos6x6!D9,Aplicações!$B$10:$J$67,9,0)</f>
        <v>48.52</v>
      </c>
      <c r="K9" s="40">
        <f>VLOOKUP(Sintéticos6x6!E9,Aplicações!$B$10:$J$67,9,0)</f>
        <v>48.52</v>
      </c>
      <c r="L9" s="40">
        <f>VLOOKUP(Sintéticos6x6!F9,Aplicações!$B$10:$J$67,9,0)</f>
        <v>48.52</v>
      </c>
      <c r="M9" s="40">
        <f>VLOOKUP(Sintéticos6x6!G9,Aplicações!$B$10:$J$67,9,0)</f>
        <v>60.92</v>
      </c>
      <c r="N9" s="40">
        <f>VLOOKUP(Sintéticos6x6!H9,Aplicações!$B$10:$J$67,9,0)</f>
        <v>39.32</v>
      </c>
      <c r="O9" s="31">
        <v>98</v>
      </c>
      <c r="P9" s="31">
        <v>97</v>
      </c>
      <c r="Q9" s="31">
        <v>99</v>
      </c>
      <c r="R9" s="31">
        <v>100</v>
      </c>
      <c r="S9" s="31">
        <v>101</v>
      </c>
      <c r="T9" s="31">
        <v>68</v>
      </c>
      <c r="U9" s="41">
        <f t="shared" ref="U9:Z9" si="12">O9/I9-1</f>
        <v>1.019785655399835</v>
      </c>
      <c r="V9" s="41">
        <f t="shared" si="12"/>
        <v>0.99917559769167341</v>
      </c>
      <c r="W9" s="41">
        <f t="shared" si="12"/>
        <v>1.0403957131079964</v>
      </c>
      <c r="X9" s="41">
        <f t="shared" si="12"/>
        <v>1.0610057708161582</v>
      </c>
      <c r="Y9" s="41">
        <f t="shared" si="12"/>
        <v>0.65791201575837155</v>
      </c>
      <c r="Z9" s="41">
        <f t="shared" si="12"/>
        <v>0.72939979654120046</v>
      </c>
      <c r="AA9" s="41">
        <f t="shared" si="1"/>
        <v>0.91794575821920577</v>
      </c>
      <c r="AB9" s="40">
        <f>VLOOKUP(Sintéticos6x6!C9,Aplicações!$B$10:$J$67,6,0)</f>
        <v>0.1</v>
      </c>
      <c r="AC9" s="40">
        <f>VLOOKUP(Sintéticos6x6!D9,Aplicações!$B$10:$J$67,6,0)</f>
        <v>0.1</v>
      </c>
      <c r="AD9" s="40">
        <f>VLOOKUP(Sintéticos6x6!E9,Aplicações!$B$10:$J$67,6,0)</f>
        <v>0.1</v>
      </c>
      <c r="AE9" s="40">
        <f>VLOOKUP(Sintéticos6x6!F9,Aplicações!$B$10:$J$67,6,0)</f>
        <v>0.1</v>
      </c>
      <c r="AF9" s="40">
        <f>VLOOKUP(Sintéticos6x6!G9,Aplicações!$B$10:$J$67,6,0)</f>
        <v>0.6</v>
      </c>
      <c r="AG9" s="40">
        <f>VLOOKUP(Sintéticos6x6!H9,Aplicações!$B$10:$J$67,6,0)</f>
        <v>0.5</v>
      </c>
      <c r="AH9" s="40">
        <f>VLOOKUP(Sintéticos6x6!C9,Aplicações!$B$10:$J$67,7,0)</f>
        <v>0</v>
      </c>
      <c r="AI9" s="40">
        <f>VLOOKUP(Sintéticos6x6!D9,Aplicações!$B$10:$J$67,7,0)</f>
        <v>0</v>
      </c>
      <c r="AJ9" s="40">
        <f>VLOOKUP(Sintéticos6x6!E9,Aplicações!$B$10:$J$67,7,0)</f>
        <v>0</v>
      </c>
      <c r="AK9" s="40">
        <f>VLOOKUP(Sintéticos6x6!F9,Aplicações!$B$10:$J$67,7,0)</f>
        <v>0</v>
      </c>
      <c r="AL9" s="40">
        <f>VLOOKUP(Sintéticos6x6!G9,Aplicações!$B$10:$J$67,7,0)</f>
        <v>0</v>
      </c>
      <c r="AM9" s="40">
        <f>VLOOKUP(Sintéticos6x6!H9,Aplicações!$B$10:$J$67,7,0)</f>
        <v>0.1</v>
      </c>
      <c r="AN9" s="40">
        <f>VLOOKUP(Sintéticos6x6!C9,Aplicações!$B$10:$J$67,8,0)</f>
        <v>0</v>
      </c>
      <c r="AO9" s="40">
        <f>VLOOKUP(Sintéticos6x6!D9,Aplicações!$B$10:$J$67,8,0)</f>
        <v>0</v>
      </c>
      <c r="AP9" s="40">
        <f>VLOOKUP(Sintéticos6x6!E9,Aplicações!$B$10:$J$67,8,0)</f>
        <v>0</v>
      </c>
      <c r="AQ9" s="40">
        <f>VLOOKUP(Sintéticos6x6!F9,Aplicações!$B$10:$J$67,8,0)</f>
        <v>0</v>
      </c>
      <c r="AR9" s="40">
        <f>VLOOKUP(Sintéticos6x6!G9,Aplicações!$B$10:$J$67,8,0)</f>
        <v>0.3</v>
      </c>
      <c r="AS9" s="40">
        <f>VLOOKUP(Sintéticos6x6!H9,Aplicações!$B$10:$J$67,8,0)</f>
        <v>0.3</v>
      </c>
      <c r="AT9" s="40">
        <f t="shared" si="2"/>
        <v>1.5</v>
      </c>
      <c r="AU9" s="40">
        <f t="shared" si="3"/>
        <v>0.1</v>
      </c>
      <c r="AV9" s="40">
        <f t="shared" si="4"/>
        <v>0.6</v>
      </c>
      <c r="AW9" s="40">
        <f t="shared" si="5"/>
        <v>0.7533333333333333</v>
      </c>
      <c r="AX9" s="40">
        <f t="shared" si="6"/>
        <v>0.96666666666666679</v>
      </c>
      <c r="AY9" s="40">
        <f t="shared" si="7"/>
        <v>0.83999999999999986</v>
      </c>
    </row>
    <row r="10" spans="2:51" ht="13.5" customHeight="1">
      <c r="B10" s="39">
        <v>7</v>
      </c>
      <c r="C10" s="31" t="s">
        <v>56</v>
      </c>
      <c r="D10" s="31" t="s">
        <v>56</v>
      </c>
      <c r="E10" s="31" t="s">
        <v>56</v>
      </c>
      <c r="F10" s="31" t="s">
        <v>56</v>
      </c>
      <c r="G10" s="31" t="s">
        <v>57</v>
      </c>
      <c r="H10" s="31" t="s">
        <v>59</v>
      </c>
      <c r="I10" s="40">
        <f>VLOOKUP(Sintéticos6x6!C10,Aplicações!$B$10:$J$67,9,0)</f>
        <v>48.52</v>
      </c>
      <c r="J10" s="40">
        <f>VLOOKUP(Sintéticos6x6!D10,Aplicações!$B$10:$J$67,9,0)</f>
        <v>48.52</v>
      </c>
      <c r="K10" s="40">
        <f>VLOOKUP(Sintéticos6x6!E10,Aplicações!$B$10:$J$67,9,0)</f>
        <v>48.52</v>
      </c>
      <c r="L10" s="40">
        <f>VLOOKUP(Sintéticos6x6!F10,Aplicações!$B$10:$J$67,9,0)</f>
        <v>48.52</v>
      </c>
      <c r="M10" s="40">
        <f>VLOOKUP(Sintéticos6x6!G10,Aplicações!$B$10:$J$67,9,0)</f>
        <v>60.92</v>
      </c>
      <c r="N10" s="40">
        <f>VLOOKUP(Sintéticos6x6!H10,Aplicações!$B$10:$J$67,9,0)</f>
        <v>36.29</v>
      </c>
      <c r="O10" s="31">
        <v>95</v>
      </c>
      <c r="P10" s="31">
        <v>102</v>
      </c>
      <c r="Q10" s="31">
        <v>98</v>
      </c>
      <c r="R10" s="31">
        <v>98</v>
      </c>
      <c r="S10" s="31">
        <v>93</v>
      </c>
      <c r="T10" s="31">
        <v>70</v>
      </c>
      <c r="U10" s="41">
        <f t="shared" ref="U10:Z10" si="13">O10/I10-1</f>
        <v>0.95795548227535021</v>
      </c>
      <c r="V10" s="41">
        <f t="shared" si="13"/>
        <v>1.1022258862324814</v>
      </c>
      <c r="W10" s="41">
        <f t="shared" si="13"/>
        <v>1.019785655399835</v>
      </c>
      <c r="X10" s="41">
        <f t="shared" si="13"/>
        <v>1.019785655399835</v>
      </c>
      <c r="Y10" s="41">
        <f t="shared" si="13"/>
        <v>0.52659225213394611</v>
      </c>
      <c r="Z10" s="41">
        <f t="shared" si="13"/>
        <v>0.92890603472030864</v>
      </c>
      <c r="AA10" s="41">
        <f t="shared" si="1"/>
        <v>0.92587516102695944</v>
      </c>
      <c r="AB10" s="40">
        <f>VLOOKUP(Sintéticos6x6!C10,Aplicações!$B$10:$J$67,6,0)</f>
        <v>0.1</v>
      </c>
      <c r="AC10" s="40">
        <f>VLOOKUP(Sintéticos6x6!D10,Aplicações!$B$10:$J$67,6,0)</f>
        <v>0.1</v>
      </c>
      <c r="AD10" s="40">
        <f>VLOOKUP(Sintéticos6x6!E10,Aplicações!$B$10:$J$67,6,0)</f>
        <v>0.1</v>
      </c>
      <c r="AE10" s="40">
        <f>VLOOKUP(Sintéticos6x6!F10,Aplicações!$B$10:$J$67,6,0)</f>
        <v>0.1</v>
      </c>
      <c r="AF10" s="40">
        <f>VLOOKUP(Sintéticos6x6!G10,Aplicações!$B$10:$J$67,6,0)</f>
        <v>0.6</v>
      </c>
      <c r="AG10" s="40">
        <f>VLOOKUP(Sintéticos6x6!H10,Aplicações!$B$10:$J$67,6,0)</f>
        <v>0.5</v>
      </c>
      <c r="AH10" s="40">
        <f>VLOOKUP(Sintéticos6x6!C10,Aplicações!$B$10:$J$67,7,0)</f>
        <v>0</v>
      </c>
      <c r="AI10" s="40">
        <f>VLOOKUP(Sintéticos6x6!D10,Aplicações!$B$10:$J$67,7,0)</f>
        <v>0</v>
      </c>
      <c r="AJ10" s="40">
        <f>VLOOKUP(Sintéticos6x6!E10,Aplicações!$B$10:$J$67,7,0)</f>
        <v>0</v>
      </c>
      <c r="AK10" s="40">
        <f>VLOOKUP(Sintéticos6x6!F10,Aplicações!$B$10:$J$67,7,0)</f>
        <v>0</v>
      </c>
      <c r="AL10" s="40">
        <f>VLOOKUP(Sintéticos6x6!G10,Aplicações!$B$10:$J$67,7,0)</f>
        <v>0</v>
      </c>
      <c r="AM10" s="40">
        <f>VLOOKUP(Sintéticos6x6!H10,Aplicações!$B$10:$J$67,7,0)</f>
        <v>0</v>
      </c>
      <c r="AN10" s="40">
        <f>VLOOKUP(Sintéticos6x6!C10,Aplicações!$B$10:$J$67,8,0)</f>
        <v>0</v>
      </c>
      <c r="AO10" s="40">
        <f>VLOOKUP(Sintéticos6x6!D10,Aplicações!$B$10:$J$67,8,0)</f>
        <v>0</v>
      </c>
      <c r="AP10" s="40">
        <f>VLOOKUP(Sintéticos6x6!E10,Aplicações!$B$10:$J$67,8,0)</f>
        <v>0</v>
      </c>
      <c r="AQ10" s="40">
        <f>VLOOKUP(Sintéticos6x6!F10,Aplicações!$B$10:$J$67,8,0)</f>
        <v>0</v>
      </c>
      <c r="AR10" s="40">
        <f>VLOOKUP(Sintéticos6x6!G10,Aplicações!$B$10:$J$67,8,0)</f>
        <v>0.3</v>
      </c>
      <c r="AS10" s="40">
        <f>VLOOKUP(Sintéticos6x6!H10,Aplicações!$B$10:$J$67,8,0)</f>
        <v>0.2</v>
      </c>
      <c r="AT10" s="40">
        <f t="shared" si="2"/>
        <v>1.5</v>
      </c>
      <c r="AU10" s="40">
        <f t="shared" si="3"/>
        <v>0</v>
      </c>
      <c r="AV10" s="40">
        <f t="shared" si="4"/>
        <v>0.5</v>
      </c>
      <c r="AW10" s="40">
        <f t="shared" si="5"/>
        <v>0.7533333333333333</v>
      </c>
      <c r="AX10" s="40">
        <f t="shared" si="6"/>
        <v>1</v>
      </c>
      <c r="AY10" s="40">
        <f t="shared" si="7"/>
        <v>0.86</v>
      </c>
    </row>
    <row r="11" spans="2:51" ht="13.5" customHeight="1">
      <c r="B11" s="39">
        <v>8</v>
      </c>
      <c r="C11" s="31" t="s">
        <v>56</v>
      </c>
      <c r="D11" s="31" t="s">
        <v>56</v>
      </c>
      <c r="E11" s="31" t="s">
        <v>56</v>
      </c>
      <c r="F11" s="31" t="s">
        <v>56</v>
      </c>
      <c r="G11" s="31" t="s">
        <v>58</v>
      </c>
      <c r="H11" s="31" t="s">
        <v>58</v>
      </c>
      <c r="I11" s="40">
        <f>VLOOKUP(Sintéticos6x6!C11,Aplicações!$B$10:$J$67,9,0)</f>
        <v>48.52</v>
      </c>
      <c r="J11" s="40">
        <f>VLOOKUP(Sintéticos6x6!D11,Aplicações!$B$10:$J$67,9,0)</f>
        <v>48.52</v>
      </c>
      <c r="K11" s="40">
        <f>VLOOKUP(Sintéticos6x6!E11,Aplicações!$B$10:$J$67,9,0)</f>
        <v>48.52</v>
      </c>
      <c r="L11" s="40">
        <f>VLOOKUP(Sintéticos6x6!F11,Aplicações!$B$10:$J$67,9,0)</f>
        <v>48.52</v>
      </c>
      <c r="M11" s="40">
        <f>VLOOKUP(Sintéticos6x6!G11,Aplicações!$B$10:$J$67,9,0)</f>
        <v>39.32</v>
      </c>
      <c r="N11" s="40">
        <f>VLOOKUP(Sintéticos6x6!H11,Aplicações!$B$10:$J$67,9,0)</f>
        <v>39.32</v>
      </c>
      <c r="O11" s="31">
        <v>107</v>
      </c>
      <c r="P11" s="31">
        <v>105</v>
      </c>
      <c r="Q11" s="31">
        <v>103</v>
      </c>
      <c r="R11" s="31">
        <v>110</v>
      </c>
      <c r="S11" s="31">
        <v>95</v>
      </c>
      <c r="T11" s="31">
        <v>95</v>
      </c>
      <c r="U11" s="41">
        <f t="shared" ref="U11:Z11" si="14">O11/I11-1</f>
        <v>1.2052761747732892</v>
      </c>
      <c r="V11" s="41">
        <f t="shared" si="14"/>
        <v>1.164056059356966</v>
      </c>
      <c r="W11" s="41">
        <f t="shared" si="14"/>
        <v>1.1228359439406428</v>
      </c>
      <c r="X11" s="41">
        <f t="shared" si="14"/>
        <v>1.2671063478977738</v>
      </c>
      <c r="Y11" s="41">
        <f t="shared" si="14"/>
        <v>1.4160732451678535</v>
      </c>
      <c r="Z11" s="41">
        <f t="shared" si="14"/>
        <v>1.4160732451678535</v>
      </c>
      <c r="AA11" s="41">
        <f t="shared" si="1"/>
        <v>1.2652368360507298</v>
      </c>
      <c r="AB11" s="40">
        <f>VLOOKUP(Sintéticos6x6!C11,Aplicações!$B$10:$J$67,6,0)</f>
        <v>0.1</v>
      </c>
      <c r="AC11" s="40">
        <f>VLOOKUP(Sintéticos6x6!D11,Aplicações!$B$10:$J$67,6,0)</f>
        <v>0.1</v>
      </c>
      <c r="AD11" s="40">
        <f>VLOOKUP(Sintéticos6x6!E11,Aplicações!$B$10:$J$67,6,0)</f>
        <v>0.1</v>
      </c>
      <c r="AE11" s="40">
        <f>VLOOKUP(Sintéticos6x6!F11,Aplicações!$B$10:$J$67,6,0)</f>
        <v>0.1</v>
      </c>
      <c r="AF11" s="40">
        <f>VLOOKUP(Sintéticos6x6!G11,Aplicações!$B$10:$J$67,6,0)</f>
        <v>0.5</v>
      </c>
      <c r="AG11" s="40">
        <f>VLOOKUP(Sintéticos6x6!H11,Aplicações!$B$10:$J$67,6,0)</f>
        <v>0.5</v>
      </c>
      <c r="AH11" s="40">
        <f>VLOOKUP(Sintéticos6x6!C11,Aplicações!$B$10:$J$67,7,0)</f>
        <v>0</v>
      </c>
      <c r="AI11" s="40">
        <f>VLOOKUP(Sintéticos6x6!D11,Aplicações!$B$10:$J$67,7,0)</f>
        <v>0</v>
      </c>
      <c r="AJ11" s="40">
        <f>VLOOKUP(Sintéticos6x6!E11,Aplicações!$B$10:$J$67,7,0)</f>
        <v>0</v>
      </c>
      <c r="AK11" s="40">
        <f>VLOOKUP(Sintéticos6x6!F11,Aplicações!$B$10:$J$67,7,0)</f>
        <v>0</v>
      </c>
      <c r="AL11" s="40">
        <f>VLOOKUP(Sintéticos6x6!G11,Aplicações!$B$10:$J$67,7,0)</f>
        <v>0.1</v>
      </c>
      <c r="AM11" s="40">
        <f>VLOOKUP(Sintéticos6x6!H11,Aplicações!$B$10:$J$67,7,0)</f>
        <v>0.1</v>
      </c>
      <c r="AN11" s="40">
        <f>VLOOKUP(Sintéticos6x6!C11,Aplicações!$B$10:$J$67,8,0)</f>
        <v>0</v>
      </c>
      <c r="AO11" s="40">
        <f>VLOOKUP(Sintéticos6x6!D11,Aplicações!$B$10:$J$67,8,0)</f>
        <v>0</v>
      </c>
      <c r="AP11" s="40">
        <f>VLOOKUP(Sintéticos6x6!E11,Aplicações!$B$10:$J$67,8,0)</f>
        <v>0</v>
      </c>
      <c r="AQ11" s="40">
        <f>VLOOKUP(Sintéticos6x6!F11,Aplicações!$B$10:$J$67,8,0)</f>
        <v>0</v>
      </c>
      <c r="AR11" s="40">
        <f>VLOOKUP(Sintéticos6x6!G11,Aplicações!$B$10:$J$67,8,0)</f>
        <v>0.3</v>
      </c>
      <c r="AS11" s="40">
        <f>VLOOKUP(Sintéticos6x6!H11,Aplicações!$B$10:$J$67,8,0)</f>
        <v>0.3</v>
      </c>
      <c r="AT11" s="40">
        <f t="shared" si="2"/>
        <v>1.4</v>
      </c>
      <c r="AU11" s="40">
        <f t="shared" si="3"/>
        <v>0.2</v>
      </c>
      <c r="AV11" s="40">
        <f t="shared" si="4"/>
        <v>0.6</v>
      </c>
      <c r="AW11" s="40">
        <f t="shared" si="5"/>
        <v>0.78666666666666651</v>
      </c>
      <c r="AX11" s="40">
        <f t="shared" si="6"/>
        <v>0.94666666666666677</v>
      </c>
      <c r="AY11" s="40">
        <f t="shared" si="7"/>
        <v>0.83999999999999986</v>
      </c>
    </row>
    <row r="12" spans="2:51" ht="13.5" customHeight="1">
      <c r="B12" s="39">
        <v>9</v>
      </c>
      <c r="C12" s="31" t="s">
        <v>56</v>
      </c>
      <c r="D12" s="31" t="s">
        <v>56</v>
      </c>
      <c r="E12" s="31" t="s">
        <v>56</v>
      </c>
      <c r="F12" s="31" t="s">
        <v>56</v>
      </c>
      <c r="G12" s="31" t="s">
        <v>58</v>
      </c>
      <c r="H12" s="31" t="s">
        <v>59</v>
      </c>
      <c r="I12" s="40">
        <f>VLOOKUP(Sintéticos6x6!C12,Aplicações!$B$10:$J$67,9,0)</f>
        <v>48.52</v>
      </c>
      <c r="J12" s="40">
        <f>VLOOKUP(Sintéticos6x6!D12,Aplicações!$B$10:$J$67,9,0)</f>
        <v>48.52</v>
      </c>
      <c r="K12" s="40">
        <f>VLOOKUP(Sintéticos6x6!E12,Aplicações!$B$10:$J$67,9,0)</f>
        <v>48.52</v>
      </c>
      <c r="L12" s="40">
        <f>VLOOKUP(Sintéticos6x6!F12,Aplicações!$B$10:$J$67,9,0)</f>
        <v>48.52</v>
      </c>
      <c r="M12" s="40">
        <f>VLOOKUP(Sintéticos6x6!G12,Aplicações!$B$10:$J$67,9,0)</f>
        <v>39.32</v>
      </c>
      <c r="N12" s="40">
        <f>VLOOKUP(Sintéticos6x6!H12,Aplicações!$B$10:$J$67,9,0)</f>
        <v>36.29</v>
      </c>
      <c r="O12" s="31">
        <v>99</v>
      </c>
      <c r="P12" s="31">
        <v>101</v>
      </c>
      <c r="Q12" s="31">
        <v>100</v>
      </c>
      <c r="R12" s="31">
        <v>106</v>
      </c>
      <c r="S12" s="31">
        <v>74</v>
      </c>
      <c r="T12" s="31">
        <v>80</v>
      </c>
      <c r="U12" s="41">
        <f t="shared" ref="U12:Z12" si="15">O12/I12-1</f>
        <v>1.0403957131079964</v>
      </c>
      <c r="V12" s="41">
        <f t="shared" si="15"/>
        <v>1.0816158285243196</v>
      </c>
      <c r="W12" s="41">
        <f t="shared" si="15"/>
        <v>1.0610057708161582</v>
      </c>
      <c r="X12" s="41">
        <f t="shared" si="15"/>
        <v>1.1846661170651278</v>
      </c>
      <c r="Y12" s="41">
        <f t="shared" si="15"/>
        <v>0.8819938962360121</v>
      </c>
      <c r="Z12" s="41">
        <f t="shared" si="15"/>
        <v>1.204464039680353</v>
      </c>
      <c r="AA12" s="41">
        <f t="shared" si="1"/>
        <v>1.0756902275716611</v>
      </c>
      <c r="AB12" s="40">
        <f>VLOOKUP(Sintéticos6x6!C12,Aplicações!$B$10:$J$67,6,0)</f>
        <v>0.1</v>
      </c>
      <c r="AC12" s="40">
        <f>VLOOKUP(Sintéticos6x6!D12,Aplicações!$B$10:$J$67,6,0)</f>
        <v>0.1</v>
      </c>
      <c r="AD12" s="40">
        <f>VLOOKUP(Sintéticos6x6!E12,Aplicações!$B$10:$J$67,6,0)</f>
        <v>0.1</v>
      </c>
      <c r="AE12" s="40">
        <f>VLOOKUP(Sintéticos6x6!F12,Aplicações!$B$10:$J$67,6,0)</f>
        <v>0.1</v>
      </c>
      <c r="AF12" s="40">
        <f>VLOOKUP(Sintéticos6x6!G12,Aplicações!$B$10:$J$67,6,0)</f>
        <v>0.5</v>
      </c>
      <c r="AG12" s="40">
        <f>VLOOKUP(Sintéticos6x6!H12,Aplicações!$B$10:$J$67,6,0)</f>
        <v>0.5</v>
      </c>
      <c r="AH12" s="40">
        <f>VLOOKUP(Sintéticos6x6!C12,Aplicações!$B$10:$J$67,7,0)</f>
        <v>0</v>
      </c>
      <c r="AI12" s="40">
        <f>VLOOKUP(Sintéticos6x6!D12,Aplicações!$B$10:$J$67,7,0)</f>
        <v>0</v>
      </c>
      <c r="AJ12" s="40">
        <f>VLOOKUP(Sintéticos6x6!E12,Aplicações!$B$10:$J$67,7,0)</f>
        <v>0</v>
      </c>
      <c r="AK12" s="40">
        <f>VLOOKUP(Sintéticos6x6!F12,Aplicações!$B$10:$J$67,7,0)</f>
        <v>0</v>
      </c>
      <c r="AL12" s="40">
        <f>VLOOKUP(Sintéticos6x6!G12,Aplicações!$B$10:$J$67,7,0)</f>
        <v>0.1</v>
      </c>
      <c r="AM12" s="40">
        <f>VLOOKUP(Sintéticos6x6!H12,Aplicações!$B$10:$J$67,7,0)</f>
        <v>0</v>
      </c>
      <c r="AN12" s="40">
        <f>VLOOKUP(Sintéticos6x6!C12,Aplicações!$B$10:$J$67,8,0)</f>
        <v>0</v>
      </c>
      <c r="AO12" s="40">
        <f>VLOOKUP(Sintéticos6x6!D12,Aplicações!$B$10:$J$67,8,0)</f>
        <v>0</v>
      </c>
      <c r="AP12" s="40">
        <f>VLOOKUP(Sintéticos6x6!E12,Aplicações!$B$10:$J$67,8,0)</f>
        <v>0</v>
      </c>
      <c r="AQ12" s="40">
        <f>VLOOKUP(Sintéticos6x6!F12,Aplicações!$B$10:$J$67,8,0)</f>
        <v>0</v>
      </c>
      <c r="AR12" s="40">
        <f>VLOOKUP(Sintéticos6x6!G12,Aplicações!$B$10:$J$67,8,0)</f>
        <v>0.3</v>
      </c>
      <c r="AS12" s="40">
        <f>VLOOKUP(Sintéticos6x6!H12,Aplicações!$B$10:$J$67,8,0)</f>
        <v>0.2</v>
      </c>
      <c r="AT12" s="40">
        <f t="shared" si="2"/>
        <v>1.4</v>
      </c>
      <c r="AU12" s="40">
        <f t="shared" si="3"/>
        <v>0.1</v>
      </c>
      <c r="AV12" s="40">
        <f t="shared" si="4"/>
        <v>0.5</v>
      </c>
      <c r="AW12" s="40">
        <f t="shared" si="5"/>
        <v>0.78666666666666651</v>
      </c>
      <c r="AX12" s="40">
        <f t="shared" si="6"/>
        <v>0.96666666666666679</v>
      </c>
      <c r="AY12" s="40">
        <f t="shared" si="7"/>
        <v>0.86</v>
      </c>
    </row>
    <row r="13" spans="2:51" ht="13.5" customHeight="1">
      <c r="B13" s="39">
        <v>10</v>
      </c>
      <c r="C13" s="31" t="s">
        <v>56</v>
      </c>
      <c r="D13" s="31" t="s">
        <v>56</v>
      </c>
      <c r="E13" s="31" t="s">
        <v>56</v>
      </c>
      <c r="F13" s="31" t="s">
        <v>56</v>
      </c>
      <c r="G13" s="31" t="s">
        <v>59</v>
      </c>
      <c r="H13" s="31" t="s">
        <v>59</v>
      </c>
      <c r="I13" s="40">
        <f>VLOOKUP(Sintéticos6x6!C13,Aplicações!$B$10:$J$67,9,0)</f>
        <v>48.52</v>
      </c>
      <c r="J13" s="40">
        <f>VLOOKUP(Sintéticos6x6!D13,Aplicações!$B$10:$J$67,9,0)</f>
        <v>48.52</v>
      </c>
      <c r="K13" s="40">
        <f>VLOOKUP(Sintéticos6x6!E13,Aplicações!$B$10:$J$67,9,0)</f>
        <v>48.52</v>
      </c>
      <c r="L13" s="40">
        <f>VLOOKUP(Sintéticos6x6!F13,Aplicações!$B$10:$J$67,9,0)</f>
        <v>48.52</v>
      </c>
      <c r="M13" s="40">
        <f>VLOOKUP(Sintéticos6x6!G13,Aplicações!$B$10:$J$67,9,0)</f>
        <v>36.29</v>
      </c>
      <c r="N13" s="40">
        <f>VLOOKUP(Sintéticos6x6!H13,Aplicações!$B$10:$J$67,9,0)</f>
        <v>36.29</v>
      </c>
      <c r="O13" s="31">
        <v>98</v>
      </c>
      <c r="P13" s="31">
        <v>97</v>
      </c>
      <c r="Q13" s="31">
        <v>100</v>
      </c>
      <c r="R13" s="31">
        <v>106</v>
      </c>
      <c r="S13" s="31">
        <v>72</v>
      </c>
      <c r="T13" s="31">
        <v>73</v>
      </c>
      <c r="U13" s="41">
        <f t="shared" ref="U13:Z13" si="16">O13/I13-1</f>
        <v>1.019785655399835</v>
      </c>
      <c r="V13" s="41">
        <f t="shared" si="16"/>
        <v>0.99917559769167341</v>
      </c>
      <c r="W13" s="41">
        <f t="shared" si="16"/>
        <v>1.0610057708161582</v>
      </c>
      <c r="X13" s="41">
        <f t="shared" si="16"/>
        <v>1.1846661170651278</v>
      </c>
      <c r="Y13" s="41">
        <f t="shared" si="16"/>
        <v>0.9840176357123176</v>
      </c>
      <c r="Z13" s="41">
        <f t="shared" si="16"/>
        <v>1.0115734362083217</v>
      </c>
      <c r="AA13" s="41">
        <f t="shared" si="1"/>
        <v>1.0433707021489056</v>
      </c>
      <c r="AB13" s="40">
        <f>VLOOKUP(Sintéticos6x6!C13,Aplicações!$B$10:$J$67,6,0)</f>
        <v>0.1</v>
      </c>
      <c r="AC13" s="40">
        <f>VLOOKUP(Sintéticos6x6!D13,Aplicações!$B$10:$J$67,6,0)</f>
        <v>0.1</v>
      </c>
      <c r="AD13" s="40">
        <f>VLOOKUP(Sintéticos6x6!E13,Aplicações!$B$10:$J$67,6,0)</f>
        <v>0.1</v>
      </c>
      <c r="AE13" s="40">
        <f>VLOOKUP(Sintéticos6x6!F13,Aplicações!$B$10:$J$67,6,0)</f>
        <v>0.1</v>
      </c>
      <c r="AF13" s="40">
        <f>VLOOKUP(Sintéticos6x6!G13,Aplicações!$B$10:$J$67,6,0)</f>
        <v>0.5</v>
      </c>
      <c r="AG13" s="40">
        <f>VLOOKUP(Sintéticos6x6!H13,Aplicações!$B$10:$J$67,6,0)</f>
        <v>0.5</v>
      </c>
      <c r="AH13" s="40">
        <f>VLOOKUP(Sintéticos6x6!C13,Aplicações!$B$10:$J$67,7,0)</f>
        <v>0</v>
      </c>
      <c r="AI13" s="40">
        <f>VLOOKUP(Sintéticos6x6!D13,Aplicações!$B$10:$J$67,7,0)</f>
        <v>0</v>
      </c>
      <c r="AJ13" s="40">
        <f>VLOOKUP(Sintéticos6x6!E13,Aplicações!$B$10:$J$67,7,0)</f>
        <v>0</v>
      </c>
      <c r="AK13" s="40">
        <f>VLOOKUP(Sintéticos6x6!F13,Aplicações!$B$10:$J$67,7,0)</f>
        <v>0</v>
      </c>
      <c r="AL13" s="40">
        <f>VLOOKUP(Sintéticos6x6!G13,Aplicações!$B$10:$J$67,7,0)</f>
        <v>0</v>
      </c>
      <c r="AM13" s="40">
        <f>VLOOKUP(Sintéticos6x6!H13,Aplicações!$B$10:$J$67,7,0)</f>
        <v>0</v>
      </c>
      <c r="AN13" s="40">
        <f>VLOOKUP(Sintéticos6x6!C13,Aplicações!$B$10:$J$67,8,0)</f>
        <v>0</v>
      </c>
      <c r="AO13" s="40">
        <f>VLOOKUP(Sintéticos6x6!D13,Aplicações!$B$10:$J$67,8,0)</f>
        <v>0</v>
      </c>
      <c r="AP13" s="40">
        <f>VLOOKUP(Sintéticos6x6!E13,Aplicações!$B$10:$J$67,8,0)</f>
        <v>0</v>
      </c>
      <c r="AQ13" s="40">
        <f>VLOOKUP(Sintéticos6x6!F13,Aplicações!$B$10:$J$67,8,0)</f>
        <v>0</v>
      </c>
      <c r="AR13" s="40">
        <f>VLOOKUP(Sintéticos6x6!G13,Aplicações!$B$10:$J$67,8,0)</f>
        <v>0.2</v>
      </c>
      <c r="AS13" s="40">
        <f>VLOOKUP(Sintéticos6x6!H13,Aplicações!$B$10:$J$67,8,0)</f>
        <v>0.2</v>
      </c>
      <c r="AT13" s="40">
        <f t="shared" si="2"/>
        <v>1.4</v>
      </c>
      <c r="AU13" s="40">
        <f t="shared" si="3"/>
        <v>0</v>
      </c>
      <c r="AV13" s="40">
        <f t="shared" si="4"/>
        <v>0.4</v>
      </c>
      <c r="AW13" s="40">
        <f t="shared" si="5"/>
        <v>0.78666666666666651</v>
      </c>
      <c r="AX13" s="40">
        <f t="shared" si="6"/>
        <v>1</v>
      </c>
      <c r="AY13" s="40">
        <f t="shared" si="7"/>
        <v>0.89333333333333342</v>
      </c>
    </row>
    <row r="14" spans="2:51" ht="13.5" customHeight="1">
      <c r="B14" s="39">
        <v>11</v>
      </c>
      <c r="C14" s="31" t="s">
        <v>56</v>
      </c>
      <c r="D14" s="31" t="s">
        <v>56</v>
      </c>
      <c r="E14" s="31" t="s">
        <v>56</v>
      </c>
      <c r="F14" s="31" t="s">
        <v>57</v>
      </c>
      <c r="G14" s="31" t="s">
        <v>57</v>
      </c>
      <c r="H14" s="31" t="s">
        <v>57</v>
      </c>
      <c r="I14" s="40">
        <f>VLOOKUP(Sintéticos6x6!C14,Aplicações!$B$10:$J$67,9,0)</f>
        <v>48.52</v>
      </c>
      <c r="J14" s="40">
        <f>VLOOKUP(Sintéticos6x6!D14,Aplicações!$B$10:$J$67,9,0)</f>
        <v>48.52</v>
      </c>
      <c r="K14" s="40">
        <f>VLOOKUP(Sintéticos6x6!E14,Aplicações!$B$10:$J$67,9,0)</f>
        <v>48.52</v>
      </c>
      <c r="L14" s="40">
        <f>VLOOKUP(Sintéticos6x6!F14,Aplicações!$B$10:$J$67,9,0)</f>
        <v>60.92</v>
      </c>
      <c r="M14" s="40">
        <f>VLOOKUP(Sintéticos6x6!G14,Aplicações!$B$10:$J$67,9,0)</f>
        <v>60.92</v>
      </c>
      <c r="N14" s="40">
        <f>VLOOKUP(Sintéticos6x6!H14,Aplicações!$B$10:$J$67,9,0)</f>
        <v>60.92</v>
      </c>
      <c r="O14" s="31">
        <v>94</v>
      </c>
      <c r="P14" s="31">
        <v>92</v>
      </c>
      <c r="Q14" s="31">
        <v>93</v>
      </c>
      <c r="R14" s="31">
        <v>121</v>
      </c>
      <c r="S14" s="31">
        <v>120</v>
      </c>
      <c r="T14" s="31">
        <v>118</v>
      </c>
      <c r="U14" s="41">
        <f t="shared" ref="U14:Z14" si="17">O14/I14-1</f>
        <v>0.93734542456718861</v>
      </c>
      <c r="V14" s="41">
        <f t="shared" si="17"/>
        <v>0.89612530915086541</v>
      </c>
      <c r="W14" s="41">
        <f t="shared" si="17"/>
        <v>0.91673536685902701</v>
      </c>
      <c r="X14" s="41">
        <f t="shared" si="17"/>
        <v>0.98621142481943536</v>
      </c>
      <c r="Y14" s="41">
        <f t="shared" si="17"/>
        <v>0.96979645436638218</v>
      </c>
      <c r="Z14" s="41">
        <f t="shared" si="17"/>
        <v>0.93696651346027582</v>
      </c>
      <c r="AA14" s="41">
        <f t="shared" si="1"/>
        <v>0.94053008220386258</v>
      </c>
      <c r="AB14" s="40">
        <f>VLOOKUP(Sintéticos6x6!C14,Aplicações!$B$10:$J$67,6,0)</f>
        <v>0.1</v>
      </c>
      <c r="AC14" s="40">
        <f>VLOOKUP(Sintéticos6x6!D14,Aplicações!$B$10:$J$67,6,0)</f>
        <v>0.1</v>
      </c>
      <c r="AD14" s="40">
        <f>VLOOKUP(Sintéticos6x6!E14,Aplicações!$B$10:$J$67,6,0)</f>
        <v>0.1</v>
      </c>
      <c r="AE14" s="40">
        <f>VLOOKUP(Sintéticos6x6!F14,Aplicações!$B$10:$J$67,6,0)</f>
        <v>0.6</v>
      </c>
      <c r="AF14" s="40">
        <f>VLOOKUP(Sintéticos6x6!G14,Aplicações!$B$10:$J$67,6,0)</f>
        <v>0.6</v>
      </c>
      <c r="AG14" s="40">
        <f>VLOOKUP(Sintéticos6x6!H14,Aplicações!$B$10:$J$67,6,0)</f>
        <v>0.6</v>
      </c>
      <c r="AH14" s="40">
        <f>VLOOKUP(Sintéticos6x6!C14,Aplicações!$B$10:$J$67,7,0)</f>
        <v>0</v>
      </c>
      <c r="AI14" s="40">
        <f>VLOOKUP(Sintéticos6x6!D14,Aplicações!$B$10:$J$67,7,0)</f>
        <v>0</v>
      </c>
      <c r="AJ14" s="40">
        <f>VLOOKUP(Sintéticos6x6!E14,Aplicações!$B$10:$J$67,7,0)</f>
        <v>0</v>
      </c>
      <c r="AK14" s="40">
        <f>VLOOKUP(Sintéticos6x6!F14,Aplicações!$B$10:$J$67,7,0)</f>
        <v>0</v>
      </c>
      <c r="AL14" s="40">
        <f>VLOOKUP(Sintéticos6x6!G14,Aplicações!$B$10:$J$67,7,0)</f>
        <v>0</v>
      </c>
      <c r="AM14" s="40">
        <f>VLOOKUP(Sintéticos6x6!H14,Aplicações!$B$10:$J$67,7,0)</f>
        <v>0</v>
      </c>
      <c r="AN14" s="40">
        <f>VLOOKUP(Sintéticos6x6!C14,Aplicações!$B$10:$J$67,8,0)</f>
        <v>0</v>
      </c>
      <c r="AO14" s="40">
        <f>VLOOKUP(Sintéticos6x6!D14,Aplicações!$B$10:$J$67,8,0)</f>
        <v>0</v>
      </c>
      <c r="AP14" s="40">
        <f>VLOOKUP(Sintéticos6x6!E14,Aplicações!$B$10:$J$67,8,0)</f>
        <v>0</v>
      </c>
      <c r="AQ14" s="40">
        <f>VLOOKUP(Sintéticos6x6!F14,Aplicações!$B$10:$J$67,8,0)</f>
        <v>0.3</v>
      </c>
      <c r="AR14" s="40">
        <f>VLOOKUP(Sintéticos6x6!G14,Aplicações!$B$10:$J$67,8,0)</f>
        <v>0.3</v>
      </c>
      <c r="AS14" s="40">
        <f>VLOOKUP(Sintéticos6x6!H14,Aplicações!$B$10:$J$67,8,0)</f>
        <v>0.3</v>
      </c>
      <c r="AT14" s="40">
        <f t="shared" si="2"/>
        <v>2.1</v>
      </c>
      <c r="AU14" s="40">
        <f t="shared" si="3"/>
        <v>0</v>
      </c>
      <c r="AV14" s="40">
        <f t="shared" si="4"/>
        <v>0.89999999999999991</v>
      </c>
      <c r="AW14" s="40">
        <f t="shared" si="5"/>
        <v>0.7</v>
      </c>
      <c r="AX14" s="40">
        <f t="shared" si="6"/>
        <v>1</v>
      </c>
      <c r="AY14" s="40">
        <f t="shared" si="7"/>
        <v>0.84</v>
      </c>
    </row>
    <row r="15" spans="2:51" ht="13.5" customHeight="1">
      <c r="B15" s="39">
        <v>12</v>
      </c>
      <c r="C15" s="31" t="s">
        <v>56</v>
      </c>
      <c r="D15" s="31" t="s">
        <v>56</v>
      </c>
      <c r="E15" s="31" t="s">
        <v>56</v>
      </c>
      <c r="F15" s="31" t="s">
        <v>57</v>
      </c>
      <c r="G15" s="31" t="s">
        <v>57</v>
      </c>
      <c r="H15" s="31" t="s">
        <v>58</v>
      </c>
      <c r="I15" s="40">
        <f>VLOOKUP(Sintéticos6x6!C15,Aplicações!$B$10:$J$67,9,0)</f>
        <v>48.52</v>
      </c>
      <c r="J15" s="40">
        <f>VLOOKUP(Sintéticos6x6!D15,Aplicações!$B$10:$J$67,9,0)</f>
        <v>48.52</v>
      </c>
      <c r="K15" s="40">
        <f>VLOOKUP(Sintéticos6x6!E15,Aplicações!$B$10:$J$67,9,0)</f>
        <v>48.52</v>
      </c>
      <c r="L15" s="40">
        <f>VLOOKUP(Sintéticos6x6!F15,Aplicações!$B$10:$J$67,9,0)</f>
        <v>60.92</v>
      </c>
      <c r="M15" s="40">
        <f>VLOOKUP(Sintéticos6x6!G15,Aplicações!$B$10:$J$67,9,0)</f>
        <v>60.92</v>
      </c>
      <c r="N15" s="40">
        <f>VLOOKUP(Sintéticos6x6!H15,Aplicações!$B$10:$J$67,9,0)</f>
        <v>39.32</v>
      </c>
      <c r="O15" s="31">
        <v>95</v>
      </c>
      <c r="P15" s="31">
        <v>94</v>
      </c>
      <c r="Q15" s="31">
        <v>93</v>
      </c>
      <c r="R15" s="31">
        <v>128</v>
      </c>
      <c r="S15" s="31">
        <v>127</v>
      </c>
      <c r="T15" s="31">
        <v>76</v>
      </c>
      <c r="U15" s="41">
        <f t="shared" ref="U15:Z15" si="18">O15/I15-1</f>
        <v>0.95795548227535021</v>
      </c>
      <c r="V15" s="41">
        <f t="shared" si="18"/>
        <v>0.93734542456718861</v>
      </c>
      <c r="W15" s="41">
        <f t="shared" si="18"/>
        <v>0.91673536685902701</v>
      </c>
      <c r="X15" s="41">
        <f t="shared" si="18"/>
        <v>1.1011162179908074</v>
      </c>
      <c r="Y15" s="41">
        <f t="shared" si="18"/>
        <v>1.0847012475377542</v>
      </c>
      <c r="Z15" s="41">
        <f t="shared" si="18"/>
        <v>0.93285859613428279</v>
      </c>
      <c r="AA15" s="41">
        <f t="shared" si="1"/>
        <v>0.98845205589406826</v>
      </c>
      <c r="AB15" s="40">
        <f>VLOOKUP(Sintéticos6x6!C15,Aplicações!$B$10:$J$67,6,0)</f>
        <v>0.1</v>
      </c>
      <c r="AC15" s="40">
        <f>VLOOKUP(Sintéticos6x6!D15,Aplicações!$B$10:$J$67,6,0)</f>
        <v>0.1</v>
      </c>
      <c r="AD15" s="40">
        <f>VLOOKUP(Sintéticos6x6!E15,Aplicações!$B$10:$J$67,6,0)</f>
        <v>0.1</v>
      </c>
      <c r="AE15" s="40">
        <f>VLOOKUP(Sintéticos6x6!F15,Aplicações!$B$10:$J$67,6,0)</f>
        <v>0.6</v>
      </c>
      <c r="AF15" s="40">
        <f>VLOOKUP(Sintéticos6x6!G15,Aplicações!$B$10:$J$67,6,0)</f>
        <v>0.6</v>
      </c>
      <c r="AG15" s="40">
        <f>VLOOKUP(Sintéticos6x6!H15,Aplicações!$B$10:$J$67,6,0)</f>
        <v>0.5</v>
      </c>
      <c r="AH15" s="40">
        <f>VLOOKUP(Sintéticos6x6!C15,Aplicações!$B$10:$J$67,7,0)</f>
        <v>0</v>
      </c>
      <c r="AI15" s="40">
        <f>VLOOKUP(Sintéticos6x6!D15,Aplicações!$B$10:$J$67,7,0)</f>
        <v>0</v>
      </c>
      <c r="AJ15" s="40">
        <f>VLOOKUP(Sintéticos6x6!E15,Aplicações!$B$10:$J$67,7,0)</f>
        <v>0</v>
      </c>
      <c r="AK15" s="40">
        <f>VLOOKUP(Sintéticos6x6!F15,Aplicações!$B$10:$J$67,7,0)</f>
        <v>0</v>
      </c>
      <c r="AL15" s="40">
        <f>VLOOKUP(Sintéticos6x6!G15,Aplicações!$B$10:$J$67,7,0)</f>
        <v>0</v>
      </c>
      <c r="AM15" s="40">
        <f>VLOOKUP(Sintéticos6x6!H15,Aplicações!$B$10:$J$67,7,0)</f>
        <v>0.1</v>
      </c>
      <c r="AN15" s="40">
        <f>VLOOKUP(Sintéticos6x6!C15,Aplicações!$B$10:$J$67,8,0)</f>
        <v>0</v>
      </c>
      <c r="AO15" s="40">
        <f>VLOOKUP(Sintéticos6x6!D15,Aplicações!$B$10:$J$67,8,0)</f>
        <v>0</v>
      </c>
      <c r="AP15" s="40">
        <f>VLOOKUP(Sintéticos6x6!E15,Aplicações!$B$10:$J$67,8,0)</f>
        <v>0</v>
      </c>
      <c r="AQ15" s="40">
        <f>VLOOKUP(Sintéticos6x6!F15,Aplicações!$B$10:$J$67,8,0)</f>
        <v>0.3</v>
      </c>
      <c r="AR15" s="40">
        <f>VLOOKUP(Sintéticos6x6!G15,Aplicações!$B$10:$J$67,8,0)</f>
        <v>0.3</v>
      </c>
      <c r="AS15" s="40">
        <f>VLOOKUP(Sintéticos6x6!H15,Aplicações!$B$10:$J$67,8,0)</f>
        <v>0.3</v>
      </c>
      <c r="AT15" s="40">
        <f t="shared" si="2"/>
        <v>2</v>
      </c>
      <c r="AU15" s="40">
        <f t="shared" si="3"/>
        <v>0.1</v>
      </c>
      <c r="AV15" s="40">
        <f t="shared" si="4"/>
        <v>0.89999999999999991</v>
      </c>
      <c r="AW15" s="40">
        <f t="shared" si="5"/>
        <v>0.70666666666666667</v>
      </c>
      <c r="AX15" s="40">
        <f t="shared" si="6"/>
        <v>0.96666666666666679</v>
      </c>
      <c r="AY15" s="40">
        <f t="shared" si="7"/>
        <v>0.84</v>
      </c>
    </row>
    <row r="16" spans="2:51" ht="13.5" customHeight="1">
      <c r="B16" s="39">
        <v>13</v>
      </c>
      <c r="C16" s="31" t="s">
        <v>56</v>
      </c>
      <c r="D16" s="31" t="s">
        <v>56</v>
      </c>
      <c r="E16" s="31" t="s">
        <v>56</v>
      </c>
      <c r="F16" s="31" t="s">
        <v>57</v>
      </c>
      <c r="G16" s="31" t="s">
        <v>57</v>
      </c>
      <c r="H16" s="31" t="s">
        <v>59</v>
      </c>
      <c r="I16" s="40">
        <f>VLOOKUP(Sintéticos6x6!C16,Aplicações!$B$10:$J$67,9,0)</f>
        <v>48.52</v>
      </c>
      <c r="J16" s="40">
        <f>VLOOKUP(Sintéticos6x6!D16,Aplicações!$B$10:$J$67,9,0)</f>
        <v>48.52</v>
      </c>
      <c r="K16" s="40">
        <f>VLOOKUP(Sintéticos6x6!E16,Aplicações!$B$10:$J$67,9,0)</f>
        <v>48.52</v>
      </c>
      <c r="L16" s="40">
        <f>VLOOKUP(Sintéticos6x6!F16,Aplicações!$B$10:$J$67,9,0)</f>
        <v>60.92</v>
      </c>
      <c r="M16" s="40">
        <f>VLOOKUP(Sintéticos6x6!G16,Aplicações!$B$10:$J$67,9,0)</f>
        <v>60.92</v>
      </c>
      <c r="N16" s="40">
        <f>VLOOKUP(Sintéticos6x6!H16,Aplicações!$B$10:$J$67,9,0)</f>
        <v>36.29</v>
      </c>
      <c r="O16" s="31">
        <v>92</v>
      </c>
      <c r="P16" s="31">
        <v>93</v>
      </c>
      <c r="Q16" s="31">
        <v>92</v>
      </c>
      <c r="R16" s="31">
        <v>122</v>
      </c>
      <c r="S16" s="31">
        <v>121</v>
      </c>
      <c r="T16" s="31">
        <v>76</v>
      </c>
      <c r="U16" s="41">
        <f t="shared" ref="U16:Z16" si="19">O16/I16-1</f>
        <v>0.89612530915086541</v>
      </c>
      <c r="V16" s="41">
        <f t="shared" si="19"/>
        <v>0.91673536685902701</v>
      </c>
      <c r="W16" s="41">
        <f t="shared" si="19"/>
        <v>0.89612530915086541</v>
      </c>
      <c r="X16" s="41">
        <f t="shared" si="19"/>
        <v>1.0026263952724883</v>
      </c>
      <c r="Y16" s="41">
        <f t="shared" si="19"/>
        <v>0.98621142481943536</v>
      </c>
      <c r="Z16" s="41">
        <f t="shared" si="19"/>
        <v>1.0942408376963351</v>
      </c>
      <c r="AA16" s="41">
        <f t="shared" si="1"/>
        <v>0.96534410715816943</v>
      </c>
      <c r="AB16" s="40">
        <f>VLOOKUP(Sintéticos6x6!C16,Aplicações!$B$10:$J$67,6,0)</f>
        <v>0.1</v>
      </c>
      <c r="AC16" s="40">
        <f>VLOOKUP(Sintéticos6x6!D16,Aplicações!$B$10:$J$67,6,0)</f>
        <v>0.1</v>
      </c>
      <c r="AD16" s="40">
        <f>VLOOKUP(Sintéticos6x6!E16,Aplicações!$B$10:$J$67,6,0)</f>
        <v>0.1</v>
      </c>
      <c r="AE16" s="40">
        <f>VLOOKUP(Sintéticos6x6!F16,Aplicações!$B$10:$J$67,6,0)</f>
        <v>0.6</v>
      </c>
      <c r="AF16" s="40">
        <f>VLOOKUP(Sintéticos6x6!G16,Aplicações!$B$10:$J$67,6,0)</f>
        <v>0.6</v>
      </c>
      <c r="AG16" s="40">
        <f>VLOOKUP(Sintéticos6x6!H16,Aplicações!$B$10:$J$67,6,0)</f>
        <v>0.5</v>
      </c>
      <c r="AH16" s="40">
        <f>VLOOKUP(Sintéticos6x6!C16,Aplicações!$B$10:$J$67,7,0)</f>
        <v>0</v>
      </c>
      <c r="AI16" s="40">
        <f>VLOOKUP(Sintéticos6x6!D16,Aplicações!$B$10:$J$67,7,0)</f>
        <v>0</v>
      </c>
      <c r="AJ16" s="40">
        <f>VLOOKUP(Sintéticos6x6!E16,Aplicações!$B$10:$J$67,7,0)</f>
        <v>0</v>
      </c>
      <c r="AK16" s="40">
        <f>VLOOKUP(Sintéticos6x6!F16,Aplicações!$B$10:$J$67,7,0)</f>
        <v>0</v>
      </c>
      <c r="AL16" s="40">
        <f>VLOOKUP(Sintéticos6x6!G16,Aplicações!$B$10:$J$67,7,0)</f>
        <v>0</v>
      </c>
      <c r="AM16" s="40">
        <f>VLOOKUP(Sintéticos6x6!H16,Aplicações!$B$10:$J$67,7,0)</f>
        <v>0</v>
      </c>
      <c r="AN16" s="40">
        <f>VLOOKUP(Sintéticos6x6!C16,Aplicações!$B$10:$J$67,8,0)</f>
        <v>0</v>
      </c>
      <c r="AO16" s="40">
        <f>VLOOKUP(Sintéticos6x6!D16,Aplicações!$B$10:$J$67,8,0)</f>
        <v>0</v>
      </c>
      <c r="AP16" s="40">
        <f>VLOOKUP(Sintéticos6x6!E16,Aplicações!$B$10:$J$67,8,0)</f>
        <v>0</v>
      </c>
      <c r="AQ16" s="40">
        <f>VLOOKUP(Sintéticos6x6!F16,Aplicações!$B$10:$J$67,8,0)</f>
        <v>0.3</v>
      </c>
      <c r="AR16" s="40">
        <f>VLOOKUP(Sintéticos6x6!G16,Aplicações!$B$10:$J$67,8,0)</f>
        <v>0.3</v>
      </c>
      <c r="AS16" s="40">
        <f>VLOOKUP(Sintéticos6x6!H16,Aplicações!$B$10:$J$67,8,0)</f>
        <v>0.2</v>
      </c>
      <c r="AT16" s="40">
        <f t="shared" si="2"/>
        <v>2</v>
      </c>
      <c r="AU16" s="40">
        <f t="shared" si="3"/>
        <v>0</v>
      </c>
      <c r="AV16" s="40">
        <f t="shared" si="4"/>
        <v>0.8</v>
      </c>
      <c r="AW16" s="40">
        <f t="shared" si="5"/>
        <v>0.70666666666666667</v>
      </c>
      <c r="AX16" s="40">
        <f t="shared" si="6"/>
        <v>1</v>
      </c>
      <c r="AY16" s="40">
        <f t="shared" si="7"/>
        <v>0.83333333333333348</v>
      </c>
    </row>
    <row r="17" spans="2:51" ht="13.5" customHeight="1">
      <c r="B17" s="39">
        <v>14</v>
      </c>
      <c r="C17" s="31" t="s">
        <v>56</v>
      </c>
      <c r="D17" s="31" t="s">
        <v>56</v>
      </c>
      <c r="E17" s="31" t="s">
        <v>56</v>
      </c>
      <c r="F17" s="31" t="s">
        <v>57</v>
      </c>
      <c r="G17" s="31" t="s">
        <v>58</v>
      </c>
      <c r="H17" s="31" t="s">
        <v>58</v>
      </c>
      <c r="I17" s="40">
        <f>VLOOKUP(Sintéticos6x6!C17,Aplicações!$B$10:$J$67,9,0)</f>
        <v>48.52</v>
      </c>
      <c r="J17" s="40">
        <f>VLOOKUP(Sintéticos6x6!D17,Aplicações!$B$10:$J$67,9,0)</f>
        <v>48.52</v>
      </c>
      <c r="K17" s="40">
        <f>VLOOKUP(Sintéticos6x6!E17,Aplicações!$B$10:$J$67,9,0)</f>
        <v>48.52</v>
      </c>
      <c r="L17" s="40">
        <f>VLOOKUP(Sintéticos6x6!F17,Aplicações!$B$10:$J$67,9,0)</f>
        <v>60.92</v>
      </c>
      <c r="M17" s="40">
        <f>VLOOKUP(Sintéticos6x6!G17,Aplicações!$B$10:$J$67,9,0)</f>
        <v>39.32</v>
      </c>
      <c r="N17" s="40">
        <f>VLOOKUP(Sintéticos6x6!H17,Aplicações!$B$10:$J$67,9,0)</f>
        <v>39.32</v>
      </c>
      <c r="O17" s="31">
        <v>101</v>
      </c>
      <c r="P17" s="31">
        <v>100</v>
      </c>
      <c r="Q17" s="31">
        <v>97</v>
      </c>
      <c r="R17" s="31">
        <v>142</v>
      </c>
      <c r="S17" s="31">
        <v>95</v>
      </c>
      <c r="T17" s="31">
        <v>95</v>
      </c>
      <c r="U17" s="41">
        <f t="shared" ref="U17:Z17" si="20">O17/I17-1</f>
        <v>1.0816158285243196</v>
      </c>
      <c r="V17" s="41">
        <f t="shared" si="20"/>
        <v>1.0610057708161582</v>
      </c>
      <c r="W17" s="41">
        <f t="shared" si="20"/>
        <v>0.99917559769167341</v>
      </c>
      <c r="X17" s="41">
        <f t="shared" si="20"/>
        <v>1.3309258043335523</v>
      </c>
      <c r="Y17" s="41">
        <f t="shared" si="20"/>
        <v>1.4160732451678535</v>
      </c>
      <c r="Z17" s="41">
        <f t="shared" si="20"/>
        <v>1.4160732451678535</v>
      </c>
      <c r="AA17" s="41">
        <f t="shared" si="1"/>
        <v>1.2174782486169018</v>
      </c>
      <c r="AB17" s="40">
        <f>VLOOKUP(Sintéticos6x6!C17,Aplicações!$B$10:$J$67,6,0)</f>
        <v>0.1</v>
      </c>
      <c r="AC17" s="40">
        <f>VLOOKUP(Sintéticos6x6!D17,Aplicações!$B$10:$J$67,6,0)</f>
        <v>0.1</v>
      </c>
      <c r="AD17" s="40">
        <f>VLOOKUP(Sintéticos6x6!E17,Aplicações!$B$10:$J$67,6,0)</f>
        <v>0.1</v>
      </c>
      <c r="AE17" s="40">
        <f>VLOOKUP(Sintéticos6x6!F17,Aplicações!$B$10:$J$67,6,0)</f>
        <v>0.6</v>
      </c>
      <c r="AF17" s="40">
        <f>VLOOKUP(Sintéticos6x6!G17,Aplicações!$B$10:$J$67,6,0)</f>
        <v>0.5</v>
      </c>
      <c r="AG17" s="40">
        <f>VLOOKUP(Sintéticos6x6!H17,Aplicações!$B$10:$J$67,6,0)</f>
        <v>0.5</v>
      </c>
      <c r="AH17" s="40">
        <f>VLOOKUP(Sintéticos6x6!C17,Aplicações!$B$10:$J$67,7,0)</f>
        <v>0</v>
      </c>
      <c r="AI17" s="40">
        <f>VLOOKUP(Sintéticos6x6!D17,Aplicações!$B$10:$J$67,7,0)</f>
        <v>0</v>
      </c>
      <c r="AJ17" s="40">
        <f>VLOOKUP(Sintéticos6x6!E17,Aplicações!$B$10:$J$67,7,0)</f>
        <v>0</v>
      </c>
      <c r="AK17" s="40">
        <f>VLOOKUP(Sintéticos6x6!F17,Aplicações!$B$10:$J$67,7,0)</f>
        <v>0</v>
      </c>
      <c r="AL17" s="40">
        <f>VLOOKUP(Sintéticos6x6!G17,Aplicações!$B$10:$J$67,7,0)</f>
        <v>0.1</v>
      </c>
      <c r="AM17" s="40">
        <f>VLOOKUP(Sintéticos6x6!H17,Aplicações!$B$10:$J$67,7,0)</f>
        <v>0.1</v>
      </c>
      <c r="AN17" s="40">
        <f>VLOOKUP(Sintéticos6x6!C17,Aplicações!$B$10:$J$67,8,0)</f>
        <v>0</v>
      </c>
      <c r="AO17" s="40">
        <f>VLOOKUP(Sintéticos6x6!D17,Aplicações!$B$10:$J$67,8,0)</f>
        <v>0</v>
      </c>
      <c r="AP17" s="40">
        <f>VLOOKUP(Sintéticos6x6!E17,Aplicações!$B$10:$J$67,8,0)</f>
        <v>0</v>
      </c>
      <c r="AQ17" s="40">
        <f>VLOOKUP(Sintéticos6x6!F17,Aplicações!$B$10:$J$67,8,0)</f>
        <v>0.3</v>
      </c>
      <c r="AR17" s="40">
        <f>VLOOKUP(Sintéticos6x6!G17,Aplicações!$B$10:$J$67,8,0)</f>
        <v>0.3</v>
      </c>
      <c r="AS17" s="40">
        <f>VLOOKUP(Sintéticos6x6!H17,Aplicações!$B$10:$J$67,8,0)</f>
        <v>0.3</v>
      </c>
      <c r="AT17" s="40">
        <f t="shared" si="2"/>
        <v>1.9</v>
      </c>
      <c r="AU17" s="40">
        <f t="shared" si="3"/>
        <v>0.2</v>
      </c>
      <c r="AV17" s="40">
        <f t="shared" si="4"/>
        <v>0.89999999999999991</v>
      </c>
      <c r="AW17" s="40">
        <f t="shared" si="5"/>
        <v>0.72666666666666668</v>
      </c>
      <c r="AX17" s="40">
        <f t="shared" si="6"/>
        <v>0.94666666666666677</v>
      </c>
      <c r="AY17" s="40">
        <f t="shared" si="7"/>
        <v>0.84</v>
      </c>
    </row>
    <row r="18" spans="2:51" ht="13.5" customHeight="1">
      <c r="B18" s="39">
        <v>15</v>
      </c>
      <c r="C18" s="31" t="s">
        <v>56</v>
      </c>
      <c r="D18" s="31" t="s">
        <v>56</v>
      </c>
      <c r="E18" s="31" t="s">
        <v>56</v>
      </c>
      <c r="F18" s="31" t="s">
        <v>57</v>
      </c>
      <c r="G18" s="31" t="s">
        <v>58</v>
      </c>
      <c r="H18" s="31" t="s">
        <v>59</v>
      </c>
      <c r="I18" s="40">
        <f>VLOOKUP(Sintéticos6x6!C18,Aplicações!$B$10:$J$67,9,0)</f>
        <v>48.52</v>
      </c>
      <c r="J18" s="40">
        <f>VLOOKUP(Sintéticos6x6!D18,Aplicações!$B$10:$J$67,9,0)</f>
        <v>48.52</v>
      </c>
      <c r="K18" s="40">
        <f>VLOOKUP(Sintéticos6x6!E18,Aplicações!$B$10:$J$67,9,0)</f>
        <v>48.52</v>
      </c>
      <c r="L18" s="40">
        <f>VLOOKUP(Sintéticos6x6!F18,Aplicações!$B$10:$J$67,9,0)</f>
        <v>60.92</v>
      </c>
      <c r="M18" s="40">
        <f>VLOOKUP(Sintéticos6x6!G18,Aplicações!$B$10:$J$67,9,0)</f>
        <v>39.32</v>
      </c>
      <c r="N18" s="40">
        <f>VLOOKUP(Sintéticos6x6!H18,Aplicações!$B$10:$J$67,9,0)</f>
        <v>36.29</v>
      </c>
      <c r="O18" s="31">
        <v>96</v>
      </c>
      <c r="P18" s="31">
        <v>98</v>
      </c>
      <c r="Q18" s="31">
        <v>95</v>
      </c>
      <c r="R18" s="31">
        <v>131</v>
      </c>
      <c r="S18" s="31">
        <v>82</v>
      </c>
      <c r="T18" s="31">
        <v>89</v>
      </c>
      <c r="U18" s="41">
        <f t="shared" ref="U18:Z18" si="21">O18/I18-1</f>
        <v>0.97856553998351181</v>
      </c>
      <c r="V18" s="41">
        <f t="shared" si="21"/>
        <v>1.019785655399835</v>
      </c>
      <c r="W18" s="41">
        <f t="shared" si="21"/>
        <v>0.95795548227535021</v>
      </c>
      <c r="X18" s="41">
        <f t="shared" si="21"/>
        <v>1.1503611293499669</v>
      </c>
      <c r="Y18" s="41">
        <f t="shared" si="21"/>
        <v>1.0854526958290944</v>
      </c>
      <c r="Z18" s="41">
        <f t="shared" si="21"/>
        <v>1.4524662441443925</v>
      </c>
      <c r="AA18" s="41">
        <f t="shared" si="1"/>
        <v>1.1074311244970252</v>
      </c>
      <c r="AB18" s="40">
        <f>VLOOKUP(Sintéticos6x6!C18,Aplicações!$B$10:$J$67,6,0)</f>
        <v>0.1</v>
      </c>
      <c r="AC18" s="40">
        <f>VLOOKUP(Sintéticos6x6!D18,Aplicações!$B$10:$J$67,6,0)</f>
        <v>0.1</v>
      </c>
      <c r="AD18" s="40">
        <f>VLOOKUP(Sintéticos6x6!E18,Aplicações!$B$10:$J$67,6,0)</f>
        <v>0.1</v>
      </c>
      <c r="AE18" s="40">
        <f>VLOOKUP(Sintéticos6x6!F18,Aplicações!$B$10:$J$67,6,0)</f>
        <v>0.6</v>
      </c>
      <c r="AF18" s="40">
        <f>VLOOKUP(Sintéticos6x6!G18,Aplicações!$B$10:$J$67,6,0)</f>
        <v>0.5</v>
      </c>
      <c r="AG18" s="40">
        <f>VLOOKUP(Sintéticos6x6!H18,Aplicações!$B$10:$J$67,6,0)</f>
        <v>0.5</v>
      </c>
      <c r="AH18" s="40">
        <f>VLOOKUP(Sintéticos6x6!C18,Aplicações!$B$10:$J$67,7,0)</f>
        <v>0</v>
      </c>
      <c r="AI18" s="40">
        <f>VLOOKUP(Sintéticos6x6!D18,Aplicações!$B$10:$J$67,7,0)</f>
        <v>0</v>
      </c>
      <c r="AJ18" s="40">
        <f>VLOOKUP(Sintéticos6x6!E18,Aplicações!$B$10:$J$67,7,0)</f>
        <v>0</v>
      </c>
      <c r="AK18" s="40">
        <f>VLOOKUP(Sintéticos6x6!F18,Aplicações!$B$10:$J$67,7,0)</f>
        <v>0</v>
      </c>
      <c r="AL18" s="40">
        <f>VLOOKUP(Sintéticos6x6!G18,Aplicações!$B$10:$J$67,7,0)</f>
        <v>0.1</v>
      </c>
      <c r="AM18" s="40">
        <f>VLOOKUP(Sintéticos6x6!H18,Aplicações!$B$10:$J$67,7,0)</f>
        <v>0</v>
      </c>
      <c r="AN18" s="40">
        <f>VLOOKUP(Sintéticos6x6!C18,Aplicações!$B$10:$J$67,8,0)</f>
        <v>0</v>
      </c>
      <c r="AO18" s="40">
        <f>VLOOKUP(Sintéticos6x6!D18,Aplicações!$B$10:$J$67,8,0)</f>
        <v>0</v>
      </c>
      <c r="AP18" s="40">
        <f>VLOOKUP(Sintéticos6x6!E18,Aplicações!$B$10:$J$67,8,0)</f>
        <v>0</v>
      </c>
      <c r="AQ18" s="40">
        <f>VLOOKUP(Sintéticos6x6!F18,Aplicações!$B$10:$J$67,8,0)</f>
        <v>0.3</v>
      </c>
      <c r="AR18" s="40">
        <f>VLOOKUP(Sintéticos6x6!G18,Aplicações!$B$10:$J$67,8,0)</f>
        <v>0.3</v>
      </c>
      <c r="AS18" s="40">
        <f>VLOOKUP(Sintéticos6x6!H18,Aplicações!$B$10:$J$67,8,0)</f>
        <v>0.2</v>
      </c>
      <c r="AT18" s="40">
        <f t="shared" si="2"/>
        <v>1.9</v>
      </c>
      <c r="AU18" s="40">
        <f t="shared" si="3"/>
        <v>0.1</v>
      </c>
      <c r="AV18" s="40">
        <f t="shared" si="4"/>
        <v>0.8</v>
      </c>
      <c r="AW18" s="40">
        <f t="shared" si="5"/>
        <v>0.72666666666666668</v>
      </c>
      <c r="AX18" s="40">
        <f t="shared" si="6"/>
        <v>0.96666666666666679</v>
      </c>
      <c r="AY18" s="40">
        <f t="shared" si="7"/>
        <v>0.83333333333333348</v>
      </c>
    </row>
    <row r="19" spans="2:51" ht="13.5" customHeight="1">
      <c r="B19" s="39">
        <v>16</v>
      </c>
      <c r="C19" s="31" t="s">
        <v>56</v>
      </c>
      <c r="D19" s="31" t="s">
        <v>56</v>
      </c>
      <c r="E19" s="31" t="s">
        <v>56</v>
      </c>
      <c r="F19" s="31" t="s">
        <v>57</v>
      </c>
      <c r="G19" s="31" t="s">
        <v>59</v>
      </c>
      <c r="H19" s="31" t="s">
        <v>59</v>
      </c>
      <c r="I19" s="40">
        <f>VLOOKUP(Sintéticos6x6!C19,Aplicações!$B$10:$J$67,9,0)</f>
        <v>48.52</v>
      </c>
      <c r="J19" s="40">
        <f>VLOOKUP(Sintéticos6x6!D19,Aplicações!$B$10:$J$67,9,0)</f>
        <v>48.52</v>
      </c>
      <c r="K19" s="40">
        <f>VLOOKUP(Sintéticos6x6!E19,Aplicações!$B$10:$J$67,9,0)</f>
        <v>48.52</v>
      </c>
      <c r="L19" s="40">
        <f>VLOOKUP(Sintéticos6x6!F19,Aplicações!$B$10:$J$67,9,0)</f>
        <v>60.92</v>
      </c>
      <c r="M19" s="40">
        <f>VLOOKUP(Sintéticos6x6!G19,Aplicações!$B$10:$J$67,9,0)</f>
        <v>36.29</v>
      </c>
      <c r="N19" s="40">
        <f>VLOOKUP(Sintéticos6x6!H19,Aplicações!$B$10:$J$67,9,0)</f>
        <v>36.29</v>
      </c>
      <c r="O19" s="31">
        <v>94</v>
      </c>
      <c r="P19" s="31">
        <v>93</v>
      </c>
      <c r="Q19" s="31">
        <v>96</v>
      </c>
      <c r="R19" s="31">
        <v>126</v>
      </c>
      <c r="S19" s="31">
        <v>81</v>
      </c>
      <c r="T19" s="31">
        <v>81</v>
      </c>
      <c r="U19" s="41">
        <f t="shared" ref="U19:Z19" si="22">O19/I19-1</f>
        <v>0.93734542456718861</v>
      </c>
      <c r="V19" s="41">
        <f t="shared" si="22"/>
        <v>0.91673536685902701</v>
      </c>
      <c r="W19" s="41">
        <f t="shared" si="22"/>
        <v>0.97856553998351181</v>
      </c>
      <c r="X19" s="41">
        <f t="shared" si="22"/>
        <v>1.068286277084701</v>
      </c>
      <c r="Y19" s="41">
        <f t="shared" si="22"/>
        <v>1.2320198401763571</v>
      </c>
      <c r="Z19" s="41">
        <f t="shared" si="22"/>
        <v>1.2320198401763571</v>
      </c>
      <c r="AA19" s="41">
        <f t="shared" si="1"/>
        <v>1.060828714807857</v>
      </c>
      <c r="AB19" s="40">
        <f>VLOOKUP(Sintéticos6x6!C19,Aplicações!$B$10:$J$67,6,0)</f>
        <v>0.1</v>
      </c>
      <c r="AC19" s="40">
        <f>VLOOKUP(Sintéticos6x6!D19,Aplicações!$B$10:$J$67,6,0)</f>
        <v>0.1</v>
      </c>
      <c r="AD19" s="40">
        <f>VLOOKUP(Sintéticos6x6!E19,Aplicações!$B$10:$J$67,6,0)</f>
        <v>0.1</v>
      </c>
      <c r="AE19" s="40">
        <f>VLOOKUP(Sintéticos6x6!F19,Aplicações!$B$10:$J$67,6,0)</f>
        <v>0.6</v>
      </c>
      <c r="AF19" s="40">
        <f>VLOOKUP(Sintéticos6x6!G19,Aplicações!$B$10:$J$67,6,0)</f>
        <v>0.5</v>
      </c>
      <c r="AG19" s="40">
        <f>VLOOKUP(Sintéticos6x6!H19,Aplicações!$B$10:$J$67,6,0)</f>
        <v>0.5</v>
      </c>
      <c r="AH19" s="40">
        <f>VLOOKUP(Sintéticos6x6!C19,Aplicações!$B$10:$J$67,7,0)</f>
        <v>0</v>
      </c>
      <c r="AI19" s="40">
        <f>VLOOKUP(Sintéticos6x6!D19,Aplicações!$B$10:$J$67,7,0)</f>
        <v>0</v>
      </c>
      <c r="AJ19" s="40">
        <f>VLOOKUP(Sintéticos6x6!E19,Aplicações!$B$10:$J$67,7,0)</f>
        <v>0</v>
      </c>
      <c r="AK19" s="40">
        <f>VLOOKUP(Sintéticos6x6!F19,Aplicações!$B$10:$J$67,7,0)</f>
        <v>0</v>
      </c>
      <c r="AL19" s="40">
        <f>VLOOKUP(Sintéticos6x6!G19,Aplicações!$B$10:$J$67,7,0)</f>
        <v>0</v>
      </c>
      <c r="AM19" s="40">
        <f>VLOOKUP(Sintéticos6x6!H19,Aplicações!$B$10:$J$67,7,0)</f>
        <v>0</v>
      </c>
      <c r="AN19" s="40">
        <f>VLOOKUP(Sintéticos6x6!C19,Aplicações!$B$10:$J$67,8,0)</f>
        <v>0</v>
      </c>
      <c r="AO19" s="40">
        <f>VLOOKUP(Sintéticos6x6!D19,Aplicações!$B$10:$J$67,8,0)</f>
        <v>0</v>
      </c>
      <c r="AP19" s="40">
        <f>VLOOKUP(Sintéticos6x6!E19,Aplicações!$B$10:$J$67,8,0)</f>
        <v>0</v>
      </c>
      <c r="AQ19" s="40">
        <f>VLOOKUP(Sintéticos6x6!F19,Aplicações!$B$10:$J$67,8,0)</f>
        <v>0.3</v>
      </c>
      <c r="AR19" s="40">
        <f>VLOOKUP(Sintéticos6x6!G19,Aplicações!$B$10:$J$67,8,0)</f>
        <v>0.2</v>
      </c>
      <c r="AS19" s="40">
        <f>VLOOKUP(Sintéticos6x6!H19,Aplicações!$B$10:$J$67,8,0)</f>
        <v>0.2</v>
      </c>
      <c r="AT19" s="40">
        <f t="shared" si="2"/>
        <v>1.9</v>
      </c>
      <c r="AU19" s="40">
        <f t="shared" si="3"/>
        <v>0</v>
      </c>
      <c r="AV19" s="40">
        <f t="shared" si="4"/>
        <v>0.7</v>
      </c>
      <c r="AW19" s="40">
        <f t="shared" si="5"/>
        <v>0.72666666666666668</v>
      </c>
      <c r="AX19" s="40">
        <f t="shared" si="6"/>
        <v>1</v>
      </c>
      <c r="AY19" s="40">
        <f t="shared" si="7"/>
        <v>0.8533333333333335</v>
      </c>
    </row>
    <row r="20" spans="2:51" ht="13.5" customHeight="1">
      <c r="B20" s="39">
        <v>17</v>
      </c>
      <c r="C20" s="31" t="s">
        <v>56</v>
      </c>
      <c r="D20" s="31" t="s">
        <v>56</v>
      </c>
      <c r="E20" s="31" t="s">
        <v>56</v>
      </c>
      <c r="F20" s="31" t="s">
        <v>58</v>
      </c>
      <c r="G20" s="31" t="s">
        <v>58</v>
      </c>
      <c r="H20" s="31" t="s">
        <v>58</v>
      </c>
      <c r="I20" s="40">
        <f>VLOOKUP(Sintéticos6x6!C20,Aplicações!$B$10:$J$67,9,0)</f>
        <v>48.52</v>
      </c>
      <c r="J20" s="40">
        <f>VLOOKUP(Sintéticos6x6!D20,Aplicações!$B$10:$J$67,9,0)</f>
        <v>48.52</v>
      </c>
      <c r="K20" s="40">
        <f>VLOOKUP(Sintéticos6x6!E20,Aplicações!$B$10:$J$67,9,0)</f>
        <v>48.52</v>
      </c>
      <c r="L20" s="40">
        <f>VLOOKUP(Sintéticos6x6!F20,Aplicações!$B$10:$J$67,9,0)</f>
        <v>39.32</v>
      </c>
      <c r="M20" s="40">
        <f>VLOOKUP(Sintéticos6x6!G20,Aplicações!$B$10:$J$67,9,0)</f>
        <v>39.32</v>
      </c>
      <c r="N20" s="40">
        <f>VLOOKUP(Sintéticos6x6!H20,Aplicações!$B$10:$J$67,9,0)</f>
        <v>39.32</v>
      </c>
      <c r="O20" s="31">
        <v>105</v>
      </c>
      <c r="P20" s="31">
        <v>99</v>
      </c>
      <c r="Q20" s="31">
        <v>101</v>
      </c>
      <c r="R20" s="31">
        <v>105</v>
      </c>
      <c r="S20" s="31">
        <v>105</v>
      </c>
      <c r="T20" s="31">
        <v>105</v>
      </c>
      <c r="U20" s="41">
        <f t="shared" ref="U20:Z20" si="23">O20/I20-1</f>
        <v>1.164056059356966</v>
      </c>
      <c r="V20" s="41">
        <f t="shared" si="23"/>
        <v>1.0403957131079964</v>
      </c>
      <c r="W20" s="41">
        <f t="shared" si="23"/>
        <v>1.0816158285243196</v>
      </c>
      <c r="X20" s="41">
        <f t="shared" si="23"/>
        <v>1.6703967446592065</v>
      </c>
      <c r="Y20" s="41">
        <f t="shared" si="23"/>
        <v>1.6703967446592065</v>
      </c>
      <c r="Z20" s="41">
        <f t="shared" si="23"/>
        <v>1.6703967446592065</v>
      </c>
      <c r="AA20" s="41">
        <f t="shared" si="1"/>
        <v>1.3828763058278168</v>
      </c>
      <c r="AB20" s="40">
        <f>VLOOKUP(Sintéticos6x6!C20,Aplicações!$B$10:$J$67,6,0)</f>
        <v>0.1</v>
      </c>
      <c r="AC20" s="40">
        <f>VLOOKUP(Sintéticos6x6!D20,Aplicações!$B$10:$J$67,6,0)</f>
        <v>0.1</v>
      </c>
      <c r="AD20" s="40">
        <f>VLOOKUP(Sintéticos6x6!E20,Aplicações!$B$10:$J$67,6,0)</f>
        <v>0.1</v>
      </c>
      <c r="AE20" s="40">
        <f>VLOOKUP(Sintéticos6x6!F20,Aplicações!$B$10:$J$67,6,0)</f>
        <v>0.5</v>
      </c>
      <c r="AF20" s="40">
        <f>VLOOKUP(Sintéticos6x6!G20,Aplicações!$B$10:$J$67,6,0)</f>
        <v>0.5</v>
      </c>
      <c r="AG20" s="40">
        <f>VLOOKUP(Sintéticos6x6!H20,Aplicações!$B$10:$J$67,6,0)</f>
        <v>0.5</v>
      </c>
      <c r="AH20" s="40">
        <f>VLOOKUP(Sintéticos6x6!C20,Aplicações!$B$10:$J$67,7,0)</f>
        <v>0</v>
      </c>
      <c r="AI20" s="40">
        <f>VLOOKUP(Sintéticos6x6!D20,Aplicações!$B$10:$J$67,7,0)</f>
        <v>0</v>
      </c>
      <c r="AJ20" s="40">
        <f>VLOOKUP(Sintéticos6x6!E20,Aplicações!$B$10:$J$67,7,0)</f>
        <v>0</v>
      </c>
      <c r="AK20" s="40">
        <f>VLOOKUP(Sintéticos6x6!F20,Aplicações!$B$10:$J$67,7,0)</f>
        <v>0.1</v>
      </c>
      <c r="AL20" s="40">
        <f>VLOOKUP(Sintéticos6x6!G20,Aplicações!$B$10:$J$67,7,0)</f>
        <v>0.1</v>
      </c>
      <c r="AM20" s="40">
        <f>VLOOKUP(Sintéticos6x6!H20,Aplicações!$B$10:$J$67,7,0)</f>
        <v>0.1</v>
      </c>
      <c r="AN20" s="40">
        <f>VLOOKUP(Sintéticos6x6!C20,Aplicações!$B$10:$J$67,8,0)</f>
        <v>0</v>
      </c>
      <c r="AO20" s="40">
        <f>VLOOKUP(Sintéticos6x6!D20,Aplicações!$B$10:$J$67,8,0)</f>
        <v>0</v>
      </c>
      <c r="AP20" s="40">
        <f>VLOOKUP(Sintéticos6x6!E20,Aplicações!$B$10:$J$67,8,0)</f>
        <v>0</v>
      </c>
      <c r="AQ20" s="40">
        <f>VLOOKUP(Sintéticos6x6!F20,Aplicações!$B$10:$J$67,8,0)</f>
        <v>0.3</v>
      </c>
      <c r="AR20" s="40">
        <f>VLOOKUP(Sintéticos6x6!G20,Aplicações!$B$10:$J$67,8,0)</f>
        <v>0.3</v>
      </c>
      <c r="AS20" s="40">
        <f>VLOOKUP(Sintéticos6x6!H20,Aplicações!$B$10:$J$67,8,0)</f>
        <v>0.3</v>
      </c>
      <c r="AT20" s="40">
        <f t="shared" si="2"/>
        <v>1.8</v>
      </c>
      <c r="AU20" s="40">
        <f t="shared" si="3"/>
        <v>0.30000000000000004</v>
      </c>
      <c r="AV20" s="40">
        <f t="shared" si="4"/>
        <v>0.89999999999999991</v>
      </c>
      <c r="AW20" s="40">
        <f t="shared" si="5"/>
        <v>0.7599999999999999</v>
      </c>
      <c r="AX20" s="40">
        <f t="shared" si="6"/>
        <v>0.94000000000000006</v>
      </c>
      <c r="AY20" s="40">
        <f t="shared" si="7"/>
        <v>0.84</v>
      </c>
    </row>
    <row r="21" spans="2:51" ht="13.5" customHeight="1">
      <c r="B21" s="39">
        <v>18</v>
      </c>
      <c r="C21" s="31" t="s">
        <v>56</v>
      </c>
      <c r="D21" s="31" t="s">
        <v>56</v>
      </c>
      <c r="E21" s="31" t="s">
        <v>56</v>
      </c>
      <c r="F21" s="31" t="s">
        <v>58</v>
      </c>
      <c r="G21" s="31" t="s">
        <v>58</v>
      </c>
      <c r="H21" s="31" t="s">
        <v>59</v>
      </c>
      <c r="I21" s="40">
        <f>VLOOKUP(Sintéticos6x6!C21,Aplicações!$B$10:$J$67,9,0)</f>
        <v>48.52</v>
      </c>
      <c r="J21" s="40">
        <f>VLOOKUP(Sintéticos6x6!D21,Aplicações!$B$10:$J$67,9,0)</f>
        <v>48.52</v>
      </c>
      <c r="K21" s="40">
        <f>VLOOKUP(Sintéticos6x6!E21,Aplicações!$B$10:$J$67,9,0)</f>
        <v>48.52</v>
      </c>
      <c r="L21" s="40">
        <f>VLOOKUP(Sintéticos6x6!F21,Aplicações!$B$10:$J$67,9,0)</f>
        <v>39.32</v>
      </c>
      <c r="M21" s="40">
        <f>VLOOKUP(Sintéticos6x6!G21,Aplicações!$B$10:$J$67,9,0)</f>
        <v>39.32</v>
      </c>
      <c r="N21" s="40">
        <f>VLOOKUP(Sintéticos6x6!H21,Aplicações!$B$10:$J$67,9,0)</f>
        <v>36.29</v>
      </c>
      <c r="O21" s="31">
        <v>101</v>
      </c>
      <c r="P21" s="31">
        <v>102</v>
      </c>
      <c r="Q21" s="31">
        <v>103</v>
      </c>
      <c r="R21" s="31">
        <v>99</v>
      </c>
      <c r="S21" s="31">
        <v>98</v>
      </c>
      <c r="T21" s="31">
        <v>101</v>
      </c>
      <c r="U21" s="41">
        <f t="shared" ref="U21:Z21" si="24">O21/I21-1</f>
        <v>1.0816158285243196</v>
      </c>
      <c r="V21" s="41">
        <f t="shared" si="24"/>
        <v>1.1022258862324814</v>
      </c>
      <c r="W21" s="41">
        <f t="shared" si="24"/>
        <v>1.1228359439406428</v>
      </c>
      <c r="X21" s="41">
        <f t="shared" si="24"/>
        <v>1.5178026449643949</v>
      </c>
      <c r="Y21" s="41">
        <f t="shared" si="24"/>
        <v>1.4923702950152595</v>
      </c>
      <c r="Z21" s="41">
        <f t="shared" si="24"/>
        <v>1.7831358500964454</v>
      </c>
      <c r="AA21" s="41">
        <f t="shared" si="1"/>
        <v>1.349997741462257</v>
      </c>
      <c r="AB21" s="40">
        <f>VLOOKUP(Sintéticos6x6!C21,Aplicações!$B$10:$J$67,6,0)</f>
        <v>0.1</v>
      </c>
      <c r="AC21" s="40">
        <f>VLOOKUP(Sintéticos6x6!D21,Aplicações!$B$10:$J$67,6,0)</f>
        <v>0.1</v>
      </c>
      <c r="AD21" s="40">
        <f>VLOOKUP(Sintéticos6x6!E21,Aplicações!$B$10:$J$67,6,0)</f>
        <v>0.1</v>
      </c>
      <c r="AE21" s="40">
        <f>VLOOKUP(Sintéticos6x6!F21,Aplicações!$B$10:$J$67,6,0)</f>
        <v>0.5</v>
      </c>
      <c r="AF21" s="40">
        <f>VLOOKUP(Sintéticos6x6!G21,Aplicações!$B$10:$J$67,6,0)</f>
        <v>0.5</v>
      </c>
      <c r="AG21" s="40">
        <f>VLOOKUP(Sintéticos6x6!H21,Aplicações!$B$10:$J$67,6,0)</f>
        <v>0.5</v>
      </c>
      <c r="AH21" s="40">
        <f>VLOOKUP(Sintéticos6x6!C21,Aplicações!$B$10:$J$67,7,0)</f>
        <v>0</v>
      </c>
      <c r="AI21" s="40">
        <f>VLOOKUP(Sintéticos6x6!D21,Aplicações!$B$10:$J$67,7,0)</f>
        <v>0</v>
      </c>
      <c r="AJ21" s="40">
        <f>VLOOKUP(Sintéticos6x6!E21,Aplicações!$B$10:$J$67,7,0)</f>
        <v>0</v>
      </c>
      <c r="AK21" s="40">
        <f>VLOOKUP(Sintéticos6x6!F21,Aplicações!$B$10:$J$67,7,0)</f>
        <v>0.1</v>
      </c>
      <c r="AL21" s="40">
        <f>VLOOKUP(Sintéticos6x6!G21,Aplicações!$B$10:$J$67,7,0)</f>
        <v>0.1</v>
      </c>
      <c r="AM21" s="40">
        <f>VLOOKUP(Sintéticos6x6!H21,Aplicações!$B$10:$J$67,7,0)</f>
        <v>0</v>
      </c>
      <c r="AN21" s="40">
        <f>VLOOKUP(Sintéticos6x6!C21,Aplicações!$B$10:$J$67,8,0)</f>
        <v>0</v>
      </c>
      <c r="AO21" s="40">
        <f>VLOOKUP(Sintéticos6x6!D21,Aplicações!$B$10:$J$67,8,0)</f>
        <v>0</v>
      </c>
      <c r="AP21" s="40">
        <f>VLOOKUP(Sintéticos6x6!E21,Aplicações!$B$10:$J$67,8,0)</f>
        <v>0</v>
      </c>
      <c r="AQ21" s="40">
        <f>VLOOKUP(Sintéticos6x6!F21,Aplicações!$B$10:$J$67,8,0)</f>
        <v>0.3</v>
      </c>
      <c r="AR21" s="40">
        <f>VLOOKUP(Sintéticos6x6!G21,Aplicações!$B$10:$J$67,8,0)</f>
        <v>0.3</v>
      </c>
      <c r="AS21" s="40">
        <f>VLOOKUP(Sintéticos6x6!H21,Aplicações!$B$10:$J$67,8,0)</f>
        <v>0.2</v>
      </c>
      <c r="AT21" s="40">
        <f t="shared" si="2"/>
        <v>1.8</v>
      </c>
      <c r="AU21" s="40">
        <f t="shared" si="3"/>
        <v>0.2</v>
      </c>
      <c r="AV21" s="40">
        <f t="shared" si="4"/>
        <v>0.8</v>
      </c>
      <c r="AW21" s="40">
        <f t="shared" si="5"/>
        <v>0.7599999999999999</v>
      </c>
      <c r="AX21" s="40">
        <f t="shared" si="6"/>
        <v>0.94666666666666688</v>
      </c>
      <c r="AY21" s="40">
        <f t="shared" si="7"/>
        <v>0.83333333333333348</v>
      </c>
    </row>
    <row r="22" spans="2:51" ht="13.5" customHeight="1">
      <c r="B22" s="39">
        <v>19</v>
      </c>
      <c r="C22" s="31" t="s">
        <v>56</v>
      </c>
      <c r="D22" s="31" t="s">
        <v>56</v>
      </c>
      <c r="E22" s="31" t="s">
        <v>56</v>
      </c>
      <c r="F22" s="31" t="s">
        <v>58</v>
      </c>
      <c r="G22" s="31" t="s">
        <v>59</v>
      </c>
      <c r="H22" s="31" t="s">
        <v>59</v>
      </c>
      <c r="I22" s="40">
        <f>VLOOKUP(Sintéticos6x6!C22,Aplicações!$B$10:$J$67,9,0)</f>
        <v>48.52</v>
      </c>
      <c r="J22" s="40">
        <f>VLOOKUP(Sintéticos6x6!D22,Aplicações!$B$10:$J$67,9,0)</f>
        <v>48.52</v>
      </c>
      <c r="K22" s="40">
        <f>VLOOKUP(Sintéticos6x6!E22,Aplicações!$B$10:$J$67,9,0)</f>
        <v>48.52</v>
      </c>
      <c r="L22" s="40">
        <f>VLOOKUP(Sintéticos6x6!F22,Aplicações!$B$10:$J$67,9,0)</f>
        <v>39.32</v>
      </c>
      <c r="M22" s="40">
        <f>VLOOKUP(Sintéticos6x6!G22,Aplicações!$B$10:$J$67,9,0)</f>
        <v>36.29</v>
      </c>
      <c r="N22" s="40">
        <f>VLOOKUP(Sintéticos6x6!H22,Aplicações!$B$10:$J$67,9,0)</f>
        <v>36.29</v>
      </c>
      <c r="O22" s="31">
        <v>100</v>
      </c>
      <c r="P22" s="31">
        <v>97</v>
      </c>
      <c r="Q22" s="31">
        <v>98</v>
      </c>
      <c r="R22" s="31">
        <v>93</v>
      </c>
      <c r="S22" s="31">
        <v>97</v>
      </c>
      <c r="T22" s="31">
        <v>96</v>
      </c>
      <c r="U22" s="41">
        <f t="shared" ref="U22:Z22" si="25">O22/I22-1</f>
        <v>1.0610057708161582</v>
      </c>
      <c r="V22" s="41">
        <f t="shared" si="25"/>
        <v>0.99917559769167341</v>
      </c>
      <c r="W22" s="41">
        <f t="shared" si="25"/>
        <v>1.019785655399835</v>
      </c>
      <c r="X22" s="41">
        <f t="shared" si="25"/>
        <v>1.3652085452695828</v>
      </c>
      <c r="Y22" s="41">
        <f t="shared" si="25"/>
        <v>1.6729126481124279</v>
      </c>
      <c r="Z22" s="41">
        <f t="shared" si="25"/>
        <v>1.6453568476164233</v>
      </c>
      <c r="AA22" s="41">
        <f t="shared" si="1"/>
        <v>1.2939075108176834</v>
      </c>
      <c r="AB22" s="40">
        <f>VLOOKUP(Sintéticos6x6!C22,Aplicações!$B$10:$J$67,6,0)</f>
        <v>0.1</v>
      </c>
      <c r="AC22" s="40">
        <f>VLOOKUP(Sintéticos6x6!D22,Aplicações!$B$10:$J$67,6,0)</f>
        <v>0.1</v>
      </c>
      <c r="AD22" s="40">
        <f>VLOOKUP(Sintéticos6x6!E22,Aplicações!$B$10:$J$67,6,0)</f>
        <v>0.1</v>
      </c>
      <c r="AE22" s="40">
        <f>VLOOKUP(Sintéticos6x6!F22,Aplicações!$B$10:$J$67,6,0)</f>
        <v>0.5</v>
      </c>
      <c r="AF22" s="40">
        <f>VLOOKUP(Sintéticos6x6!G22,Aplicações!$B$10:$J$67,6,0)</f>
        <v>0.5</v>
      </c>
      <c r="AG22" s="40">
        <f>VLOOKUP(Sintéticos6x6!H22,Aplicações!$B$10:$J$67,6,0)</f>
        <v>0.5</v>
      </c>
      <c r="AH22" s="40">
        <f>VLOOKUP(Sintéticos6x6!C22,Aplicações!$B$10:$J$67,7,0)</f>
        <v>0</v>
      </c>
      <c r="AI22" s="40">
        <f>VLOOKUP(Sintéticos6x6!D22,Aplicações!$B$10:$J$67,7,0)</f>
        <v>0</v>
      </c>
      <c r="AJ22" s="40">
        <f>VLOOKUP(Sintéticos6x6!E22,Aplicações!$B$10:$J$67,7,0)</f>
        <v>0</v>
      </c>
      <c r="AK22" s="40">
        <f>VLOOKUP(Sintéticos6x6!F22,Aplicações!$B$10:$J$67,7,0)</f>
        <v>0.1</v>
      </c>
      <c r="AL22" s="40">
        <f>VLOOKUP(Sintéticos6x6!G22,Aplicações!$B$10:$J$67,7,0)</f>
        <v>0</v>
      </c>
      <c r="AM22" s="40">
        <f>VLOOKUP(Sintéticos6x6!H22,Aplicações!$B$10:$J$67,7,0)</f>
        <v>0</v>
      </c>
      <c r="AN22" s="40">
        <f>VLOOKUP(Sintéticos6x6!C22,Aplicações!$B$10:$J$67,8,0)</f>
        <v>0</v>
      </c>
      <c r="AO22" s="40">
        <f>VLOOKUP(Sintéticos6x6!D22,Aplicações!$B$10:$J$67,8,0)</f>
        <v>0</v>
      </c>
      <c r="AP22" s="40">
        <f>VLOOKUP(Sintéticos6x6!E22,Aplicações!$B$10:$J$67,8,0)</f>
        <v>0</v>
      </c>
      <c r="AQ22" s="40">
        <f>VLOOKUP(Sintéticos6x6!F22,Aplicações!$B$10:$J$67,8,0)</f>
        <v>0.3</v>
      </c>
      <c r="AR22" s="40">
        <f>VLOOKUP(Sintéticos6x6!G22,Aplicações!$B$10:$J$67,8,0)</f>
        <v>0.2</v>
      </c>
      <c r="AS22" s="40">
        <f>VLOOKUP(Sintéticos6x6!H22,Aplicações!$B$10:$J$67,8,0)</f>
        <v>0.2</v>
      </c>
      <c r="AT22" s="40">
        <f t="shared" si="2"/>
        <v>1.8</v>
      </c>
      <c r="AU22" s="40">
        <f t="shared" si="3"/>
        <v>0.1</v>
      </c>
      <c r="AV22" s="40">
        <f t="shared" si="4"/>
        <v>0.7</v>
      </c>
      <c r="AW22" s="40">
        <f t="shared" si="5"/>
        <v>0.7599999999999999</v>
      </c>
      <c r="AX22" s="40">
        <f t="shared" si="6"/>
        <v>0.96666666666666679</v>
      </c>
      <c r="AY22" s="40">
        <f t="shared" si="7"/>
        <v>0.8533333333333335</v>
      </c>
    </row>
    <row r="23" spans="2:51" ht="13.5" customHeight="1">
      <c r="B23" s="39">
        <v>20</v>
      </c>
      <c r="C23" s="31" t="s">
        <v>56</v>
      </c>
      <c r="D23" s="31" t="s">
        <v>56</v>
      </c>
      <c r="E23" s="31" t="s">
        <v>56</v>
      </c>
      <c r="F23" s="31" t="s">
        <v>59</v>
      </c>
      <c r="G23" s="31" t="s">
        <v>59</v>
      </c>
      <c r="H23" s="31" t="s">
        <v>59</v>
      </c>
      <c r="I23" s="40">
        <f>VLOOKUP(Sintéticos6x6!C23,Aplicações!$B$10:$J$67,9,0)</f>
        <v>48.52</v>
      </c>
      <c r="J23" s="40">
        <f>VLOOKUP(Sintéticos6x6!D23,Aplicações!$B$10:$J$67,9,0)</f>
        <v>48.52</v>
      </c>
      <c r="K23" s="40">
        <f>VLOOKUP(Sintéticos6x6!E23,Aplicações!$B$10:$J$67,9,0)</f>
        <v>48.52</v>
      </c>
      <c r="L23" s="40">
        <f>VLOOKUP(Sintéticos6x6!F23,Aplicações!$B$10:$J$67,9,0)</f>
        <v>36.29</v>
      </c>
      <c r="M23" s="40">
        <f>VLOOKUP(Sintéticos6x6!G23,Aplicações!$B$10:$J$67,9,0)</f>
        <v>36.29</v>
      </c>
      <c r="N23" s="40">
        <f>VLOOKUP(Sintéticos6x6!H23,Aplicações!$B$10:$J$67,9,0)</f>
        <v>36.29</v>
      </c>
      <c r="O23" s="31">
        <v>98</v>
      </c>
      <c r="P23" s="31">
        <v>103</v>
      </c>
      <c r="Q23" s="31">
        <v>97</v>
      </c>
      <c r="R23" s="31">
        <v>102</v>
      </c>
      <c r="S23" s="31">
        <v>101</v>
      </c>
      <c r="T23" s="31">
        <v>102</v>
      </c>
      <c r="U23" s="41">
        <f t="shared" ref="U23:Z23" si="26">O23/I23-1</f>
        <v>1.019785655399835</v>
      </c>
      <c r="V23" s="41">
        <f t="shared" si="26"/>
        <v>1.1228359439406428</v>
      </c>
      <c r="W23" s="41">
        <f t="shared" si="26"/>
        <v>0.99917559769167341</v>
      </c>
      <c r="X23" s="41">
        <f t="shared" si="26"/>
        <v>1.81069165059245</v>
      </c>
      <c r="Y23" s="41">
        <f t="shared" si="26"/>
        <v>1.7831358500964454</v>
      </c>
      <c r="Z23" s="41">
        <f t="shared" si="26"/>
        <v>1.81069165059245</v>
      </c>
      <c r="AA23" s="41">
        <f t="shared" si="1"/>
        <v>1.4243860580522494</v>
      </c>
      <c r="AB23" s="40">
        <f>VLOOKUP(Sintéticos6x6!C23,Aplicações!$B$10:$J$67,6,0)</f>
        <v>0.1</v>
      </c>
      <c r="AC23" s="40">
        <f>VLOOKUP(Sintéticos6x6!D23,Aplicações!$B$10:$J$67,6,0)</f>
        <v>0.1</v>
      </c>
      <c r="AD23" s="40">
        <f>VLOOKUP(Sintéticos6x6!E23,Aplicações!$B$10:$J$67,6,0)</f>
        <v>0.1</v>
      </c>
      <c r="AE23" s="40">
        <f>VLOOKUP(Sintéticos6x6!F23,Aplicações!$B$10:$J$67,6,0)</f>
        <v>0.5</v>
      </c>
      <c r="AF23" s="40">
        <f>VLOOKUP(Sintéticos6x6!G23,Aplicações!$B$10:$J$67,6,0)</f>
        <v>0.5</v>
      </c>
      <c r="AG23" s="40">
        <f>VLOOKUP(Sintéticos6x6!H23,Aplicações!$B$10:$J$67,6,0)</f>
        <v>0.5</v>
      </c>
      <c r="AH23" s="40">
        <f>VLOOKUP(Sintéticos6x6!C23,Aplicações!$B$10:$J$67,7,0)</f>
        <v>0</v>
      </c>
      <c r="AI23" s="40">
        <f>VLOOKUP(Sintéticos6x6!D23,Aplicações!$B$10:$J$67,7,0)</f>
        <v>0</v>
      </c>
      <c r="AJ23" s="40">
        <f>VLOOKUP(Sintéticos6x6!E23,Aplicações!$B$10:$J$67,7,0)</f>
        <v>0</v>
      </c>
      <c r="AK23" s="40">
        <f>VLOOKUP(Sintéticos6x6!F23,Aplicações!$B$10:$J$67,7,0)</f>
        <v>0</v>
      </c>
      <c r="AL23" s="40">
        <f>VLOOKUP(Sintéticos6x6!G23,Aplicações!$B$10:$J$67,7,0)</f>
        <v>0</v>
      </c>
      <c r="AM23" s="40">
        <f>VLOOKUP(Sintéticos6x6!H23,Aplicações!$B$10:$J$67,7,0)</f>
        <v>0</v>
      </c>
      <c r="AN23" s="40">
        <f>VLOOKUP(Sintéticos6x6!C23,Aplicações!$B$10:$J$67,8,0)</f>
        <v>0</v>
      </c>
      <c r="AO23" s="40">
        <f>VLOOKUP(Sintéticos6x6!D23,Aplicações!$B$10:$J$67,8,0)</f>
        <v>0</v>
      </c>
      <c r="AP23" s="40">
        <f>VLOOKUP(Sintéticos6x6!E23,Aplicações!$B$10:$J$67,8,0)</f>
        <v>0</v>
      </c>
      <c r="AQ23" s="40">
        <f>VLOOKUP(Sintéticos6x6!F23,Aplicações!$B$10:$J$67,8,0)</f>
        <v>0.2</v>
      </c>
      <c r="AR23" s="40">
        <f>VLOOKUP(Sintéticos6x6!G23,Aplicações!$B$10:$J$67,8,0)</f>
        <v>0.2</v>
      </c>
      <c r="AS23" s="40">
        <f>VLOOKUP(Sintéticos6x6!H23,Aplicações!$B$10:$J$67,8,0)</f>
        <v>0.2</v>
      </c>
      <c r="AT23" s="40">
        <f t="shared" si="2"/>
        <v>1.8</v>
      </c>
      <c r="AU23" s="40">
        <f t="shared" si="3"/>
        <v>0</v>
      </c>
      <c r="AV23" s="40">
        <f t="shared" si="4"/>
        <v>0.60000000000000009</v>
      </c>
      <c r="AW23" s="40">
        <f t="shared" si="5"/>
        <v>0.7599999999999999</v>
      </c>
      <c r="AX23" s="40">
        <f t="shared" si="6"/>
        <v>1</v>
      </c>
      <c r="AY23" s="40">
        <f t="shared" si="7"/>
        <v>0.89333333333333331</v>
      </c>
    </row>
    <row r="24" spans="2:51" ht="13.5" customHeight="1">
      <c r="B24" s="39">
        <v>21</v>
      </c>
      <c r="C24" s="31" t="s">
        <v>56</v>
      </c>
      <c r="D24" s="31" t="s">
        <v>56</v>
      </c>
      <c r="E24" s="31" t="s">
        <v>57</v>
      </c>
      <c r="F24" s="31" t="s">
        <v>57</v>
      </c>
      <c r="G24" s="31" t="s">
        <v>57</v>
      </c>
      <c r="H24" s="31" t="s">
        <v>57</v>
      </c>
      <c r="I24" s="40">
        <f>VLOOKUP(Sintéticos6x6!C24,Aplicações!$B$10:$J$67,9,0)</f>
        <v>48.52</v>
      </c>
      <c r="J24" s="40">
        <f>VLOOKUP(Sintéticos6x6!D24,Aplicações!$B$10:$J$67,9,0)</f>
        <v>48.52</v>
      </c>
      <c r="K24" s="40">
        <f>VLOOKUP(Sintéticos6x6!E24,Aplicações!$B$10:$J$67,9,0)</f>
        <v>60.92</v>
      </c>
      <c r="L24" s="40">
        <f>VLOOKUP(Sintéticos6x6!F24,Aplicações!$B$10:$J$67,9,0)</f>
        <v>60.92</v>
      </c>
      <c r="M24" s="40">
        <f>VLOOKUP(Sintéticos6x6!G24,Aplicações!$B$10:$J$67,9,0)</f>
        <v>60.92</v>
      </c>
      <c r="N24" s="40">
        <f>VLOOKUP(Sintéticos6x6!H24,Aplicações!$B$10:$J$67,9,0)</f>
        <v>60.92</v>
      </c>
      <c r="O24" s="31">
        <v>89</v>
      </c>
      <c r="P24" s="31">
        <v>90</v>
      </c>
      <c r="Q24" s="31">
        <v>167</v>
      </c>
      <c r="R24" s="31">
        <v>165</v>
      </c>
      <c r="S24" s="31">
        <v>166</v>
      </c>
      <c r="T24" s="31">
        <v>166</v>
      </c>
      <c r="U24" s="41">
        <f t="shared" ref="U24:Z24" si="27">O24/I24-1</f>
        <v>0.83429513602638083</v>
      </c>
      <c r="V24" s="41">
        <f t="shared" si="27"/>
        <v>0.85490519373454243</v>
      </c>
      <c r="W24" s="41">
        <f t="shared" si="27"/>
        <v>1.7413000656598818</v>
      </c>
      <c r="X24" s="41">
        <f t="shared" si="27"/>
        <v>1.7084701247537755</v>
      </c>
      <c r="Y24" s="41">
        <f t="shared" si="27"/>
        <v>1.7248850952068286</v>
      </c>
      <c r="Z24" s="41">
        <f t="shared" si="27"/>
        <v>1.7248850952068286</v>
      </c>
      <c r="AA24" s="41">
        <f t="shared" si="1"/>
        <v>1.4314567850980395</v>
      </c>
      <c r="AB24" s="40">
        <f>VLOOKUP(Sintéticos6x6!C24,Aplicações!$B$10:$J$67,6,0)</f>
        <v>0.1</v>
      </c>
      <c r="AC24" s="40">
        <f>VLOOKUP(Sintéticos6x6!D24,Aplicações!$B$10:$J$67,6,0)</f>
        <v>0.1</v>
      </c>
      <c r="AD24" s="40">
        <f>VLOOKUP(Sintéticos6x6!E24,Aplicações!$B$10:$J$67,6,0)</f>
        <v>0.6</v>
      </c>
      <c r="AE24" s="40">
        <f>VLOOKUP(Sintéticos6x6!F24,Aplicações!$B$10:$J$67,6,0)</f>
        <v>0.6</v>
      </c>
      <c r="AF24" s="40">
        <f>VLOOKUP(Sintéticos6x6!G24,Aplicações!$B$10:$J$67,6,0)</f>
        <v>0.6</v>
      </c>
      <c r="AG24" s="40">
        <f>VLOOKUP(Sintéticos6x6!H24,Aplicações!$B$10:$J$67,6,0)</f>
        <v>0.6</v>
      </c>
      <c r="AH24" s="40">
        <f>VLOOKUP(Sintéticos6x6!C24,Aplicações!$B$10:$J$67,7,0)</f>
        <v>0</v>
      </c>
      <c r="AI24" s="40">
        <f>VLOOKUP(Sintéticos6x6!D24,Aplicações!$B$10:$J$67,7,0)</f>
        <v>0</v>
      </c>
      <c r="AJ24" s="40">
        <f>VLOOKUP(Sintéticos6x6!E24,Aplicações!$B$10:$J$67,7,0)</f>
        <v>0</v>
      </c>
      <c r="AK24" s="40">
        <f>VLOOKUP(Sintéticos6x6!F24,Aplicações!$B$10:$J$67,7,0)</f>
        <v>0</v>
      </c>
      <c r="AL24" s="40">
        <f>VLOOKUP(Sintéticos6x6!G24,Aplicações!$B$10:$J$67,7,0)</f>
        <v>0</v>
      </c>
      <c r="AM24" s="40">
        <f>VLOOKUP(Sintéticos6x6!H24,Aplicações!$B$10:$J$67,7,0)</f>
        <v>0</v>
      </c>
      <c r="AN24" s="40">
        <f>VLOOKUP(Sintéticos6x6!C24,Aplicações!$B$10:$J$67,8,0)</f>
        <v>0</v>
      </c>
      <c r="AO24" s="40">
        <f>VLOOKUP(Sintéticos6x6!D24,Aplicações!$B$10:$J$67,8,0)</f>
        <v>0</v>
      </c>
      <c r="AP24" s="40">
        <f>VLOOKUP(Sintéticos6x6!E24,Aplicações!$B$10:$J$67,8,0)</f>
        <v>0.3</v>
      </c>
      <c r="AQ24" s="40">
        <f>VLOOKUP(Sintéticos6x6!F24,Aplicações!$B$10:$J$67,8,0)</f>
        <v>0.3</v>
      </c>
      <c r="AR24" s="40">
        <f>VLOOKUP(Sintéticos6x6!G24,Aplicações!$B$10:$J$67,8,0)</f>
        <v>0.3</v>
      </c>
      <c r="AS24" s="40">
        <f>VLOOKUP(Sintéticos6x6!H24,Aplicações!$B$10:$J$67,8,0)</f>
        <v>0.3</v>
      </c>
      <c r="AT24" s="40">
        <f t="shared" si="2"/>
        <v>2.6</v>
      </c>
      <c r="AU24" s="40">
        <f t="shared" si="3"/>
        <v>0</v>
      </c>
      <c r="AV24" s="40">
        <f t="shared" si="4"/>
        <v>1.2</v>
      </c>
      <c r="AW24" s="40">
        <f t="shared" si="5"/>
        <v>0.73333333333333328</v>
      </c>
      <c r="AX24" s="40">
        <f t="shared" si="6"/>
        <v>1</v>
      </c>
      <c r="AY24" s="40">
        <f t="shared" si="7"/>
        <v>0.86</v>
      </c>
    </row>
    <row r="25" spans="2:51" ht="13.5" customHeight="1">
      <c r="B25" s="39">
        <v>22</v>
      </c>
      <c r="C25" s="31" t="s">
        <v>56</v>
      </c>
      <c r="D25" s="31" t="s">
        <v>56</v>
      </c>
      <c r="E25" s="31" t="s">
        <v>57</v>
      </c>
      <c r="F25" s="31" t="s">
        <v>57</v>
      </c>
      <c r="G25" s="31" t="s">
        <v>57</v>
      </c>
      <c r="H25" s="31" t="s">
        <v>58</v>
      </c>
      <c r="I25" s="40">
        <f>VLOOKUP(Sintéticos6x6!C25,Aplicações!$B$10:$J$67,9,0)</f>
        <v>48.52</v>
      </c>
      <c r="J25" s="40">
        <f>VLOOKUP(Sintéticos6x6!D25,Aplicações!$B$10:$J$67,9,0)</f>
        <v>48.52</v>
      </c>
      <c r="K25" s="40">
        <f>VLOOKUP(Sintéticos6x6!E25,Aplicações!$B$10:$J$67,9,0)</f>
        <v>60.92</v>
      </c>
      <c r="L25" s="40">
        <f>VLOOKUP(Sintéticos6x6!F25,Aplicações!$B$10:$J$67,9,0)</f>
        <v>60.92</v>
      </c>
      <c r="M25" s="40">
        <f>VLOOKUP(Sintéticos6x6!G25,Aplicações!$B$10:$J$67,9,0)</f>
        <v>60.92</v>
      </c>
      <c r="N25" s="40">
        <f>VLOOKUP(Sintéticos6x6!H25,Aplicações!$B$10:$J$67,9,0)</f>
        <v>39.32</v>
      </c>
      <c r="O25" s="31">
        <v>90</v>
      </c>
      <c r="P25" s="31">
        <v>90</v>
      </c>
      <c r="Q25" s="31">
        <v>165</v>
      </c>
      <c r="R25" s="31">
        <v>164</v>
      </c>
      <c r="S25" s="31">
        <v>165</v>
      </c>
      <c r="T25" s="31">
        <v>91</v>
      </c>
      <c r="U25" s="41">
        <f t="shared" ref="U25:Z25" si="28">O25/I25-1</f>
        <v>0.85490519373454243</v>
      </c>
      <c r="V25" s="41">
        <f t="shared" si="28"/>
        <v>0.85490519373454243</v>
      </c>
      <c r="W25" s="41">
        <f t="shared" si="28"/>
        <v>1.7084701247537755</v>
      </c>
      <c r="X25" s="41">
        <f t="shared" si="28"/>
        <v>1.6920551543007223</v>
      </c>
      <c r="Y25" s="41">
        <f t="shared" si="28"/>
        <v>1.7084701247537755</v>
      </c>
      <c r="Z25" s="41">
        <f t="shared" si="28"/>
        <v>1.3143438453713121</v>
      </c>
      <c r="AA25" s="41">
        <f t="shared" si="1"/>
        <v>1.3555249394414448</v>
      </c>
      <c r="AB25" s="40">
        <f>VLOOKUP(Sintéticos6x6!C25,Aplicações!$B$10:$J$67,6,0)</f>
        <v>0.1</v>
      </c>
      <c r="AC25" s="40">
        <f>VLOOKUP(Sintéticos6x6!D25,Aplicações!$B$10:$J$67,6,0)</f>
        <v>0.1</v>
      </c>
      <c r="AD25" s="40">
        <f>VLOOKUP(Sintéticos6x6!E25,Aplicações!$B$10:$J$67,6,0)</f>
        <v>0.6</v>
      </c>
      <c r="AE25" s="40">
        <f>VLOOKUP(Sintéticos6x6!F25,Aplicações!$B$10:$J$67,6,0)</f>
        <v>0.6</v>
      </c>
      <c r="AF25" s="40">
        <f>VLOOKUP(Sintéticos6x6!G25,Aplicações!$B$10:$J$67,6,0)</f>
        <v>0.6</v>
      </c>
      <c r="AG25" s="40">
        <f>VLOOKUP(Sintéticos6x6!H25,Aplicações!$B$10:$J$67,6,0)</f>
        <v>0.5</v>
      </c>
      <c r="AH25" s="40">
        <f>VLOOKUP(Sintéticos6x6!C25,Aplicações!$B$10:$J$67,7,0)</f>
        <v>0</v>
      </c>
      <c r="AI25" s="40">
        <f>VLOOKUP(Sintéticos6x6!D25,Aplicações!$B$10:$J$67,7,0)</f>
        <v>0</v>
      </c>
      <c r="AJ25" s="40">
        <f>VLOOKUP(Sintéticos6x6!E25,Aplicações!$B$10:$J$67,7,0)</f>
        <v>0</v>
      </c>
      <c r="AK25" s="40">
        <f>VLOOKUP(Sintéticos6x6!F25,Aplicações!$B$10:$J$67,7,0)</f>
        <v>0</v>
      </c>
      <c r="AL25" s="40">
        <f>VLOOKUP(Sintéticos6x6!G25,Aplicações!$B$10:$J$67,7,0)</f>
        <v>0</v>
      </c>
      <c r="AM25" s="40">
        <f>VLOOKUP(Sintéticos6x6!H25,Aplicações!$B$10:$J$67,7,0)</f>
        <v>0.1</v>
      </c>
      <c r="AN25" s="40">
        <f>VLOOKUP(Sintéticos6x6!C25,Aplicações!$B$10:$J$67,8,0)</f>
        <v>0</v>
      </c>
      <c r="AO25" s="40">
        <f>VLOOKUP(Sintéticos6x6!D25,Aplicações!$B$10:$J$67,8,0)</f>
        <v>0</v>
      </c>
      <c r="AP25" s="40">
        <f>VLOOKUP(Sintéticos6x6!E25,Aplicações!$B$10:$J$67,8,0)</f>
        <v>0.3</v>
      </c>
      <c r="AQ25" s="40">
        <f>VLOOKUP(Sintéticos6x6!F25,Aplicações!$B$10:$J$67,8,0)</f>
        <v>0.3</v>
      </c>
      <c r="AR25" s="40">
        <f>VLOOKUP(Sintéticos6x6!G25,Aplicações!$B$10:$J$67,8,0)</f>
        <v>0.3</v>
      </c>
      <c r="AS25" s="40">
        <f>VLOOKUP(Sintéticos6x6!H25,Aplicações!$B$10:$J$67,8,0)</f>
        <v>0.3</v>
      </c>
      <c r="AT25" s="40">
        <f t="shared" si="2"/>
        <v>2.5</v>
      </c>
      <c r="AU25" s="40">
        <f t="shared" si="3"/>
        <v>0.1</v>
      </c>
      <c r="AV25" s="40">
        <f t="shared" si="4"/>
        <v>1.2</v>
      </c>
      <c r="AW25" s="40">
        <f t="shared" si="5"/>
        <v>0.72666666666666668</v>
      </c>
      <c r="AX25" s="40">
        <f t="shared" si="6"/>
        <v>0.96666666666666679</v>
      </c>
      <c r="AY25" s="40">
        <f t="shared" si="7"/>
        <v>0.86</v>
      </c>
    </row>
    <row r="26" spans="2:51" ht="13.5" customHeight="1">
      <c r="B26" s="39">
        <v>23</v>
      </c>
      <c r="C26" s="31" t="s">
        <v>56</v>
      </c>
      <c r="D26" s="31" t="s">
        <v>56</v>
      </c>
      <c r="E26" s="31" t="s">
        <v>57</v>
      </c>
      <c r="F26" s="31" t="s">
        <v>57</v>
      </c>
      <c r="G26" s="31" t="s">
        <v>57</v>
      </c>
      <c r="H26" s="31" t="s">
        <v>59</v>
      </c>
      <c r="I26" s="40">
        <f>VLOOKUP(Sintéticos6x6!C26,Aplicações!$B$10:$J$67,9,0)</f>
        <v>48.52</v>
      </c>
      <c r="J26" s="40">
        <f>VLOOKUP(Sintéticos6x6!D26,Aplicações!$B$10:$J$67,9,0)</f>
        <v>48.52</v>
      </c>
      <c r="K26" s="40">
        <f>VLOOKUP(Sintéticos6x6!E26,Aplicações!$B$10:$J$67,9,0)</f>
        <v>60.92</v>
      </c>
      <c r="L26" s="40">
        <f>VLOOKUP(Sintéticos6x6!F26,Aplicações!$B$10:$J$67,9,0)</f>
        <v>60.92</v>
      </c>
      <c r="M26" s="40">
        <f>VLOOKUP(Sintéticos6x6!G26,Aplicações!$B$10:$J$67,9,0)</f>
        <v>60.92</v>
      </c>
      <c r="N26" s="40">
        <f>VLOOKUP(Sintéticos6x6!H26,Aplicações!$B$10:$J$67,9,0)</f>
        <v>36.29</v>
      </c>
      <c r="O26" s="31">
        <v>87</v>
      </c>
      <c r="P26" s="31">
        <v>90</v>
      </c>
      <c r="Q26" s="31">
        <v>159</v>
      </c>
      <c r="R26" s="31">
        <v>159</v>
      </c>
      <c r="S26" s="31">
        <v>158</v>
      </c>
      <c r="T26" s="31">
        <v>90</v>
      </c>
      <c r="U26" s="41">
        <f t="shared" ref="U26:Z26" si="29">O26/I26-1</f>
        <v>0.79307502061005763</v>
      </c>
      <c r="V26" s="41">
        <f t="shared" si="29"/>
        <v>0.85490519373454243</v>
      </c>
      <c r="W26" s="41">
        <f t="shared" si="29"/>
        <v>1.6099803020354564</v>
      </c>
      <c r="X26" s="41">
        <f t="shared" si="29"/>
        <v>1.6099803020354564</v>
      </c>
      <c r="Y26" s="41">
        <f t="shared" si="29"/>
        <v>1.5935653315824032</v>
      </c>
      <c r="Z26" s="41">
        <f t="shared" si="29"/>
        <v>1.4800220446403967</v>
      </c>
      <c r="AA26" s="41">
        <f t="shared" si="1"/>
        <v>1.3235880324397187</v>
      </c>
      <c r="AB26" s="40">
        <f>VLOOKUP(Sintéticos6x6!C26,Aplicações!$B$10:$J$67,6,0)</f>
        <v>0.1</v>
      </c>
      <c r="AC26" s="40">
        <f>VLOOKUP(Sintéticos6x6!D26,Aplicações!$B$10:$J$67,6,0)</f>
        <v>0.1</v>
      </c>
      <c r="AD26" s="40">
        <f>VLOOKUP(Sintéticos6x6!E26,Aplicações!$B$10:$J$67,6,0)</f>
        <v>0.6</v>
      </c>
      <c r="AE26" s="40">
        <f>VLOOKUP(Sintéticos6x6!F26,Aplicações!$B$10:$J$67,6,0)</f>
        <v>0.6</v>
      </c>
      <c r="AF26" s="40">
        <f>VLOOKUP(Sintéticos6x6!G26,Aplicações!$B$10:$J$67,6,0)</f>
        <v>0.6</v>
      </c>
      <c r="AG26" s="40">
        <f>VLOOKUP(Sintéticos6x6!H26,Aplicações!$B$10:$J$67,6,0)</f>
        <v>0.5</v>
      </c>
      <c r="AH26" s="40">
        <f>VLOOKUP(Sintéticos6x6!C26,Aplicações!$B$10:$J$67,7,0)</f>
        <v>0</v>
      </c>
      <c r="AI26" s="40">
        <f>VLOOKUP(Sintéticos6x6!D26,Aplicações!$B$10:$J$67,7,0)</f>
        <v>0</v>
      </c>
      <c r="AJ26" s="40">
        <f>VLOOKUP(Sintéticos6x6!E26,Aplicações!$B$10:$J$67,7,0)</f>
        <v>0</v>
      </c>
      <c r="AK26" s="40">
        <f>VLOOKUP(Sintéticos6x6!F26,Aplicações!$B$10:$J$67,7,0)</f>
        <v>0</v>
      </c>
      <c r="AL26" s="40">
        <f>VLOOKUP(Sintéticos6x6!G26,Aplicações!$B$10:$J$67,7,0)</f>
        <v>0</v>
      </c>
      <c r="AM26" s="40">
        <f>VLOOKUP(Sintéticos6x6!H26,Aplicações!$B$10:$J$67,7,0)</f>
        <v>0</v>
      </c>
      <c r="AN26" s="40">
        <f>VLOOKUP(Sintéticos6x6!C26,Aplicações!$B$10:$J$67,8,0)</f>
        <v>0</v>
      </c>
      <c r="AO26" s="40">
        <f>VLOOKUP(Sintéticos6x6!D26,Aplicações!$B$10:$J$67,8,0)</f>
        <v>0</v>
      </c>
      <c r="AP26" s="40">
        <f>VLOOKUP(Sintéticos6x6!E26,Aplicações!$B$10:$J$67,8,0)</f>
        <v>0.3</v>
      </c>
      <c r="AQ26" s="40">
        <f>VLOOKUP(Sintéticos6x6!F26,Aplicações!$B$10:$J$67,8,0)</f>
        <v>0.3</v>
      </c>
      <c r="AR26" s="40">
        <f>VLOOKUP(Sintéticos6x6!G26,Aplicações!$B$10:$J$67,8,0)</f>
        <v>0.3</v>
      </c>
      <c r="AS26" s="40">
        <f>VLOOKUP(Sintéticos6x6!H26,Aplicações!$B$10:$J$67,8,0)</f>
        <v>0.2</v>
      </c>
      <c r="AT26" s="40">
        <f t="shared" si="2"/>
        <v>2.5</v>
      </c>
      <c r="AU26" s="40">
        <f t="shared" si="3"/>
        <v>0</v>
      </c>
      <c r="AV26" s="40">
        <f t="shared" si="4"/>
        <v>1.0999999999999999</v>
      </c>
      <c r="AW26" s="40">
        <f t="shared" si="5"/>
        <v>0.72666666666666668</v>
      </c>
      <c r="AX26" s="40">
        <f t="shared" si="6"/>
        <v>1</v>
      </c>
      <c r="AY26" s="40">
        <f t="shared" si="7"/>
        <v>0.84000000000000008</v>
      </c>
    </row>
    <row r="27" spans="2:51" ht="13.5" customHeight="1">
      <c r="B27" s="39">
        <v>24</v>
      </c>
      <c r="C27" s="31" t="s">
        <v>56</v>
      </c>
      <c r="D27" s="31" t="s">
        <v>56</v>
      </c>
      <c r="E27" s="31" t="s">
        <v>57</v>
      </c>
      <c r="F27" s="31" t="s">
        <v>57</v>
      </c>
      <c r="G27" s="31" t="s">
        <v>58</v>
      </c>
      <c r="H27" s="31" t="s">
        <v>58</v>
      </c>
      <c r="I27" s="40">
        <f>VLOOKUP(Sintéticos6x6!C27,Aplicações!$B$10:$J$67,9,0)</f>
        <v>48.52</v>
      </c>
      <c r="J27" s="40">
        <f>VLOOKUP(Sintéticos6x6!D27,Aplicações!$B$10:$J$67,9,0)</f>
        <v>48.52</v>
      </c>
      <c r="K27" s="40">
        <f>VLOOKUP(Sintéticos6x6!E27,Aplicações!$B$10:$J$67,9,0)</f>
        <v>60.92</v>
      </c>
      <c r="L27" s="40">
        <f>VLOOKUP(Sintéticos6x6!F27,Aplicações!$B$10:$J$67,9,0)</f>
        <v>60.92</v>
      </c>
      <c r="M27" s="40">
        <f>VLOOKUP(Sintéticos6x6!G27,Aplicações!$B$10:$J$67,9,0)</f>
        <v>39.32</v>
      </c>
      <c r="N27" s="40">
        <f>VLOOKUP(Sintéticos6x6!H27,Aplicações!$B$10:$J$67,9,0)</f>
        <v>39.32</v>
      </c>
      <c r="O27" s="31">
        <v>93</v>
      </c>
      <c r="P27" s="31">
        <v>88</v>
      </c>
      <c r="Q27" s="31">
        <v>165</v>
      </c>
      <c r="R27" s="31">
        <v>165</v>
      </c>
      <c r="S27" s="31">
        <v>102</v>
      </c>
      <c r="T27" s="31">
        <v>99</v>
      </c>
      <c r="U27" s="41">
        <f t="shared" ref="U27:Z27" si="30">O27/I27-1</f>
        <v>0.91673536685902701</v>
      </c>
      <c r="V27" s="41">
        <f t="shared" si="30"/>
        <v>0.81368507831821923</v>
      </c>
      <c r="W27" s="41">
        <f t="shared" si="30"/>
        <v>1.7084701247537755</v>
      </c>
      <c r="X27" s="41">
        <f t="shared" si="30"/>
        <v>1.7084701247537755</v>
      </c>
      <c r="Y27" s="41">
        <f t="shared" si="30"/>
        <v>1.5940996948118005</v>
      </c>
      <c r="Z27" s="41">
        <f t="shared" si="30"/>
        <v>1.5178026449643949</v>
      </c>
      <c r="AA27" s="41">
        <f t="shared" si="1"/>
        <v>1.3765438390768321</v>
      </c>
      <c r="AB27" s="40">
        <f>VLOOKUP(Sintéticos6x6!C27,Aplicações!$B$10:$J$67,6,0)</f>
        <v>0.1</v>
      </c>
      <c r="AC27" s="40">
        <f>VLOOKUP(Sintéticos6x6!D27,Aplicações!$B$10:$J$67,6,0)</f>
        <v>0.1</v>
      </c>
      <c r="AD27" s="40">
        <f>VLOOKUP(Sintéticos6x6!E27,Aplicações!$B$10:$J$67,6,0)</f>
        <v>0.6</v>
      </c>
      <c r="AE27" s="40">
        <f>VLOOKUP(Sintéticos6x6!F27,Aplicações!$B$10:$J$67,6,0)</f>
        <v>0.6</v>
      </c>
      <c r="AF27" s="40">
        <f>VLOOKUP(Sintéticos6x6!G27,Aplicações!$B$10:$J$67,6,0)</f>
        <v>0.5</v>
      </c>
      <c r="AG27" s="40">
        <f>VLOOKUP(Sintéticos6x6!H27,Aplicações!$B$10:$J$67,6,0)</f>
        <v>0.5</v>
      </c>
      <c r="AH27" s="40">
        <f>VLOOKUP(Sintéticos6x6!C27,Aplicações!$B$10:$J$67,7,0)</f>
        <v>0</v>
      </c>
      <c r="AI27" s="40">
        <f>VLOOKUP(Sintéticos6x6!D27,Aplicações!$B$10:$J$67,7,0)</f>
        <v>0</v>
      </c>
      <c r="AJ27" s="40">
        <f>VLOOKUP(Sintéticos6x6!E27,Aplicações!$B$10:$J$67,7,0)</f>
        <v>0</v>
      </c>
      <c r="AK27" s="40">
        <f>VLOOKUP(Sintéticos6x6!F27,Aplicações!$B$10:$J$67,7,0)</f>
        <v>0</v>
      </c>
      <c r="AL27" s="40">
        <f>VLOOKUP(Sintéticos6x6!G27,Aplicações!$B$10:$J$67,7,0)</f>
        <v>0.1</v>
      </c>
      <c r="AM27" s="40">
        <f>VLOOKUP(Sintéticos6x6!H27,Aplicações!$B$10:$J$67,7,0)</f>
        <v>0.1</v>
      </c>
      <c r="AN27" s="40">
        <f>VLOOKUP(Sintéticos6x6!C27,Aplicações!$B$10:$J$67,8,0)</f>
        <v>0</v>
      </c>
      <c r="AO27" s="40">
        <f>VLOOKUP(Sintéticos6x6!D27,Aplicações!$B$10:$J$67,8,0)</f>
        <v>0</v>
      </c>
      <c r="AP27" s="40">
        <f>VLOOKUP(Sintéticos6x6!E27,Aplicações!$B$10:$J$67,8,0)</f>
        <v>0.3</v>
      </c>
      <c r="AQ27" s="40">
        <f>VLOOKUP(Sintéticos6x6!F27,Aplicações!$B$10:$J$67,8,0)</f>
        <v>0.3</v>
      </c>
      <c r="AR27" s="40">
        <f>VLOOKUP(Sintéticos6x6!G27,Aplicações!$B$10:$J$67,8,0)</f>
        <v>0.3</v>
      </c>
      <c r="AS27" s="40">
        <f>VLOOKUP(Sintéticos6x6!H27,Aplicações!$B$10:$J$67,8,0)</f>
        <v>0.3</v>
      </c>
      <c r="AT27" s="40">
        <f t="shared" si="2"/>
        <v>2.4</v>
      </c>
      <c r="AU27" s="40">
        <f t="shared" si="3"/>
        <v>0.2</v>
      </c>
      <c r="AV27" s="40">
        <f t="shared" si="4"/>
        <v>1.2</v>
      </c>
      <c r="AW27" s="40">
        <f t="shared" si="5"/>
        <v>0.73333333333333328</v>
      </c>
      <c r="AX27" s="40">
        <f t="shared" si="6"/>
        <v>0.94666666666666677</v>
      </c>
      <c r="AY27" s="40">
        <f t="shared" si="7"/>
        <v>0.86</v>
      </c>
    </row>
    <row r="28" spans="2:51" ht="13.5" customHeight="1">
      <c r="B28" s="39">
        <v>25</v>
      </c>
      <c r="C28" s="31" t="s">
        <v>56</v>
      </c>
      <c r="D28" s="31" t="s">
        <v>56</v>
      </c>
      <c r="E28" s="31" t="s">
        <v>57</v>
      </c>
      <c r="F28" s="31" t="s">
        <v>57</v>
      </c>
      <c r="G28" s="31" t="s">
        <v>58</v>
      </c>
      <c r="H28" s="31" t="s">
        <v>59</v>
      </c>
      <c r="I28" s="40">
        <f>VLOOKUP(Sintéticos6x6!C28,Aplicações!$B$10:$J$67,9,0)</f>
        <v>48.52</v>
      </c>
      <c r="J28" s="40">
        <f>VLOOKUP(Sintéticos6x6!D28,Aplicações!$B$10:$J$67,9,0)</f>
        <v>48.52</v>
      </c>
      <c r="K28" s="40">
        <f>VLOOKUP(Sintéticos6x6!E28,Aplicações!$B$10:$J$67,9,0)</f>
        <v>60.92</v>
      </c>
      <c r="L28" s="40">
        <f>VLOOKUP(Sintéticos6x6!F28,Aplicações!$B$10:$J$67,9,0)</f>
        <v>60.92</v>
      </c>
      <c r="M28" s="40">
        <f>VLOOKUP(Sintéticos6x6!G28,Aplicações!$B$10:$J$67,9,0)</f>
        <v>39.32</v>
      </c>
      <c r="N28" s="40">
        <f>VLOOKUP(Sintéticos6x6!H28,Aplicações!$B$10:$J$67,9,0)</f>
        <v>36.29</v>
      </c>
      <c r="O28" s="31">
        <v>88</v>
      </c>
      <c r="P28" s="31">
        <v>93</v>
      </c>
      <c r="Q28" s="31">
        <v>159</v>
      </c>
      <c r="R28" s="31">
        <v>160</v>
      </c>
      <c r="S28" s="31">
        <v>90</v>
      </c>
      <c r="T28" s="31">
        <v>95</v>
      </c>
      <c r="U28" s="41">
        <f t="shared" ref="U28:Z28" si="31">O28/I28-1</f>
        <v>0.81368507831821923</v>
      </c>
      <c r="V28" s="41">
        <f t="shared" si="31"/>
        <v>0.91673536685902701</v>
      </c>
      <c r="W28" s="41">
        <f t="shared" si="31"/>
        <v>1.6099803020354564</v>
      </c>
      <c r="X28" s="41">
        <f t="shared" si="31"/>
        <v>1.6263952724885096</v>
      </c>
      <c r="Y28" s="41">
        <f t="shared" si="31"/>
        <v>1.2889114954221772</v>
      </c>
      <c r="Z28" s="41">
        <f t="shared" si="31"/>
        <v>1.6178010471204187</v>
      </c>
      <c r="AA28" s="41">
        <f t="shared" si="1"/>
        <v>1.3122514270406345</v>
      </c>
      <c r="AB28" s="40">
        <f>VLOOKUP(Sintéticos6x6!C28,Aplicações!$B$10:$J$67,6,0)</f>
        <v>0.1</v>
      </c>
      <c r="AC28" s="40">
        <f>VLOOKUP(Sintéticos6x6!D28,Aplicações!$B$10:$J$67,6,0)</f>
        <v>0.1</v>
      </c>
      <c r="AD28" s="40">
        <f>VLOOKUP(Sintéticos6x6!E28,Aplicações!$B$10:$J$67,6,0)</f>
        <v>0.6</v>
      </c>
      <c r="AE28" s="40">
        <f>VLOOKUP(Sintéticos6x6!F28,Aplicações!$B$10:$J$67,6,0)</f>
        <v>0.6</v>
      </c>
      <c r="AF28" s="40">
        <f>VLOOKUP(Sintéticos6x6!G28,Aplicações!$B$10:$J$67,6,0)</f>
        <v>0.5</v>
      </c>
      <c r="AG28" s="40">
        <f>VLOOKUP(Sintéticos6x6!H28,Aplicações!$B$10:$J$67,6,0)</f>
        <v>0.5</v>
      </c>
      <c r="AH28" s="40">
        <f>VLOOKUP(Sintéticos6x6!C28,Aplicações!$B$10:$J$67,7,0)</f>
        <v>0</v>
      </c>
      <c r="AI28" s="40">
        <f>VLOOKUP(Sintéticos6x6!D28,Aplicações!$B$10:$J$67,7,0)</f>
        <v>0</v>
      </c>
      <c r="AJ28" s="40">
        <f>VLOOKUP(Sintéticos6x6!E28,Aplicações!$B$10:$J$67,7,0)</f>
        <v>0</v>
      </c>
      <c r="AK28" s="40">
        <f>VLOOKUP(Sintéticos6x6!F28,Aplicações!$B$10:$J$67,7,0)</f>
        <v>0</v>
      </c>
      <c r="AL28" s="40">
        <f>VLOOKUP(Sintéticos6x6!G28,Aplicações!$B$10:$J$67,7,0)</f>
        <v>0.1</v>
      </c>
      <c r="AM28" s="40">
        <f>VLOOKUP(Sintéticos6x6!H28,Aplicações!$B$10:$J$67,7,0)</f>
        <v>0</v>
      </c>
      <c r="AN28" s="40">
        <f>VLOOKUP(Sintéticos6x6!C28,Aplicações!$B$10:$J$67,8,0)</f>
        <v>0</v>
      </c>
      <c r="AO28" s="40">
        <f>VLOOKUP(Sintéticos6x6!D28,Aplicações!$B$10:$J$67,8,0)</f>
        <v>0</v>
      </c>
      <c r="AP28" s="40">
        <f>VLOOKUP(Sintéticos6x6!E28,Aplicações!$B$10:$J$67,8,0)</f>
        <v>0.3</v>
      </c>
      <c r="AQ28" s="40">
        <f>VLOOKUP(Sintéticos6x6!F28,Aplicações!$B$10:$J$67,8,0)</f>
        <v>0.3</v>
      </c>
      <c r="AR28" s="40">
        <f>VLOOKUP(Sintéticos6x6!G28,Aplicações!$B$10:$J$67,8,0)</f>
        <v>0.3</v>
      </c>
      <c r="AS28" s="40">
        <f>VLOOKUP(Sintéticos6x6!H28,Aplicações!$B$10:$J$67,8,0)</f>
        <v>0.2</v>
      </c>
      <c r="AT28" s="40">
        <f t="shared" si="2"/>
        <v>2.4</v>
      </c>
      <c r="AU28" s="40">
        <f t="shared" si="3"/>
        <v>0.1</v>
      </c>
      <c r="AV28" s="40">
        <f t="shared" si="4"/>
        <v>1.0999999999999999</v>
      </c>
      <c r="AW28" s="40">
        <f t="shared" si="5"/>
        <v>0.73333333333333328</v>
      </c>
      <c r="AX28" s="40">
        <f t="shared" si="6"/>
        <v>0.96666666666666679</v>
      </c>
      <c r="AY28" s="40">
        <f t="shared" si="7"/>
        <v>0.84000000000000008</v>
      </c>
    </row>
    <row r="29" spans="2:51" ht="13.5" customHeight="1">
      <c r="B29" s="39">
        <v>26</v>
      </c>
      <c r="C29" s="31" t="s">
        <v>56</v>
      </c>
      <c r="D29" s="31" t="s">
        <v>56</v>
      </c>
      <c r="E29" s="31" t="s">
        <v>57</v>
      </c>
      <c r="F29" s="31" t="s">
        <v>57</v>
      </c>
      <c r="G29" s="31" t="s">
        <v>59</v>
      </c>
      <c r="H29" s="31" t="s">
        <v>59</v>
      </c>
      <c r="I29" s="40">
        <f>VLOOKUP(Sintéticos6x6!C29,Aplicações!$B$10:$J$67,9,0)</f>
        <v>48.52</v>
      </c>
      <c r="J29" s="40">
        <f>VLOOKUP(Sintéticos6x6!D29,Aplicações!$B$10:$J$67,9,0)</f>
        <v>48.52</v>
      </c>
      <c r="K29" s="40">
        <f>VLOOKUP(Sintéticos6x6!E29,Aplicações!$B$10:$J$67,9,0)</f>
        <v>60.92</v>
      </c>
      <c r="L29" s="40">
        <f>VLOOKUP(Sintéticos6x6!F29,Aplicações!$B$10:$J$67,9,0)</f>
        <v>60.92</v>
      </c>
      <c r="M29" s="40">
        <f>VLOOKUP(Sintéticos6x6!G29,Aplicações!$B$10:$J$67,9,0)</f>
        <v>36.29</v>
      </c>
      <c r="N29" s="40">
        <f>VLOOKUP(Sintéticos6x6!H29,Aplicações!$B$10:$J$67,9,0)</f>
        <v>36.29</v>
      </c>
      <c r="O29" s="31">
        <v>93</v>
      </c>
      <c r="P29" s="31">
        <v>93</v>
      </c>
      <c r="Q29" s="31">
        <v>157</v>
      </c>
      <c r="R29" s="31">
        <v>155</v>
      </c>
      <c r="S29" s="31">
        <v>95</v>
      </c>
      <c r="T29" s="31">
        <v>95</v>
      </c>
      <c r="U29" s="41">
        <f t="shared" ref="U29:Z29" si="32">O29/I29-1</f>
        <v>0.91673536685902701</v>
      </c>
      <c r="V29" s="41">
        <f t="shared" si="32"/>
        <v>0.91673536685902701</v>
      </c>
      <c r="W29" s="41">
        <f t="shared" si="32"/>
        <v>1.57715036112935</v>
      </c>
      <c r="X29" s="41">
        <f t="shared" si="32"/>
        <v>1.5443204202232437</v>
      </c>
      <c r="Y29" s="41">
        <f t="shared" si="32"/>
        <v>1.6178010471204187</v>
      </c>
      <c r="Z29" s="41">
        <f t="shared" si="32"/>
        <v>1.6178010471204187</v>
      </c>
      <c r="AA29" s="41">
        <f t="shared" si="1"/>
        <v>1.3650906015519142</v>
      </c>
      <c r="AB29" s="40">
        <f>VLOOKUP(Sintéticos6x6!C29,Aplicações!$B$10:$J$67,6,0)</f>
        <v>0.1</v>
      </c>
      <c r="AC29" s="40">
        <f>VLOOKUP(Sintéticos6x6!D29,Aplicações!$B$10:$J$67,6,0)</f>
        <v>0.1</v>
      </c>
      <c r="AD29" s="40">
        <f>VLOOKUP(Sintéticos6x6!E29,Aplicações!$B$10:$J$67,6,0)</f>
        <v>0.6</v>
      </c>
      <c r="AE29" s="40">
        <f>VLOOKUP(Sintéticos6x6!F29,Aplicações!$B$10:$J$67,6,0)</f>
        <v>0.6</v>
      </c>
      <c r="AF29" s="40">
        <f>VLOOKUP(Sintéticos6x6!G29,Aplicações!$B$10:$J$67,6,0)</f>
        <v>0.5</v>
      </c>
      <c r="AG29" s="40">
        <f>VLOOKUP(Sintéticos6x6!H29,Aplicações!$B$10:$J$67,6,0)</f>
        <v>0.5</v>
      </c>
      <c r="AH29" s="40">
        <f>VLOOKUP(Sintéticos6x6!C29,Aplicações!$B$10:$J$67,7,0)</f>
        <v>0</v>
      </c>
      <c r="AI29" s="40">
        <f>VLOOKUP(Sintéticos6x6!D29,Aplicações!$B$10:$J$67,7,0)</f>
        <v>0</v>
      </c>
      <c r="AJ29" s="40">
        <f>VLOOKUP(Sintéticos6x6!E29,Aplicações!$B$10:$J$67,7,0)</f>
        <v>0</v>
      </c>
      <c r="AK29" s="40">
        <f>VLOOKUP(Sintéticos6x6!F29,Aplicações!$B$10:$J$67,7,0)</f>
        <v>0</v>
      </c>
      <c r="AL29" s="40">
        <f>VLOOKUP(Sintéticos6x6!G29,Aplicações!$B$10:$J$67,7,0)</f>
        <v>0</v>
      </c>
      <c r="AM29" s="40">
        <f>VLOOKUP(Sintéticos6x6!H29,Aplicações!$B$10:$J$67,7,0)</f>
        <v>0</v>
      </c>
      <c r="AN29" s="40">
        <f>VLOOKUP(Sintéticos6x6!C29,Aplicações!$B$10:$J$67,8,0)</f>
        <v>0</v>
      </c>
      <c r="AO29" s="40">
        <f>VLOOKUP(Sintéticos6x6!D29,Aplicações!$B$10:$J$67,8,0)</f>
        <v>0</v>
      </c>
      <c r="AP29" s="40">
        <f>VLOOKUP(Sintéticos6x6!E29,Aplicações!$B$10:$J$67,8,0)</f>
        <v>0.3</v>
      </c>
      <c r="AQ29" s="40">
        <f>VLOOKUP(Sintéticos6x6!F29,Aplicações!$B$10:$J$67,8,0)</f>
        <v>0.3</v>
      </c>
      <c r="AR29" s="40">
        <f>VLOOKUP(Sintéticos6x6!G29,Aplicações!$B$10:$J$67,8,0)</f>
        <v>0.2</v>
      </c>
      <c r="AS29" s="40">
        <f>VLOOKUP(Sintéticos6x6!H29,Aplicações!$B$10:$J$67,8,0)</f>
        <v>0.2</v>
      </c>
      <c r="AT29" s="40">
        <f t="shared" si="2"/>
        <v>2.4</v>
      </c>
      <c r="AU29" s="40">
        <f t="shared" si="3"/>
        <v>0</v>
      </c>
      <c r="AV29" s="40">
        <f t="shared" si="4"/>
        <v>1</v>
      </c>
      <c r="AW29" s="40">
        <f t="shared" si="5"/>
        <v>0.73333333333333328</v>
      </c>
      <c r="AX29" s="40">
        <f t="shared" si="6"/>
        <v>1</v>
      </c>
      <c r="AY29" s="40">
        <f t="shared" si="7"/>
        <v>0.8466666666666669</v>
      </c>
    </row>
    <row r="30" spans="2:51" ht="13.5" customHeight="1">
      <c r="B30" s="39">
        <v>27</v>
      </c>
      <c r="C30" s="31" t="s">
        <v>56</v>
      </c>
      <c r="D30" s="31" t="s">
        <v>56</v>
      </c>
      <c r="E30" s="31" t="s">
        <v>57</v>
      </c>
      <c r="F30" s="31" t="s">
        <v>58</v>
      </c>
      <c r="G30" s="31" t="s">
        <v>58</v>
      </c>
      <c r="H30" s="31" t="s">
        <v>58</v>
      </c>
      <c r="I30" s="40">
        <f>VLOOKUP(Sintéticos6x6!C30,Aplicações!$B$10:$J$67,9,0)</f>
        <v>48.52</v>
      </c>
      <c r="J30" s="40">
        <f>VLOOKUP(Sintéticos6x6!D30,Aplicações!$B$10:$J$67,9,0)</f>
        <v>48.52</v>
      </c>
      <c r="K30" s="40">
        <f>VLOOKUP(Sintéticos6x6!E30,Aplicações!$B$10:$J$67,9,0)</f>
        <v>60.92</v>
      </c>
      <c r="L30" s="40">
        <f>VLOOKUP(Sintéticos6x6!F30,Aplicações!$B$10:$J$67,9,0)</f>
        <v>39.32</v>
      </c>
      <c r="M30" s="40">
        <f>VLOOKUP(Sintéticos6x6!G30,Aplicações!$B$10:$J$67,9,0)</f>
        <v>39.32</v>
      </c>
      <c r="N30" s="40">
        <f>VLOOKUP(Sintéticos6x6!H30,Aplicações!$B$10:$J$67,9,0)</f>
        <v>39.32</v>
      </c>
      <c r="O30" s="31">
        <v>95</v>
      </c>
      <c r="P30" s="31">
        <v>85</v>
      </c>
      <c r="Q30" s="31">
        <v>180</v>
      </c>
      <c r="R30" s="31">
        <v>112</v>
      </c>
      <c r="S30" s="31">
        <v>108</v>
      </c>
      <c r="T30" s="31">
        <v>108</v>
      </c>
      <c r="U30" s="41">
        <f t="shared" ref="U30:Z30" si="33">O30/I30-1</f>
        <v>0.95795548227535021</v>
      </c>
      <c r="V30" s="41">
        <f t="shared" si="33"/>
        <v>0.75185490519373444</v>
      </c>
      <c r="W30" s="41">
        <f t="shared" si="33"/>
        <v>1.9546946815495732</v>
      </c>
      <c r="X30" s="41">
        <f t="shared" si="33"/>
        <v>1.8484231943031535</v>
      </c>
      <c r="Y30" s="41">
        <f t="shared" si="33"/>
        <v>1.7466937945066126</v>
      </c>
      <c r="Z30" s="41">
        <f t="shared" si="33"/>
        <v>1.7466937945066126</v>
      </c>
      <c r="AA30" s="41">
        <f t="shared" si="1"/>
        <v>1.5010526420558392</v>
      </c>
      <c r="AB30" s="40">
        <f>VLOOKUP(Sintéticos6x6!C30,Aplicações!$B$10:$J$67,6,0)</f>
        <v>0.1</v>
      </c>
      <c r="AC30" s="40">
        <f>VLOOKUP(Sintéticos6x6!D30,Aplicações!$B$10:$J$67,6,0)</f>
        <v>0.1</v>
      </c>
      <c r="AD30" s="40">
        <f>VLOOKUP(Sintéticos6x6!E30,Aplicações!$B$10:$J$67,6,0)</f>
        <v>0.6</v>
      </c>
      <c r="AE30" s="40">
        <f>VLOOKUP(Sintéticos6x6!F30,Aplicações!$B$10:$J$67,6,0)</f>
        <v>0.5</v>
      </c>
      <c r="AF30" s="40">
        <f>VLOOKUP(Sintéticos6x6!G30,Aplicações!$B$10:$J$67,6,0)</f>
        <v>0.5</v>
      </c>
      <c r="AG30" s="40">
        <f>VLOOKUP(Sintéticos6x6!H30,Aplicações!$B$10:$J$67,6,0)</f>
        <v>0.5</v>
      </c>
      <c r="AH30" s="40">
        <f>VLOOKUP(Sintéticos6x6!C30,Aplicações!$B$10:$J$67,7,0)</f>
        <v>0</v>
      </c>
      <c r="AI30" s="40">
        <f>VLOOKUP(Sintéticos6x6!D30,Aplicações!$B$10:$J$67,7,0)</f>
        <v>0</v>
      </c>
      <c r="AJ30" s="40">
        <f>VLOOKUP(Sintéticos6x6!E30,Aplicações!$B$10:$J$67,7,0)</f>
        <v>0</v>
      </c>
      <c r="AK30" s="40">
        <f>VLOOKUP(Sintéticos6x6!F30,Aplicações!$B$10:$J$67,7,0)</f>
        <v>0.1</v>
      </c>
      <c r="AL30" s="40">
        <f>VLOOKUP(Sintéticos6x6!G30,Aplicações!$B$10:$J$67,7,0)</f>
        <v>0.1</v>
      </c>
      <c r="AM30" s="40">
        <f>VLOOKUP(Sintéticos6x6!H30,Aplicações!$B$10:$J$67,7,0)</f>
        <v>0.1</v>
      </c>
      <c r="AN30" s="40">
        <f>VLOOKUP(Sintéticos6x6!C30,Aplicações!$B$10:$J$67,8,0)</f>
        <v>0</v>
      </c>
      <c r="AO30" s="40">
        <f>VLOOKUP(Sintéticos6x6!D30,Aplicações!$B$10:$J$67,8,0)</f>
        <v>0</v>
      </c>
      <c r="AP30" s="40">
        <f>VLOOKUP(Sintéticos6x6!E30,Aplicações!$B$10:$J$67,8,0)</f>
        <v>0.3</v>
      </c>
      <c r="AQ30" s="40">
        <f>VLOOKUP(Sintéticos6x6!F30,Aplicações!$B$10:$J$67,8,0)</f>
        <v>0.3</v>
      </c>
      <c r="AR30" s="40">
        <f>VLOOKUP(Sintéticos6x6!G30,Aplicações!$B$10:$J$67,8,0)</f>
        <v>0.3</v>
      </c>
      <c r="AS30" s="40">
        <f>VLOOKUP(Sintéticos6x6!H30,Aplicações!$B$10:$J$67,8,0)</f>
        <v>0.3</v>
      </c>
      <c r="AT30" s="40">
        <f t="shared" si="2"/>
        <v>2.2999999999999998</v>
      </c>
      <c r="AU30" s="40">
        <f t="shared" si="3"/>
        <v>0.30000000000000004</v>
      </c>
      <c r="AV30" s="40">
        <f t="shared" si="4"/>
        <v>1.2</v>
      </c>
      <c r="AW30" s="40">
        <f t="shared" si="5"/>
        <v>0.75333333333333341</v>
      </c>
      <c r="AX30" s="40">
        <f t="shared" si="6"/>
        <v>0.94000000000000006</v>
      </c>
      <c r="AY30" s="40">
        <f t="shared" si="7"/>
        <v>0.86</v>
      </c>
    </row>
    <row r="31" spans="2:51" ht="13.5" customHeight="1">
      <c r="B31" s="39">
        <v>28</v>
      </c>
      <c r="C31" s="31" t="s">
        <v>56</v>
      </c>
      <c r="D31" s="31" t="s">
        <v>56</v>
      </c>
      <c r="E31" s="31" t="s">
        <v>57</v>
      </c>
      <c r="F31" s="31" t="s">
        <v>58</v>
      </c>
      <c r="G31" s="31" t="s">
        <v>58</v>
      </c>
      <c r="H31" s="31" t="s">
        <v>59</v>
      </c>
      <c r="I31" s="40">
        <f>VLOOKUP(Sintéticos6x6!C31,Aplicações!$B$10:$J$67,9,0)</f>
        <v>48.52</v>
      </c>
      <c r="J31" s="40">
        <f>VLOOKUP(Sintéticos6x6!D31,Aplicações!$B$10:$J$67,9,0)</f>
        <v>48.52</v>
      </c>
      <c r="K31" s="40">
        <f>VLOOKUP(Sintéticos6x6!E31,Aplicações!$B$10:$J$67,9,0)</f>
        <v>60.92</v>
      </c>
      <c r="L31" s="40">
        <f>VLOOKUP(Sintéticos6x6!F31,Aplicações!$B$10:$J$67,9,0)</f>
        <v>39.32</v>
      </c>
      <c r="M31" s="40">
        <f>VLOOKUP(Sintéticos6x6!G31,Aplicações!$B$10:$J$67,9,0)</f>
        <v>39.32</v>
      </c>
      <c r="N31" s="40">
        <f>VLOOKUP(Sintéticos6x6!H31,Aplicações!$B$10:$J$67,9,0)</f>
        <v>36.29</v>
      </c>
      <c r="O31" s="31">
        <v>95</v>
      </c>
      <c r="P31" s="31">
        <v>93</v>
      </c>
      <c r="Q31" s="31">
        <v>171</v>
      </c>
      <c r="R31" s="31">
        <v>102</v>
      </c>
      <c r="S31" s="31">
        <v>101</v>
      </c>
      <c r="T31" s="31">
        <v>105</v>
      </c>
      <c r="U31" s="41">
        <f t="shared" ref="U31:Z31" si="34">O31/I31-1</f>
        <v>0.95795548227535021</v>
      </c>
      <c r="V31" s="41">
        <f t="shared" si="34"/>
        <v>0.91673536685902701</v>
      </c>
      <c r="W31" s="41">
        <f t="shared" si="34"/>
        <v>1.8069599474720945</v>
      </c>
      <c r="X31" s="41">
        <f t="shared" si="34"/>
        <v>1.5940996948118005</v>
      </c>
      <c r="Y31" s="41">
        <f t="shared" si="34"/>
        <v>1.5686673448626651</v>
      </c>
      <c r="Z31" s="41">
        <f t="shared" si="34"/>
        <v>1.8933590520804628</v>
      </c>
      <c r="AA31" s="41">
        <f t="shared" si="1"/>
        <v>1.4562961480602332</v>
      </c>
      <c r="AB31" s="40">
        <f>VLOOKUP(Sintéticos6x6!C31,Aplicações!$B$10:$J$67,6,0)</f>
        <v>0.1</v>
      </c>
      <c r="AC31" s="40">
        <f>VLOOKUP(Sintéticos6x6!D31,Aplicações!$B$10:$J$67,6,0)</f>
        <v>0.1</v>
      </c>
      <c r="AD31" s="40">
        <f>VLOOKUP(Sintéticos6x6!E31,Aplicações!$B$10:$J$67,6,0)</f>
        <v>0.6</v>
      </c>
      <c r="AE31" s="40">
        <f>VLOOKUP(Sintéticos6x6!F31,Aplicações!$B$10:$J$67,6,0)</f>
        <v>0.5</v>
      </c>
      <c r="AF31" s="40">
        <f>VLOOKUP(Sintéticos6x6!G31,Aplicações!$B$10:$J$67,6,0)</f>
        <v>0.5</v>
      </c>
      <c r="AG31" s="40">
        <f>VLOOKUP(Sintéticos6x6!H31,Aplicações!$B$10:$J$67,6,0)</f>
        <v>0.5</v>
      </c>
      <c r="AH31" s="40">
        <f>VLOOKUP(Sintéticos6x6!C31,Aplicações!$B$10:$J$67,7,0)</f>
        <v>0</v>
      </c>
      <c r="AI31" s="40">
        <f>VLOOKUP(Sintéticos6x6!D31,Aplicações!$B$10:$J$67,7,0)</f>
        <v>0</v>
      </c>
      <c r="AJ31" s="40">
        <f>VLOOKUP(Sintéticos6x6!E31,Aplicações!$B$10:$J$67,7,0)</f>
        <v>0</v>
      </c>
      <c r="AK31" s="40">
        <f>VLOOKUP(Sintéticos6x6!F31,Aplicações!$B$10:$J$67,7,0)</f>
        <v>0.1</v>
      </c>
      <c r="AL31" s="40">
        <f>VLOOKUP(Sintéticos6x6!G31,Aplicações!$B$10:$J$67,7,0)</f>
        <v>0.1</v>
      </c>
      <c r="AM31" s="40">
        <f>VLOOKUP(Sintéticos6x6!H31,Aplicações!$B$10:$J$67,7,0)</f>
        <v>0</v>
      </c>
      <c r="AN31" s="40">
        <f>VLOOKUP(Sintéticos6x6!C31,Aplicações!$B$10:$J$67,8,0)</f>
        <v>0</v>
      </c>
      <c r="AO31" s="40">
        <f>VLOOKUP(Sintéticos6x6!D31,Aplicações!$B$10:$J$67,8,0)</f>
        <v>0</v>
      </c>
      <c r="AP31" s="40">
        <f>VLOOKUP(Sintéticos6x6!E31,Aplicações!$B$10:$J$67,8,0)</f>
        <v>0.3</v>
      </c>
      <c r="AQ31" s="40">
        <f>VLOOKUP(Sintéticos6x6!F31,Aplicações!$B$10:$J$67,8,0)</f>
        <v>0.3</v>
      </c>
      <c r="AR31" s="40">
        <f>VLOOKUP(Sintéticos6x6!G31,Aplicações!$B$10:$J$67,8,0)</f>
        <v>0.3</v>
      </c>
      <c r="AS31" s="40">
        <f>VLOOKUP(Sintéticos6x6!H31,Aplicações!$B$10:$J$67,8,0)</f>
        <v>0.2</v>
      </c>
      <c r="AT31" s="40">
        <f t="shared" si="2"/>
        <v>2.2999999999999998</v>
      </c>
      <c r="AU31" s="40">
        <f t="shared" si="3"/>
        <v>0.2</v>
      </c>
      <c r="AV31" s="40">
        <f t="shared" si="4"/>
        <v>1.0999999999999999</v>
      </c>
      <c r="AW31" s="40">
        <f t="shared" si="5"/>
        <v>0.75333333333333341</v>
      </c>
      <c r="AX31" s="40">
        <f t="shared" si="6"/>
        <v>0.94666666666666688</v>
      </c>
      <c r="AY31" s="40">
        <f t="shared" si="7"/>
        <v>0.84000000000000008</v>
      </c>
    </row>
    <row r="32" spans="2:51" ht="13.5" customHeight="1">
      <c r="B32" s="39">
        <v>29</v>
      </c>
      <c r="C32" s="31" t="s">
        <v>56</v>
      </c>
      <c r="D32" s="31" t="s">
        <v>56</v>
      </c>
      <c r="E32" s="31" t="s">
        <v>57</v>
      </c>
      <c r="F32" s="31" t="s">
        <v>58</v>
      </c>
      <c r="G32" s="31" t="s">
        <v>59</v>
      </c>
      <c r="H32" s="31" t="s">
        <v>59</v>
      </c>
      <c r="I32" s="40">
        <f>VLOOKUP(Sintéticos6x6!C32,Aplicações!$B$10:$J$67,9,0)</f>
        <v>48.52</v>
      </c>
      <c r="J32" s="40">
        <f>VLOOKUP(Sintéticos6x6!D32,Aplicações!$B$10:$J$67,9,0)</f>
        <v>48.52</v>
      </c>
      <c r="K32" s="40">
        <f>VLOOKUP(Sintéticos6x6!E32,Aplicações!$B$10:$J$67,9,0)</f>
        <v>60.92</v>
      </c>
      <c r="L32" s="40">
        <f>VLOOKUP(Sintéticos6x6!F32,Aplicações!$B$10:$J$67,9,0)</f>
        <v>39.32</v>
      </c>
      <c r="M32" s="40">
        <f>VLOOKUP(Sintéticos6x6!G32,Aplicações!$B$10:$J$67,9,0)</f>
        <v>36.29</v>
      </c>
      <c r="N32" s="40">
        <f>VLOOKUP(Sintéticos6x6!H32,Aplicações!$B$10:$J$67,9,0)</f>
        <v>36.29</v>
      </c>
      <c r="O32" s="31">
        <v>91</v>
      </c>
      <c r="P32" s="31">
        <v>91</v>
      </c>
      <c r="Q32" s="31">
        <v>165</v>
      </c>
      <c r="R32" s="31">
        <v>97</v>
      </c>
      <c r="S32" s="31">
        <v>102</v>
      </c>
      <c r="T32" s="31">
        <v>103</v>
      </c>
      <c r="U32" s="41">
        <f t="shared" ref="U32:Z32" si="35">O32/I32-1</f>
        <v>0.87551525144270381</v>
      </c>
      <c r="V32" s="41">
        <f t="shared" si="35"/>
        <v>0.87551525144270381</v>
      </c>
      <c r="W32" s="41">
        <f t="shared" si="35"/>
        <v>1.7084701247537755</v>
      </c>
      <c r="X32" s="41">
        <f t="shared" si="35"/>
        <v>1.4669379450661242</v>
      </c>
      <c r="Y32" s="41">
        <f t="shared" si="35"/>
        <v>1.81069165059245</v>
      </c>
      <c r="Z32" s="41">
        <f t="shared" si="35"/>
        <v>1.8382474510884541</v>
      </c>
      <c r="AA32" s="41">
        <f t="shared" si="1"/>
        <v>1.429229612397702</v>
      </c>
      <c r="AB32" s="40">
        <f>VLOOKUP(Sintéticos6x6!C32,Aplicações!$B$10:$J$67,6,0)</f>
        <v>0.1</v>
      </c>
      <c r="AC32" s="40">
        <f>VLOOKUP(Sintéticos6x6!D32,Aplicações!$B$10:$J$67,6,0)</f>
        <v>0.1</v>
      </c>
      <c r="AD32" s="40">
        <f>VLOOKUP(Sintéticos6x6!E32,Aplicações!$B$10:$J$67,6,0)</f>
        <v>0.6</v>
      </c>
      <c r="AE32" s="40">
        <f>VLOOKUP(Sintéticos6x6!F32,Aplicações!$B$10:$J$67,6,0)</f>
        <v>0.5</v>
      </c>
      <c r="AF32" s="40">
        <f>VLOOKUP(Sintéticos6x6!G32,Aplicações!$B$10:$J$67,6,0)</f>
        <v>0.5</v>
      </c>
      <c r="AG32" s="40">
        <f>VLOOKUP(Sintéticos6x6!H32,Aplicações!$B$10:$J$67,6,0)</f>
        <v>0.5</v>
      </c>
      <c r="AH32" s="40">
        <f>VLOOKUP(Sintéticos6x6!C32,Aplicações!$B$10:$J$67,7,0)</f>
        <v>0</v>
      </c>
      <c r="AI32" s="40">
        <f>VLOOKUP(Sintéticos6x6!D32,Aplicações!$B$10:$J$67,7,0)</f>
        <v>0</v>
      </c>
      <c r="AJ32" s="40">
        <f>VLOOKUP(Sintéticos6x6!E32,Aplicações!$B$10:$J$67,7,0)</f>
        <v>0</v>
      </c>
      <c r="AK32" s="40">
        <f>VLOOKUP(Sintéticos6x6!F32,Aplicações!$B$10:$J$67,7,0)</f>
        <v>0.1</v>
      </c>
      <c r="AL32" s="40">
        <f>VLOOKUP(Sintéticos6x6!G32,Aplicações!$B$10:$J$67,7,0)</f>
        <v>0</v>
      </c>
      <c r="AM32" s="40">
        <f>VLOOKUP(Sintéticos6x6!H32,Aplicações!$B$10:$J$67,7,0)</f>
        <v>0</v>
      </c>
      <c r="AN32" s="40">
        <f>VLOOKUP(Sintéticos6x6!C32,Aplicações!$B$10:$J$67,8,0)</f>
        <v>0</v>
      </c>
      <c r="AO32" s="40">
        <f>VLOOKUP(Sintéticos6x6!D32,Aplicações!$B$10:$J$67,8,0)</f>
        <v>0</v>
      </c>
      <c r="AP32" s="40">
        <f>VLOOKUP(Sintéticos6x6!E32,Aplicações!$B$10:$J$67,8,0)</f>
        <v>0.3</v>
      </c>
      <c r="AQ32" s="40">
        <f>VLOOKUP(Sintéticos6x6!F32,Aplicações!$B$10:$J$67,8,0)</f>
        <v>0.3</v>
      </c>
      <c r="AR32" s="40">
        <f>VLOOKUP(Sintéticos6x6!G32,Aplicações!$B$10:$J$67,8,0)</f>
        <v>0.2</v>
      </c>
      <c r="AS32" s="40">
        <f>VLOOKUP(Sintéticos6x6!H32,Aplicações!$B$10:$J$67,8,0)</f>
        <v>0.2</v>
      </c>
      <c r="AT32" s="40">
        <f t="shared" si="2"/>
        <v>2.2999999999999998</v>
      </c>
      <c r="AU32" s="40">
        <f t="shared" si="3"/>
        <v>0.1</v>
      </c>
      <c r="AV32" s="40">
        <f t="shared" si="4"/>
        <v>1</v>
      </c>
      <c r="AW32" s="40">
        <f t="shared" si="5"/>
        <v>0.75333333333333341</v>
      </c>
      <c r="AX32" s="40">
        <f t="shared" si="6"/>
        <v>0.96666666666666679</v>
      </c>
      <c r="AY32" s="40">
        <f t="shared" si="7"/>
        <v>0.8466666666666669</v>
      </c>
    </row>
    <row r="33" spans="2:51" ht="13.5" customHeight="1">
      <c r="B33" s="39">
        <v>30</v>
      </c>
      <c r="C33" s="31" t="s">
        <v>56</v>
      </c>
      <c r="D33" s="31" t="s">
        <v>56</v>
      </c>
      <c r="E33" s="31" t="s">
        <v>57</v>
      </c>
      <c r="F33" s="31" t="s">
        <v>59</v>
      </c>
      <c r="G33" s="31" t="s">
        <v>59</v>
      </c>
      <c r="H33" s="31" t="s">
        <v>59</v>
      </c>
      <c r="I33" s="40">
        <f>VLOOKUP(Sintéticos6x6!C33,Aplicações!$B$10:$J$67,9,0)</f>
        <v>48.52</v>
      </c>
      <c r="J33" s="40">
        <f>VLOOKUP(Sintéticos6x6!D33,Aplicações!$B$10:$J$67,9,0)</f>
        <v>48.52</v>
      </c>
      <c r="K33" s="40">
        <f>VLOOKUP(Sintéticos6x6!E33,Aplicações!$B$10:$J$67,9,0)</f>
        <v>60.92</v>
      </c>
      <c r="L33" s="40">
        <f>VLOOKUP(Sintéticos6x6!F33,Aplicações!$B$10:$J$67,9,0)</f>
        <v>36.29</v>
      </c>
      <c r="M33" s="40">
        <f>VLOOKUP(Sintéticos6x6!G33,Aplicações!$B$10:$J$67,9,0)</f>
        <v>36.29</v>
      </c>
      <c r="N33" s="40">
        <f>VLOOKUP(Sintéticos6x6!H33,Aplicações!$B$10:$J$67,9,0)</f>
        <v>36.29</v>
      </c>
      <c r="O33" s="31">
        <v>92</v>
      </c>
      <c r="P33" s="31">
        <v>88</v>
      </c>
      <c r="Q33" s="31">
        <v>166</v>
      </c>
      <c r="R33" s="31">
        <v>107</v>
      </c>
      <c r="S33" s="31">
        <v>108</v>
      </c>
      <c r="T33" s="31">
        <v>108</v>
      </c>
      <c r="U33" s="41">
        <f t="shared" ref="U33:Z33" si="36">O33/I33-1</f>
        <v>0.89612530915086541</v>
      </c>
      <c r="V33" s="41">
        <f t="shared" si="36"/>
        <v>0.81368507831821923</v>
      </c>
      <c r="W33" s="41">
        <f t="shared" si="36"/>
        <v>1.7248850952068286</v>
      </c>
      <c r="X33" s="41">
        <f t="shared" si="36"/>
        <v>1.948470653072472</v>
      </c>
      <c r="Y33" s="41">
        <f t="shared" si="36"/>
        <v>1.9760264535684762</v>
      </c>
      <c r="Z33" s="41">
        <f t="shared" si="36"/>
        <v>1.9760264535684762</v>
      </c>
      <c r="AA33" s="41">
        <f t="shared" si="1"/>
        <v>1.5558698404808897</v>
      </c>
      <c r="AB33" s="40">
        <f>VLOOKUP(Sintéticos6x6!C33,Aplicações!$B$10:$J$67,6,0)</f>
        <v>0.1</v>
      </c>
      <c r="AC33" s="40">
        <f>VLOOKUP(Sintéticos6x6!D33,Aplicações!$B$10:$J$67,6,0)</f>
        <v>0.1</v>
      </c>
      <c r="AD33" s="40">
        <f>VLOOKUP(Sintéticos6x6!E33,Aplicações!$B$10:$J$67,6,0)</f>
        <v>0.6</v>
      </c>
      <c r="AE33" s="40">
        <f>VLOOKUP(Sintéticos6x6!F33,Aplicações!$B$10:$J$67,6,0)</f>
        <v>0.5</v>
      </c>
      <c r="AF33" s="40">
        <f>VLOOKUP(Sintéticos6x6!G33,Aplicações!$B$10:$J$67,6,0)</f>
        <v>0.5</v>
      </c>
      <c r="AG33" s="40">
        <f>VLOOKUP(Sintéticos6x6!H33,Aplicações!$B$10:$J$67,6,0)</f>
        <v>0.5</v>
      </c>
      <c r="AH33" s="40">
        <f>VLOOKUP(Sintéticos6x6!C33,Aplicações!$B$10:$J$67,7,0)</f>
        <v>0</v>
      </c>
      <c r="AI33" s="40">
        <f>VLOOKUP(Sintéticos6x6!D33,Aplicações!$B$10:$J$67,7,0)</f>
        <v>0</v>
      </c>
      <c r="AJ33" s="40">
        <f>VLOOKUP(Sintéticos6x6!E33,Aplicações!$B$10:$J$67,7,0)</f>
        <v>0</v>
      </c>
      <c r="AK33" s="40">
        <f>VLOOKUP(Sintéticos6x6!F33,Aplicações!$B$10:$J$67,7,0)</f>
        <v>0</v>
      </c>
      <c r="AL33" s="40">
        <f>VLOOKUP(Sintéticos6x6!G33,Aplicações!$B$10:$J$67,7,0)</f>
        <v>0</v>
      </c>
      <c r="AM33" s="40">
        <f>VLOOKUP(Sintéticos6x6!H33,Aplicações!$B$10:$J$67,7,0)</f>
        <v>0</v>
      </c>
      <c r="AN33" s="40">
        <f>VLOOKUP(Sintéticos6x6!C33,Aplicações!$B$10:$J$67,8,0)</f>
        <v>0</v>
      </c>
      <c r="AO33" s="40">
        <f>VLOOKUP(Sintéticos6x6!D33,Aplicações!$B$10:$J$67,8,0)</f>
        <v>0</v>
      </c>
      <c r="AP33" s="40">
        <f>VLOOKUP(Sintéticos6x6!E33,Aplicações!$B$10:$J$67,8,0)</f>
        <v>0.3</v>
      </c>
      <c r="AQ33" s="40">
        <f>VLOOKUP(Sintéticos6x6!F33,Aplicações!$B$10:$J$67,8,0)</f>
        <v>0.2</v>
      </c>
      <c r="AR33" s="40">
        <f>VLOOKUP(Sintéticos6x6!G33,Aplicações!$B$10:$J$67,8,0)</f>
        <v>0.2</v>
      </c>
      <c r="AS33" s="40">
        <f>VLOOKUP(Sintéticos6x6!H33,Aplicações!$B$10:$J$67,8,0)</f>
        <v>0.2</v>
      </c>
      <c r="AT33" s="40">
        <f t="shared" si="2"/>
        <v>2.2999999999999998</v>
      </c>
      <c r="AU33" s="40">
        <f t="shared" si="3"/>
        <v>0</v>
      </c>
      <c r="AV33" s="40">
        <f t="shared" si="4"/>
        <v>0.89999999999999991</v>
      </c>
      <c r="AW33" s="40">
        <f t="shared" si="5"/>
        <v>0.75333333333333341</v>
      </c>
      <c r="AX33" s="40">
        <f t="shared" si="6"/>
        <v>1</v>
      </c>
      <c r="AY33" s="40">
        <f t="shared" si="7"/>
        <v>0.87333333333333329</v>
      </c>
    </row>
    <row r="34" spans="2:51" ht="13.5" customHeight="1">
      <c r="B34" s="39">
        <v>31</v>
      </c>
      <c r="C34" s="31" t="s">
        <v>56</v>
      </c>
      <c r="D34" s="31" t="s">
        <v>56</v>
      </c>
      <c r="E34" s="31" t="s">
        <v>58</v>
      </c>
      <c r="F34" s="31" t="s">
        <v>58</v>
      </c>
      <c r="G34" s="31" t="s">
        <v>58</v>
      </c>
      <c r="H34" s="31" t="s">
        <v>58</v>
      </c>
      <c r="I34" s="40">
        <f>VLOOKUP(Sintéticos6x6!C34,Aplicações!$B$10:$J$67,9,0)</f>
        <v>48.52</v>
      </c>
      <c r="J34" s="40">
        <f>VLOOKUP(Sintéticos6x6!D34,Aplicações!$B$10:$J$67,9,0)</f>
        <v>48.52</v>
      </c>
      <c r="K34" s="40">
        <f>VLOOKUP(Sintéticos6x6!E34,Aplicações!$B$10:$J$67,9,0)</f>
        <v>39.32</v>
      </c>
      <c r="L34" s="40">
        <f>VLOOKUP(Sintéticos6x6!F34,Aplicações!$B$10:$J$67,9,0)</f>
        <v>39.32</v>
      </c>
      <c r="M34" s="40">
        <f>VLOOKUP(Sintéticos6x6!G34,Aplicações!$B$10:$J$67,9,0)</f>
        <v>39.32</v>
      </c>
      <c r="N34" s="40">
        <f>VLOOKUP(Sintéticos6x6!H34,Aplicações!$B$10:$J$67,9,0)</f>
        <v>39.32</v>
      </c>
      <c r="O34" s="31">
        <v>88</v>
      </c>
      <c r="P34" s="31">
        <v>87</v>
      </c>
      <c r="Q34" s="31">
        <v>122</v>
      </c>
      <c r="R34" s="31">
        <v>124</v>
      </c>
      <c r="S34" s="31">
        <v>122</v>
      </c>
      <c r="T34" s="31">
        <v>120</v>
      </c>
      <c r="U34" s="41">
        <f t="shared" ref="U34:Z34" si="37">O34/I34-1</f>
        <v>0.81368507831821923</v>
      </c>
      <c r="V34" s="41">
        <f t="shared" si="37"/>
        <v>0.79307502061005763</v>
      </c>
      <c r="W34" s="41">
        <f t="shared" si="37"/>
        <v>2.1027466937945065</v>
      </c>
      <c r="X34" s="41">
        <f t="shared" si="37"/>
        <v>2.1536113936927772</v>
      </c>
      <c r="Y34" s="41">
        <f t="shared" si="37"/>
        <v>2.1027466937945065</v>
      </c>
      <c r="Z34" s="41">
        <f t="shared" si="37"/>
        <v>2.0518819938962358</v>
      </c>
      <c r="AA34" s="41">
        <f t="shared" si="1"/>
        <v>1.669624479017717</v>
      </c>
      <c r="AB34" s="40">
        <f>VLOOKUP(Sintéticos6x6!C34,Aplicações!$B$10:$J$67,6,0)</f>
        <v>0.1</v>
      </c>
      <c r="AC34" s="40">
        <f>VLOOKUP(Sintéticos6x6!D34,Aplicações!$B$10:$J$67,6,0)</f>
        <v>0.1</v>
      </c>
      <c r="AD34" s="40">
        <f>VLOOKUP(Sintéticos6x6!E34,Aplicações!$B$10:$J$67,6,0)</f>
        <v>0.5</v>
      </c>
      <c r="AE34" s="40">
        <f>VLOOKUP(Sintéticos6x6!F34,Aplicações!$B$10:$J$67,6,0)</f>
        <v>0.5</v>
      </c>
      <c r="AF34" s="40">
        <f>VLOOKUP(Sintéticos6x6!G34,Aplicações!$B$10:$J$67,6,0)</f>
        <v>0.5</v>
      </c>
      <c r="AG34" s="40">
        <f>VLOOKUP(Sintéticos6x6!H34,Aplicações!$B$10:$J$67,6,0)</f>
        <v>0.5</v>
      </c>
      <c r="AH34" s="40">
        <f>VLOOKUP(Sintéticos6x6!C34,Aplicações!$B$10:$J$67,7,0)</f>
        <v>0</v>
      </c>
      <c r="AI34" s="40">
        <f>VLOOKUP(Sintéticos6x6!D34,Aplicações!$B$10:$J$67,7,0)</f>
        <v>0</v>
      </c>
      <c r="AJ34" s="40">
        <f>VLOOKUP(Sintéticos6x6!E34,Aplicações!$B$10:$J$67,7,0)</f>
        <v>0.1</v>
      </c>
      <c r="AK34" s="40">
        <f>VLOOKUP(Sintéticos6x6!F34,Aplicações!$B$10:$J$67,7,0)</f>
        <v>0.1</v>
      </c>
      <c r="AL34" s="40">
        <f>VLOOKUP(Sintéticos6x6!G34,Aplicações!$B$10:$J$67,7,0)</f>
        <v>0.1</v>
      </c>
      <c r="AM34" s="40">
        <f>VLOOKUP(Sintéticos6x6!H34,Aplicações!$B$10:$J$67,7,0)</f>
        <v>0.1</v>
      </c>
      <c r="AN34" s="40">
        <f>VLOOKUP(Sintéticos6x6!C34,Aplicações!$B$10:$J$67,8,0)</f>
        <v>0</v>
      </c>
      <c r="AO34" s="40">
        <f>VLOOKUP(Sintéticos6x6!D34,Aplicações!$B$10:$J$67,8,0)</f>
        <v>0</v>
      </c>
      <c r="AP34" s="40">
        <f>VLOOKUP(Sintéticos6x6!E34,Aplicações!$B$10:$J$67,8,0)</f>
        <v>0.3</v>
      </c>
      <c r="AQ34" s="40">
        <f>VLOOKUP(Sintéticos6x6!F34,Aplicações!$B$10:$J$67,8,0)</f>
        <v>0.3</v>
      </c>
      <c r="AR34" s="40">
        <f>VLOOKUP(Sintéticos6x6!G34,Aplicações!$B$10:$J$67,8,0)</f>
        <v>0.3</v>
      </c>
      <c r="AS34" s="40">
        <f>VLOOKUP(Sintéticos6x6!H34,Aplicações!$B$10:$J$67,8,0)</f>
        <v>0.3</v>
      </c>
      <c r="AT34" s="40">
        <f t="shared" si="2"/>
        <v>2.2000000000000002</v>
      </c>
      <c r="AU34" s="40">
        <f t="shared" si="3"/>
        <v>0.4</v>
      </c>
      <c r="AV34" s="40">
        <f t="shared" si="4"/>
        <v>1.2</v>
      </c>
      <c r="AW34" s="40">
        <f t="shared" si="5"/>
        <v>0.78666666666666663</v>
      </c>
      <c r="AX34" s="40">
        <f t="shared" si="6"/>
        <v>0.94666666666666677</v>
      </c>
      <c r="AY34" s="40">
        <f t="shared" si="7"/>
        <v>0.86</v>
      </c>
    </row>
    <row r="35" spans="2:51" ht="13.5" customHeight="1">
      <c r="B35" s="39">
        <v>32</v>
      </c>
      <c r="C35" s="31" t="s">
        <v>56</v>
      </c>
      <c r="D35" s="31" t="s">
        <v>56</v>
      </c>
      <c r="E35" s="31" t="s">
        <v>58</v>
      </c>
      <c r="F35" s="31" t="s">
        <v>58</v>
      </c>
      <c r="G35" s="31" t="s">
        <v>58</v>
      </c>
      <c r="H35" s="31" t="s">
        <v>59</v>
      </c>
      <c r="I35" s="40">
        <f>VLOOKUP(Sintéticos6x6!C35,Aplicações!$B$10:$J$67,9,0)</f>
        <v>48.52</v>
      </c>
      <c r="J35" s="40">
        <f>VLOOKUP(Sintéticos6x6!D35,Aplicações!$B$10:$J$67,9,0)</f>
        <v>48.52</v>
      </c>
      <c r="K35" s="40">
        <f>VLOOKUP(Sintéticos6x6!E35,Aplicações!$B$10:$J$67,9,0)</f>
        <v>39.32</v>
      </c>
      <c r="L35" s="40">
        <f>VLOOKUP(Sintéticos6x6!F35,Aplicações!$B$10:$J$67,9,0)</f>
        <v>39.32</v>
      </c>
      <c r="M35" s="40">
        <f>VLOOKUP(Sintéticos6x6!G35,Aplicações!$B$10:$J$67,9,0)</f>
        <v>39.32</v>
      </c>
      <c r="N35" s="40">
        <f>VLOOKUP(Sintéticos6x6!H35,Aplicações!$B$10:$J$67,9,0)</f>
        <v>36.29</v>
      </c>
      <c r="O35" s="31">
        <v>91</v>
      </c>
      <c r="P35" s="31">
        <v>88</v>
      </c>
      <c r="Q35" s="31">
        <v>117</v>
      </c>
      <c r="R35" s="31">
        <v>116</v>
      </c>
      <c r="S35" s="31">
        <v>116</v>
      </c>
      <c r="T35" s="31">
        <v>120</v>
      </c>
      <c r="U35" s="41">
        <f t="shared" ref="U35:Z35" si="38">O35/I35-1</f>
        <v>0.87551525144270381</v>
      </c>
      <c r="V35" s="41">
        <f t="shared" si="38"/>
        <v>0.81368507831821923</v>
      </c>
      <c r="W35" s="41">
        <f t="shared" si="38"/>
        <v>1.9755849440488302</v>
      </c>
      <c r="X35" s="41">
        <f t="shared" si="38"/>
        <v>1.9501525940996949</v>
      </c>
      <c r="Y35" s="41">
        <f t="shared" si="38"/>
        <v>1.9501525940996949</v>
      </c>
      <c r="Z35" s="41">
        <f t="shared" si="38"/>
        <v>2.306696059520529</v>
      </c>
      <c r="AA35" s="41">
        <f t="shared" si="1"/>
        <v>1.6452977535882789</v>
      </c>
      <c r="AB35" s="40">
        <f>VLOOKUP(Sintéticos6x6!C35,Aplicações!$B$10:$J$67,6,0)</f>
        <v>0.1</v>
      </c>
      <c r="AC35" s="40">
        <f>VLOOKUP(Sintéticos6x6!D35,Aplicações!$B$10:$J$67,6,0)</f>
        <v>0.1</v>
      </c>
      <c r="AD35" s="40">
        <f>VLOOKUP(Sintéticos6x6!E35,Aplicações!$B$10:$J$67,6,0)</f>
        <v>0.5</v>
      </c>
      <c r="AE35" s="40">
        <f>VLOOKUP(Sintéticos6x6!F35,Aplicações!$B$10:$J$67,6,0)</f>
        <v>0.5</v>
      </c>
      <c r="AF35" s="40">
        <f>VLOOKUP(Sintéticos6x6!G35,Aplicações!$B$10:$J$67,6,0)</f>
        <v>0.5</v>
      </c>
      <c r="AG35" s="40">
        <f>VLOOKUP(Sintéticos6x6!H35,Aplicações!$B$10:$J$67,6,0)</f>
        <v>0.5</v>
      </c>
      <c r="AH35" s="40">
        <f>VLOOKUP(Sintéticos6x6!C35,Aplicações!$B$10:$J$67,7,0)</f>
        <v>0</v>
      </c>
      <c r="AI35" s="40">
        <f>VLOOKUP(Sintéticos6x6!D35,Aplicações!$B$10:$J$67,7,0)</f>
        <v>0</v>
      </c>
      <c r="AJ35" s="40">
        <f>VLOOKUP(Sintéticos6x6!E35,Aplicações!$B$10:$J$67,7,0)</f>
        <v>0.1</v>
      </c>
      <c r="AK35" s="40">
        <f>VLOOKUP(Sintéticos6x6!F35,Aplicações!$B$10:$J$67,7,0)</f>
        <v>0.1</v>
      </c>
      <c r="AL35" s="40">
        <f>VLOOKUP(Sintéticos6x6!G35,Aplicações!$B$10:$J$67,7,0)</f>
        <v>0.1</v>
      </c>
      <c r="AM35" s="40">
        <f>VLOOKUP(Sintéticos6x6!H35,Aplicações!$B$10:$J$67,7,0)</f>
        <v>0</v>
      </c>
      <c r="AN35" s="40">
        <f>VLOOKUP(Sintéticos6x6!C35,Aplicações!$B$10:$J$67,8,0)</f>
        <v>0</v>
      </c>
      <c r="AO35" s="40">
        <f>VLOOKUP(Sintéticos6x6!D35,Aplicações!$B$10:$J$67,8,0)</f>
        <v>0</v>
      </c>
      <c r="AP35" s="40">
        <f>VLOOKUP(Sintéticos6x6!E35,Aplicações!$B$10:$J$67,8,0)</f>
        <v>0.3</v>
      </c>
      <c r="AQ35" s="40">
        <f>VLOOKUP(Sintéticos6x6!F35,Aplicações!$B$10:$J$67,8,0)</f>
        <v>0.3</v>
      </c>
      <c r="AR35" s="40">
        <f>VLOOKUP(Sintéticos6x6!G35,Aplicações!$B$10:$J$67,8,0)</f>
        <v>0.3</v>
      </c>
      <c r="AS35" s="40">
        <f>VLOOKUP(Sintéticos6x6!H35,Aplicações!$B$10:$J$67,8,0)</f>
        <v>0.2</v>
      </c>
      <c r="AT35" s="40">
        <f t="shared" si="2"/>
        <v>2.2000000000000002</v>
      </c>
      <c r="AU35" s="40">
        <f t="shared" si="3"/>
        <v>0.30000000000000004</v>
      </c>
      <c r="AV35" s="40">
        <f t="shared" si="4"/>
        <v>1.0999999999999999</v>
      </c>
      <c r="AW35" s="40">
        <f t="shared" si="5"/>
        <v>0.78666666666666663</v>
      </c>
      <c r="AX35" s="40">
        <f t="shared" si="6"/>
        <v>0.94000000000000006</v>
      </c>
      <c r="AY35" s="40">
        <f t="shared" si="7"/>
        <v>0.84000000000000008</v>
      </c>
    </row>
    <row r="36" spans="2:51" ht="13.5" customHeight="1">
      <c r="B36" s="39">
        <v>33</v>
      </c>
      <c r="C36" s="31" t="s">
        <v>56</v>
      </c>
      <c r="D36" s="31" t="s">
        <v>56</v>
      </c>
      <c r="E36" s="31" t="s">
        <v>58</v>
      </c>
      <c r="F36" s="31" t="s">
        <v>58</v>
      </c>
      <c r="G36" s="31" t="s">
        <v>59</v>
      </c>
      <c r="H36" s="31" t="s">
        <v>59</v>
      </c>
      <c r="I36" s="40">
        <f>VLOOKUP(Sintéticos6x6!C36,Aplicações!$B$10:$J$67,9,0)</f>
        <v>48.52</v>
      </c>
      <c r="J36" s="40">
        <f>VLOOKUP(Sintéticos6x6!D36,Aplicações!$B$10:$J$67,9,0)</f>
        <v>48.52</v>
      </c>
      <c r="K36" s="40">
        <f>VLOOKUP(Sintéticos6x6!E36,Aplicações!$B$10:$J$67,9,0)</f>
        <v>39.32</v>
      </c>
      <c r="L36" s="40">
        <f>VLOOKUP(Sintéticos6x6!F36,Aplicações!$B$10:$J$67,9,0)</f>
        <v>39.32</v>
      </c>
      <c r="M36" s="40">
        <f>VLOOKUP(Sintéticos6x6!G36,Aplicações!$B$10:$J$67,9,0)</f>
        <v>36.29</v>
      </c>
      <c r="N36" s="40">
        <f>VLOOKUP(Sintéticos6x6!H36,Aplicações!$B$10:$J$67,9,0)</f>
        <v>36.29</v>
      </c>
      <c r="O36" s="31">
        <v>88</v>
      </c>
      <c r="P36" s="31">
        <v>88</v>
      </c>
      <c r="Q36" s="31">
        <v>112</v>
      </c>
      <c r="R36" s="31">
        <v>113</v>
      </c>
      <c r="S36" s="31">
        <v>116</v>
      </c>
      <c r="T36" s="31">
        <v>116</v>
      </c>
      <c r="U36" s="41">
        <f t="shared" ref="U36:Z36" si="39">O36/I36-1</f>
        <v>0.81368507831821923</v>
      </c>
      <c r="V36" s="41">
        <f t="shared" si="39"/>
        <v>0.81368507831821923</v>
      </c>
      <c r="W36" s="41">
        <f t="shared" si="39"/>
        <v>1.8484231943031535</v>
      </c>
      <c r="X36" s="41">
        <f t="shared" si="39"/>
        <v>1.8738555442522888</v>
      </c>
      <c r="Y36" s="41">
        <f t="shared" si="39"/>
        <v>2.1964728575365116</v>
      </c>
      <c r="Z36" s="41">
        <f t="shared" si="39"/>
        <v>2.1964728575365116</v>
      </c>
      <c r="AA36" s="41">
        <f t="shared" si="1"/>
        <v>1.623765768377484</v>
      </c>
      <c r="AB36" s="40">
        <f>VLOOKUP(Sintéticos6x6!C36,Aplicações!$B$10:$J$67,6,0)</f>
        <v>0.1</v>
      </c>
      <c r="AC36" s="40">
        <f>VLOOKUP(Sintéticos6x6!D36,Aplicações!$B$10:$J$67,6,0)</f>
        <v>0.1</v>
      </c>
      <c r="AD36" s="40">
        <f>VLOOKUP(Sintéticos6x6!E36,Aplicações!$B$10:$J$67,6,0)</f>
        <v>0.5</v>
      </c>
      <c r="AE36" s="40">
        <f>VLOOKUP(Sintéticos6x6!F36,Aplicações!$B$10:$J$67,6,0)</f>
        <v>0.5</v>
      </c>
      <c r="AF36" s="40">
        <f>VLOOKUP(Sintéticos6x6!G36,Aplicações!$B$10:$J$67,6,0)</f>
        <v>0.5</v>
      </c>
      <c r="AG36" s="40">
        <f>VLOOKUP(Sintéticos6x6!H36,Aplicações!$B$10:$J$67,6,0)</f>
        <v>0.5</v>
      </c>
      <c r="AH36" s="40">
        <f>VLOOKUP(Sintéticos6x6!C36,Aplicações!$B$10:$J$67,7,0)</f>
        <v>0</v>
      </c>
      <c r="AI36" s="40">
        <f>VLOOKUP(Sintéticos6x6!D36,Aplicações!$B$10:$J$67,7,0)</f>
        <v>0</v>
      </c>
      <c r="AJ36" s="40">
        <f>VLOOKUP(Sintéticos6x6!E36,Aplicações!$B$10:$J$67,7,0)</f>
        <v>0.1</v>
      </c>
      <c r="AK36" s="40">
        <f>VLOOKUP(Sintéticos6x6!F36,Aplicações!$B$10:$J$67,7,0)</f>
        <v>0.1</v>
      </c>
      <c r="AL36" s="40">
        <f>VLOOKUP(Sintéticos6x6!G36,Aplicações!$B$10:$J$67,7,0)</f>
        <v>0</v>
      </c>
      <c r="AM36" s="40">
        <f>VLOOKUP(Sintéticos6x6!H36,Aplicações!$B$10:$J$67,7,0)</f>
        <v>0</v>
      </c>
      <c r="AN36" s="40">
        <f>VLOOKUP(Sintéticos6x6!C36,Aplicações!$B$10:$J$67,8,0)</f>
        <v>0</v>
      </c>
      <c r="AO36" s="40">
        <f>VLOOKUP(Sintéticos6x6!D36,Aplicações!$B$10:$J$67,8,0)</f>
        <v>0</v>
      </c>
      <c r="AP36" s="40">
        <f>VLOOKUP(Sintéticos6x6!E36,Aplicações!$B$10:$J$67,8,0)</f>
        <v>0.3</v>
      </c>
      <c r="AQ36" s="40">
        <f>VLOOKUP(Sintéticos6x6!F36,Aplicações!$B$10:$J$67,8,0)</f>
        <v>0.3</v>
      </c>
      <c r="AR36" s="40">
        <f>VLOOKUP(Sintéticos6x6!G36,Aplicações!$B$10:$J$67,8,0)</f>
        <v>0.2</v>
      </c>
      <c r="AS36" s="40">
        <f>VLOOKUP(Sintéticos6x6!H36,Aplicações!$B$10:$J$67,8,0)</f>
        <v>0.2</v>
      </c>
      <c r="AT36" s="40">
        <f t="shared" si="2"/>
        <v>2.2000000000000002</v>
      </c>
      <c r="AU36" s="40">
        <f t="shared" si="3"/>
        <v>0.2</v>
      </c>
      <c r="AV36" s="40">
        <f t="shared" si="4"/>
        <v>1</v>
      </c>
      <c r="AW36" s="40">
        <f t="shared" si="5"/>
        <v>0.78666666666666663</v>
      </c>
      <c r="AX36" s="40">
        <f t="shared" si="6"/>
        <v>0.94666666666666688</v>
      </c>
      <c r="AY36" s="40">
        <f t="shared" si="7"/>
        <v>0.8466666666666669</v>
      </c>
    </row>
    <row r="37" spans="2:51" ht="13.5" customHeight="1">
      <c r="B37" s="39">
        <v>34</v>
      </c>
      <c r="C37" s="31" t="s">
        <v>56</v>
      </c>
      <c r="D37" s="31" t="s">
        <v>56</v>
      </c>
      <c r="E37" s="31" t="s">
        <v>58</v>
      </c>
      <c r="F37" s="31" t="s">
        <v>59</v>
      </c>
      <c r="G37" s="31" t="s">
        <v>59</v>
      </c>
      <c r="H37" s="31" t="s">
        <v>59</v>
      </c>
      <c r="I37" s="40">
        <f>VLOOKUP(Sintéticos6x6!C37,Aplicações!$B$10:$J$67,9,0)</f>
        <v>48.52</v>
      </c>
      <c r="J37" s="40">
        <f>VLOOKUP(Sintéticos6x6!D37,Aplicações!$B$10:$J$67,9,0)</f>
        <v>48.52</v>
      </c>
      <c r="K37" s="40">
        <f>VLOOKUP(Sintéticos6x6!E37,Aplicações!$B$10:$J$67,9,0)</f>
        <v>39.32</v>
      </c>
      <c r="L37" s="40">
        <f>VLOOKUP(Sintéticos6x6!F37,Aplicações!$B$10:$J$67,9,0)</f>
        <v>36.29</v>
      </c>
      <c r="M37" s="40">
        <f>VLOOKUP(Sintéticos6x6!G37,Aplicações!$B$10:$J$67,9,0)</f>
        <v>36.29</v>
      </c>
      <c r="N37" s="40">
        <f>VLOOKUP(Sintéticos6x6!H37,Aplicações!$B$10:$J$67,9,0)</f>
        <v>36.29</v>
      </c>
      <c r="O37" s="31">
        <v>86</v>
      </c>
      <c r="P37" s="31">
        <v>83</v>
      </c>
      <c r="Q37" s="31">
        <v>117</v>
      </c>
      <c r="R37" s="31">
        <v>131</v>
      </c>
      <c r="S37" s="31">
        <v>131</v>
      </c>
      <c r="T37" s="31">
        <v>131</v>
      </c>
      <c r="U37" s="41">
        <f t="shared" ref="U37:Z37" si="40">O37/I37-1</f>
        <v>0.77246496290189604</v>
      </c>
      <c r="V37" s="41">
        <f t="shared" si="40"/>
        <v>0.71063478977741124</v>
      </c>
      <c r="W37" s="41">
        <f t="shared" si="40"/>
        <v>1.9755849440488302</v>
      </c>
      <c r="X37" s="41">
        <f t="shared" si="40"/>
        <v>2.6098098649765777</v>
      </c>
      <c r="Y37" s="41">
        <f t="shared" si="40"/>
        <v>2.6098098649765777</v>
      </c>
      <c r="Z37" s="41">
        <f t="shared" si="40"/>
        <v>2.6098098649765777</v>
      </c>
      <c r="AA37" s="41">
        <f t="shared" si="1"/>
        <v>1.8813523819429785</v>
      </c>
      <c r="AB37" s="40">
        <f>VLOOKUP(Sintéticos6x6!C37,Aplicações!$B$10:$J$67,6,0)</f>
        <v>0.1</v>
      </c>
      <c r="AC37" s="40">
        <f>VLOOKUP(Sintéticos6x6!D37,Aplicações!$B$10:$J$67,6,0)</f>
        <v>0.1</v>
      </c>
      <c r="AD37" s="40">
        <f>VLOOKUP(Sintéticos6x6!E37,Aplicações!$B$10:$J$67,6,0)</f>
        <v>0.5</v>
      </c>
      <c r="AE37" s="40">
        <f>VLOOKUP(Sintéticos6x6!F37,Aplicações!$B$10:$J$67,6,0)</f>
        <v>0.5</v>
      </c>
      <c r="AF37" s="40">
        <f>VLOOKUP(Sintéticos6x6!G37,Aplicações!$B$10:$J$67,6,0)</f>
        <v>0.5</v>
      </c>
      <c r="AG37" s="40">
        <f>VLOOKUP(Sintéticos6x6!H37,Aplicações!$B$10:$J$67,6,0)</f>
        <v>0.5</v>
      </c>
      <c r="AH37" s="40">
        <f>VLOOKUP(Sintéticos6x6!C37,Aplicações!$B$10:$J$67,7,0)</f>
        <v>0</v>
      </c>
      <c r="AI37" s="40">
        <f>VLOOKUP(Sintéticos6x6!D37,Aplicações!$B$10:$J$67,7,0)</f>
        <v>0</v>
      </c>
      <c r="AJ37" s="40">
        <f>VLOOKUP(Sintéticos6x6!E37,Aplicações!$B$10:$J$67,7,0)</f>
        <v>0.1</v>
      </c>
      <c r="AK37" s="40">
        <f>VLOOKUP(Sintéticos6x6!F37,Aplicações!$B$10:$J$67,7,0)</f>
        <v>0</v>
      </c>
      <c r="AL37" s="40">
        <f>VLOOKUP(Sintéticos6x6!G37,Aplicações!$B$10:$J$67,7,0)</f>
        <v>0</v>
      </c>
      <c r="AM37" s="40">
        <f>VLOOKUP(Sintéticos6x6!H37,Aplicações!$B$10:$J$67,7,0)</f>
        <v>0</v>
      </c>
      <c r="AN37" s="40">
        <f>VLOOKUP(Sintéticos6x6!C37,Aplicações!$B$10:$J$67,8,0)</f>
        <v>0</v>
      </c>
      <c r="AO37" s="40">
        <f>VLOOKUP(Sintéticos6x6!D37,Aplicações!$B$10:$J$67,8,0)</f>
        <v>0</v>
      </c>
      <c r="AP37" s="40">
        <f>VLOOKUP(Sintéticos6x6!E37,Aplicações!$B$10:$J$67,8,0)</f>
        <v>0.3</v>
      </c>
      <c r="AQ37" s="40">
        <f>VLOOKUP(Sintéticos6x6!F37,Aplicações!$B$10:$J$67,8,0)</f>
        <v>0.2</v>
      </c>
      <c r="AR37" s="40">
        <f>VLOOKUP(Sintéticos6x6!G37,Aplicações!$B$10:$J$67,8,0)</f>
        <v>0.2</v>
      </c>
      <c r="AS37" s="40">
        <f>VLOOKUP(Sintéticos6x6!H37,Aplicações!$B$10:$J$67,8,0)</f>
        <v>0.2</v>
      </c>
      <c r="AT37" s="40">
        <f t="shared" si="2"/>
        <v>2.2000000000000002</v>
      </c>
      <c r="AU37" s="40">
        <f t="shared" si="3"/>
        <v>0.1</v>
      </c>
      <c r="AV37" s="40">
        <f t="shared" si="4"/>
        <v>0.89999999999999991</v>
      </c>
      <c r="AW37" s="40">
        <f t="shared" si="5"/>
        <v>0.78666666666666663</v>
      </c>
      <c r="AX37" s="40">
        <f t="shared" si="6"/>
        <v>0.96666666666666679</v>
      </c>
      <c r="AY37" s="40">
        <f t="shared" si="7"/>
        <v>0.87333333333333329</v>
      </c>
    </row>
    <row r="38" spans="2:51" ht="13.5" customHeight="1">
      <c r="B38" s="39">
        <v>35</v>
      </c>
      <c r="C38" s="31" t="s">
        <v>56</v>
      </c>
      <c r="D38" s="31" t="s">
        <v>56</v>
      </c>
      <c r="E38" s="31" t="s">
        <v>59</v>
      </c>
      <c r="F38" s="31" t="s">
        <v>59</v>
      </c>
      <c r="G38" s="31" t="s">
        <v>59</v>
      </c>
      <c r="H38" s="31" t="s">
        <v>59</v>
      </c>
      <c r="I38" s="40">
        <f>VLOOKUP(Sintéticos6x6!C38,Aplicações!$B$10:$J$67,9,0)</f>
        <v>48.52</v>
      </c>
      <c r="J38" s="40">
        <f>VLOOKUP(Sintéticos6x6!D38,Aplicações!$B$10:$J$67,9,0)</f>
        <v>48.52</v>
      </c>
      <c r="K38" s="40">
        <f>VLOOKUP(Sintéticos6x6!E38,Aplicações!$B$10:$J$67,9,0)</f>
        <v>36.29</v>
      </c>
      <c r="L38" s="40">
        <f>VLOOKUP(Sintéticos6x6!F38,Aplicações!$B$10:$J$67,9,0)</f>
        <v>36.29</v>
      </c>
      <c r="M38" s="40">
        <f>VLOOKUP(Sintéticos6x6!G38,Aplicações!$B$10:$J$67,9,0)</f>
        <v>36.29</v>
      </c>
      <c r="N38" s="40">
        <f>VLOOKUP(Sintéticos6x6!H38,Aplicações!$B$10:$J$67,9,0)</f>
        <v>36.29</v>
      </c>
      <c r="O38" s="31">
        <v>82</v>
      </c>
      <c r="P38" s="31">
        <v>85</v>
      </c>
      <c r="Q38" s="31">
        <v>144</v>
      </c>
      <c r="R38" s="31">
        <v>142</v>
      </c>
      <c r="S38" s="31">
        <v>146</v>
      </c>
      <c r="T38" s="31">
        <v>146</v>
      </c>
      <c r="U38" s="41">
        <f t="shared" ref="U38:Z38" si="41">O38/I38-1</f>
        <v>0.69002473206924964</v>
      </c>
      <c r="V38" s="41">
        <f t="shared" si="41"/>
        <v>0.75185490519373444</v>
      </c>
      <c r="W38" s="41">
        <f t="shared" si="41"/>
        <v>2.9680352714246352</v>
      </c>
      <c r="X38" s="41">
        <f t="shared" si="41"/>
        <v>2.912923670432626</v>
      </c>
      <c r="Y38" s="41">
        <f t="shared" si="41"/>
        <v>3.0231468724166435</v>
      </c>
      <c r="Z38" s="41">
        <f t="shared" si="41"/>
        <v>3.0231468724166435</v>
      </c>
      <c r="AA38" s="41">
        <f t="shared" si="1"/>
        <v>2.2281887206589222</v>
      </c>
      <c r="AB38" s="40">
        <f>VLOOKUP(Sintéticos6x6!C38,Aplicações!$B$10:$J$67,6,0)</f>
        <v>0.1</v>
      </c>
      <c r="AC38" s="40">
        <f>VLOOKUP(Sintéticos6x6!D38,Aplicações!$B$10:$J$67,6,0)</f>
        <v>0.1</v>
      </c>
      <c r="AD38" s="40">
        <f>VLOOKUP(Sintéticos6x6!E38,Aplicações!$B$10:$J$67,6,0)</f>
        <v>0.5</v>
      </c>
      <c r="AE38" s="40">
        <f>VLOOKUP(Sintéticos6x6!F38,Aplicações!$B$10:$J$67,6,0)</f>
        <v>0.5</v>
      </c>
      <c r="AF38" s="40">
        <f>VLOOKUP(Sintéticos6x6!G38,Aplicações!$B$10:$J$67,6,0)</f>
        <v>0.5</v>
      </c>
      <c r="AG38" s="40">
        <f>VLOOKUP(Sintéticos6x6!H38,Aplicações!$B$10:$J$67,6,0)</f>
        <v>0.5</v>
      </c>
      <c r="AH38" s="40">
        <f>VLOOKUP(Sintéticos6x6!C38,Aplicações!$B$10:$J$67,7,0)</f>
        <v>0</v>
      </c>
      <c r="AI38" s="40">
        <f>VLOOKUP(Sintéticos6x6!D38,Aplicações!$B$10:$J$67,7,0)</f>
        <v>0</v>
      </c>
      <c r="AJ38" s="40">
        <f>VLOOKUP(Sintéticos6x6!E38,Aplicações!$B$10:$J$67,7,0)</f>
        <v>0</v>
      </c>
      <c r="AK38" s="40">
        <f>VLOOKUP(Sintéticos6x6!F38,Aplicações!$B$10:$J$67,7,0)</f>
        <v>0</v>
      </c>
      <c r="AL38" s="40">
        <f>VLOOKUP(Sintéticos6x6!G38,Aplicações!$B$10:$J$67,7,0)</f>
        <v>0</v>
      </c>
      <c r="AM38" s="40">
        <f>VLOOKUP(Sintéticos6x6!H38,Aplicações!$B$10:$J$67,7,0)</f>
        <v>0</v>
      </c>
      <c r="AN38" s="40">
        <f>VLOOKUP(Sintéticos6x6!C38,Aplicações!$B$10:$J$67,8,0)</f>
        <v>0</v>
      </c>
      <c r="AO38" s="40">
        <f>VLOOKUP(Sintéticos6x6!D38,Aplicações!$B$10:$J$67,8,0)</f>
        <v>0</v>
      </c>
      <c r="AP38" s="40">
        <f>VLOOKUP(Sintéticos6x6!E38,Aplicações!$B$10:$J$67,8,0)</f>
        <v>0.2</v>
      </c>
      <c r="AQ38" s="40">
        <f>VLOOKUP(Sintéticos6x6!F38,Aplicações!$B$10:$J$67,8,0)</f>
        <v>0.2</v>
      </c>
      <c r="AR38" s="40">
        <f>VLOOKUP(Sintéticos6x6!G38,Aplicações!$B$10:$J$67,8,0)</f>
        <v>0.2</v>
      </c>
      <c r="AS38" s="40">
        <f>VLOOKUP(Sintéticos6x6!H38,Aplicações!$B$10:$J$67,8,0)</f>
        <v>0.2</v>
      </c>
      <c r="AT38" s="40">
        <f t="shared" si="2"/>
        <v>2.2000000000000002</v>
      </c>
      <c r="AU38" s="40">
        <f t="shared" si="3"/>
        <v>0</v>
      </c>
      <c r="AV38" s="40">
        <f t="shared" si="4"/>
        <v>0.8</v>
      </c>
      <c r="AW38" s="40">
        <f t="shared" si="5"/>
        <v>0.78666666666666663</v>
      </c>
      <c r="AX38" s="40">
        <f t="shared" si="6"/>
        <v>1</v>
      </c>
      <c r="AY38" s="40">
        <f t="shared" si="7"/>
        <v>0.90666666666666662</v>
      </c>
    </row>
    <row r="39" spans="2:51" ht="13.5" customHeight="1">
      <c r="B39" s="39">
        <v>36</v>
      </c>
      <c r="C39" s="31" t="s">
        <v>56</v>
      </c>
      <c r="D39" s="31" t="s">
        <v>57</v>
      </c>
      <c r="E39" s="31" t="s">
        <v>57</v>
      </c>
      <c r="F39" s="31" t="s">
        <v>57</v>
      </c>
      <c r="G39" s="31" t="s">
        <v>57</v>
      </c>
      <c r="H39" s="31" t="s">
        <v>57</v>
      </c>
      <c r="I39" s="40">
        <f>VLOOKUP(Sintéticos6x6!C39,Aplicações!$B$10:$J$67,9,0)</f>
        <v>48.52</v>
      </c>
      <c r="J39" s="40">
        <f>VLOOKUP(Sintéticos6x6!D39,Aplicações!$B$10:$J$67,9,0)</f>
        <v>60.92</v>
      </c>
      <c r="K39" s="40">
        <f>VLOOKUP(Sintéticos6x6!E39,Aplicações!$B$10:$J$67,9,0)</f>
        <v>60.92</v>
      </c>
      <c r="L39" s="40">
        <f>VLOOKUP(Sintéticos6x6!F39,Aplicações!$B$10:$J$67,9,0)</f>
        <v>60.92</v>
      </c>
      <c r="M39" s="40">
        <f>VLOOKUP(Sintéticos6x6!G39,Aplicações!$B$10:$J$67,9,0)</f>
        <v>60.92</v>
      </c>
      <c r="N39" s="40">
        <f>VLOOKUP(Sintéticos6x6!H39,Aplicações!$B$10:$J$67,9,0)</f>
        <v>60.92</v>
      </c>
      <c r="O39" s="31">
        <v>89</v>
      </c>
      <c r="P39" s="31">
        <v>205</v>
      </c>
      <c r="Q39" s="31">
        <v>204</v>
      </c>
      <c r="R39" s="31">
        <v>204</v>
      </c>
      <c r="S39" s="31">
        <v>201</v>
      </c>
      <c r="T39" s="31">
        <v>198</v>
      </c>
      <c r="U39" s="41">
        <f t="shared" ref="U39:Z39" si="42">O39/I39-1</f>
        <v>0.83429513602638083</v>
      </c>
      <c r="V39" s="41">
        <f t="shared" si="42"/>
        <v>2.3650689428759026</v>
      </c>
      <c r="W39" s="41">
        <f t="shared" si="42"/>
        <v>2.3486539724228495</v>
      </c>
      <c r="X39" s="41">
        <f t="shared" si="42"/>
        <v>2.3486539724228495</v>
      </c>
      <c r="Y39" s="41">
        <f t="shared" si="42"/>
        <v>2.2994090610636899</v>
      </c>
      <c r="Z39" s="41">
        <f t="shared" si="42"/>
        <v>2.2501641497045304</v>
      </c>
      <c r="AA39" s="41">
        <f t="shared" si="1"/>
        <v>2.0743742057527008</v>
      </c>
      <c r="AB39" s="40">
        <f>VLOOKUP(Sintéticos6x6!C39,Aplicações!$B$10:$J$67,6,0)</f>
        <v>0.1</v>
      </c>
      <c r="AC39" s="40">
        <f>VLOOKUP(Sintéticos6x6!D39,Aplicações!$B$10:$J$67,6,0)</f>
        <v>0.6</v>
      </c>
      <c r="AD39" s="40">
        <f>VLOOKUP(Sintéticos6x6!E39,Aplicações!$B$10:$J$67,6,0)</f>
        <v>0.6</v>
      </c>
      <c r="AE39" s="40">
        <f>VLOOKUP(Sintéticos6x6!F39,Aplicações!$B$10:$J$67,6,0)</f>
        <v>0.6</v>
      </c>
      <c r="AF39" s="40">
        <f>VLOOKUP(Sintéticos6x6!G39,Aplicações!$B$10:$J$67,6,0)</f>
        <v>0.6</v>
      </c>
      <c r="AG39" s="40">
        <f>VLOOKUP(Sintéticos6x6!H39,Aplicações!$B$10:$J$67,6,0)</f>
        <v>0.6</v>
      </c>
      <c r="AH39" s="40">
        <f>VLOOKUP(Sintéticos6x6!C39,Aplicações!$B$10:$J$67,7,0)</f>
        <v>0</v>
      </c>
      <c r="AI39" s="40">
        <f>VLOOKUP(Sintéticos6x6!D39,Aplicações!$B$10:$J$67,7,0)</f>
        <v>0</v>
      </c>
      <c r="AJ39" s="40">
        <f>VLOOKUP(Sintéticos6x6!E39,Aplicações!$B$10:$J$67,7,0)</f>
        <v>0</v>
      </c>
      <c r="AK39" s="40">
        <f>VLOOKUP(Sintéticos6x6!F39,Aplicações!$B$10:$J$67,7,0)</f>
        <v>0</v>
      </c>
      <c r="AL39" s="40">
        <f>VLOOKUP(Sintéticos6x6!G39,Aplicações!$B$10:$J$67,7,0)</f>
        <v>0</v>
      </c>
      <c r="AM39" s="40">
        <f>VLOOKUP(Sintéticos6x6!H39,Aplicações!$B$10:$J$67,7,0)</f>
        <v>0</v>
      </c>
      <c r="AN39" s="40">
        <f>VLOOKUP(Sintéticos6x6!C39,Aplicações!$B$10:$J$67,8,0)</f>
        <v>0</v>
      </c>
      <c r="AO39" s="40">
        <f>VLOOKUP(Sintéticos6x6!D39,Aplicações!$B$10:$J$67,8,0)</f>
        <v>0.3</v>
      </c>
      <c r="AP39" s="40">
        <f>VLOOKUP(Sintéticos6x6!E39,Aplicações!$B$10:$J$67,8,0)</f>
        <v>0.3</v>
      </c>
      <c r="AQ39" s="40">
        <f>VLOOKUP(Sintéticos6x6!F39,Aplicações!$B$10:$J$67,8,0)</f>
        <v>0.3</v>
      </c>
      <c r="AR39" s="40">
        <f>VLOOKUP(Sintéticos6x6!G39,Aplicações!$B$10:$J$67,8,0)</f>
        <v>0.3</v>
      </c>
      <c r="AS39" s="40">
        <f>VLOOKUP(Sintéticos6x6!H39,Aplicações!$B$10:$J$67,8,0)</f>
        <v>0.3</v>
      </c>
      <c r="AT39" s="40">
        <f t="shared" si="2"/>
        <v>3.1</v>
      </c>
      <c r="AU39" s="40">
        <f t="shared" si="3"/>
        <v>0</v>
      </c>
      <c r="AV39" s="40">
        <f t="shared" si="4"/>
        <v>1.5</v>
      </c>
      <c r="AW39" s="40">
        <f t="shared" si="5"/>
        <v>0.83333333333333337</v>
      </c>
      <c r="AX39" s="40">
        <f t="shared" si="6"/>
        <v>1</v>
      </c>
      <c r="AY39" s="40">
        <f t="shared" si="7"/>
        <v>0.9</v>
      </c>
    </row>
    <row r="40" spans="2:51" ht="13.5" customHeight="1">
      <c r="B40" s="39">
        <v>37</v>
      </c>
      <c r="C40" s="31" t="s">
        <v>56</v>
      </c>
      <c r="D40" s="31" t="s">
        <v>57</v>
      </c>
      <c r="E40" s="31" t="s">
        <v>57</v>
      </c>
      <c r="F40" s="31" t="s">
        <v>57</v>
      </c>
      <c r="G40" s="31" t="s">
        <v>57</v>
      </c>
      <c r="H40" s="31" t="s">
        <v>58</v>
      </c>
      <c r="I40" s="40">
        <f>VLOOKUP(Sintéticos6x6!C40,Aplicações!$B$10:$J$67,9,0)</f>
        <v>48.52</v>
      </c>
      <c r="J40" s="40">
        <f>VLOOKUP(Sintéticos6x6!D40,Aplicações!$B$10:$J$67,9,0)</f>
        <v>60.92</v>
      </c>
      <c r="K40" s="40">
        <f>VLOOKUP(Sintéticos6x6!E40,Aplicações!$B$10:$J$67,9,0)</f>
        <v>60.92</v>
      </c>
      <c r="L40" s="40">
        <f>VLOOKUP(Sintéticos6x6!F40,Aplicações!$B$10:$J$67,9,0)</f>
        <v>60.92</v>
      </c>
      <c r="M40" s="40">
        <f>VLOOKUP(Sintéticos6x6!G40,Aplicações!$B$10:$J$67,9,0)</f>
        <v>60.92</v>
      </c>
      <c r="N40" s="40">
        <f>VLOOKUP(Sintéticos6x6!H40,Aplicações!$B$10:$J$67,9,0)</f>
        <v>39.32</v>
      </c>
      <c r="O40" s="31">
        <v>90</v>
      </c>
      <c r="P40" s="31">
        <v>203</v>
      </c>
      <c r="Q40" s="31">
        <v>202</v>
      </c>
      <c r="R40" s="31">
        <v>201</v>
      </c>
      <c r="S40" s="31">
        <v>201</v>
      </c>
      <c r="T40" s="31">
        <v>108</v>
      </c>
      <c r="U40" s="41">
        <f t="shared" ref="U40:Z40" si="43">O40/I40-1</f>
        <v>0.85490519373454243</v>
      </c>
      <c r="V40" s="41">
        <f t="shared" si="43"/>
        <v>2.3322390019697963</v>
      </c>
      <c r="W40" s="41">
        <f t="shared" si="43"/>
        <v>2.3158240315167431</v>
      </c>
      <c r="X40" s="41">
        <f t="shared" si="43"/>
        <v>2.2994090610636899</v>
      </c>
      <c r="Y40" s="41">
        <f t="shared" si="43"/>
        <v>2.2994090610636899</v>
      </c>
      <c r="Z40" s="41">
        <f t="shared" si="43"/>
        <v>1.7466937945066126</v>
      </c>
      <c r="AA40" s="41">
        <f t="shared" si="1"/>
        <v>1.9747466906425124</v>
      </c>
      <c r="AB40" s="40">
        <f>VLOOKUP(Sintéticos6x6!C40,Aplicações!$B$10:$J$67,6,0)</f>
        <v>0.1</v>
      </c>
      <c r="AC40" s="40">
        <f>VLOOKUP(Sintéticos6x6!D40,Aplicações!$B$10:$J$67,6,0)</f>
        <v>0.6</v>
      </c>
      <c r="AD40" s="40">
        <f>VLOOKUP(Sintéticos6x6!E40,Aplicações!$B$10:$J$67,6,0)</f>
        <v>0.6</v>
      </c>
      <c r="AE40" s="40">
        <f>VLOOKUP(Sintéticos6x6!F40,Aplicações!$B$10:$J$67,6,0)</f>
        <v>0.6</v>
      </c>
      <c r="AF40" s="40">
        <f>VLOOKUP(Sintéticos6x6!G40,Aplicações!$B$10:$J$67,6,0)</f>
        <v>0.6</v>
      </c>
      <c r="AG40" s="40">
        <f>VLOOKUP(Sintéticos6x6!H40,Aplicações!$B$10:$J$67,6,0)</f>
        <v>0.5</v>
      </c>
      <c r="AH40" s="40">
        <f>VLOOKUP(Sintéticos6x6!C40,Aplicações!$B$10:$J$67,7,0)</f>
        <v>0</v>
      </c>
      <c r="AI40" s="40">
        <f>VLOOKUP(Sintéticos6x6!D40,Aplicações!$B$10:$J$67,7,0)</f>
        <v>0</v>
      </c>
      <c r="AJ40" s="40">
        <f>VLOOKUP(Sintéticos6x6!E40,Aplicações!$B$10:$J$67,7,0)</f>
        <v>0</v>
      </c>
      <c r="AK40" s="40">
        <f>VLOOKUP(Sintéticos6x6!F40,Aplicações!$B$10:$J$67,7,0)</f>
        <v>0</v>
      </c>
      <c r="AL40" s="40">
        <f>VLOOKUP(Sintéticos6x6!G40,Aplicações!$B$10:$J$67,7,0)</f>
        <v>0</v>
      </c>
      <c r="AM40" s="40">
        <f>VLOOKUP(Sintéticos6x6!H40,Aplicações!$B$10:$J$67,7,0)</f>
        <v>0.1</v>
      </c>
      <c r="AN40" s="40">
        <f>VLOOKUP(Sintéticos6x6!C40,Aplicações!$B$10:$J$67,8,0)</f>
        <v>0</v>
      </c>
      <c r="AO40" s="40">
        <f>VLOOKUP(Sintéticos6x6!D40,Aplicações!$B$10:$J$67,8,0)</f>
        <v>0.3</v>
      </c>
      <c r="AP40" s="40">
        <f>VLOOKUP(Sintéticos6x6!E40,Aplicações!$B$10:$J$67,8,0)</f>
        <v>0.3</v>
      </c>
      <c r="AQ40" s="40">
        <f>VLOOKUP(Sintéticos6x6!F40,Aplicações!$B$10:$J$67,8,0)</f>
        <v>0.3</v>
      </c>
      <c r="AR40" s="40">
        <f>VLOOKUP(Sintéticos6x6!G40,Aplicações!$B$10:$J$67,8,0)</f>
        <v>0.3</v>
      </c>
      <c r="AS40" s="40">
        <f>VLOOKUP(Sintéticos6x6!H40,Aplicações!$B$10:$J$67,8,0)</f>
        <v>0.3</v>
      </c>
      <c r="AT40" s="40">
        <f t="shared" si="2"/>
        <v>3</v>
      </c>
      <c r="AU40" s="40">
        <f t="shared" si="3"/>
        <v>0.1</v>
      </c>
      <c r="AV40" s="40">
        <f t="shared" si="4"/>
        <v>1.5</v>
      </c>
      <c r="AW40" s="40">
        <f t="shared" si="5"/>
        <v>0.81333333333333335</v>
      </c>
      <c r="AX40" s="40">
        <f t="shared" si="6"/>
        <v>0.96666666666666679</v>
      </c>
      <c r="AY40" s="40">
        <f t="shared" si="7"/>
        <v>0.9</v>
      </c>
    </row>
    <row r="41" spans="2:51" ht="13.5" customHeight="1">
      <c r="B41" s="39">
        <v>38</v>
      </c>
      <c r="C41" s="31" t="s">
        <v>56</v>
      </c>
      <c r="D41" s="31" t="s">
        <v>57</v>
      </c>
      <c r="E41" s="31" t="s">
        <v>57</v>
      </c>
      <c r="F41" s="31" t="s">
        <v>57</v>
      </c>
      <c r="G41" s="31" t="s">
        <v>57</v>
      </c>
      <c r="H41" s="31" t="s">
        <v>59</v>
      </c>
      <c r="I41" s="40">
        <f>VLOOKUP(Sintéticos6x6!C41,Aplicações!$B$10:$J$67,9,0)</f>
        <v>48.52</v>
      </c>
      <c r="J41" s="40">
        <f>VLOOKUP(Sintéticos6x6!D41,Aplicações!$B$10:$J$67,9,0)</f>
        <v>60.92</v>
      </c>
      <c r="K41" s="40">
        <f>VLOOKUP(Sintéticos6x6!E41,Aplicações!$B$10:$J$67,9,0)</f>
        <v>60.92</v>
      </c>
      <c r="L41" s="40">
        <f>VLOOKUP(Sintéticos6x6!F41,Aplicações!$B$10:$J$67,9,0)</f>
        <v>60.92</v>
      </c>
      <c r="M41" s="40">
        <f>VLOOKUP(Sintéticos6x6!G41,Aplicações!$B$10:$J$67,9,0)</f>
        <v>60.92</v>
      </c>
      <c r="N41" s="40">
        <f>VLOOKUP(Sintéticos6x6!H41,Aplicações!$B$10:$J$67,9,0)</f>
        <v>36.29</v>
      </c>
      <c r="O41" s="31">
        <v>86</v>
      </c>
      <c r="P41" s="31">
        <v>193</v>
      </c>
      <c r="Q41" s="31">
        <v>193</v>
      </c>
      <c r="R41" s="31">
        <v>191</v>
      </c>
      <c r="S41" s="31">
        <v>191</v>
      </c>
      <c r="T41" s="31">
        <v>112</v>
      </c>
      <c r="U41" s="41">
        <f t="shared" ref="U41:Z41" si="44">O41/I41-1</f>
        <v>0.77246496290189604</v>
      </c>
      <c r="V41" s="41">
        <f t="shared" si="44"/>
        <v>2.1680892974392645</v>
      </c>
      <c r="W41" s="41">
        <f t="shared" si="44"/>
        <v>2.1680892974392645</v>
      </c>
      <c r="X41" s="41">
        <f t="shared" si="44"/>
        <v>2.1352593565331581</v>
      </c>
      <c r="Y41" s="41">
        <f t="shared" si="44"/>
        <v>2.1352593565331581</v>
      </c>
      <c r="Z41" s="41">
        <f t="shared" si="44"/>
        <v>2.0862496555524941</v>
      </c>
      <c r="AA41" s="41">
        <f t="shared" si="1"/>
        <v>1.9109019877332061</v>
      </c>
      <c r="AB41" s="40">
        <f>VLOOKUP(Sintéticos6x6!C41,Aplicações!$B$10:$J$67,6,0)</f>
        <v>0.1</v>
      </c>
      <c r="AC41" s="40">
        <f>VLOOKUP(Sintéticos6x6!D41,Aplicações!$B$10:$J$67,6,0)</f>
        <v>0.6</v>
      </c>
      <c r="AD41" s="40">
        <f>VLOOKUP(Sintéticos6x6!E41,Aplicações!$B$10:$J$67,6,0)</f>
        <v>0.6</v>
      </c>
      <c r="AE41" s="40">
        <f>VLOOKUP(Sintéticos6x6!F41,Aplicações!$B$10:$J$67,6,0)</f>
        <v>0.6</v>
      </c>
      <c r="AF41" s="40">
        <f>VLOOKUP(Sintéticos6x6!G41,Aplicações!$B$10:$J$67,6,0)</f>
        <v>0.6</v>
      </c>
      <c r="AG41" s="40">
        <f>VLOOKUP(Sintéticos6x6!H41,Aplicações!$B$10:$J$67,6,0)</f>
        <v>0.5</v>
      </c>
      <c r="AH41" s="40">
        <f>VLOOKUP(Sintéticos6x6!C41,Aplicações!$B$10:$J$67,7,0)</f>
        <v>0</v>
      </c>
      <c r="AI41" s="40">
        <f>VLOOKUP(Sintéticos6x6!D41,Aplicações!$B$10:$J$67,7,0)</f>
        <v>0</v>
      </c>
      <c r="AJ41" s="40">
        <f>VLOOKUP(Sintéticos6x6!E41,Aplicações!$B$10:$J$67,7,0)</f>
        <v>0</v>
      </c>
      <c r="AK41" s="40">
        <f>VLOOKUP(Sintéticos6x6!F41,Aplicações!$B$10:$J$67,7,0)</f>
        <v>0</v>
      </c>
      <c r="AL41" s="40">
        <f>VLOOKUP(Sintéticos6x6!G41,Aplicações!$B$10:$J$67,7,0)</f>
        <v>0</v>
      </c>
      <c r="AM41" s="40">
        <f>VLOOKUP(Sintéticos6x6!H41,Aplicações!$B$10:$J$67,7,0)</f>
        <v>0</v>
      </c>
      <c r="AN41" s="40">
        <f>VLOOKUP(Sintéticos6x6!C41,Aplicações!$B$10:$J$67,8,0)</f>
        <v>0</v>
      </c>
      <c r="AO41" s="40">
        <f>VLOOKUP(Sintéticos6x6!D41,Aplicações!$B$10:$J$67,8,0)</f>
        <v>0.3</v>
      </c>
      <c r="AP41" s="40">
        <f>VLOOKUP(Sintéticos6x6!E41,Aplicações!$B$10:$J$67,8,0)</f>
        <v>0.3</v>
      </c>
      <c r="AQ41" s="40">
        <f>VLOOKUP(Sintéticos6x6!F41,Aplicações!$B$10:$J$67,8,0)</f>
        <v>0.3</v>
      </c>
      <c r="AR41" s="40">
        <f>VLOOKUP(Sintéticos6x6!G41,Aplicações!$B$10:$J$67,8,0)</f>
        <v>0.3</v>
      </c>
      <c r="AS41" s="40">
        <f>VLOOKUP(Sintéticos6x6!H41,Aplicações!$B$10:$J$67,8,0)</f>
        <v>0.2</v>
      </c>
      <c r="AT41" s="40">
        <f t="shared" si="2"/>
        <v>3</v>
      </c>
      <c r="AU41" s="40">
        <f t="shared" si="3"/>
        <v>0</v>
      </c>
      <c r="AV41" s="40">
        <f t="shared" si="4"/>
        <v>1.4</v>
      </c>
      <c r="AW41" s="40">
        <f t="shared" si="5"/>
        <v>0.81333333333333335</v>
      </c>
      <c r="AX41" s="40">
        <f t="shared" si="6"/>
        <v>1</v>
      </c>
      <c r="AY41" s="40">
        <f t="shared" si="7"/>
        <v>0.88000000000000012</v>
      </c>
    </row>
    <row r="42" spans="2:51" ht="13.5" customHeight="1">
      <c r="B42" s="39">
        <v>39</v>
      </c>
      <c r="C42" s="31" t="s">
        <v>56</v>
      </c>
      <c r="D42" s="31" t="s">
        <v>57</v>
      </c>
      <c r="E42" s="31" t="s">
        <v>57</v>
      </c>
      <c r="F42" s="31" t="s">
        <v>57</v>
      </c>
      <c r="G42" s="31" t="s">
        <v>58</v>
      </c>
      <c r="H42" s="31" t="s">
        <v>58</v>
      </c>
      <c r="I42" s="40">
        <f>VLOOKUP(Sintéticos6x6!C42,Aplicações!$B$10:$J$67,9,0)</f>
        <v>48.52</v>
      </c>
      <c r="J42" s="40">
        <f>VLOOKUP(Sintéticos6x6!D42,Aplicações!$B$10:$J$67,9,0)</f>
        <v>60.92</v>
      </c>
      <c r="K42" s="40">
        <f>VLOOKUP(Sintéticos6x6!E42,Aplicações!$B$10:$J$67,9,0)</f>
        <v>60.92</v>
      </c>
      <c r="L42" s="40">
        <f>VLOOKUP(Sintéticos6x6!F42,Aplicações!$B$10:$J$67,9,0)</f>
        <v>60.92</v>
      </c>
      <c r="M42" s="40">
        <f>VLOOKUP(Sintéticos6x6!G42,Aplicações!$B$10:$J$67,9,0)</f>
        <v>39.32</v>
      </c>
      <c r="N42" s="40">
        <f>VLOOKUP(Sintéticos6x6!H42,Aplicações!$B$10:$J$67,9,0)</f>
        <v>39.32</v>
      </c>
      <c r="O42" s="31">
        <v>88</v>
      </c>
      <c r="P42" s="31">
        <v>205</v>
      </c>
      <c r="Q42" s="31">
        <v>205</v>
      </c>
      <c r="R42" s="31">
        <v>203</v>
      </c>
      <c r="S42" s="31">
        <v>115</v>
      </c>
      <c r="T42" s="31">
        <v>115</v>
      </c>
      <c r="U42" s="41">
        <f t="shared" ref="U42:Z42" si="45">O42/I42-1</f>
        <v>0.81368507831821923</v>
      </c>
      <c r="V42" s="41">
        <f t="shared" si="45"/>
        <v>2.3650689428759026</v>
      </c>
      <c r="W42" s="41">
        <f t="shared" si="45"/>
        <v>2.3650689428759026</v>
      </c>
      <c r="X42" s="41">
        <f t="shared" si="45"/>
        <v>2.3322390019697963</v>
      </c>
      <c r="Y42" s="41">
        <f t="shared" si="45"/>
        <v>1.9247202441505595</v>
      </c>
      <c r="Z42" s="41">
        <f t="shared" si="45"/>
        <v>1.9247202441505595</v>
      </c>
      <c r="AA42" s="41">
        <f t="shared" si="1"/>
        <v>1.9542504090568233</v>
      </c>
      <c r="AB42" s="40">
        <f>VLOOKUP(Sintéticos6x6!C42,Aplicações!$B$10:$J$67,6,0)</f>
        <v>0.1</v>
      </c>
      <c r="AC42" s="40">
        <f>VLOOKUP(Sintéticos6x6!D42,Aplicações!$B$10:$J$67,6,0)</f>
        <v>0.6</v>
      </c>
      <c r="AD42" s="40">
        <f>VLOOKUP(Sintéticos6x6!E42,Aplicações!$B$10:$J$67,6,0)</f>
        <v>0.6</v>
      </c>
      <c r="AE42" s="40">
        <f>VLOOKUP(Sintéticos6x6!F42,Aplicações!$B$10:$J$67,6,0)</f>
        <v>0.6</v>
      </c>
      <c r="AF42" s="40">
        <f>VLOOKUP(Sintéticos6x6!G42,Aplicações!$B$10:$J$67,6,0)</f>
        <v>0.5</v>
      </c>
      <c r="AG42" s="40">
        <f>VLOOKUP(Sintéticos6x6!H42,Aplicações!$B$10:$J$67,6,0)</f>
        <v>0.5</v>
      </c>
      <c r="AH42" s="40">
        <f>VLOOKUP(Sintéticos6x6!C42,Aplicações!$B$10:$J$67,7,0)</f>
        <v>0</v>
      </c>
      <c r="AI42" s="40">
        <f>VLOOKUP(Sintéticos6x6!D42,Aplicações!$B$10:$J$67,7,0)</f>
        <v>0</v>
      </c>
      <c r="AJ42" s="40">
        <f>VLOOKUP(Sintéticos6x6!E42,Aplicações!$B$10:$J$67,7,0)</f>
        <v>0</v>
      </c>
      <c r="AK42" s="40">
        <f>VLOOKUP(Sintéticos6x6!F42,Aplicações!$B$10:$J$67,7,0)</f>
        <v>0</v>
      </c>
      <c r="AL42" s="40">
        <f>VLOOKUP(Sintéticos6x6!G42,Aplicações!$B$10:$J$67,7,0)</f>
        <v>0.1</v>
      </c>
      <c r="AM42" s="40">
        <f>VLOOKUP(Sintéticos6x6!H42,Aplicações!$B$10:$J$67,7,0)</f>
        <v>0.1</v>
      </c>
      <c r="AN42" s="40">
        <f>VLOOKUP(Sintéticos6x6!C42,Aplicações!$B$10:$J$67,8,0)</f>
        <v>0</v>
      </c>
      <c r="AO42" s="40">
        <f>VLOOKUP(Sintéticos6x6!D42,Aplicações!$B$10:$J$67,8,0)</f>
        <v>0.3</v>
      </c>
      <c r="AP42" s="40">
        <f>VLOOKUP(Sintéticos6x6!E42,Aplicações!$B$10:$J$67,8,0)</f>
        <v>0.3</v>
      </c>
      <c r="AQ42" s="40">
        <f>VLOOKUP(Sintéticos6x6!F42,Aplicações!$B$10:$J$67,8,0)</f>
        <v>0.3</v>
      </c>
      <c r="AR42" s="40">
        <f>VLOOKUP(Sintéticos6x6!G42,Aplicações!$B$10:$J$67,8,0)</f>
        <v>0.3</v>
      </c>
      <c r="AS42" s="40">
        <f>VLOOKUP(Sintéticos6x6!H42,Aplicações!$B$10:$J$67,8,0)</f>
        <v>0.3</v>
      </c>
      <c r="AT42" s="40">
        <f t="shared" si="2"/>
        <v>2.9</v>
      </c>
      <c r="AU42" s="40">
        <f t="shared" si="3"/>
        <v>0.2</v>
      </c>
      <c r="AV42" s="40">
        <f t="shared" si="4"/>
        <v>1.5</v>
      </c>
      <c r="AW42" s="40">
        <f t="shared" si="5"/>
        <v>0.80666666666666675</v>
      </c>
      <c r="AX42" s="40">
        <f t="shared" si="6"/>
        <v>0.94666666666666677</v>
      </c>
      <c r="AY42" s="40">
        <f t="shared" si="7"/>
        <v>0.9</v>
      </c>
    </row>
    <row r="43" spans="2:51" ht="13.5" customHeight="1">
      <c r="B43" s="39">
        <v>40</v>
      </c>
      <c r="C43" s="31" t="s">
        <v>56</v>
      </c>
      <c r="D43" s="31" t="s">
        <v>57</v>
      </c>
      <c r="E43" s="31" t="s">
        <v>57</v>
      </c>
      <c r="F43" s="31" t="s">
        <v>57</v>
      </c>
      <c r="G43" s="31" t="s">
        <v>58</v>
      </c>
      <c r="H43" s="31" t="s">
        <v>59</v>
      </c>
      <c r="I43" s="40">
        <f>VLOOKUP(Sintéticos6x6!C43,Aplicações!$B$10:$J$67,9,0)</f>
        <v>48.52</v>
      </c>
      <c r="J43" s="40">
        <f>VLOOKUP(Sintéticos6x6!D43,Aplicações!$B$10:$J$67,9,0)</f>
        <v>60.92</v>
      </c>
      <c r="K43" s="40">
        <f>VLOOKUP(Sintéticos6x6!E43,Aplicações!$B$10:$J$67,9,0)</f>
        <v>60.92</v>
      </c>
      <c r="L43" s="40">
        <f>VLOOKUP(Sintéticos6x6!F43,Aplicações!$B$10:$J$67,9,0)</f>
        <v>60.92</v>
      </c>
      <c r="M43" s="40">
        <f>VLOOKUP(Sintéticos6x6!G43,Aplicações!$B$10:$J$67,9,0)</f>
        <v>39.32</v>
      </c>
      <c r="N43" s="40">
        <f>VLOOKUP(Sintéticos6x6!H43,Aplicações!$B$10:$J$67,9,0)</f>
        <v>36.29</v>
      </c>
      <c r="O43" s="31">
        <v>84</v>
      </c>
      <c r="P43" s="31">
        <v>196</v>
      </c>
      <c r="Q43" s="31">
        <v>193</v>
      </c>
      <c r="R43" s="31">
        <v>193</v>
      </c>
      <c r="S43" s="31">
        <v>104</v>
      </c>
      <c r="T43" s="31">
        <v>113</v>
      </c>
      <c r="U43" s="41">
        <f t="shared" ref="U43:Z43" si="46">O43/I43-1</f>
        <v>0.73124484748557284</v>
      </c>
      <c r="V43" s="41">
        <f t="shared" si="46"/>
        <v>2.217334208798424</v>
      </c>
      <c r="W43" s="41">
        <f t="shared" si="46"/>
        <v>2.1680892974392645</v>
      </c>
      <c r="X43" s="41">
        <f t="shared" si="46"/>
        <v>2.1680892974392645</v>
      </c>
      <c r="Y43" s="41">
        <f t="shared" si="46"/>
        <v>1.6449643947100712</v>
      </c>
      <c r="Z43" s="41">
        <f t="shared" si="46"/>
        <v>2.1138054560484982</v>
      </c>
      <c r="AA43" s="41">
        <f t="shared" si="1"/>
        <v>1.8405879169868491</v>
      </c>
      <c r="AB43" s="40">
        <f>VLOOKUP(Sintéticos6x6!C43,Aplicações!$B$10:$J$67,6,0)</f>
        <v>0.1</v>
      </c>
      <c r="AC43" s="40">
        <f>VLOOKUP(Sintéticos6x6!D43,Aplicações!$B$10:$J$67,6,0)</f>
        <v>0.6</v>
      </c>
      <c r="AD43" s="40">
        <f>VLOOKUP(Sintéticos6x6!E43,Aplicações!$B$10:$J$67,6,0)</f>
        <v>0.6</v>
      </c>
      <c r="AE43" s="40">
        <f>VLOOKUP(Sintéticos6x6!F43,Aplicações!$B$10:$J$67,6,0)</f>
        <v>0.6</v>
      </c>
      <c r="AF43" s="40">
        <f>VLOOKUP(Sintéticos6x6!G43,Aplicações!$B$10:$J$67,6,0)</f>
        <v>0.5</v>
      </c>
      <c r="AG43" s="40">
        <f>VLOOKUP(Sintéticos6x6!H43,Aplicações!$B$10:$J$67,6,0)</f>
        <v>0.5</v>
      </c>
      <c r="AH43" s="40">
        <f>VLOOKUP(Sintéticos6x6!C43,Aplicações!$B$10:$J$67,7,0)</f>
        <v>0</v>
      </c>
      <c r="AI43" s="40">
        <f>VLOOKUP(Sintéticos6x6!D43,Aplicações!$B$10:$J$67,7,0)</f>
        <v>0</v>
      </c>
      <c r="AJ43" s="40">
        <f>VLOOKUP(Sintéticos6x6!E43,Aplicações!$B$10:$J$67,7,0)</f>
        <v>0</v>
      </c>
      <c r="AK43" s="40">
        <f>VLOOKUP(Sintéticos6x6!F43,Aplicações!$B$10:$J$67,7,0)</f>
        <v>0</v>
      </c>
      <c r="AL43" s="40">
        <f>VLOOKUP(Sintéticos6x6!G43,Aplicações!$B$10:$J$67,7,0)</f>
        <v>0.1</v>
      </c>
      <c r="AM43" s="40">
        <f>VLOOKUP(Sintéticos6x6!H43,Aplicações!$B$10:$J$67,7,0)</f>
        <v>0</v>
      </c>
      <c r="AN43" s="40">
        <f>VLOOKUP(Sintéticos6x6!C43,Aplicações!$B$10:$J$67,8,0)</f>
        <v>0</v>
      </c>
      <c r="AO43" s="40">
        <f>VLOOKUP(Sintéticos6x6!D43,Aplicações!$B$10:$J$67,8,0)</f>
        <v>0.3</v>
      </c>
      <c r="AP43" s="40">
        <f>VLOOKUP(Sintéticos6x6!E43,Aplicações!$B$10:$J$67,8,0)</f>
        <v>0.3</v>
      </c>
      <c r="AQ43" s="40">
        <f>VLOOKUP(Sintéticos6x6!F43,Aplicações!$B$10:$J$67,8,0)</f>
        <v>0.3</v>
      </c>
      <c r="AR43" s="40">
        <f>VLOOKUP(Sintéticos6x6!G43,Aplicações!$B$10:$J$67,8,0)</f>
        <v>0.3</v>
      </c>
      <c r="AS43" s="40">
        <f>VLOOKUP(Sintéticos6x6!H43,Aplicações!$B$10:$J$67,8,0)</f>
        <v>0.2</v>
      </c>
      <c r="AT43" s="40">
        <f t="shared" si="2"/>
        <v>2.9</v>
      </c>
      <c r="AU43" s="40">
        <f t="shared" si="3"/>
        <v>0.1</v>
      </c>
      <c r="AV43" s="40">
        <f t="shared" si="4"/>
        <v>1.4</v>
      </c>
      <c r="AW43" s="40">
        <f t="shared" si="5"/>
        <v>0.80666666666666675</v>
      </c>
      <c r="AX43" s="40">
        <f t="shared" si="6"/>
        <v>0.96666666666666679</v>
      </c>
      <c r="AY43" s="40">
        <f t="shared" si="7"/>
        <v>0.88000000000000012</v>
      </c>
    </row>
    <row r="44" spans="2:51" ht="13.5" customHeight="1">
      <c r="B44" s="39">
        <v>41</v>
      </c>
      <c r="C44" s="31" t="s">
        <v>56</v>
      </c>
      <c r="D44" s="31" t="s">
        <v>57</v>
      </c>
      <c r="E44" s="31" t="s">
        <v>57</v>
      </c>
      <c r="F44" s="31" t="s">
        <v>57</v>
      </c>
      <c r="G44" s="31" t="s">
        <v>59</v>
      </c>
      <c r="H44" s="31" t="s">
        <v>59</v>
      </c>
      <c r="I44" s="40">
        <f>VLOOKUP(Sintéticos6x6!C44,Aplicações!$B$10:$J$67,9,0)</f>
        <v>48.52</v>
      </c>
      <c r="J44" s="40">
        <f>VLOOKUP(Sintéticos6x6!D44,Aplicações!$B$10:$J$67,9,0)</f>
        <v>60.92</v>
      </c>
      <c r="K44" s="40">
        <f>VLOOKUP(Sintéticos6x6!E44,Aplicações!$B$10:$J$67,9,0)</f>
        <v>60.92</v>
      </c>
      <c r="L44" s="40">
        <f>VLOOKUP(Sintéticos6x6!F44,Aplicações!$B$10:$J$67,9,0)</f>
        <v>60.92</v>
      </c>
      <c r="M44" s="40">
        <f>VLOOKUP(Sintéticos6x6!G44,Aplicações!$B$10:$J$67,9,0)</f>
        <v>36.29</v>
      </c>
      <c r="N44" s="40">
        <f>VLOOKUP(Sintéticos6x6!H44,Aplicações!$B$10:$J$67,9,0)</f>
        <v>36.29</v>
      </c>
      <c r="O44" s="31">
        <v>79</v>
      </c>
      <c r="P44" s="31">
        <v>190</v>
      </c>
      <c r="Q44" s="31">
        <v>190</v>
      </c>
      <c r="R44" s="31">
        <v>187</v>
      </c>
      <c r="S44" s="31">
        <v>111</v>
      </c>
      <c r="T44" s="31">
        <v>111</v>
      </c>
      <c r="U44" s="41">
        <f t="shared" ref="U44:Z44" si="47">O44/I44-1</f>
        <v>0.62819455894476484</v>
      </c>
      <c r="V44" s="41">
        <f t="shared" si="47"/>
        <v>2.1188443860801049</v>
      </c>
      <c r="W44" s="41">
        <f t="shared" si="47"/>
        <v>2.1188443860801049</v>
      </c>
      <c r="X44" s="41">
        <f t="shared" si="47"/>
        <v>2.0695994747209454</v>
      </c>
      <c r="Y44" s="41">
        <f t="shared" si="47"/>
        <v>2.0586938550564895</v>
      </c>
      <c r="Z44" s="41">
        <f t="shared" si="47"/>
        <v>2.0586938550564895</v>
      </c>
      <c r="AA44" s="41">
        <f t="shared" si="1"/>
        <v>1.8421450859898165</v>
      </c>
      <c r="AB44" s="40">
        <f>VLOOKUP(Sintéticos6x6!C44,Aplicações!$B$10:$J$67,6,0)</f>
        <v>0.1</v>
      </c>
      <c r="AC44" s="40">
        <f>VLOOKUP(Sintéticos6x6!D44,Aplicações!$B$10:$J$67,6,0)</f>
        <v>0.6</v>
      </c>
      <c r="AD44" s="40">
        <f>VLOOKUP(Sintéticos6x6!E44,Aplicações!$B$10:$J$67,6,0)</f>
        <v>0.6</v>
      </c>
      <c r="AE44" s="40">
        <f>VLOOKUP(Sintéticos6x6!F44,Aplicações!$B$10:$J$67,6,0)</f>
        <v>0.6</v>
      </c>
      <c r="AF44" s="40">
        <f>VLOOKUP(Sintéticos6x6!G44,Aplicações!$B$10:$J$67,6,0)</f>
        <v>0.5</v>
      </c>
      <c r="AG44" s="40">
        <f>VLOOKUP(Sintéticos6x6!H44,Aplicações!$B$10:$J$67,6,0)</f>
        <v>0.5</v>
      </c>
      <c r="AH44" s="40">
        <f>VLOOKUP(Sintéticos6x6!C44,Aplicações!$B$10:$J$67,7,0)</f>
        <v>0</v>
      </c>
      <c r="AI44" s="40">
        <f>VLOOKUP(Sintéticos6x6!D44,Aplicações!$B$10:$J$67,7,0)</f>
        <v>0</v>
      </c>
      <c r="AJ44" s="40">
        <f>VLOOKUP(Sintéticos6x6!E44,Aplicações!$B$10:$J$67,7,0)</f>
        <v>0</v>
      </c>
      <c r="AK44" s="40">
        <f>VLOOKUP(Sintéticos6x6!F44,Aplicações!$B$10:$J$67,7,0)</f>
        <v>0</v>
      </c>
      <c r="AL44" s="40">
        <f>VLOOKUP(Sintéticos6x6!G44,Aplicações!$B$10:$J$67,7,0)</f>
        <v>0</v>
      </c>
      <c r="AM44" s="40">
        <f>VLOOKUP(Sintéticos6x6!H44,Aplicações!$B$10:$J$67,7,0)</f>
        <v>0</v>
      </c>
      <c r="AN44" s="40">
        <f>VLOOKUP(Sintéticos6x6!C44,Aplicações!$B$10:$J$67,8,0)</f>
        <v>0</v>
      </c>
      <c r="AO44" s="40">
        <f>VLOOKUP(Sintéticos6x6!D44,Aplicações!$B$10:$J$67,8,0)</f>
        <v>0.3</v>
      </c>
      <c r="AP44" s="40">
        <f>VLOOKUP(Sintéticos6x6!E44,Aplicações!$B$10:$J$67,8,0)</f>
        <v>0.3</v>
      </c>
      <c r="AQ44" s="40">
        <f>VLOOKUP(Sintéticos6x6!F44,Aplicações!$B$10:$J$67,8,0)</f>
        <v>0.3</v>
      </c>
      <c r="AR44" s="40">
        <f>VLOOKUP(Sintéticos6x6!G44,Aplicações!$B$10:$J$67,8,0)</f>
        <v>0.2</v>
      </c>
      <c r="AS44" s="40">
        <f>VLOOKUP(Sintéticos6x6!H44,Aplicações!$B$10:$J$67,8,0)</f>
        <v>0.2</v>
      </c>
      <c r="AT44" s="40">
        <f t="shared" si="2"/>
        <v>2.9</v>
      </c>
      <c r="AU44" s="40">
        <f t="shared" si="3"/>
        <v>0</v>
      </c>
      <c r="AV44" s="40">
        <f t="shared" si="4"/>
        <v>1.2999999999999998</v>
      </c>
      <c r="AW44" s="40">
        <f t="shared" si="5"/>
        <v>0.80666666666666675</v>
      </c>
      <c r="AX44" s="40">
        <f t="shared" si="6"/>
        <v>1</v>
      </c>
      <c r="AY44" s="40">
        <f t="shared" si="7"/>
        <v>0.87333333333333341</v>
      </c>
    </row>
    <row r="45" spans="2:51" ht="13.5" customHeight="1">
      <c r="B45" s="39">
        <v>42</v>
      </c>
      <c r="C45" s="31" t="s">
        <v>56</v>
      </c>
      <c r="D45" s="31" t="s">
        <v>57</v>
      </c>
      <c r="E45" s="31" t="s">
        <v>57</v>
      </c>
      <c r="F45" s="31" t="s">
        <v>58</v>
      </c>
      <c r="G45" s="31" t="s">
        <v>58</v>
      </c>
      <c r="H45" s="31" t="s">
        <v>58</v>
      </c>
      <c r="I45" s="40">
        <f>VLOOKUP(Sintéticos6x6!C45,Aplicações!$B$10:$J$67,9,0)</f>
        <v>48.52</v>
      </c>
      <c r="J45" s="40">
        <f>VLOOKUP(Sintéticos6x6!D45,Aplicações!$B$10:$J$67,9,0)</f>
        <v>60.92</v>
      </c>
      <c r="K45" s="40">
        <f>VLOOKUP(Sintéticos6x6!E45,Aplicações!$B$10:$J$67,9,0)</f>
        <v>60.92</v>
      </c>
      <c r="L45" s="40">
        <f>VLOOKUP(Sintéticos6x6!F45,Aplicações!$B$10:$J$67,9,0)</f>
        <v>39.32</v>
      </c>
      <c r="M45" s="40">
        <f>VLOOKUP(Sintéticos6x6!G45,Aplicações!$B$10:$J$67,9,0)</f>
        <v>39.32</v>
      </c>
      <c r="N45" s="40">
        <f>VLOOKUP(Sintéticos6x6!H45,Aplicações!$B$10:$J$67,9,0)</f>
        <v>39.32</v>
      </c>
      <c r="O45" s="31">
        <v>80</v>
      </c>
      <c r="P45" s="31">
        <v>210</v>
      </c>
      <c r="Q45" s="31">
        <v>209</v>
      </c>
      <c r="R45" s="31">
        <v>120</v>
      </c>
      <c r="S45" s="31">
        <v>120</v>
      </c>
      <c r="T45" s="31">
        <v>121</v>
      </c>
      <c r="U45" s="41">
        <f t="shared" ref="U45:Z45" si="48">O45/I45-1</f>
        <v>0.64880461665292644</v>
      </c>
      <c r="V45" s="41">
        <f t="shared" si="48"/>
        <v>2.4471437951411685</v>
      </c>
      <c r="W45" s="41">
        <f t="shared" si="48"/>
        <v>2.4307288246881154</v>
      </c>
      <c r="X45" s="41">
        <f t="shared" si="48"/>
        <v>2.0518819938962358</v>
      </c>
      <c r="Y45" s="41">
        <f t="shared" si="48"/>
        <v>2.0518819938962358</v>
      </c>
      <c r="Z45" s="41">
        <f t="shared" si="48"/>
        <v>2.0773143438453712</v>
      </c>
      <c r="AA45" s="41">
        <f t="shared" si="1"/>
        <v>1.9512925946866755</v>
      </c>
      <c r="AB45" s="40">
        <f>VLOOKUP(Sintéticos6x6!C45,Aplicações!$B$10:$J$67,6,0)</f>
        <v>0.1</v>
      </c>
      <c r="AC45" s="40">
        <f>VLOOKUP(Sintéticos6x6!D45,Aplicações!$B$10:$J$67,6,0)</f>
        <v>0.6</v>
      </c>
      <c r="AD45" s="40">
        <f>VLOOKUP(Sintéticos6x6!E45,Aplicações!$B$10:$J$67,6,0)</f>
        <v>0.6</v>
      </c>
      <c r="AE45" s="40">
        <f>VLOOKUP(Sintéticos6x6!F45,Aplicações!$B$10:$J$67,6,0)</f>
        <v>0.5</v>
      </c>
      <c r="AF45" s="40">
        <f>VLOOKUP(Sintéticos6x6!G45,Aplicações!$B$10:$J$67,6,0)</f>
        <v>0.5</v>
      </c>
      <c r="AG45" s="40">
        <f>VLOOKUP(Sintéticos6x6!H45,Aplicações!$B$10:$J$67,6,0)</f>
        <v>0.5</v>
      </c>
      <c r="AH45" s="40">
        <f>VLOOKUP(Sintéticos6x6!C45,Aplicações!$B$10:$J$67,7,0)</f>
        <v>0</v>
      </c>
      <c r="AI45" s="40">
        <f>VLOOKUP(Sintéticos6x6!D45,Aplicações!$B$10:$J$67,7,0)</f>
        <v>0</v>
      </c>
      <c r="AJ45" s="40">
        <f>VLOOKUP(Sintéticos6x6!E45,Aplicações!$B$10:$J$67,7,0)</f>
        <v>0</v>
      </c>
      <c r="AK45" s="40">
        <f>VLOOKUP(Sintéticos6x6!F45,Aplicações!$B$10:$J$67,7,0)</f>
        <v>0.1</v>
      </c>
      <c r="AL45" s="40">
        <f>VLOOKUP(Sintéticos6x6!G45,Aplicações!$B$10:$J$67,7,0)</f>
        <v>0.1</v>
      </c>
      <c r="AM45" s="40">
        <f>VLOOKUP(Sintéticos6x6!H45,Aplicações!$B$10:$J$67,7,0)</f>
        <v>0.1</v>
      </c>
      <c r="AN45" s="40">
        <f>VLOOKUP(Sintéticos6x6!C45,Aplicações!$B$10:$J$67,8,0)</f>
        <v>0</v>
      </c>
      <c r="AO45" s="40">
        <f>VLOOKUP(Sintéticos6x6!D45,Aplicações!$B$10:$J$67,8,0)</f>
        <v>0.3</v>
      </c>
      <c r="AP45" s="40">
        <f>VLOOKUP(Sintéticos6x6!E45,Aplicações!$B$10:$J$67,8,0)</f>
        <v>0.3</v>
      </c>
      <c r="AQ45" s="40">
        <f>VLOOKUP(Sintéticos6x6!F45,Aplicações!$B$10:$J$67,8,0)</f>
        <v>0.3</v>
      </c>
      <c r="AR45" s="40">
        <f>VLOOKUP(Sintéticos6x6!G45,Aplicações!$B$10:$J$67,8,0)</f>
        <v>0.3</v>
      </c>
      <c r="AS45" s="40">
        <f>VLOOKUP(Sintéticos6x6!H45,Aplicações!$B$10:$J$67,8,0)</f>
        <v>0.3</v>
      </c>
      <c r="AT45" s="40">
        <f t="shared" si="2"/>
        <v>2.8</v>
      </c>
      <c r="AU45" s="40">
        <f t="shared" si="3"/>
        <v>0.30000000000000004</v>
      </c>
      <c r="AV45" s="40">
        <f t="shared" si="4"/>
        <v>1.5</v>
      </c>
      <c r="AW45" s="40">
        <f t="shared" si="5"/>
        <v>0.81333333333333335</v>
      </c>
      <c r="AX45" s="40">
        <f t="shared" si="6"/>
        <v>0.94000000000000006</v>
      </c>
      <c r="AY45" s="40">
        <f t="shared" si="7"/>
        <v>0.9</v>
      </c>
    </row>
    <row r="46" spans="2:51" ht="13.5" customHeight="1">
      <c r="B46" s="39">
        <v>43</v>
      </c>
      <c r="C46" s="31" t="s">
        <v>56</v>
      </c>
      <c r="D46" s="31" t="s">
        <v>57</v>
      </c>
      <c r="E46" s="31" t="s">
        <v>57</v>
      </c>
      <c r="F46" s="31" t="s">
        <v>58</v>
      </c>
      <c r="G46" s="31" t="s">
        <v>58</v>
      </c>
      <c r="H46" s="31" t="s">
        <v>59</v>
      </c>
      <c r="I46" s="40">
        <f>VLOOKUP(Sintéticos6x6!C46,Aplicações!$B$10:$J$67,9,0)</f>
        <v>48.52</v>
      </c>
      <c r="J46" s="40">
        <f>VLOOKUP(Sintéticos6x6!D46,Aplicações!$B$10:$J$67,9,0)</f>
        <v>60.92</v>
      </c>
      <c r="K46" s="40">
        <f>VLOOKUP(Sintéticos6x6!E46,Aplicações!$B$10:$J$67,9,0)</f>
        <v>60.92</v>
      </c>
      <c r="L46" s="40">
        <f>VLOOKUP(Sintéticos6x6!F46,Aplicações!$B$10:$J$67,9,0)</f>
        <v>39.32</v>
      </c>
      <c r="M46" s="40">
        <f>VLOOKUP(Sintéticos6x6!G46,Aplicações!$B$10:$J$67,9,0)</f>
        <v>39.32</v>
      </c>
      <c r="N46" s="40">
        <f>VLOOKUP(Sintéticos6x6!H46,Aplicações!$B$10:$J$67,9,0)</f>
        <v>36.29</v>
      </c>
      <c r="O46" s="31">
        <v>78</v>
      </c>
      <c r="P46" s="31">
        <v>197</v>
      </c>
      <c r="Q46" s="31">
        <v>197</v>
      </c>
      <c r="R46" s="31">
        <v>111</v>
      </c>
      <c r="S46" s="31">
        <v>110</v>
      </c>
      <c r="T46" s="31">
        <v>118</v>
      </c>
      <c r="U46" s="41">
        <f t="shared" ref="U46:Z46" si="49">O46/I46-1</f>
        <v>0.60758450123660346</v>
      </c>
      <c r="V46" s="41">
        <f t="shared" si="49"/>
        <v>2.2337491792514772</v>
      </c>
      <c r="W46" s="41">
        <f t="shared" si="49"/>
        <v>2.2337491792514772</v>
      </c>
      <c r="X46" s="41">
        <f t="shared" si="49"/>
        <v>1.8229908443540181</v>
      </c>
      <c r="Y46" s="41">
        <f t="shared" si="49"/>
        <v>1.7975584944048828</v>
      </c>
      <c r="Z46" s="41">
        <f t="shared" si="49"/>
        <v>2.2515844585285203</v>
      </c>
      <c r="AA46" s="41">
        <f t="shared" si="1"/>
        <v>1.8245361095044963</v>
      </c>
      <c r="AB46" s="40">
        <f>VLOOKUP(Sintéticos6x6!C46,Aplicações!$B$10:$J$67,6,0)</f>
        <v>0.1</v>
      </c>
      <c r="AC46" s="40">
        <f>VLOOKUP(Sintéticos6x6!D46,Aplicações!$B$10:$J$67,6,0)</f>
        <v>0.6</v>
      </c>
      <c r="AD46" s="40">
        <f>VLOOKUP(Sintéticos6x6!E46,Aplicações!$B$10:$J$67,6,0)</f>
        <v>0.6</v>
      </c>
      <c r="AE46" s="40">
        <f>VLOOKUP(Sintéticos6x6!F46,Aplicações!$B$10:$J$67,6,0)</f>
        <v>0.5</v>
      </c>
      <c r="AF46" s="40">
        <f>VLOOKUP(Sintéticos6x6!G46,Aplicações!$B$10:$J$67,6,0)</f>
        <v>0.5</v>
      </c>
      <c r="AG46" s="40">
        <f>VLOOKUP(Sintéticos6x6!H46,Aplicações!$B$10:$J$67,6,0)</f>
        <v>0.5</v>
      </c>
      <c r="AH46" s="40">
        <f>VLOOKUP(Sintéticos6x6!C46,Aplicações!$B$10:$J$67,7,0)</f>
        <v>0</v>
      </c>
      <c r="AI46" s="40">
        <f>VLOOKUP(Sintéticos6x6!D46,Aplicações!$B$10:$J$67,7,0)</f>
        <v>0</v>
      </c>
      <c r="AJ46" s="40">
        <f>VLOOKUP(Sintéticos6x6!E46,Aplicações!$B$10:$J$67,7,0)</f>
        <v>0</v>
      </c>
      <c r="AK46" s="40">
        <f>VLOOKUP(Sintéticos6x6!F46,Aplicações!$B$10:$J$67,7,0)</f>
        <v>0.1</v>
      </c>
      <c r="AL46" s="40">
        <f>VLOOKUP(Sintéticos6x6!G46,Aplicações!$B$10:$J$67,7,0)</f>
        <v>0.1</v>
      </c>
      <c r="AM46" s="40">
        <f>VLOOKUP(Sintéticos6x6!H46,Aplicações!$B$10:$J$67,7,0)</f>
        <v>0</v>
      </c>
      <c r="AN46" s="40">
        <f>VLOOKUP(Sintéticos6x6!C46,Aplicações!$B$10:$J$67,8,0)</f>
        <v>0</v>
      </c>
      <c r="AO46" s="40">
        <f>VLOOKUP(Sintéticos6x6!D46,Aplicações!$B$10:$J$67,8,0)</f>
        <v>0.3</v>
      </c>
      <c r="AP46" s="40">
        <f>VLOOKUP(Sintéticos6x6!E46,Aplicações!$B$10:$J$67,8,0)</f>
        <v>0.3</v>
      </c>
      <c r="AQ46" s="40">
        <f>VLOOKUP(Sintéticos6x6!F46,Aplicações!$B$10:$J$67,8,0)</f>
        <v>0.3</v>
      </c>
      <c r="AR46" s="40">
        <f>VLOOKUP(Sintéticos6x6!G46,Aplicações!$B$10:$J$67,8,0)</f>
        <v>0.3</v>
      </c>
      <c r="AS46" s="40">
        <f>VLOOKUP(Sintéticos6x6!H46,Aplicações!$B$10:$J$67,8,0)</f>
        <v>0.2</v>
      </c>
      <c r="AT46" s="40">
        <f t="shared" si="2"/>
        <v>2.8</v>
      </c>
      <c r="AU46" s="40">
        <f t="shared" si="3"/>
        <v>0.2</v>
      </c>
      <c r="AV46" s="40">
        <f t="shared" si="4"/>
        <v>1.4</v>
      </c>
      <c r="AW46" s="40">
        <f t="shared" si="5"/>
        <v>0.81333333333333335</v>
      </c>
      <c r="AX46" s="40">
        <f t="shared" si="6"/>
        <v>0.94666666666666688</v>
      </c>
      <c r="AY46" s="40">
        <f t="shared" si="7"/>
        <v>0.88000000000000012</v>
      </c>
    </row>
    <row r="47" spans="2:51" ht="13.5" customHeight="1">
      <c r="B47" s="39">
        <v>44</v>
      </c>
      <c r="C47" s="31" t="s">
        <v>56</v>
      </c>
      <c r="D47" s="31" t="s">
        <v>57</v>
      </c>
      <c r="E47" s="31" t="s">
        <v>57</v>
      </c>
      <c r="F47" s="31" t="s">
        <v>58</v>
      </c>
      <c r="G47" s="31" t="s">
        <v>59</v>
      </c>
      <c r="H47" s="31" t="s">
        <v>59</v>
      </c>
      <c r="I47" s="40">
        <f>VLOOKUP(Sintéticos6x6!C47,Aplicações!$B$10:$J$67,9,0)</f>
        <v>48.52</v>
      </c>
      <c r="J47" s="40">
        <f>VLOOKUP(Sintéticos6x6!D47,Aplicações!$B$10:$J$67,9,0)</f>
        <v>60.92</v>
      </c>
      <c r="K47" s="40">
        <f>VLOOKUP(Sintéticos6x6!E47,Aplicações!$B$10:$J$67,9,0)</f>
        <v>60.92</v>
      </c>
      <c r="L47" s="40">
        <f>VLOOKUP(Sintéticos6x6!F47,Aplicações!$B$10:$J$67,9,0)</f>
        <v>39.32</v>
      </c>
      <c r="M47" s="40">
        <f>VLOOKUP(Sintéticos6x6!G47,Aplicações!$B$10:$J$67,9,0)</f>
        <v>36.29</v>
      </c>
      <c r="N47" s="40">
        <f>VLOOKUP(Sintéticos6x6!H47,Aplicações!$B$10:$J$67,9,0)</f>
        <v>36.29</v>
      </c>
      <c r="O47" s="31">
        <v>79</v>
      </c>
      <c r="P47" s="31">
        <v>193</v>
      </c>
      <c r="Q47" s="31">
        <v>195</v>
      </c>
      <c r="R47" s="31">
        <v>114</v>
      </c>
      <c r="S47" s="31">
        <v>117</v>
      </c>
      <c r="T47" s="31">
        <v>117</v>
      </c>
      <c r="U47" s="41">
        <f t="shared" ref="U47:Z47" si="50">O47/I47-1</f>
        <v>0.62819455894476484</v>
      </c>
      <c r="V47" s="41">
        <f t="shared" si="50"/>
        <v>2.1680892974392645</v>
      </c>
      <c r="W47" s="41">
        <f t="shared" si="50"/>
        <v>2.2009192383453708</v>
      </c>
      <c r="X47" s="41">
        <f t="shared" si="50"/>
        <v>1.8992878942014242</v>
      </c>
      <c r="Y47" s="41">
        <f t="shared" si="50"/>
        <v>2.2240286580325157</v>
      </c>
      <c r="Z47" s="41">
        <f t="shared" si="50"/>
        <v>2.2240286580325157</v>
      </c>
      <c r="AA47" s="41">
        <f t="shared" si="1"/>
        <v>1.8907580508326427</v>
      </c>
      <c r="AB47" s="40">
        <f>VLOOKUP(Sintéticos6x6!C47,Aplicações!$B$10:$J$67,6,0)</f>
        <v>0.1</v>
      </c>
      <c r="AC47" s="40">
        <f>VLOOKUP(Sintéticos6x6!D47,Aplicações!$B$10:$J$67,6,0)</f>
        <v>0.6</v>
      </c>
      <c r="AD47" s="40">
        <f>VLOOKUP(Sintéticos6x6!E47,Aplicações!$B$10:$J$67,6,0)</f>
        <v>0.6</v>
      </c>
      <c r="AE47" s="40">
        <f>VLOOKUP(Sintéticos6x6!F47,Aplicações!$B$10:$J$67,6,0)</f>
        <v>0.5</v>
      </c>
      <c r="AF47" s="40">
        <f>VLOOKUP(Sintéticos6x6!G47,Aplicações!$B$10:$J$67,6,0)</f>
        <v>0.5</v>
      </c>
      <c r="AG47" s="40">
        <f>VLOOKUP(Sintéticos6x6!H47,Aplicações!$B$10:$J$67,6,0)</f>
        <v>0.5</v>
      </c>
      <c r="AH47" s="40">
        <f>VLOOKUP(Sintéticos6x6!C47,Aplicações!$B$10:$J$67,7,0)</f>
        <v>0</v>
      </c>
      <c r="AI47" s="40">
        <f>VLOOKUP(Sintéticos6x6!D47,Aplicações!$B$10:$J$67,7,0)</f>
        <v>0</v>
      </c>
      <c r="AJ47" s="40">
        <f>VLOOKUP(Sintéticos6x6!E47,Aplicações!$B$10:$J$67,7,0)</f>
        <v>0</v>
      </c>
      <c r="AK47" s="40">
        <f>VLOOKUP(Sintéticos6x6!F47,Aplicações!$B$10:$J$67,7,0)</f>
        <v>0.1</v>
      </c>
      <c r="AL47" s="40">
        <f>VLOOKUP(Sintéticos6x6!G47,Aplicações!$B$10:$J$67,7,0)</f>
        <v>0</v>
      </c>
      <c r="AM47" s="40">
        <f>VLOOKUP(Sintéticos6x6!H47,Aplicações!$B$10:$J$67,7,0)</f>
        <v>0</v>
      </c>
      <c r="AN47" s="40">
        <f>VLOOKUP(Sintéticos6x6!C47,Aplicações!$B$10:$J$67,8,0)</f>
        <v>0</v>
      </c>
      <c r="AO47" s="40">
        <f>VLOOKUP(Sintéticos6x6!D47,Aplicações!$B$10:$J$67,8,0)</f>
        <v>0.3</v>
      </c>
      <c r="AP47" s="40">
        <f>VLOOKUP(Sintéticos6x6!E47,Aplicações!$B$10:$J$67,8,0)</f>
        <v>0.3</v>
      </c>
      <c r="AQ47" s="40">
        <f>VLOOKUP(Sintéticos6x6!F47,Aplicações!$B$10:$J$67,8,0)</f>
        <v>0.3</v>
      </c>
      <c r="AR47" s="40">
        <f>VLOOKUP(Sintéticos6x6!G47,Aplicações!$B$10:$J$67,8,0)</f>
        <v>0.2</v>
      </c>
      <c r="AS47" s="40">
        <f>VLOOKUP(Sintéticos6x6!H47,Aplicações!$B$10:$J$67,8,0)</f>
        <v>0.2</v>
      </c>
      <c r="AT47" s="40">
        <f t="shared" si="2"/>
        <v>2.8</v>
      </c>
      <c r="AU47" s="40">
        <f t="shared" si="3"/>
        <v>0.1</v>
      </c>
      <c r="AV47" s="40">
        <f t="shared" si="4"/>
        <v>1.2999999999999998</v>
      </c>
      <c r="AW47" s="40">
        <f t="shared" si="5"/>
        <v>0.81333333333333335</v>
      </c>
      <c r="AX47" s="40">
        <f t="shared" si="6"/>
        <v>0.96666666666666679</v>
      </c>
      <c r="AY47" s="40">
        <f t="shared" si="7"/>
        <v>0.87333333333333341</v>
      </c>
    </row>
    <row r="48" spans="2:51" ht="13.5" customHeight="1">
      <c r="B48" s="39">
        <v>45</v>
      </c>
      <c r="C48" s="31" t="s">
        <v>56</v>
      </c>
      <c r="D48" s="31" t="s">
        <v>57</v>
      </c>
      <c r="E48" s="31" t="s">
        <v>57</v>
      </c>
      <c r="F48" s="31" t="s">
        <v>59</v>
      </c>
      <c r="G48" s="31" t="s">
        <v>59</v>
      </c>
      <c r="H48" s="31" t="s">
        <v>59</v>
      </c>
      <c r="I48" s="40">
        <f>VLOOKUP(Sintéticos6x6!C48,Aplicações!$B$10:$J$67,9,0)</f>
        <v>48.52</v>
      </c>
      <c r="J48" s="40">
        <f>VLOOKUP(Sintéticos6x6!D48,Aplicações!$B$10:$J$67,9,0)</f>
        <v>60.92</v>
      </c>
      <c r="K48" s="40">
        <f>VLOOKUP(Sintéticos6x6!E48,Aplicações!$B$10:$J$67,9,0)</f>
        <v>60.92</v>
      </c>
      <c r="L48" s="40">
        <f>VLOOKUP(Sintéticos6x6!F48,Aplicações!$B$10:$J$67,9,0)</f>
        <v>36.29</v>
      </c>
      <c r="M48" s="40">
        <f>VLOOKUP(Sintéticos6x6!G48,Aplicações!$B$10:$J$67,9,0)</f>
        <v>36.29</v>
      </c>
      <c r="N48" s="40">
        <f>VLOOKUP(Sintéticos6x6!H48,Aplicações!$B$10:$J$67,9,0)</f>
        <v>36.29</v>
      </c>
      <c r="O48" s="31">
        <v>79</v>
      </c>
      <c r="P48" s="31">
        <v>201</v>
      </c>
      <c r="Q48" s="31">
        <v>201</v>
      </c>
      <c r="R48" s="31">
        <v>124</v>
      </c>
      <c r="S48" s="31">
        <v>123</v>
      </c>
      <c r="T48" s="31">
        <v>124</v>
      </c>
      <c r="U48" s="41">
        <f t="shared" ref="U48:Z48" si="51">O48/I48-1</f>
        <v>0.62819455894476484</v>
      </c>
      <c r="V48" s="41">
        <f t="shared" si="51"/>
        <v>2.2994090610636899</v>
      </c>
      <c r="W48" s="41">
        <f t="shared" si="51"/>
        <v>2.2994090610636899</v>
      </c>
      <c r="X48" s="41">
        <f t="shared" si="51"/>
        <v>2.4169192615045469</v>
      </c>
      <c r="Y48" s="41">
        <f t="shared" si="51"/>
        <v>2.3893634610085424</v>
      </c>
      <c r="Z48" s="41">
        <f t="shared" si="51"/>
        <v>2.4169192615045469</v>
      </c>
      <c r="AA48" s="41">
        <f t="shared" si="1"/>
        <v>2.0750357775149637</v>
      </c>
      <c r="AB48" s="40">
        <f>VLOOKUP(Sintéticos6x6!C48,Aplicações!$B$10:$J$67,6,0)</f>
        <v>0.1</v>
      </c>
      <c r="AC48" s="40">
        <f>VLOOKUP(Sintéticos6x6!D48,Aplicações!$B$10:$J$67,6,0)</f>
        <v>0.6</v>
      </c>
      <c r="AD48" s="40">
        <f>VLOOKUP(Sintéticos6x6!E48,Aplicações!$B$10:$J$67,6,0)</f>
        <v>0.6</v>
      </c>
      <c r="AE48" s="40">
        <f>VLOOKUP(Sintéticos6x6!F48,Aplicações!$B$10:$J$67,6,0)</f>
        <v>0.5</v>
      </c>
      <c r="AF48" s="40">
        <f>VLOOKUP(Sintéticos6x6!G48,Aplicações!$B$10:$J$67,6,0)</f>
        <v>0.5</v>
      </c>
      <c r="AG48" s="40">
        <f>VLOOKUP(Sintéticos6x6!H48,Aplicações!$B$10:$J$67,6,0)</f>
        <v>0.5</v>
      </c>
      <c r="AH48" s="40">
        <f>VLOOKUP(Sintéticos6x6!C48,Aplicações!$B$10:$J$67,7,0)</f>
        <v>0</v>
      </c>
      <c r="AI48" s="40">
        <f>VLOOKUP(Sintéticos6x6!D48,Aplicações!$B$10:$J$67,7,0)</f>
        <v>0</v>
      </c>
      <c r="AJ48" s="40">
        <f>VLOOKUP(Sintéticos6x6!E48,Aplicações!$B$10:$J$67,7,0)</f>
        <v>0</v>
      </c>
      <c r="AK48" s="40">
        <f>VLOOKUP(Sintéticos6x6!F48,Aplicações!$B$10:$J$67,7,0)</f>
        <v>0</v>
      </c>
      <c r="AL48" s="40">
        <f>VLOOKUP(Sintéticos6x6!G48,Aplicações!$B$10:$J$67,7,0)</f>
        <v>0</v>
      </c>
      <c r="AM48" s="40">
        <f>VLOOKUP(Sintéticos6x6!H48,Aplicações!$B$10:$J$67,7,0)</f>
        <v>0</v>
      </c>
      <c r="AN48" s="40">
        <f>VLOOKUP(Sintéticos6x6!C48,Aplicações!$B$10:$J$67,8,0)</f>
        <v>0</v>
      </c>
      <c r="AO48" s="40">
        <f>VLOOKUP(Sintéticos6x6!D48,Aplicações!$B$10:$J$67,8,0)</f>
        <v>0.3</v>
      </c>
      <c r="AP48" s="40">
        <f>VLOOKUP(Sintéticos6x6!E48,Aplicações!$B$10:$J$67,8,0)</f>
        <v>0.3</v>
      </c>
      <c r="AQ48" s="40">
        <f>VLOOKUP(Sintéticos6x6!F48,Aplicações!$B$10:$J$67,8,0)</f>
        <v>0.2</v>
      </c>
      <c r="AR48" s="40">
        <f>VLOOKUP(Sintéticos6x6!G48,Aplicações!$B$10:$J$67,8,0)</f>
        <v>0.2</v>
      </c>
      <c r="AS48" s="40">
        <f>VLOOKUP(Sintéticos6x6!H48,Aplicações!$B$10:$J$67,8,0)</f>
        <v>0.2</v>
      </c>
      <c r="AT48" s="40">
        <f t="shared" si="2"/>
        <v>2.8</v>
      </c>
      <c r="AU48" s="40">
        <f t="shared" si="3"/>
        <v>0</v>
      </c>
      <c r="AV48" s="40">
        <f t="shared" si="4"/>
        <v>1.2</v>
      </c>
      <c r="AW48" s="40">
        <f t="shared" si="5"/>
        <v>0.81333333333333335</v>
      </c>
      <c r="AX48" s="40">
        <f t="shared" si="6"/>
        <v>1</v>
      </c>
      <c r="AY48" s="40">
        <f t="shared" si="7"/>
        <v>0.88666666666666671</v>
      </c>
    </row>
    <row r="49" spans="2:51" ht="13.5" customHeight="1">
      <c r="B49" s="39">
        <v>46</v>
      </c>
      <c r="C49" s="31" t="s">
        <v>56</v>
      </c>
      <c r="D49" s="31" t="s">
        <v>57</v>
      </c>
      <c r="E49" s="31" t="s">
        <v>58</v>
      </c>
      <c r="F49" s="31" t="s">
        <v>58</v>
      </c>
      <c r="G49" s="31" t="s">
        <v>58</v>
      </c>
      <c r="H49" s="31" t="s">
        <v>58</v>
      </c>
      <c r="I49" s="40">
        <f>VLOOKUP(Sintéticos6x6!C49,Aplicações!$B$10:$J$67,9,0)</f>
        <v>48.52</v>
      </c>
      <c r="J49" s="40">
        <f>VLOOKUP(Sintéticos6x6!D49,Aplicações!$B$10:$J$67,9,0)</f>
        <v>60.92</v>
      </c>
      <c r="K49" s="40">
        <f>VLOOKUP(Sintéticos6x6!E49,Aplicações!$B$10:$J$67,9,0)</f>
        <v>39.32</v>
      </c>
      <c r="L49" s="40">
        <f>VLOOKUP(Sintéticos6x6!F49,Aplicações!$B$10:$J$67,9,0)</f>
        <v>39.32</v>
      </c>
      <c r="M49" s="40">
        <f>VLOOKUP(Sintéticos6x6!G49,Aplicações!$B$10:$J$67,9,0)</f>
        <v>39.32</v>
      </c>
      <c r="N49" s="40">
        <f>VLOOKUP(Sintéticos6x6!H49,Aplicações!$B$10:$J$67,9,0)</f>
        <v>39.32</v>
      </c>
      <c r="O49" s="31">
        <v>82</v>
      </c>
      <c r="P49" s="31">
        <v>216</v>
      </c>
      <c r="Q49" s="31">
        <v>127</v>
      </c>
      <c r="R49" s="31">
        <v>128</v>
      </c>
      <c r="S49" s="31">
        <v>129</v>
      </c>
      <c r="T49" s="31">
        <v>127</v>
      </c>
      <c r="U49" s="41">
        <f t="shared" ref="U49:Z49" si="52">O49/I49-1</f>
        <v>0.69002473206924964</v>
      </c>
      <c r="V49" s="41">
        <f t="shared" si="52"/>
        <v>2.5456336178594876</v>
      </c>
      <c r="W49" s="41">
        <f t="shared" si="52"/>
        <v>2.2299084435401832</v>
      </c>
      <c r="X49" s="41">
        <f t="shared" si="52"/>
        <v>2.2553407934893186</v>
      </c>
      <c r="Y49" s="41">
        <f t="shared" si="52"/>
        <v>2.2807731434384535</v>
      </c>
      <c r="Z49" s="41">
        <f t="shared" si="52"/>
        <v>2.2299084435401832</v>
      </c>
      <c r="AA49" s="41">
        <f t="shared" si="1"/>
        <v>2.0385981956561459</v>
      </c>
      <c r="AB49" s="40">
        <f>VLOOKUP(Sintéticos6x6!C49,Aplicações!$B$10:$J$67,6,0)</f>
        <v>0.1</v>
      </c>
      <c r="AC49" s="40">
        <f>VLOOKUP(Sintéticos6x6!D49,Aplicações!$B$10:$J$67,6,0)</f>
        <v>0.6</v>
      </c>
      <c r="AD49" s="40">
        <f>VLOOKUP(Sintéticos6x6!E49,Aplicações!$B$10:$J$67,6,0)</f>
        <v>0.5</v>
      </c>
      <c r="AE49" s="40">
        <f>VLOOKUP(Sintéticos6x6!F49,Aplicações!$B$10:$J$67,6,0)</f>
        <v>0.5</v>
      </c>
      <c r="AF49" s="40">
        <f>VLOOKUP(Sintéticos6x6!G49,Aplicações!$B$10:$J$67,6,0)</f>
        <v>0.5</v>
      </c>
      <c r="AG49" s="40">
        <f>VLOOKUP(Sintéticos6x6!H49,Aplicações!$B$10:$J$67,6,0)</f>
        <v>0.5</v>
      </c>
      <c r="AH49" s="40">
        <f>VLOOKUP(Sintéticos6x6!C49,Aplicações!$B$10:$J$67,7,0)</f>
        <v>0</v>
      </c>
      <c r="AI49" s="40">
        <f>VLOOKUP(Sintéticos6x6!D49,Aplicações!$B$10:$J$67,7,0)</f>
        <v>0</v>
      </c>
      <c r="AJ49" s="40">
        <f>VLOOKUP(Sintéticos6x6!E49,Aplicações!$B$10:$J$67,7,0)</f>
        <v>0.1</v>
      </c>
      <c r="AK49" s="40">
        <f>VLOOKUP(Sintéticos6x6!F49,Aplicações!$B$10:$J$67,7,0)</f>
        <v>0.1</v>
      </c>
      <c r="AL49" s="40">
        <f>VLOOKUP(Sintéticos6x6!G49,Aplicações!$B$10:$J$67,7,0)</f>
        <v>0.1</v>
      </c>
      <c r="AM49" s="40">
        <f>VLOOKUP(Sintéticos6x6!H49,Aplicações!$B$10:$J$67,7,0)</f>
        <v>0.1</v>
      </c>
      <c r="AN49" s="40">
        <f>VLOOKUP(Sintéticos6x6!C49,Aplicações!$B$10:$J$67,8,0)</f>
        <v>0</v>
      </c>
      <c r="AO49" s="40">
        <f>VLOOKUP(Sintéticos6x6!D49,Aplicações!$B$10:$J$67,8,0)</f>
        <v>0.3</v>
      </c>
      <c r="AP49" s="40">
        <f>VLOOKUP(Sintéticos6x6!E49,Aplicações!$B$10:$J$67,8,0)</f>
        <v>0.3</v>
      </c>
      <c r="AQ49" s="40">
        <f>VLOOKUP(Sintéticos6x6!F49,Aplicações!$B$10:$J$67,8,0)</f>
        <v>0.3</v>
      </c>
      <c r="AR49" s="40">
        <f>VLOOKUP(Sintéticos6x6!G49,Aplicações!$B$10:$J$67,8,0)</f>
        <v>0.3</v>
      </c>
      <c r="AS49" s="40">
        <f>VLOOKUP(Sintéticos6x6!H49,Aplicações!$B$10:$J$67,8,0)</f>
        <v>0.3</v>
      </c>
      <c r="AT49" s="40">
        <f t="shared" si="2"/>
        <v>2.7</v>
      </c>
      <c r="AU49" s="40">
        <f t="shared" si="3"/>
        <v>0.4</v>
      </c>
      <c r="AV49" s="40">
        <f t="shared" si="4"/>
        <v>1.5</v>
      </c>
      <c r="AW49" s="40">
        <f t="shared" si="5"/>
        <v>0.83333333333333337</v>
      </c>
      <c r="AX49" s="40">
        <f t="shared" si="6"/>
        <v>0.94666666666666677</v>
      </c>
      <c r="AY49" s="40">
        <f t="shared" si="7"/>
        <v>0.9</v>
      </c>
    </row>
    <row r="50" spans="2:51" ht="13.5" customHeight="1">
      <c r="B50" s="39">
        <v>47</v>
      </c>
      <c r="C50" s="31" t="s">
        <v>56</v>
      </c>
      <c r="D50" s="31" t="s">
        <v>57</v>
      </c>
      <c r="E50" s="31" t="s">
        <v>58</v>
      </c>
      <c r="F50" s="31" t="s">
        <v>58</v>
      </c>
      <c r="G50" s="31" t="s">
        <v>58</v>
      </c>
      <c r="H50" s="31" t="s">
        <v>59</v>
      </c>
      <c r="I50" s="40">
        <f>VLOOKUP(Sintéticos6x6!C50,Aplicações!$B$10:$J$67,9,0)</f>
        <v>48.52</v>
      </c>
      <c r="J50" s="40">
        <f>VLOOKUP(Sintéticos6x6!D50,Aplicações!$B$10:$J$67,9,0)</f>
        <v>60.92</v>
      </c>
      <c r="K50" s="40">
        <f>VLOOKUP(Sintéticos6x6!E50,Aplicações!$B$10:$J$67,9,0)</f>
        <v>39.32</v>
      </c>
      <c r="L50" s="40">
        <f>VLOOKUP(Sintéticos6x6!F50,Aplicações!$B$10:$J$67,9,0)</f>
        <v>39.32</v>
      </c>
      <c r="M50" s="40">
        <f>VLOOKUP(Sintéticos6x6!G50,Aplicações!$B$10:$J$67,9,0)</f>
        <v>39.32</v>
      </c>
      <c r="N50" s="40">
        <f>VLOOKUP(Sintéticos6x6!H50,Aplicações!$B$10:$J$67,9,0)</f>
        <v>36.29</v>
      </c>
      <c r="O50" s="31">
        <v>76</v>
      </c>
      <c r="P50" s="31">
        <v>212</v>
      </c>
      <c r="Q50" s="31">
        <v>122</v>
      </c>
      <c r="R50" s="31">
        <v>121</v>
      </c>
      <c r="S50" s="31">
        <v>124</v>
      </c>
      <c r="T50" s="31">
        <v>127</v>
      </c>
      <c r="U50" s="41">
        <f t="shared" ref="U50:Z50" si="53">O50/I50-1</f>
        <v>0.56636438582028026</v>
      </c>
      <c r="V50" s="41">
        <f t="shared" si="53"/>
        <v>2.4799737360472749</v>
      </c>
      <c r="W50" s="41">
        <f t="shared" si="53"/>
        <v>2.1027466937945065</v>
      </c>
      <c r="X50" s="41">
        <f t="shared" si="53"/>
        <v>2.0773143438453712</v>
      </c>
      <c r="Y50" s="41">
        <f t="shared" si="53"/>
        <v>2.1536113936927772</v>
      </c>
      <c r="Z50" s="41">
        <f t="shared" si="53"/>
        <v>2.4995866629925598</v>
      </c>
      <c r="AA50" s="41">
        <f t="shared" si="1"/>
        <v>1.9799328693654614</v>
      </c>
      <c r="AB50" s="40">
        <f>VLOOKUP(Sintéticos6x6!C50,Aplicações!$B$10:$J$67,6,0)</f>
        <v>0.1</v>
      </c>
      <c r="AC50" s="40">
        <f>VLOOKUP(Sintéticos6x6!D50,Aplicações!$B$10:$J$67,6,0)</f>
        <v>0.6</v>
      </c>
      <c r="AD50" s="40">
        <f>VLOOKUP(Sintéticos6x6!E50,Aplicações!$B$10:$J$67,6,0)</f>
        <v>0.5</v>
      </c>
      <c r="AE50" s="40">
        <f>VLOOKUP(Sintéticos6x6!F50,Aplicações!$B$10:$J$67,6,0)</f>
        <v>0.5</v>
      </c>
      <c r="AF50" s="40">
        <f>VLOOKUP(Sintéticos6x6!G50,Aplicações!$B$10:$J$67,6,0)</f>
        <v>0.5</v>
      </c>
      <c r="AG50" s="40">
        <f>VLOOKUP(Sintéticos6x6!H50,Aplicações!$B$10:$J$67,6,0)</f>
        <v>0.5</v>
      </c>
      <c r="AH50" s="40">
        <f>VLOOKUP(Sintéticos6x6!C50,Aplicações!$B$10:$J$67,7,0)</f>
        <v>0</v>
      </c>
      <c r="AI50" s="40">
        <f>VLOOKUP(Sintéticos6x6!D50,Aplicações!$B$10:$J$67,7,0)</f>
        <v>0</v>
      </c>
      <c r="AJ50" s="40">
        <f>VLOOKUP(Sintéticos6x6!E50,Aplicações!$B$10:$J$67,7,0)</f>
        <v>0.1</v>
      </c>
      <c r="AK50" s="40">
        <f>VLOOKUP(Sintéticos6x6!F50,Aplicações!$B$10:$J$67,7,0)</f>
        <v>0.1</v>
      </c>
      <c r="AL50" s="40">
        <f>VLOOKUP(Sintéticos6x6!G50,Aplicações!$B$10:$J$67,7,0)</f>
        <v>0.1</v>
      </c>
      <c r="AM50" s="40">
        <f>VLOOKUP(Sintéticos6x6!H50,Aplicações!$B$10:$J$67,7,0)</f>
        <v>0</v>
      </c>
      <c r="AN50" s="40">
        <f>VLOOKUP(Sintéticos6x6!C50,Aplicações!$B$10:$J$67,8,0)</f>
        <v>0</v>
      </c>
      <c r="AO50" s="40">
        <f>VLOOKUP(Sintéticos6x6!D50,Aplicações!$B$10:$J$67,8,0)</f>
        <v>0.3</v>
      </c>
      <c r="AP50" s="40">
        <f>VLOOKUP(Sintéticos6x6!E50,Aplicações!$B$10:$J$67,8,0)</f>
        <v>0.3</v>
      </c>
      <c r="AQ50" s="40">
        <f>VLOOKUP(Sintéticos6x6!F50,Aplicações!$B$10:$J$67,8,0)</f>
        <v>0.3</v>
      </c>
      <c r="AR50" s="40">
        <f>VLOOKUP(Sintéticos6x6!G50,Aplicações!$B$10:$J$67,8,0)</f>
        <v>0.3</v>
      </c>
      <c r="AS50" s="40">
        <f>VLOOKUP(Sintéticos6x6!H50,Aplicações!$B$10:$J$67,8,0)</f>
        <v>0.2</v>
      </c>
      <c r="AT50" s="40">
        <f t="shared" si="2"/>
        <v>2.7</v>
      </c>
      <c r="AU50" s="40">
        <f t="shared" si="3"/>
        <v>0.30000000000000004</v>
      </c>
      <c r="AV50" s="40">
        <f t="shared" si="4"/>
        <v>1.4</v>
      </c>
      <c r="AW50" s="40">
        <f t="shared" si="5"/>
        <v>0.83333333333333337</v>
      </c>
      <c r="AX50" s="40">
        <f t="shared" si="6"/>
        <v>0.94000000000000006</v>
      </c>
      <c r="AY50" s="40">
        <f t="shared" si="7"/>
        <v>0.88000000000000012</v>
      </c>
    </row>
    <row r="51" spans="2:51" ht="13.5" customHeight="1">
      <c r="B51" s="39">
        <v>48</v>
      </c>
      <c r="C51" s="31" t="s">
        <v>56</v>
      </c>
      <c r="D51" s="31" t="s">
        <v>57</v>
      </c>
      <c r="E51" s="31" t="s">
        <v>58</v>
      </c>
      <c r="F51" s="31" t="s">
        <v>58</v>
      </c>
      <c r="G51" s="31" t="s">
        <v>59</v>
      </c>
      <c r="H51" s="31" t="s">
        <v>59</v>
      </c>
      <c r="I51" s="40">
        <f>VLOOKUP(Sintéticos6x6!C51,Aplicações!$B$10:$J$67,9,0)</f>
        <v>48.52</v>
      </c>
      <c r="J51" s="40">
        <f>VLOOKUP(Sintéticos6x6!D51,Aplicações!$B$10:$J$67,9,0)</f>
        <v>60.92</v>
      </c>
      <c r="K51" s="40">
        <f>VLOOKUP(Sintéticos6x6!E51,Aplicações!$B$10:$J$67,9,0)</f>
        <v>39.32</v>
      </c>
      <c r="L51" s="40">
        <f>VLOOKUP(Sintéticos6x6!F51,Aplicações!$B$10:$J$67,9,0)</f>
        <v>39.32</v>
      </c>
      <c r="M51" s="40">
        <f>VLOOKUP(Sintéticos6x6!G51,Aplicações!$B$10:$J$67,9,0)</f>
        <v>36.29</v>
      </c>
      <c r="N51" s="40">
        <f>VLOOKUP(Sintéticos6x6!H51,Aplicações!$B$10:$J$67,9,0)</f>
        <v>36.29</v>
      </c>
      <c r="O51" s="31">
        <v>79</v>
      </c>
      <c r="P51" s="31">
        <v>206</v>
      </c>
      <c r="Q51" s="31">
        <v>117</v>
      </c>
      <c r="R51" s="31">
        <v>117</v>
      </c>
      <c r="S51" s="31">
        <v>125</v>
      </c>
      <c r="T51" s="31">
        <v>127</v>
      </c>
      <c r="U51" s="41">
        <f t="shared" ref="U51:Z51" si="54">O51/I51-1</f>
        <v>0.62819455894476484</v>
      </c>
      <c r="V51" s="41">
        <f t="shared" si="54"/>
        <v>2.3814839133289558</v>
      </c>
      <c r="W51" s="41">
        <f t="shared" si="54"/>
        <v>1.9755849440488302</v>
      </c>
      <c r="X51" s="41">
        <f t="shared" si="54"/>
        <v>1.9755849440488302</v>
      </c>
      <c r="Y51" s="41">
        <f t="shared" si="54"/>
        <v>2.4444750620005511</v>
      </c>
      <c r="Z51" s="41">
        <f t="shared" si="54"/>
        <v>2.4995866629925598</v>
      </c>
      <c r="AA51" s="41">
        <f t="shared" si="1"/>
        <v>1.984151680894082</v>
      </c>
      <c r="AB51" s="40">
        <f>VLOOKUP(Sintéticos6x6!C51,Aplicações!$B$10:$J$67,6,0)</f>
        <v>0.1</v>
      </c>
      <c r="AC51" s="40">
        <f>VLOOKUP(Sintéticos6x6!D51,Aplicações!$B$10:$J$67,6,0)</f>
        <v>0.6</v>
      </c>
      <c r="AD51" s="40">
        <f>VLOOKUP(Sintéticos6x6!E51,Aplicações!$B$10:$J$67,6,0)</f>
        <v>0.5</v>
      </c>
      <c r="AE51" s="40">
        <f>VLOOKUP(Sintéticos6x6!F51,Aplicações!$B$10:$J$67,6,0)</f>
        <v>0.5</v>
      </c>
      <c r="AF51" s="40">
        <f>VLOOKUP(Sintéticos6x6!G51,Aplicações!$B$10:$J$67,6,0)</f>
        <v>0.5</v>
      </c>
      <c r="AG51" s="40">
        <f>VLOOKUP(Sintéticos6x6!H51,Aplicações!$B$10:$J$67,6,0)</f>
        <v>0.5</v>
      </c>
      <c r="AH51" s="40">
        <f>VLOOKUP(Sintéticos6x6!C51,Aplicações!$B$10:$J$67,7,0)</f>
        <v>0</v>
      </c>
      <c r="AI51" s="40">
        <f>VLOOKUP(Sintéticos6x6!D51,Aplicações!$B$10:$J$67,7,0)</f>
        <v>0</v>
      </c>
      <c r="AJ51" s="40">
        <f>VLOOKUP(Sintéticos6x6!E51,Aplicações!$B$10:$J$67,7,0)</f>
        <v>0.1</v>
      </c>
      <c r="AK51" s="40">
        <f>VLOOKUP(Sintéticos6x6!F51,Aplicações!$B$10:$J$67,7,0)</f>
        <v>0.1</v>
      </c>
      <c r="AL51" s="40">
        <f>VLOOKUP(Sintéticos6x6!G51,Aplicações!$B$10:$J$67,7,0)</f>
        <v>0</v>
      </c>
      <c r="AM51" s="40">
        <f>VLOOKUP(Sintéticos6x6!H51,Aplicações!$B$10:$J$67,7,0)</f>
        <v>0</v>
      </c>
      <c r="AN51" s="40">
        <f>VLOOKUP(Sintéticos6x6!C51,Aplicações!$B$10:$J$67,8,0)</f>
        <v>0</v>
      </c>
      <c r="AO51" s="40">
        <f>VLOOKUP(Sintéticos6x6!D51,Aplicações!$B$10:$J$67,8,0)</f>
        <v>0.3</v>
      </c>
      <c r="AP51" s="40">
        <f>VLOOKUP(Sintéticos6x6!E51,Aplicações!$B$10:$J$67,8,0)</f>
        <v>0.3</v>
      </c>
      <c r="AQ51" s="40">
        <f>VLOOKUP(Sintéticos6x6!F51,Aplicações!$B$10:$J$67,8,0)</f>
        <v>0.3</v>
      </c>
      <c r="AR51" s="40">
        <f>VLOOKUP(Sintéticos6x6!G51,Aplicações!$B$10:$J$67,8,0)</f>
        <v>0.2</v>
      </c>
      <c r="AS51" s="40">
        <f>VLOOKUP(Sintéticos6x6!H51,Aplicações!$B$10:$J$67,8,0)</f>
        <v>0.2</v>
      </c>
      <c r="AT51" s="40">
        <f t="shared" si="2"/>
        <v>2.7</v>
      </c>
      <c r="AU51" s="40">
        <f t="shared" si="3"/>
        <v>0.2</v>
      </c>
      <c r="AV51" s="40">
        <f t="shared" si="4"/>
        <v>1.2999999999999998</v>
      </c>
      <c r="AW51" s="40">
        <f t="shared" si="5"/>
        <v>0.83333333333333337</v>
      </c>
      <c r="AX51" s="40">
        <f t="shared" si="6"/>
        <v>0.94666666666666688</v>
      </c>
      <c r="AY51" s="40">
        <f t="shared" si="7"/>
        <v>0.87333333333333341</v>
      </c>
    </row>
    <row r="52" spans="2:51" ht="13.5" customHeight="1">
      <c r="B52" s="39">
        <v>49</v>
      </c>
      <c r="C52" s="31" t="s">
        <v>56</v>
      </c>
      <c r="D52" s="31" t="s">
        <v>57</v>
      </c>
      <c r="E52" s="31" t="s">
        <v>58</v>
      </c>
      <c r="F52" s="31" t="s">
        <v>59</v>
      </c>
      <c r="G52" s="31" t="s">
        <v>59</v>
      </c>
      <c r="H52" s="31" t="s">
        <v>59</v>
      </c>
      <c r="I52" s="40">
        <f>VLOOKUP(Sintéticos6x6!C52,Aplicações!$B$10:$J$67,9,0)</f>
        <v>48.52</v>
      </c>
      <c r="J52" s="40">
        <f>VLOOKUP(Sintéticos6x6!D52,Aplicações!$B$10:$J$67,9,0)</f>
        <v>60.92</v>
      </c>
      <c r="K52" s="40">
        <f>VLOOKUP(Sintéticos6x6!E52,Aplicações!$B$10:$J$67,9,0)</f>
        <v>39.32</v>
      </c>
      <c r="L52" s="40">
        <f>VLOOKUP(Sintéticos6x6!F52,Aplicações!$B$10:$J$67,9,0)</f>
        <v>36.29</v>
      </c>
      <c r="M52" s="40">
        <f>VLOOKUP(Sintéticos6x6!G52,Aplicações!$B$10:$J$67,9,0)</f>
        <v>36.29</v>
      </c>
      <c r="N52" s="40">
        <f>VLOOKUP(Sintéticos6x6!H52,Aplicações!$B$10:$J$67,9,0)</f>
        <v>36.29</v>
      </c>
      <c r="O52" s="31">
        <v>75</v>
      </c>
      <c r="P52" s="31">
        <v>207</v>
      </c>
      <c r="Q52" s="31">
        <v>123</v>
      </c>
      <c r="R52" s="31">
        <v>134</v>
      </c>
      <c r="S52" s="31">
        <v>133</v>
      </c>
      <c r="T52" s="31">
        <v>135</v>
      </c>
      <c r="U52" s="41">
        <f t="shared" ref="U52:Z52" si="55">O52/I52-1</f>
        <v>0.54575432811211866</v>
      </c>
      <c r="V52" s="41">
        <f t="shared" si="55"/>
        <v>2.397898883782009</v>
      </c>
      <c r="W52" s="41">
        <f t="shared" si="55"/>
        <v>2.1281790437436419</v>
      </c>
      <c r="X52" s="41">
        <f t="shared" si="55"/>
        <v>2.6924772664645911</v>
      </c>
      <c r="Y52" s="41">
        <f t="shared" si="55"/>
        <v>2.6649214659685865</v>
      </c>
      <c r="Z52" s="41">
        <f t="shared" si="55"/>
        <v>2.7200330669605952</v>
      </c>
      <c r="AA52" s="41">
        <f t="shared" si="1"/>
        <v>2.1915440091719236</v>
      </c>
      <c r="AB52" s="40">
        <f>VLOOKUP(Sintéticos6x6!C52,Aplicações!$B$10:$J$67,6,0)</f>
        <v>0.1</v>
      </c>
      <c r="AC52" s="40">
        <f>VLOOKUP(Sintéticos6x6!D52,Aplicações!$B$10:$J$67,6,0)</f>
        <v>0.6</v>
      </c>
      <c r="AD52" s="40">
        <f>VLOOKUP(Sintéticos6x6!E52,Aplicações!$B$10:$J$67,6,0)</f>
        <v>0.5</v>
      </c>
      <c r="AE52" s="40">
        <f>VLOOKUP(Sintéticos6x6!F52,Aplicações!$B$10:$J$67,6,0)</f>
        <v>0.5</v>
      </c>
      <c r="AF52" s="40">
        <f>VLOOKUP(Sintéticos6x6!G52,Aplicações!$B$10:$J$67,6,0)</f>
        <v>0.5</v>
      </c>
      <c r="AG52" s="40">
        <f>VLOOKUP(Sintéticos6x6!H52,Aplicações!$B$10:$J$67,6,0)</f>
        <v>0.5</v>
      </c>
      <c r="AH52" s="40">
        <f>VLOOKUP(Sintéticos6x6!C52,Aplicações!$B$10:$J$67,7,0)</f>
        <v>0</v>
      </c>
      <c r="AI52" s="40">
        <f>VLOOKUP(Sintéticos6x6!D52,Aplicações!$B$10:$J$67,7,0)</f>
        <v>0</v>
      </c>
      <c r="AJ52" s="40">
        <f>VLOOKUP(Sintéticos6x6!E52,Aplicações!$B$10:$J$67,7,0)</f>
        <v>0.1</v>
      </c>
      <c r="AK52" s="40">
        <f>VLOOKUP(Sintéticos6x6!F52,Aplicações!$B$10:$J$67,7,0)</f>
        <v>0</v>
      </c>
      <c r="AL52" s="40">
        <f>VLOOKUP(Sintéticos6x6!G52,Aplicações!$B$10:$J$67,7,0)</f>
        <v>0</v>
      </c>
      <c r="AM52" s="40">
        <f>VLOOKUP(Sintéticos6x6!H52,Aplicações!$B$10:$J$67,7,0)</f>
        <v>0</v>
      </c>
      <c r="AN52" s="40">
        <f>VLOOKUP(Sintéticos6x6!C52,Aplicações!$B$10:$J$67,8,0)</f>
        <v>0</v>
      </c>
      <c r="AO52" s="40">
        <f>VLOOKUP(Sintéticos6x6!D52,Aplicações!$B$10:$J$67,8,0)</f>
        <v>0.3</v>
      </c>
      <c r="AP52" s="40">
        <f>VLOOKUP(Sintéticos6x6!E52,Aplicações!$B$10:$J$67,8,0)</f>
        <v>0.3</v>
      </c>
      <c r="AQ52" s="40">
        <f>VLOOKUP(Sintéticos6x6!F52,Aplicações!$B$10:$J$67,8,0)</f>
        <v>0.2</v>
      </c>
      <c r="AR52" s="40">
        <f>VLOOKUP(Sintéticos6x6!G52,Aplicações!$B$10:$J$67,8,0)</f>
        <v>0.2</v>
      </c>
      <c r="AS52" s="40">
        <f>VLOOKUP(Sintéticos6x6!H52,Aplicações!$B$10:$J$67,8,0)</f>
        <v>0.2</v>
      </c>
      <c r="AT52" s="40">
        <f t="shared" si="2"/>
        <v>2.7</v>
      </c>
      <c r="AU52" s="40">
        <f t="shared" si="3"/>
        <v>0.1</v>
      </c>
      <c r="AV52" s="40">
        <f t="shared" si="4"/>
        <v>1.2</v>
      </c>
      <c r="AW52" s="40">
        <f t="shared" si="5"/>
        <v>0.83333333333333337</v>
      </c>
      <c r="AX52" s="40">
        <f t="shared" si="6"/>
        <v>0.96666666666666679</v>
      </c>
      <c r="AY52" s="40">
        <f t="shared" si="7"/>
        <v>0.88666666666666671</v>
      </c>
    </row>
    <row r="53" spans="2:51" ht="13.5" customHeight="1">
      <c r="B53" s="39">
        <v>50</v>
      </c>
      <c r="C53" s="31" t="s">
        <v>56</v>
      </c>
      <c r="D53" s="31" t="s">
        <v>57</v>
      </c>
      <c r="E53" s="31" t="s">
        <v>59</v>
      </c>
      <c r="F53" s="31" t="s">
        <v>59</v>
      </c>
      <c r="G53" s="31" t="s">
        <v>59</v>
      </c>
      <c r="H53" s="31" t="s">
        <v>59</v>
      </c>
      <c r="I53" s="40">
        <f>VLOOKUP(Sintéticos6x6!C53,Aplicações!$B$10:$J$67,9,0)</f>
        <v>48.52</v>
      </c>
      <c r="J53" s="40">
        <f>VLOOKUP(Sintéticos6x6!D53,Aplicações!$B$10:$J$67,9,0)</f>
        <v>60.92</v>
      </c>
      <c r="K53" s="40">
        <f>VLOOKUP(Sintéticos6x6!E53,Aplicações!$B$10:$J$67,9,0)</f>
        <v>36.29</v>
      </c>
      <c r="L53" s="40">
        <f>VLOOKUP(Sintéticos6x6!F53,Aplicações!$B$10:$J$67,9,0)</f>
        <v>36.29</v>
      </c>
      <c r="M53" s="40">
        <f>VLOOKUP(Sintéticos6x6!G53,Aplicações!$B$10:$J$67,9,0)</f>
        <v>36.29</v>
      </c>
      <c r="N53" s="40">
        <f>VLOOKUP(Sintéticos6x6!H53,Aplicações!$B$10:$J$67,9,0)</f>
        <v>36.29</v>
      </c>
      <c r="O53" s="31">
        <v>69</v>
      </c>
      <c r="P53" s="31">
        <v>221</v>
      </c>
      <c r="Q53" s="31">
        <v>151</v>
      </c>
      <c r="R53" s="31">
        <v>151</v>
      </c>
      <c r="S53" s="31">
        <v>150</v>
      </c>
      <c r="T53" s="31">
        <v>148</v>
      </c>
      <c r="U53" s="41">
        <f t="shared" ref="U53:Z53" si="56">O53/I53-1</f>
        <v>0.42209398186314906</v>
      </c>
      <c r="V53" s="41">
        <f t="shared" si="56"/>
        <v>2.6277084701247535</v>
      </c>
      <c r="W53" s="41">
        <f t="shared" si="56"/>
        <v>3.160925874896666</v>
      </c>
      <c r="X53" s="41">
        <f t="shared" si="56"/>
        <v>3.160925874896666</v>
      </c>
      <c r="Y53" s="41">
        <f t="shared" si="56"/>
        <v>3.1333700744006618</v>
      </c>
      <c r="Z53" s="41">
        <f t="shared" si="56"/>
        <v>3.0782584734086527</v>
      </c>
      <c r="AA53" s="41">
        <f t="shared" si="1"/>
        <v>2.5972137915984246</v>
      </c>
      <c r="AB53" s="40">
        <f>VLOOKUP(Sintéticos6x6!C53,Aplicações!$B$10:$J$67,6,0)</f>
        <v>0.1</v>
      </c>
      <c r="AC53" s="40">
        <f>VLOOKUP(Sintéticos6x6!D53,Aplicações!$B$10:$J$67,6,0)</f>
        <v>0.6</v>
      </c>
      <c r="AD53" s="40">
        <f>VLOOKUP(Sintéticos6x6!E53,Aplicações!$B$10:$J$67,6,0)</f>
        <v>0.5</v>
      </c>
      <c r="AE53" s="40">
        <f>VLOOKUP(Sintéticos6x6!F53,Aplicações!$B$10:$J$67,6,0)</f>
        <v>0.5</v>
      </c>
      <c r="AF53" s="40">
        <f>VLOOKUP(Sintéticos6x6!G53,Aplicações!$B$10:$J$67,6,0)</f>
        <v>0.5</v>
      </c>
      <c r="AG53" s="40">
        <f>VLOOKUP(Sintéticos6x6!H53,Aplicações!$B$10:$J$67,6,0)</f>
        <v>0.5</v>
      </c>
      <c r="AH53" s="40">
        <f>VLOOKUP(Sintéticos6x6!C53,Aplicações!$B$10:$J$67,7,0)</f>
        <v>0</v>
      </c>
      <c r="AI53" s="40">
        <f>VLOOKUP(Sintéticos6x6!D53,Aplicações!$B$10:$J$67,7,0)</f>
        <v>0</v>
      </c>
      <c r="AJ53" s="40">
        <f>VLOOKUP(Sintéticos6x6!E53,Aplicações!$B$10:$J$67,7,0)</f>
        <v>0</v>
      </c>
      <c r="AK53" s="40">
        <f>VLOOKUP(Sintéticos6x6!F53,Aplicações!$B$10:$J$67,7,0)</f>
        <v>0</v>
      </c>
      <c r="AL53" s="40">
        <f>VLOOKUP(Sintéticos6x6!G53,Aplicações!$B$10:$J$67,7,0)</f>
        <v>0</v>
      </c>
      <c r="AM53" s="40">
        <f>VLOOKUP(Sintéticos6x6!H53,Aplicações!$B$10:$J$67,7,0)</f>
        <v>0</v>
      </c>
      <c r="AN53" s="40">
        <f>VLOOKUP(Sintéticos6x6!C53,Aplicações!$B$10:$J$67,8,0)</f>
        <v>0</v>
      </c>
      <c r="AO53" s="40">
        <f>VLOOKUP(Sintéticos6x6!D53,Aplicações!$B$10:$J$67,8,0)</f>
        <v>0.3</v>
      </c>
      <c r="AP53" s="40">
        <f>VLOOKUP(Sintéticos6x6!E53,Aplicações!$B$10:$J$67,8,0)</f>
        <v>0.2</v>
      </c>
      <c r="AQ53" s="40">
        <f>VLOOKUP(Sintéticos6x6!F53,Aplicações!$B$10:$J$67,8,0)</f>
        <v>0.2</v>
      </c>
      <c r="AR53" s="40">
        <f>VLOOKUP(Sintéticos6x6!G53,Aplicações!$B$10:$J$67,8,0)</f>
        <v>0.2</v>
      </c>
      <c r="AS53" s="40">
        <f>VLOOKUP(Sintéticos6x6!H53,Aplicações!$B$10:$J$67,8,0)</f>
        <v>0.2</v>
      </c>
      <c r="AT53" s="40">
        <f t="shared" si="2"/>
        <v>2.7</v>
      </c>
      <c r="AU53" s="40">
        <f t="shared" si="3"/>
        <v>0</v>
      </c>
      <c r="AV53" s="40">
        <f t="shared" si="4"/>
        <v>1.0999999999999999</v>
      </c>
      <c r="AW53" s="40">
        <f t="shared" si="5"/>
        <v>0.83333333333333337</v>
      </c>
      <c r="AX53" s="40">
        <f t="shared" si="6"/>
        <v>1</v>
      </c>
      <c r="AY53" s="40">
        <f t="shared" si="7"/>
        <v>0.90666666666666673</v>
      </c>
    </row>
    <row r="54" spans="2:51" ht="13.5" customHeight="1">
      <c r="B54" s="39">
        <v>51</v>
      </c>
      <c r="C54" s="31" t="s">
        <v>56</v>
      </c>
      <c r="D54" s="31" t="s">
        <v>58</v>
      </c>
      <c r="E54" s="31" t="s">
        <v>58</v>
      </c>
      <c r="F54" s="31" t="s">
        <v>58</v>
      </c>
      <c r="G54" s="31" t="s">
        <v>58</v>
      </c>
      <c r="H54" s="31" t="s">
        <v>58</v>
      </c>
      <c r="I54" s="40">
        <f>VLOOKUP(Sintéticos6x6!C54,Aplicações!$B$10:$J$67,9,0)</f>
        <v>48.52</v>
      </c>
      <c r="J54" s="40">
        <f>VLOOKUP(Sintéticos6x6!D54,Aplicações!$B$10:$J$67,9,0)</f>
        <v>39.32</v>
      </c>
      <c r="K54" s="40">
        <f>VLOOKUP(Sintéticos6x6!E54,Aplicações!$B$10:$J$67,9,0)</f>
        <v>39.32</v>
      </c>
      <c r="L54" s="40">
        <f>VLOOKUP(Sintéticos6x6!F54,Aplicações!$B$10:$J$67,9,0)</f>
        <v>39.32</v>
      </c>
      <c r="M54" s="40">
        <f>VLOOKUP(Sintéticos6x6!G54,Aplicações!$B$10:$J$67,9,0)</f>
        <v>39.32</v>
      </c>
      <c r="N54" s="40">
        <f>VLOOKUP(Sintéticos6x6!H54,Aplicações!$B$10:$J$67,9,0)</f>
        <v>39.32</v>
      </c>
      <c r="O54" s="31">
        <v>74</v>
      </c>
      <c r="P54" s="31">
        <v>140</v>
      </c>
      <c r="Q54" s="31">
        <v>139</v>
      </c>
      <c r="R54" s="31">
        <v>142</v>
      </c>
      <c r="S54" s="31">
        <v>143</v>
      </c>
      <c r="T54" s="31">
        <v>138</v>
      </c>
      <c r="U54" s="41">
        <f t="shared" ref="U54:Z54" si="57">O54/I54-1</f>
        <v>0.52514427040395706</v>
      </c>
      <c r="V54" s="41">
        <f t="shared" si="57"/>
        <v>2.5605289928789419</v>
      </c>
      <c r="W54" s="41">
        <f t="shared" si="57"/>
        <v>2.5350966429298065</v>
      </c>
      <c r="X54" s="41">
        <f t="shared" si="57"/>
        <v>2.6113936927772126</v>
      </c>
      <c r="Y54" s="41">
        <f t="shared" si="57"/>
        <v>2.6368260427263479</v>
      </c>
      <c r="Z54" s="41">
        <f t="shared" si="57"/>
        <v>2.5096642929806712</v>
      </c>
      <c r="AA54" s="41">
        <f t="shared" si="1"/>
        <v>2.2297756557828232</v>
      </c>
      <c r="AB54" s="40">
        <f>VLOOKUP(Sintéticos6x6!C54,Aplicações!$B$10:$J$67,6,0)</f>
        <v>0.1</v>
      </c>
      <c r="AC54" s="40">
        <f>VLOOKUP(Sintéticos6x6!D54,Aplicações!$B$10:$J$67,6,0)</f>
        <v>0.5</v>
      </c>
      <c r="AD54" s="40">
        <f>VLOOKUP(Sintéticos6x6!E54,Aplicações!$B$10:$J$67,6,0)</f>
        <v>0.5</v>
      </c>
      <c r="AE54" s="40">
        <f>VLOOKUP(Sintéticos6x6!F54,Aplicações!$B$10:$J$67,6,0)</f>
        <v>0.5</v>
      </c>
      <c r="AF54" s="40">
        <f>VLOOKUP(Sintéticos6x6!G54,Aplicações!$B$10:$J$67,6,0)</f>
        <v>0.5</v>
      </c>
      <c r="AG54" s="40">
        <f>VLOOKUP(Sintéticos6x6!H54,Aplicações!$B$10:$J$67,6,0)</f>
        <v>0.5</v>
      </c>
      <c r="AH54" s="40">
        <f>VLOOKUP(Sintéticos6x6!C54,Aplicações!$B$10:$J$67,7,0)</f>
        <v>0</v>
      </c>
      <c r="AI54" s="40">
        <f>VLOOKUP(Sintéticos6x6!D54,Aplicações!$B$10:$J$67,7,0)</f>
        <v>0.1</v>
      </c>
      <c r="AJ54" s="40">
        <f>VLOOKUP(Sintéticos6x6!E54,Aplicações!$B$10:$J$67,7,0)</f>
        <v>0.1</v>
      </c>
      <c r="AK54" s="40">
        <f>VLOOKUP(Sintéticos6x6!F54,Aplicações!$B$10:$J$67,7,0)</f>
        <v>0.1</v>
      </c>
      <c r="AL54" s="40">
        <f>VLOOKUP(Sintéticos6x6!G54,Aplicações!$B$10:$J$67,7,0)</f>
        <v>0.1</v>
      </c>
      <c r="AM54" s="40">
        <f>VLOOKUP(Sintéticos6x6!H54,Aplicações!$B$10:$J$67,7,0)</f>
        <v>0.1</v>
      </c>
      <c r="AN54" s="40">
        <f>VLOOKUP(Sintéticos6x6!C54,Aplicações!$B$10:$J$67,8,0)</f>
        <v>0</v>
      </c>
      <c r="AO54" s="40">
        <f>VLOOKUP(Sintéticos6x6!D54,Aplicações!$B$10:$J$67,8,0)</f>
        <v>0.3</v>
      </c>
      <c r="AP54" s="40">
        <f>VLOOKUP(Sintéticos6x6!E54,Aplicações!$B$10:$J$67,8,0)</f>
        <v>0.3</v>
      </c>
      <c r="AQ54" s="40">
        <f>VLOOKUP(Sintéticos6x6!F54,Aplicações!$B$10:$J$67,8,0)</f>
        <v>0.3</v>
      </c>
      <c r="AR54" s="40">
        <f>VLOOKUP(Sintéticos6x6!G54,Aplicações!$B$10:$J$67,8,0)</f>
        <v>0.3</v>
      </c>
      <c r="AS54" s="40">
        <f>VLOOKUP(Sintéticos6x6!H54,Aplicações!$B$10:$J$67,8,0)</f>
        <v>0.3</v>
      </c>
      <c r="AT54" s="40">
        <f t="shared" si="2"/>
        <v>2.6</v>
      </c>
      <c r="AU54" s="40">
        <f t="shared" si="3"/>
        <v>0.5</v>
      </c>
      <c r="AV54" s="40">
        <f t="shared" si="4"/>
        <v>1.5</v>
      </c>
      <c r="AW54" s="40">
        <f t="shared" si="5"/>
        <v>0.8666666666666667</v>
      </c>
      <c r="AX54" s="40">
        <f t="shared" si="6"/>
        <v>0.96666666666666667</v>
      </c>
      <c r="AY54" s="40">
        <f t="shared" si="7"/>
        <v>0.9</v>
      </c>
    </row>
    <row r="55" spans="2:51" ht="13.5" customHeight="1">
      <c r="B55" s="39">
        <v>52</v>
      </c>
      <c r="C55" s="31" t="s">
        <v>56</v>
      </c>
      <c r="D55" s="31" t="s">
        <v>58</v>
      </c>
      <c r="E55" s="31" t="s">
        <v>58</v>
      </c>
      <c r="F55" s="31" t="s">
        <v>58</v>
      </c>
      <c r="G55" s="31" t="s">
        <v>58</v>
      </c>
      <c r="H55" s="31" t="s">
        <v>59</v>
      </c>
      <c r="I55" s="40">
        <f>VLOOKUP(Sintéticos6x6!C55,Aplicações!$B$10:$J$67,9,0)</f>
        <v>48.52</v>
      </c>
      <c r="J55" s="40">
        <f>VLOOKUP(Sintéticos6x6!D55,Aplicações!$B$10:$J$67,9,0)</f>
        <v>39.32</v>
      </c>
      <c r="K55" s="40">
        <f>VLOOKUP(Sintéticos6x6!E55,Aplicações!$B$10:$J$67,9,0)</f>
        <v>39.32</v>
      </c>
      <c r="L55" s="40">
        <f>VLOOKUP(Sintéticos6x6!F55,Aplicações!$B$10:$J$67,9,0)</f>
        <v>39.32</v>
      </c>
      <c r="M55" s="40">
        <f>VLOOKUP(Sintéticos6x6!G55,Aplicações!$B$10:$J$67,9,0)</f>
        <v>39.32</v>
      </c>
      <c r="N55" s="40">
        <f>VLOOKUP(Sintéticos6x6!H55,Aplicações!$B$10:$J$67,9,0)</f>
        <v>36.29</v>
      </c>
      <c r="O55" s="31">
        <v>73</v>
      </c>
      <c r="P55" s="31">
        <v>136</v>
      </c>
      <c r="Q55" s="31">
        <v>134</v>
      </c>
      <c r="R55" s="31">
        <v>135</v>
      </c>
      <c r="S55" s="31">
        <v>136</v>
      </c>
      <c r="T55" s="31">
        <v>139</v>
      </c>
      <c r="U55" s="41">
        <f t="shared" ref="U55:Z55" si="58">O55/I55-1</f>
        <v>0.50453421269579546</v>
      </c>
      <c r="V55" s="41">
        <f t="shared" si="58"/>
        <v>2.4587995930824009</v>
      </c>
      <c r="W55" s="41">
        <f t="shared" si="58"/>
        <v>2.4079348931841302</v>
      </c>
      <c r="X55" s="41">
        <f t="shared" si="58"/>
        <v>2.4333672431332656</v>
      </c>
      <c r="Y55" s="41">
        <f t="shared" si="58"/>
        <v>2.4587995930824009</v>
      </c>
      <c r="Z55" s="41">
        <f t="shared" si="58"/>
        <v>2.8302562689446131</v>
      </c>
      <c r="AA55" s="41">
        <f t="shared" si="1"/>
        <v>2.1822819673537679</v>
      </c>
      <c r="AB55" s="40">
        <f>VLOOKUP(Sintéticos6x6!C55,Aplicações!$B$10:$J$67,6,0)</f>
        <v>0.1</v>
      </c>
      <c r="AC55" s="40">
        <f>VLOOKUP(Sintéticos6x6!D55,Aplicações!$B$10:$J$67,6,0)</f>
        <v>0.5</v>
      </c>
      <c r="AD55" s="40">
        <f>VLOOKUP(Sintéticos6x6!E55,Aplicações!$B$10:$J$67,6,0)</f>
        <v>0.5</v>
      </c>
      <c r="AE55" s="40">
        <f>VLOOKUP(Sintéticos6x6!F55,Aplicações!$B$10:$J$67,6,0)</f>
        <v>0.5</v>
      </c>
      <c r="AF55" s="40">
        <f>VLOOKUP(Sintéticos6x6!G55,Aplicações!$B$10:$J$67,6,0)</f>
        <v>0.5</v>
      </c>
      <c r="AG55" s="40">
        <f>VLOOKUP(Sintéticos6x6!H55,Aplicações!$B$10:$J$67,6,0)</f>
        <v>0.5</v>
      </c>
      <c r="AH55" s="40">
        <f>VLOOKUP(Sintéticos6x6!C55,Aplicações!$B$10:$J$67,7,0)</f>
        <v>0</v>
      </c>
      <c r="AI55" s="40">
        <f>VLOOKUP(Sintéticos6x6!D55,Aplicações!$B$10:$J$67,7,0)</f>
        <v>0.1</v>
      </c>
      <c r="AJ55" s="40">
        <f>VLOOKUP(Sintéticos6x6!E55,Aplicações!$B$10:$J$67,7,0)</f>
        <v>0.1</v>
      </c>
      <c r="AK55" s="40">
        <f>VLOOKUP(Sintéticos6x6!F55,Aplicações!$B$10:$J$67,7,0)</f>
        <v>0.1</v>
      </c>
      <c r="AL55" s="40">
        <f>VLOOKUP(Sintéticos6x6!G55,Aplicações!$B$10:$J$67,7,0)</f>
        <v>0.1</v>
      </c>
      <c r="AM55" s="40">
        <f>VLOOKUP(Sintéticos6x6!H55,Aplicações!$B$10:$J$67,7,0)</f>
        <v>0</v>
      </c>
      <c r="AN55" s="40">
        <f>VLOOKUP(Sintéticos6x6!C55,Aplicações!$B$10:$J$67,8,0)</f>
        <v>0</v>
      </c>
      <c r="AO55" s="40">
        <f>VLOOKUP(Sintéticos6x6!D55,Aplicações!$B$10:$J$67,8,0)</f>
        <v>0.3</v>
      </c>
      <c r="AP55" s="40">
        <f>VLOOKUP(Sintéticos6x6!E55,Aplicações!$B$10:$J$67,8,0)</f>
        <v>0.3</v>
      </c>
      <c r="AQ55" s="40">
        <f>VLOOKUP(Sintéticos6x6!F55,Aplicações!$B$10:$J$67,8,0)</f>
        <v>0.3</v>
      </c>
      <c r="AR55" s="40">
        <f>VLOOKUP(Sintéticos6x6!G55,Aplicações!$B$10:$J$67,8,0)</f>
        <v>0.3</v>
      </c>
      <c r="AS55" s="40">
        <f>VLOOKUP(Sintéticos6x6!H55,Aplicações!$B$10:$J$67,8,0)</f>
        <v>0.2</v>
      </c>
      <c r="AT55" s="40">
        <f t="shared" si="2"/>
        <v>2.6</v>
      </c>
      <c r="AU55" s="40">
        <f t="shared" si="3"/>
        <v>0.4</v>
      </c>
      <c r="AV55" s="40">
        <f t="shared" si="4"/>
        <v>1.4</v>
      </c>
      <c r="AW55" s="40">
        <f t="shared" si="5"/>
        <v>0.8666666666666667</v>
      </c>
      <c r="AX55" s="40">
        <f t="shared" si="6"/>
        <v>0.94666666666666677</v>
      </c>
      <c r="AY55" s="40">
        <f t="shared" si="7"/>
        <v>0.88000000000000012</v>
      </c>
    </row>
    <row r="56" spans="2:51" ht="13.5" customHeight="1">
      <c r="B56" s="39">
        <v>53</v>
      </c>
      <c r="C56" s="31" t="s">
        <v>56</v>
      </c>
      <c r="D56" s="31" t="s">
        <v>58</v>
      </c>
      <c r="E56" s="31" t="s">
        <v>58</v>
      </c>
      <c r="F56" s="31" t="s">
        <v>58</v>
      </c>
      <c r="G56" s="31" t="s">
        <v>59</v>
      </c>
      <c r="H56" s="31" t="s">
        <v>59</v>
      </c>
      <c r="I56" s="40">
        <f>VLOOKUP(Sintéticos6x6!C56,Aplicações!$B$10:$J$67,9,0)</f>
        <v>48.52</v>
      </c>
      <c r="J56" s="40">
        <f>VLOOKUP(Sintéticos6x6!D56,Aplicações!$B$10:$J$67,9,0)</f>
        <v>39.32</v>
      </c>
      <c r="K56" s="40">
        <f>VLOOKUP(Sintéticos6x6!E56,Aplicações!$B$10:$J$67,9,0)</f>
        <v>39.32</v>
      </c>
      <c r="L56" s="40">
        <f>VLOOKUP(Sintéticos6x6!F56,Aplicações!$B$10:$J$67,9,0)</f>
        <v>39.32</v>
      </c>
      <c r="M56" s="40">
        <f>VLOOKUP(Sintéticos6x6!G56,Aplicações!$B$10:$J$67,9,0)</f>
        <v>36.29</v>
      </c>
      <c r="N56" s="40">
        <f>VLOOKUP(Sintéticos6x6!H56,Aplicações!$B$10:$J$67,9,0)</f>
        <v>36.29</v>
      </c>
      <c r="O56" s="31">
        <v>69</v>
      </c>
      <c r="P56" s="31">
        <v>132</v>
      </c>
      <c r="Q56" s="31">
        <v>131</v>
      </c>
      <c r="R56" s="31">
        <v>130</v>
      </c>
      <c r="S56" s="31">
        <v>137</v>
      </c>
      <c r="T56" s="31">
        <v>138</v>
      </c>
      <c r="U56" s="41">
        <f t="shared" ref="U56:Z56" si="59">O56/I56-1</f>
        <v>0.42209398186314906</v>
      </c>
      <c r="V56" s="41">
        <f t="shared" si="59"/>
        <v>2.3570701932858595</v>
      </c>
      <c r="W56" s="41">
        <f t="shared" si="59"/>
        <v>2.3316378433367242</v>
      </c>
      <c r="X56" s="41">
        <f t="shared" si="59"/>
        <v>2.3062054933875888</v>
      </c>
      <c r="Y56" s="41">
        <f t="shared" si="59"/>
        <v>2.7751446679526039</v>
      </c>
      <c r="Z56" s="41">
        <f t="shared" si="59"/>
        <v>2.8027004684486085</v>
      </c>
      <c r="AA56" s="41">
        <f t="shared" si="1"/>
        <v>2.1658087747124224</v>
      </c>
      <c r="AB56" s="40">
        <f>VLOOKUP(Sintéticos6x6!C56,Aplicações!$B$10:$J$67,6,0)</f>
        <v>0.1</v>
      </c>
      <c r="AC56" s="40">
        <f>VLOOKUP(Sintéticos6x6!D56,Aplicações!$B$10:$J$67,6,0)</f>
        <v>0.5</v>
      </c>
      <c r="AD56" s="40">
        <f>VLOOKUP(Sintéticos6x6!E56,Aplicações!$B$10:$J$67,6,0)</f>
        <v>0.5</v>
      </c>
      <c r="AE56" s="40">
        <f>VLOOKUP(Sintéticos6x6!F56,Aplicações!$B$10:$J$67,6,0)</f>
        <v>0.5</v>
      </c>
      <c r="AF56" s="40">
        <f>VLOOKUP(Sintéticos6x6!G56,Aplicações!$B$10:$J$67,6,0)</f>
        <v>0.5</v>
      </c>
      <c r="AG56" s="40">
        <f>VLOOKUP(Sintéticos6x6!H56,Aplicações!$B$10:$J$67,6,0)</f>
        <v>0.5</v>
      </c>
      <c r="AH56" s="40">
        <f>VLOOKUP(Sintéticos6x6!C56,Aplicações!$B$10:$J$67,7,0)</f>
        <v>0</v>
      </c>
      <c r="AI56" s="40">
        <f>VLOOKUP(Sintéticos6x6!D56,Aplicações!$B$10:$J$67,7,0)</f>
        <v>0.1</v>
      </c>
      <c r="AJ56" s="40">
        <f>VLOOKUP(Sintéticos6x6!E56,Aplicações!$B$10:$J$67,7,0)</f>
        <v>0.1</v>
      </c>
      <c r="AK56" s="40">
        <f>VLOOKUP(Sintéticos6x6!F56,Aplicações!$B$10:$J$67,7,0)</f>
        <v>0.1</v>
      </c>
      <c r="AL56" s="40">
        <f>VLOOKUP(Sintéticos6x6!G56,Aplicações!$B$10:$J$67,7,0)</f>
        <v>0</v>
      </c>
      <c r="AM56" s="40">
        <f>VLOOKUP(Sintéticos6x6!H56,Aplicações!$B$10:$J$67,7,0)</f>
        <v>0</v>
      </c>
      <c r="AN56" s="40">
        <f>VLOOKUP(Sintéticos6x6!C56,Aplicações!$B$10:$J$67,8,0)</f>
        <v>0</v>
      </c>
      <c r="AO56" s="40">
        <f>VLOOKUP(Sintéticos6x6!D56,Aplicações!$B$10:$J$67,8,0)</f>
        <v>0.3</v>
      </c>
      <c r="AP56" s="40">
        <f>VLOOKUP(Sintéticos6x6!E56,Aplicações!$B$10:$J$67,8,0)</f>
        <v>0.3</v>
      </c>
      <c r="AQ56" s="40">
        <f>VLOOKUP(Sintéticos6x6!F56,Aplicações!$B$10:$J$67,8,0)</f>
        <v>0.3</v>
      </c>
      <c r="AR56" s="40">
        <f>VLOOKUP(Sintéticos6x6!G56,Aplicações!$B$10:$J$67,8,0)</f>
        <v>0.2</v>
      </c>
      <c r="AS56" s="40">
        <f>VLOOKUP(Sintéticos6x6!H56,Aplicações!$B$10:$J$67,8,0)</f>
        <v>0.2</v>
      </c>
      <c r="AT56" s="40">
        <f t="shared" si="2"/>
        <v>2.6</v>
      </c>
      <c r="AU56" s="40">
        <f t="shared" si="3"/>
        <v>0.30000000000000004</v>
      </c>
      <c r="AV56" s="40">
        <f t="shared" si="4"/>
        <v>1.2999999999999998</v>
      </c>
      <c r="AW56" s="40">
        <f t="shared" si="5"/>
        <v>0.8666666666666667</v>
      </c>
      <c r="AX56" s="40">
        <f t="shared" si="6"/>
        <v>0.94000000000000006</v>
      </c>
      <c r="AY56" s="40">
        <f t="shared" si="7"/>
        <v>0.87333333333333341</v>
      </c>
    </row>
    <row r="57" spans="2:51" ht="13.5" customHeight="1">
      <c r="B57" s="39">
        <v>54</v>
      </c>
      <c r="C57" s="31" t="s">
        <v>56</v>
      </c>
      <c r="D57" s="31" t="s">
        <v>58</v>
      </c>
      <c r="E57" s="31" t="s">
        <v>58</v>
      </c>
      <c r="F57" s="31" t="s">
        <v>59</v>
      </c>
      <c r="G57" s="31" t="s">
        <v>59</v>
      </c>
      <c r="H57" s="31" t="s">
        <v>59</v>
      </c>
      <c r="I57" s="40">
        <f>VLOOKUP(Sintéticos6x6!C57,Aplicações!$B$10:$J$67,9,0)</f>
        <v>48.52</v>
      </c>
      <c r="J57" s="40">
        <f>VLOOKUP(Sintéticos6x6!D57,Aplicações!$B$10:$J$67,9,0)</f>
        <v>39.32</v>
      </c>
      <c r="K57" s="40">
        <f>VLOOKUP(Sintéticos6x6!E57,Aplicações!$B$10:$J$67,9,0)</f>
        <v>39.32</v>
      </c>
      <c r="L57" s="40">
        <f>VLOOKUP(Sintéticos6x6!F57,Aplicações!$B$10:$J$67,9,0)</f>
        <v>36.29</v>
      </c>
      <c r="M57" s="40">
        <f>VLOOKUP(Sintéticos6x6!G57,Aplicações!$B$10:$J$67,9,0)</f>
        <v>36.29</v>
      </c>
      <c r="N57" s="40">
        <f>VLOOKUP(Sintéticos6x6!H57,Aplicações!$B$10:$J$67,9,0)</f>
        <v>36.29</v>
      </c>
      <c r="O57" s="31">
        <v>67</v>
      </c>
      <c r="P57" s="31">
        <v>140</v>
      </c>
      <c r="Q57" s="31">
        <v>133</v>
      </c>
      <c r="R57" s="31">
        <v>150</v>
      </c>
      <c r="S57" s="31">
        <v>150</v>
      </c>
      <c r="T57" s="31">
        <v>147</v>
      </c>
      <c r="U57" s="41">
        <f t="shared" ref="U57:Z57" si="60">O57/I57-1</f>
        <v>0.38087386644682586</v>
      </c>
      <c r="V57" s="41">
        <f t="shared" si="60"/>
        <v>2.5605289928789419</v>
      </c>
      <c r="W57" s="41">
        <f t="shared" si="60"/>
        <v>2.3825025432349949</v>
      </c>
      <c r="X57" s="41">
        <f t="shared" si="60"/>
        <v>3.1333700744006618</v>
      </c>
      <c r="Y57" s="41">
        <f t="shared" si="60"/>
        <v>3.1333700744006618</v>
      </c>
      <c r="Z57" s="41">
        <f t="shared" si="60"/>
        <v>3.0507026729126485</v>
      </c>
      <c r="AA57" s="41">
        <f t="shared" si="1"/>
        <v>2.4402247040457894</v>
      </c>
      <c r="AB57" s="40">
        <f>VLOOKUP(Sintéticos6x6!C57,Aplicações!$B$10:$J$67,6,0)</f>
        <v>0.1</v>
      </c>
      <c r="AC57" s="40">
        <f>VLOOKUP(Sintéticos6x6!D57,Aplicações!$B$10:$J$67,6,0)</f>
        <v>0.5</v>
      </c>
      <c r="AD57" s="40">
        <f>VLOOKUP(Sintéticos6x6!E57,Aplicações!$B$10:$J$67,6,0)</f>
        <v>0.5</v>
      </c>
      <c r="AE57" s="40">
        <f>VLOOKUP(Sintéticos6x6!F57,Aplicações!$B$10:$J$67,6,0)</f>
        <v>0.5</v>
      </c>
      <c r="AF57" s="40">
        <f>VLOOKUP(Sintéticos6x6!G57,Aplicações!$B$10:$J$67,6,0)</f>
        <v>0.5</v>
      </c>
      <c r="AG57" s="40">
        <f>VLOOKUP(Sintéticos6x6!H57,Aplicações!$B$10:$J$67,6,0)</f>
        <v>0.5</v>
      </c>
      <c r="AH57" s="40">
        <f>VLOOKUP(Sintéticos6x6!C57,Aplicações!$B$10:$J$67,7,0)</f>
        <v>0</v>
      </c>
      <c r="AI57" s="40">
        <f>VLOOKUP(Sintéticos6x6!D57,Aplicações!$B$10:$J$67,7,0)</f>
        <v>0.1</v>
      </c>
      <c r="AJ57" s="40">
        <f>VLOOKUP(Sintéticos6x6!E57,Aplicações!$B$10:$J$67,7,0)</f>
        <v>0.1</v>
      </c>
      <c r="AK57" s="40">
        <f>VLOOKUP(Sintéticos6x6!F57,Aplicações!$B$10:$J$67,7,0)</f>
        <v>0</v>
      </c>
      <c r="AL57" s="40">
        <f>VLOOKUP(Sintéticos6x6!G57,Aplicações!$B$10:$J$67,7,0)</f>
        <v>0</v>
      </c>
      <c r="AM57" s="40">
        <f>VLOOKUP(Sintéticos6x6!H57,Aplicações!$B$10:$J$67,7,0)</f>
        <v>0</v>
      </c>
      <c r="AN57" s="40">
        <f>VLOOKUP(Sintéticos6x6!C57,Aplicações!$B$10:$J$67,8,0)</f>
        <v>0</v>
      </c>
      <c r="AO57" s="40">
        <f>VLOOKUP(Sintéticos6x6!D57,Aplicações!$B$10:$J$67,8,0)</f>
        <v>0.3</v>
      </c>
      <c r="AP57" s="40">
        <f>VLOOKUP(Sintéticos6x6!E57,Aplicações!$B$10:$J$67,8,0)</f>
        <v>0.3</v>
      </c>
      <c r="AQ57" s="40">
        <f>VLOOKUP(Sintéticos6x6!F57,Aplicações!$B$10:$J$67,8,0)</f>
        <v>0.2</v>
      </c>
      <c r="AR57" s="40">
        <f>VLOOKUP(Sintéticos6x6!G57,Aplicações!$B$10:$J$67,8,0)</f>
        <v>0.2</v>
      </c>
      <c r="AS57" s="40">
        <f>VLOOKUP(Sintéticos6x6!H57,Aplicações!$B$10:$J$67,8,0)</f>
        <v>0.2</v>
      </c>
      <c r="AT57" s="40">
        <f t="shared" si="2"/>
        <v>2.6</v>
      </c>
      <c r="AU57" s="40">
        <f t="shared" si="3"/>
        <v>0.2</v>
      </c>
      <c r="AV57" s="40">
        <f t="shared" si="4"/>
        <v>1.2</v>
      </c>
      <c r="AW57" s="40">
        <f t="shared" si="5"/>
        <v>0.8666666666666667</v>
      </c>
      <c r="AX57" s="40">
        <f t="shared" si="6"/>
        <v>0.94666666666666677</v>
      </c>
      <c r="AY57" s="40">
        <f t="shared" si="7"/>
        <v>0.88666666666666671</v>
      </c>
    </row>
    <row r="58" spans="2:51" ht="13.5" customHeight="1">
      <c r="B58" s="39">
        <v>55</v>
      </c>
      <c r="C58" s="31" t="s">
        <v>56</v>
      </c>
      <c r="D58" s="31" t="s">
        <v>58</v>
      </c>
      <c r="E58" s="31" t="s">
        <v>59</v>
      </c>
      <c r="F58" s="31" t="s">
        <v>59</v>
      </c>
      <c r="G58" s="31" t="s">
        <v>59</v>
      </c>
      <c r="H58" s="31" t="s">
        <v>59</v>
      </c>
      <c r="I58" s="40">
        <f>VLOOKUP(Sintéticos6x6!C58,Aplicações!$B$10:$J$67,9,0)</f>
        <v>48.52</v>
      </c>
      <c r="J58" s="40">
        <f>VLOOKUP(Sintéticos6x6!D58,Aplicações!$B$10:$J$67,9,0)</f>
        <v>39.32</v>
      </c>
      <c r="K58" s="40">
        <f>VLOOKUP(Sintéticos6x6!E58,Aplicações!$B$10:$J$67,9,0)</f>
        <v>36.29</v>
      </c>
      <c r="L58" s="40">
        <f>VLOOKUP(Sintéticos6x6!F58,Aplicações!$B$10:$J$67,9,0)</f>
        <v>36.29</v>
      </c>
      <c r="M58" s="40">
        <f>VLOOKUP(Sintéticos6x6!G58,Aplicações!$B$10:$J$67,9,0)</f>
        <v>36.29</v>
      </c>
      <c r="N58" s="40">
        <f>VLOOKUP(Sintéticos6x6!H58,Aplicações!$B$10:$J$67,9,0)</f>
        <v>36.29</v>
      </c>
      <c r="O58" s="31">
        <v>66</v>
      </c>
      <c r="P58" s="31">
        <v>140</v>
      </c>
      <c r="Q58" s="31">
        <v>159</v>
      </c>
      <c r="R58" s="31">
        <v>165</v>
      </c>
      <c r="S58" s="31">
        <v>164</v>
      </c>
      <c r="T58" s="31">
        <v>164</v>
      </c>
      <c r="U58" s="41">
        <f t="shared" ref="U58:Z58" si="61">O58/I58-1</f>
        <v>0.36026380873866448</v>
      </c>
      <c r="V58" s="41">
        <f t="shared" si="61"/>
        <v>2.5605289928789419</v>
      </c>
      <c r="W58" s="41">
        <f t="shared" si="61"/>
        <v>3.3813722788647009</v>
      </c>
      <c r="X58" s="41">
        <f t="shared" si="61"/>
        <v>3.5467070818407276</v>
      </c>
      <c r="Y58" s="41">
        <f t="shared" si="61"/>
        <v>3.5191512813447234</v>
      </c>
      <c r="Z58" s="41">
        <f t="shared" si="61"/>
        <v>3.5191512813447234</v>
      </c>
      <c r="AA58" s="41">
        <f t="shared" si="1"/>
        <v>2.8145291208354135</v>
      </c>
      <c r="AB58" s="40">
        <f>VLOOKUP(Sintéticos6x6!C58,Aplicações!$B$10:$J$67,6,0)</f>
        <v>0.1</v>
      </c>
      <c r="AC58" s="40">
        <f>VLOOKUP(Sintéticos6x6!D58,Aplicações!$B$10:$J$67,6,0)</f>
        <v>0.5</v>
      </c>
      <c r="AD58" s="40">
        <f>VLOOKUP(Sintéticos6x6!E58,Aplicações!$B$10:$J$67,6,0)</f>
        <v>0.5</v>
      </c>
      <c r="AE58" s="40">
        <f>VLOOKUP(Sintéticos6x6!F58,Aplicações!$B$10:$J$67,6,0)</f>
        <v>0.5</v>
      </c>
      <c r="AF58" s="40">
        <f>VLOOKUP(Sintéticos6x6!G58,Aplicações!$B$10:$J$67,6,0)</f>
        <v>0.5</v>
      </c>
      <c r="AG58" s="40">
        <f>VLOOKUP(Sintéticos6x6!H58,Aplicações!$B$10:$J$67,6,0)</f>
        <v>0.5</v>
      </c>
      <c r="AH58" s="40">
        <f>VLOOKUP(Sintéticos6x6!C58,Aplicações!$B$10:$J$67,7,0)</f>
        <v>0</v>
      </c>
      <c r="AI58" s="40">
        <f>VLOOKUP(Sintéticos6x6!D58,Aplicações!$B$10:$J$67,7,0)</f>
        <v>0.1</v>
      </c>
      <c r="AJ58" s="40">
        <f>VLOOKUP(Sintéticos6x6!E58,Aplicações!$B$10:$J$67,7,0)</f>
        <v>0</v>
      </c>
      <c r="AK58" s="40">
        <f>VLOOKUP(Sintéticos6x6!F58,Aplicações!$B$10:$J$67,7,0)</f>
        <v>0</v>
      </c>
      <c r="AL58" s="40">
        <f>VLOOKUP(Sintéticos6x6!G58,Aplicações!$B$10:$J$67,7,0)</f>
        <v>0</v>
      </c>
      <c r="AM58" s="40">
        <f>VLOOKUP(Sintéticos6x6!H58,Aplicações!$B$10:$J$67,7,0)</f>
        <v>0</v>
      </c>
      <c r="AN58" s="40">
        <f>VLOOKUP(Sintéticos6x6!C58,Aplicações!$B$10:$J$67,8,0)</f>
        <v>0</v>
      </c>
      <c r="AO58" s="40">
        <f>VLOOKUP(Sintéticos6x6!D58,Aplicações!$B$10:$J$67,8,0)</f>
        <v>0.3</v>
      </c>
      <c r="AP58" s="40">
        <f>VLOOKUP(Sintéticos6x6!E58,Aplicações!$B$10:$J$67,8,0)</f>
        <v>0.2</v>
      </c>
      <c r="AQ58" s="40">
        <f>VLOOKUP(Sintéticos6x6!F58,Aplicações!$B$10:$J$67,8,0)</f>
        <v>0.2</v>
      </c>
      <c r="AR58" s="40">
        <f>VLOOKUP(Sintéticos6x6!G58,Aplicações!$B$10:$J$67,8,0)</f>
        <v>0.2</v>
      </c>
      <c r="AS58" s="40">
        <f>VLOOKUP(Sintéticos6x6!H58,Aplicações!$B$10:$J$67,8,0)</f>
        <v>0.2</v>
      </c>
      <c r="AT58" s="40">
        <f t="shared" si="2"/>
        <v>2.6</v>
      </c>
      <c r="AU58" s="40">
        <f t="shared" si="3"/>
        <v>0.1</v>
      </c>
      <c r="AV58" s="40">
        <f t="shared" si="4"/>
        <v>1.0999999999999999</v>
      </c>
      <c r="AW58" s="40">
        <f t="shared" si="5"/>
        <v>0.8666666666666667</v>
      </c>
      <c r="AX58" s="40">
        <f t="shared" si="6"/>
        <v>0.96666666666666679</v>
      </c>
      <c r="AY58" s="40">
        <f t="shared" si="7"/>
        <v>0.90666666666666673</v>
      </c>
    </row>
    <row r="59" spans="2:51" ht="13.5" customHeight="1">
      <c r="B59" s="39">
        <v>56</v>
      </c>
      <c r="C59" s="31" t="s">
        <v>56</v>
      </c>
      <c r="D59" s="31" t="s">
        <v>59</v>
      </c>
      <c r="E59" s="31" t="s">
        <v>59</v>
      </c>
      <c r="F59" s="31" t="s">
        <v>59</v>
      </c>
      <c r="G59" s="31" t="s">
        <v>59</v>
      </c>
      <c r="H59" s="31" t="s">
        <v>59</v>
      </c>
      <c r="I59" s="40">
        <f>VLOOKUP(Sintéticos6x6!C59,Aplicações!$B$10:$J$67,9,0)</f>
        <v>48.52</v>
      </c>
      <c r="J59" s="40">
        <f>VLOOKUP(Sintéticos6x6!D59,Aplicações!$B$10:$J$67,9,0)</f>
        <v>36.29</v>
      </c>
      <c r="K59" s="40">
        <f>VLOOKUP(Sintéticos6x6!E59,Aplicações!$B$10:$J$67,9,0)</f>
        <v>36.29</v>
      </c>
      <c r="L59" s="40">
        <f>VLOOKUP(Sintéticos6x6!F59,Aplicações!$B$10:$J$67,9,0)</f>
        <v>36.29</v>
      </c>
      <c r="M59" s="40">
        <f>VLOOKUP(Sintéticos6x6!G59,Aplicações!$B$10:$J$67,9,0)</f>
        <v>36.29</v>
      </c>
      <c r="N59" s="40">
        <f>VLOOKUP(Sintéticos6x6!H59,Aplicações!$B$10:$J$67,9,0)</f>
        <v>36.29</v>
      </c>
      <c r="O59" s="31">
        <v>68</v>
      </c>
      <c r="P59" s="31">
        <v>179</v>
      </c>
      <c r="Q59" s="31">
        <v>182</v>
      </c>
      <c r="R59" s="31">
        <v>183</v>
      </c>
      <c r="S59" s="31">
        <v>177</v>
      </c>
      <c r="T59" s="31">
        <v>181</v>
      </c>
      <c r="U59" s="41">
        <f t="shared" ref="U59:Z59" si="62">O59/I59-1</f>
        <v>0.40148392415498746</v>
      </c>
      <c r="V59" s="41">
        <f t="shared" si="62"/>
        <v>3.9324882887847892</v>
      </c>
      <c r="W59" s="41">
        <f t="shared" si="62"/>
        <v>4.0151556902728025</v>
      </c>
      <c r="X59" s="41">
        <f t="shared" si="62"/>
        <v>4.0427114907688066</v>
      </c>
      <c r="Y59" s="41">
        <f t="shared" si="62"/>
        <v>3.8773766877927809</v>
      </c>
      <c r="Z59" s="41">
        <f t="shared" si="62"/>
        <v>3.9875998897767984</v>
      </c>
      <c r="AA59" s="41">
        <f t="shared" si="1"/>
        <v>3.3761359952584944</v>
      </c>
      <c r="AB59" s="40">
        <f>VLOOKUP(Sintéticos6x6!C59,Aplicações!$B$10:$J$67,6,0)</f>
        <v>0.1</v>
      </c>
      <c r="AC59" s="40">
        <f>VLOOKUP(Sintéticos6x6!D59,Aplicações!$B$10:$J$67,6,0)</f>
        <v>0.5</v>
      </c>
      <c r="AD59" s="40">
        <f>VLOOKUP(Sintéticos6x6!E59,Aplicações!$B$10:$J$67,6,0)</f>
        <v>0.5</v>
      </c>
      <c r="AE59" s="40">
        <f>VLOOKUP(Sintéticos6x6!F59,Aplicações!$B$10:$J$67,6,0)</f>
        <v>0.5</v>
      </c>
      <c r="AF59" s="40">
        <f>VLOOKUP(Sintéticos6x6!G59,Aplicações!$B$10:$J$67,6,0)</f>
        <v>0.5</v>
      </c>
      <c r="AG59" s="40">
        <f>VLOOKUP(Sintéticos6x6!H59,Aplicações!$B$10:$J$67,6,0)</f>
        <v>0.5</v>
      </c>
      <c r="AH59" s="40">
        <f>VLOOKUP(Sintéticos6x6!C59,Aplicações!$B$10:$J$67,7,0)</f>
        <v>0</v>
      </c>
      <c r="AI59" s="40">
        <f>VLOOKUP(Sintéticos6x6!D59,Aplicações!$B$10:$J$67,7,0)</f>
        <v>0</v>
      </c>
      <c r="AJ59" s="40">
        <f>VLOOKUP(Sintéticos6x6!E59,Aplicações!$B$10:$J$67,7,0)</f>
        <v>0</v>
      </c>
      <c r="AK59" s="40">
        <f>VLOOKUP(Sintéticos6x6!F59,Aplicações!$B$10:$J$67,7,0)</f>
        <v>0</v>
      </c>
      <c r="AL59" s="40">
        <f>VLOOKUP(Sintéticos6x6!G59,Aplicações!$B$10:$J$67,7,0)</f>
        <v>0</v>
      </c>
      <c r="AM59" s="40">
        <f>VLOOKUP(Sintéticos6x6!H59,Aplicações!$B$10:$J$67,7,0)</f>
        <v>0</v>
      </c>
      <c r="AN59" s="40">
        <f>VLOOKUP(Sintéticos6x6!C59,Aplicações!$B$10:$J$67,8,0)</f>
        <v>0</v>
      </c>
      <c r="AO59" s="40">
        <f>VLOOKUP(Sintéticos6x6!D59,Aplicações!$B$10:$J$67,8,0)</f>
        <v>0.2</v>
      </c>
      <c r="AP59" s="40">
        <f>VLOOKUP(Sintéticos6x6!E59,Aplicações!$B$10:$J$67,8,0)</f>
        <v>0.2</v>
      </c>
      <c r="AQ59" s="40">
        <f>VLOOKUP(Sintéticos6x6!F59,Aplicações!$B$10:$J$67,8,0)</f>
        <v>0.2</v>
      </c>
      <c r="AR59" s="40">
        <f>VLOOKUP(Sintéticos6x6!G59,Aplicações!$B$10:$J$67,8,0)</f>
        <v>0.2</v>
      </c>
      <c r="AS59" s="40">
        <f>VLOOKUP(Sintéticos6x6!H59,Aplicações!$B$10:$J$67,8,0)</f>
        <v>0.2</v>
      </c>
      <c r="AT59" s="40">
        <f t="shared" si="2"/>
        <v>2.6</v>
      </c>
      <c r="AU59" s="40">
        <f t="shared" si="3"/>
        <v>0</v>
      </c>
      <c r="AV59" s="40">
        <f t="shared" si="4"/>
        <v>1</v>
      </c>
      <c r="AW59" s="40">
        <f t="shared" si="5"/>
        <v>0.8666666666666667</v>
      </c>
      <c r="AX59" s="40">
        <f t="shared" si="6"/>
        <v>1</v>
      </c>
      <c r="AY59" s="40">
        <f t="shared" si="7"/>
        <v>0.93333333333333335</v>
      </c>
    </row>
    <row r="60" spans="2:51" ht="13.5" customHeight="1">
      <c r="B60" s="39">
        <v>57</v>
      </c>
      <c r="C60" s="31" t="s">
        <v>57</v>
      </c>
      <c r="D60" s="31" t="s">
        <v>57</v>
      </c>
      <c r="E60" s="31" t="s">
        <v>57</v>
      </c>
      <c r="F60" s="31" t="s">
        <v>57</v>
      </c>
      <c r="G60" s="31" t="s">
        <v>57</v>
      </c>
      <c r="H60" s="31" t="s">
        <v>57</v>
      </c>
      <c r="I60" s="40">
        <f>VLOOKUP(Sintéticos6x6!C60,Aplicações!$B$10:$J$67,9,0)</f>
        <v>60.92</v>
      </c>
      <c r="J60" s="40">
        <f>VLOOKUP(Sintéticos6x6!D60,Aplicações!$B$10:$J$67,9,0)</f>
        <v>60.92</v>
      </c>
      <c r="K60" s="40">
        <f>VLOOKUP(Sintéticos6x6!E60,Aplicações!$B$10:$J$67,9,0)</f>
        <v>60.92</v>
      </c>
      <c r="L60" s="40">
        <f>VLOOKUP(Sintéticos6x6!F60,Aplicações!$B$10:$J$67,9,0)</f>
        <v>60.92</v>
      </c>
      <c r="M60" s="40">
        <f>VLOOKUP(Sintéticos6x6!G60,Aplicações!$B$10:$J$67,9,0)</f>
        <v>60.92</v>
      </c>
      <c r="N60" s="40">
        <f>VLOOKUP(Sintéticos6x6!H60,Aplicações!$B$10:$J$67,9,0)</f>
        <v>60.92</v>
      </c>
      <c r="O60" s="31">
        <v>284</v>
      </c>
      <c r="P60" s="31">
        <v>283</v>
      </c>
      <c r="Q60" s="31">
        <v>284</v>
      </c>
      <c r="R60" s="31">
        <v>280</v>
      </c>
      <c r="S60" s="31">
        <v>283</v>
      </c>
      <c r="T60" s="31">
        <v>284</v>
      </c>
      <c r="U60" s="41">
        <f t="shared" ref="U60:Z60" si="63">O60/I60-1</f>
        <v>3.6618516086671047</v>
      </c>
      <c r="V60" s="41">
        <f t="shared" si="63"/>
        <v>3.6454366382140515</v>
      </c>
      <c r="W60" s="41">
        <f t="shared" si="63"/>
        <v>3.6618516086671047</v>
      </c>
      <c r="X60" s="41">
        <f t="shared" si="63"/>
        <v>3.596191726854892</v>
      </c>
      <c r="Y60" s="41">
        <f t="shared" si="63"/>
        <v>3.6454366382140515</v>
      </c>
      <c r="Z60" s="41">
        <f t="shared" si="63"/>
        <v>3.6618516086671047</v>
      </c>
      <c r="AA60" s="41">
        <f t="shared" si="1"/>
        <v>3.6454366382140519</v>
      </c>
      <c r="AB60" s="40">
        <f>VLOOKUP(Sintéticos6x6!C60,Aplicações!$B$10:$J$67,6,0)</f>
        <v>0.6</v>
      </c>
      <c r="AC60" s="40">
        <f>VLOOKUP(Sintéticos6x6!D60,Aplicações!$B$10:$J$67,6,0)</f>
        <v>0.6</v>
      </c>
      <c r="AD60" s="40">
        <f>VLOOKUP(Sintéticos6x6!E60,Aplicações!$B$10:$J$67,6,0)</f>
        <v>0.6</v>
      </c>
      <c r="AE60" s="40">
        <f>VLOOKUP(Sintéticos6x6!F60,Aplicações!$B$10:$J$67,6,0)</f>
        <v>0.6</v>
      </c>
      <c r="AF60" s="40">
        <f>VLOOKUP(Sintéticos6x6!G60,Aplicações!$B$10:$J$67,6,0)</f>
        <v>0.6</v>
      </c>
      <c r="AG60" s="40">
        <f>VLOOKUP(Sintéticos6x6!H60,Aplicações!$B$10:$J$67,6,0)</f>
        <v>0.6</v>
      </c>
      <c r="AH60" s="40">
        <f>VLOOKUP(Sintéticos6x6!C60,Aplicações!$B$10:$J$67,7,0)</f>
        <v>0</v>
      </c>
      <c r="AI60" s="40">
        <f>VLOOKUP(Sintéticos6x6!D60,Aplicações!$B$10:$J$67,7,0)</f>
        <v>0</v>
      </c>
      <c r="AJ60" s="40">
        <f>VLOOKUP(Sintéticos6x6!E60,Aplicações!$B$10:$J$67,7,0)</f>
        <v>0</v>
      </c>
      <c r="AK60" s="40">
        <f>VLOOKUP(Sintéticos6x6!F60,Aplicações!$B$10:$J$67,7,0)</f>
        <v>0</v>
      </c>
      <c r="AL60" s="40">
        <f>VLOOKUP(Sintéticos6x6!G60,Aplicações!$B$10:$J$67,7,0)</f>
        <v>0</v>
      </c>
      <c r="AM60" s="40">
        <f>VLOOKUP(Sintéticos6x6!H60,Aplicações!$B$10:$J$67,7,0)</f>
        <v>0</v>
      </c>
      <c r="AN60" s="40">
        <f>VLOOKUP(Sintéticos6x6!C60,Aplicações!$B$10:$J$67,8,0)</f>
        <v>0.3</v>
      </c>
      <c r="AO60" s="40">
        <f>VLOOKUP(Sintéticos6x6!D60,Aplicações!$B$10:$J$67,8,0)</f>
        <v>0.3</v>
      </c>
      <c r="AP60" s="40">
        <f>VLOOKUP(Sintéticos6x6!E60,Aplicações!$B$10:$J$67,8,0)</f>
        <v>0.3</v>
      </c>
      <c r="AQ60" s="40">
        <f>VLOOKUP(Sintéticos6x6!F60,Aplicações!$B$10:$J$67,8,0)</f>
        <v>0.3</v>
      </c>
      <c r="AR60" s="40">
        <f>VLOOKUP(Sintéticos6x6!G60,Aplicações!$B$10:$J$67,8,0)</f>
        <v>0.3</v>
      </c>
      <c r="AS60" s="40">
        <f>VLOOKUP(Sintéticos6x6!H60,Aplicações!$B$10:$J$67,8,0)</f>
        <v>0.3</v>
      </c>
      <c r="AT60" s="40">
        <f t="shared" si="2"/>
        <v>3.6</v>
      </c>
      <c r="AU60" s="40">
        <f t="shared" si="3"/>
        <v>0</v>
      </c>
      <c r="AV60" s="40">
        <f t="shared" si="4"/>
        <v>1.8</v>
      </c>
      <c r="AW60" s="40">
        <f t="shared" si="5"/>
        <v>1</v>
      </c>
      <c r="AX60" s="40">
        <f t="shared" si="6"/>
        <v>1</v>
      </c>
      <c r="AY60" s="40">
        <f t="shared" si="7"/>
        <v>1</v>
      </c>
    </row>
    <row r="61" spans="2:51" ht="13.5" customHeight="1">
      <c r="B61" s="39">
        <v>58</v>
      </c>
      <c r="C61" s="31" t="s">
        <v>57</v>
      </c>
      <c r="D61" s="31" t="s">
        <v>57</v>
      </c>
      <c r="E61" s="31" t="s">
        <v>57</v>
      </c>
      <c r="F61" s="31" t="s">
        <v>57</v>
      </c>
      <c r="G61" s="31" t="s">
        <v>57</v>
      </c>
      <c r="H61" s="31" t="s">
        <v>58</v>
      </c>
      <c r="I61" s="40">
        <f>VLOOKUP(Sintéticos6x6!C61,Aplicações!$B$10:$J$67,9,0)</f>
        <v>60.92</v>
      </c>
      <c r="J61" s="40">
        <f>VLOOKUP(Sintéticos6x6!D61,Aplicações!$B$10:$J$67,9,0)</f>
        <v>60.92</v>
      </c>
      <c r="K61" s="40">
        <f>VLOOKUP(Sintéticos6x6!E61,Aplicações!$B$10:$J$67,9,0)</f>
        <v>60.92</v>
      </c>
      <c r="L61" s="40">
        <f>VLOOKUP(Sintéticos6x6!F61,Aplicações!$B$10:$J$67,9,0)</f>
        <v>60.92</v>
      </c>
      <c r="M61" s="40">
        <f>VLOOKUP(Sintéticos6x6!G61,Aplicações!$B$10:$J$67,9,0)</f>
        <v>60.92</v>
      </c>
      <c r="N61" s="40">
        <f>VLOOKUP(Sintéticos6x6!H61,Aplicações!$B$10:$J$67,9,0)</f>
        <v>39.32</v>
      </c>
      <c r="O61" s="31">
        <v>275</v>
      </c>
      <c r="P61" s="31">
        <v>275</v>
      </c>
      <c r="Q61" s="31">
        <v>275</v>
      </c>
      <c r="R61" s="31">
        <v>274</v>
      </c>
      <c r="S61" s="31">
        <v>275</v>
      </c>
      <c r="T61" s="31">
        <v>133</v>
      </c>
      <c r="U61" s="41">
        <f t="shared" ref="U61:Z61" si="64">O61/I61-1</f>
        <v>3.5141168745896252</v>
      </c>
      <c r="V61" s="41">
        <f t="shared" si="64"/>
        <v>3.5141168745896252</v>
      </c>
      <c r="W61" s="41">
        <f t="shared" si="64"/>
        <v>3.5141168745896252</v>
      </c>
      <c r="X61" s="41">
        <f t="shared" si="64"/>
        <v>3.497701904136572</v>
      </c>
      <c r="Y61" s="41">
        <f t="shared" si="64"/>
        <v>3.5141168745896252</v>
      </c>
      <c r="Z61" s="41">
        <f t="shared" si="64"/>
        <v>2.3825025432349949</v>
      </c>
      <c r="AA61" s="41">
        <f t="shared" si="1"/>
        <v>3.322778657621678</v>
      </c>
      <c r="AB61" s="40">
        <f>VLOOKUP(Sintéticos6x6!C61,Aplicações!$B$10:$J$67,6,0)</f>
        <v>0.6</v>
      </c>
      <c r="AC61" s="40">
        <f>VLOOKUP(Sintéticos6x6!D61,Aplicações!$B$10:$J$67,6,0)</f>
        <v>0.6</v>
      </c>
      <c r="AD61" s="40">
        <f>VLOOKUP(Sintéticos6x6!E61,Aplicações!$B$10:$J$67,6,0)</f>
        <v>0.6</v>
      </c>
      <c r="AE61" s="40">
        <f>VLOOKUP(Sintéticos6x6!F61,Aplicações!$B$10:$J$67,6,0)</f>
        <v>0.6</v>
      </c>
      <c r="AF61" s="40">
        <f>VLOOKUP(Sintéticos6x6!G61,Aplicações!$B$10:$J$67,6,0)</f>
        <v>0.6</v>
      </c>
      <c r="AG61" s="40">
        <f>VLOOKUP(Sintéticos6x6!H61,Aplicações!$B$10:$J$67,6,0)</f>
        <v>0.5</v>
      </c>
      <c r="AH61" s="40">
        <f>VLOOKUP(Sintéticos6x6!C61,Aplicações!$B$10:$J$67,7,0)</f>
        <v>0</v>
      </c>
      <c r="AI61" s="40">
        <f>VLOOKUP(Sintéticos6x6!D61,Aplicações!$B$10:$J$67,7,0)</f>
        <v>0</v>
      </c>
      <c r="AJ61" s="40">
        <f>VLOOKUP(Sintéticos6x6!E61,Aplicações!$B$10:$J$67,7,0)</f>
        <v>0</v>
      </c>
      <c r="AK61" s="40">
        <f>VLOOKUP(Sintéticos6x6!F61,Aplicações!$B$10:$J$67,7,0)</f>
        <v>0</v>
      </c>
      <c r="AL61" s="40">
        <f>VLOOKUP(Sintéticos6x6!G61,Aplicações!$B$10:$J$67,7,0)</f>
        <v>0</v>
      </c>
      <c r="AM61" s="40">
        <f>VLOOKUP(Sintéticos6x6!H61,Aplicações!$B$10:$J$67,7,0)</f>
        <v>0.1</v>
      </c>
      <c r="AN61" s="40">
        <f>VLOOKUP(Sintéticos6x6!C61,Aplicações!$B$10:$J$67,8,0)</f>
        <v>0.3</v>
      </c>
      <c r="AO61" s="40">
        <f>VLOOKUP(Sintéticos6x6!D61,Aplicações!$B$10:$J$67,8,0)</f>
        <v>0.3</v>
      </c>
      <c r="AP61" s="40">
        <f>VLOOKUP(Sintéticos6x6!E61,Aplicações!$B$10:$J$67,8,0)</f>
        <v>0.3</v>
      </c>
      <c r="AQ61" s="40">
        <f>VLOOKUP(Sintéticos6x6!F61,Aplicações!$B$10:$J$67,8,0)</f>
        <v>0.3</v>
      </c>
      <c r="AR61" s="40">
        <f>VLOOKUP(Sintéticos6x6!G61,Aplicações!$B$10:$J$67,8,0)</f>
        <v>0.3</v>
      </c>
      <c r="AS61" s="40">
        <f>VLOOKUP(Sintéticos6x6!H61,Aplicações!$B$10:$J$67,8,0)</f>
        <v>0.3</v>
      </c>
      <c r="AT61" s="40">
        <f t="shared" si="2"/>
        <v>3.5</v>
      </c>
      <c r="AU61" s="40">
        <f t="shared" si="3"/>
        <v>0.1</v>
      </c>
      <c r="AV61" s="40">
        <f t="shared" si="4"/>
        <v>1.8</v>
      </c>
      <c r="AW61" s="40">
        <f t="shared" si="5"/>
        <v>0.96666666666666679</v>
      </c>
      <c r="AX61" s="40">
        <f t="shared" si="6"/>
        <v>0.96666666666666679</v>
      </c>
      <c r="AY61" s="40">
        <f t="shared" si="7"/>
        <v>1</v>
      </c>
    </row>
    <row r="62" spans="2:51" ht="13.5" customHeight="1">
      <c r="B62" s="39">
        <v>59</v>
      </c>
      <c r="C62" s="31" t="s">
        <v>57</v>
      </c>
      <c r="D62" s="31" t="s">
        <v>57</v>
      </c>
      <c r="E62" s="31" t="s">
        <v>57</v>
      </c>
      <c r="F62" s="31" t="s">
        <v>57</v>
      </c>
      <c r="G62" s="31" t="s">
        <v>57</v>
      </c>
      <c r="H62" s="31" t="s">
        <v>59</v>
      </c>
      <c r="I62" s="40">
        <f>VLOOKUP(Sintéticos6x6!C62,Aplicações!$B$10:$J$67,9,0)</f>
        <v>60.92</v>
      </c>
      <c r="J62" s="40">
        <f>VLOOKUP(Sintéticos6x6!D62,Aplicações!$B$10:$J$67,9,0)</f>
        <v>60.92</v>
      </c>
      <c r="K62" s="40">
        <f>VLOOKUP(Sintéticos6x6!E62,Aplicações!$B$10:$J$67,9,0)</f>
        <v>60.92</v>
      </c>
      <c r="L62" s="40">
        <f>VLOOKUP(Sintéticos6x6!F62,Aplicações!$B$10:$J$67,9,0)</f>
        <v>60.92</v>
      </c>
      <c r="M62" s="40">
        <f>VLOOKUP(Sintéticos6x6!G62,Aplicações!$B$10:$J$67,9,0)</f>
        <v>60.92</v>
      </c>
      <c r="N62" s="40">
        <f>VLOOKUP(Sintéticos6x6!H62,Aplicações!$B$10:$J$67,9,0)</f>
        <v>36.29</v>
      </c>
      <c r="O62" s="31">
        <v>249</v>
      </c>
      <c r="P62" s="31">
        <v>247</v>
      </c>
      <c r="Q62" s="31">
        <v>249</v>
      </c>
      <c r="R62" s="31">
        <v>245</v>
      </c>
      <c r="S62" s="31">
        <v>248</v>
      </c>
      <c r="T62" s="31">
        <v>140</v>
      </c>
      <c r="U62" s="41">
        <f t="shared" ref="U62:Z62" si="65">O62/I62-1</f>
        <v>3.0873276428102425</v>
      </c>
      <c r="V62" s="41">
        <f t="shared" si="65"/>
        <v>3.0544977019041362</v>
      </c>
      <c r="W62" s="41">
        <f t="shared" si="65"/>
        <v>3.0873276428102425</v>
      </c>
      <c r="X62" s="41">
        <f t="shared" si="65"/>
        <v>3.0216677609980298</v>
      </c>
      <c r="Y62" s="41">
        <f t="shared" si="65"/>
        <v>3.0709126723571893</v>
      </c>
      <c r="Z62" s="41">
        <f t="shared" si="65"/>
        <v>2.8578120694406173</v>
      </c>
      <c r="AA62" s="41">
        <f t="shared" si="1"/>
        <v>3.029924248386743</v>
      </c>
      <c r="AB62" s="40">
        <f>VLOOKUP(Sintéticos6x6!C62,Aplicações!$B$10:$J$67,6,0)</f>
        <v>0.6</v>
      </c>
      <c r="AC62" s="40">
        <f>VLOOKUP(Sintéticos6x6!D62,Aplicações!$B$10:$J$67,6,0)</f>
        <v>0.6</v>
      </c>
      <c r="AD62" s="40">
        <f>VLOOKUP(Sintéticos6x6!E62,Aplicações!$B$10:$J$67,6,0)</f>
        <v>0.6</v>
      </c>
      <c r="AE62" s="40">
        <f>VLOOKUP(Sintéticos6x6!F62,Aplicações!$B$10:$J$67,6,0)</f>
        <v>0.6</v>
      </c>
      <c r="AF62" s="40">
        <f>VLOOKUP(Sintéticos6x6!G62,Aplicações!$B$10:$J$67,6,0)</f>
        <v>0.6</v>
      </c>
      <c r="AG62" s="40">
        <f>VLOOKUP(Sintéticos6x6!H62,Aplicações!$B$10:$J$67,6,0)</f>
        <v>0.5</v>
      </c>
      <c r="AH62" s="40">
        <f>VLOOKUP(Sintéticos6x6!C62,Aplicações!$B$10:$J$67,7,0)</f>
        <v>0</v>
      </c>
      <c r="AI62" s="40">
        <f>VLOOKUP(Sintéticos6x6!D62,Aplicações!$B$10:$J$67,7,0)</f>
        <v>0</v>
      </c>
      <c r="AJ62" s="40">
        <f>VLOOKUP(Sintéticos6x6!E62,Aplicações!$B$10:$J$67,7,0)</f>
        <v>0</v>
      </c>
      <c r="AK62" s="40">
        <f>VLOOKUP(Sintéticos6x6!F62,Aplicações!$B$10:$J$67,7,0)</f>
        <v>0</v>
      </c>
      <c r="AL62" s="40">
        <f>VLOOKUP(Sintéticos6x6!G62,Aplicações!$B$10:$J$67,7,0)</f>
        <v>0</v>
      </c>
      <c r="AM62" s="40">
        <f>VLOOKUP(Sintéticos6x6!H62,Aplicações!$B$10:$J$67,7,0)</f>
        <v>0</v>
      </c>
      <c r="AN62" s="40">
        <f>VLOOKUP(Sintéticos6x6!C62,Aplicações!$B$10:$J$67,8,0)</f>
        <v>0.3</v>
      </c>
      <c r="AO62" s="40">
        <f>VLOOKUP(Sintéticos6x6!D62,Aplicações!$B$10:$J$67,8,0)</f>
        <v>0.3</v>
      </c>
      <c r="AP62" s="40">
        <f>VLOOKUP(Sintéticos6x6!E62,Aplicações!$B$10:$J$67,8,0)</f>
        <v>0.3</v>
      </c>
      <c r="AQ62" s="40">
        <f>VLOOKUP(Sintéticos6x6!F62,Aplicações!$B$10:$J$67,8,0)</f>
        <v>0.3</v>
      </c>
      <c r="AR62" s="40">
        <f>VLOOKUP(Sintéticos6x6!G62,Aplicações!$B$10:$J$67,8,0)</f>
        <v>0.3</v>
      </c>
      <c r="AS62" s="40">
        <f>VLOOKUP(Sintéticos6x6!H62,Aplicações!$B$10:$J$67,8,0)</f>
        <v>0.2</v>
      </c>
      <c r="AT62" s="40">
        <f t="shared" si="2"/>
        <v>3.5</v>
      </c>
      <c r="AU62" s="40">
        <f t="shared" si="3"/>
        <v>0</v>
      </c>
      <c r="AV62" s="40">
        <f t="shared" si="4"/>
        <v>1.7</v>
      </c>
      <c r="AW62" s="40">
        <f t="shared" si="5"/>
        <v>0.96666666666666679</v>
      </c>
      <c r="AX62" s="40">
        <f t="shared" si="6"/>
        <v>1</v>
      </c>
      <c r="AY62" s="40">
        <f t="shared" si="7"/>
        <v>0.96666666666666679</v>
      </c>
    </row>
    <row r="63" spans="2:51" ht="13.5" customHeight="1">
      <c r="B63" s="39">
        <v>60</v>
      </c>
      <c r="C63" s="31" t="s">
        <v>57</v>
      </c>
      <c r="D63" s="31" t="s">
        <v>57</v>
      </c>
      <c r="E63" s="31" t="s">
        <v>57</v>
      </c>
      <c r="F63" s="31" t="s">
        <v>57</v>
      </c>
      <c r="G63" s="31" t="s">
        <v>58</v>
      </c>
      <c r="H63" s="31" t="s">
        <v>58</v>
      </c>
      <c r="I63" s="40">
        <f>VLOOKUP(Sintéticos6x6!C63,Aplicações!$B$10:$J$67,9,0)</f>
        <v>60.92</v>
      </c>
      <c r="J63" s="40">
        <f>VLOOKUP(Sintéticos6x6!D63,Aplicações!$B$10:$J$67,9,0)</f>
        <v>60.92</v>
      </c>
      <c r="K63" s="40">
        <f>VLOOKUP(Sintéticos6x6!E63,Aplicações!$B$10:$J$67,9,0)</f>
        <v>60.92</v>
      </c>
      <c r="L63" s="40">
        <f>VLOOKUP(Sintéticos6x6!F63,Aplicações!$B$10:$J$67,9,0)</f>
        <v>60.92</v>
      </c>
      <c r="M63" s="40">
        <f>VLOOKUP(Sintéticos6x6!G63,Aplicações!$B$10:$J$67,9,0)</f>
        <v>39.32</v>
      </c>
      <c r="N63" s="40">
        <f>VLOOKUP(Sintéticos6x6!H63,Aplicações!$B$10:$J$67,9,0)</f>
        <v>39.32</v>
      </c>
      <c r="O63" s="31">
        <v>257</v>
      </c>
      <c r="P63" s="31">
        <v>256</v>
      </c>
      <c r="Q63" s="31">
        <v>257</v>
      </c>
      <c r="R63" s="31">
        <v>256</v>
      </c>
      <c r="S63" s="31">
        <v>137</v>
      </c>
      <c r="T63" s="31">
        <v>137</v>
      </c>
      <c r="U63" s="41">
        <f t="shared" ref="U63:Z63" si="66">O63/I63-1</f>
        <v>3.218647406434668</v>
      </c>
      <c r="V63" s="41">
        <f t="shared" si="66"/>
        <v>3.2022324359816148</v>
      </c>
      <c r="W63" s="41">
        <f t="shared" si="66"/>
        <v>3.218647406434668</v>
      </c>
      <c r="X63" s="41">
        <f t="shared" si="66"/>
        <v>3.2022324359816148</v>
      </c>
      <c r="Y63" s="41">
        <f t="shared" si="66"/>
        <v>2.4842319430315363</v>
      </c>
      <c r="Z63" s="41">
        <f t="shared" si="66"/>
        <v>2.4842319430315363</v>
      </c>
      <c r="AA63" s="41">
        <f t="shared" si="1"/>
        <v>2.9683705951492727</v>
      </c>
      <c r="AB63" s="40">
        <f>VLOOKUP(Sintéticos6x6!C63,Aplicações!$B$10:$J$67,6,0)</f>
        <v>0.6</v>
      </c>
      <c r="AC63" s="40">
        <f>VLOOKUP(Sintéticos6x6!D63,Aplicações!$B$10:$J$67,6,0)</f>
        <v>0.6</v>
      </c>
      <c r="AD63" s="40">
        <f>VLOOKUP(Sintéticos6x6!E63,Aplicações!$B$10:$J$67,6,0)</f>
        <v>0.6</v>
      </c>
      <c r="AE63" s="40">
        <f>VLOOKUP(Sintéticos6x6!F63,Aplicações!$B$10:$J$67,6,0)</f>
        <v>0.6</v>
      </c>
      <c r="AF63" s="40">
        <f>VLOOKUP(Sintéticos6x6!G63,Aplicações!$B$10:$J$67,6,0)</f>
        <v>0.5</v>
      </c>
      <c r="AG63" s="40">
        <f>VLOOKUP(Sintéticos6x6!H63,Aplicações!$B$10:$J$67,6,0)</f>
        <v>0.5</v>
      </c>
      <c r="AH63" s="40">
        <f>VLOOKUP(Sintéticos6x6!C63,Aplicações!$B$10:$J$67,7,0)</f>
        <v>0</v>
      </c>
      <c r="AI63" s="40">
        <f>VLOOKUP(Sintéticos6x6!D63,Aplicações!$B$10:$J$67,7,0)</f>
        <v>0</v>
      </c>
      <c r="AJ63" s="40">
        <f>VLOOKUP(Sintéticos6x6!E63,Aplicações!$B$10:$J$67,7,0)</f>
        <v>0</v>
      </c>
      <c r="AK63" s="40">
        <f>VLOOKUP(Sintéticos6x6!F63,Aplicações!$B$10:$J$67,7,0)</f>
        <v>0</v>
      </c>
      <c r="AL63" s="40">
        <f>VLOOKUP(Sintéticos6x6!G63,Aplicações!$B$10:$J$67,7,0)</f>
        <v>0.1</v>
      </c>
      <c r="AM63" s="40">
        <f>VLOOKUP(Sintéticos6x6!H63,Aplicações!$B$10:$J$67,7,0)</f>
        <v>0.1</v>
      </c>
      <c r="AN63" s="40">
        <f>VLOOKUP(Sintéticos6x6!C63,Aplicações!$B$10:$J$67,8,0)</f>
        <v>0.3</v>
      </c>
      <c r="AO63" s="40">
        <f>VLOOKUP(Sintéticos6x6!D63,Aplicações!$B$10:$J$67,8,0)</f>
        <v>0.3</v>
      </c>
      <c r="AP63" s="40">
        <f>VLOOKUP(Sintéticos6x6!E63,Aplicações!$B$10:$J$67,8,0)</f>
        <v>0.3</v>
      </c>
      <c r="AQ63" s="40">
        <f>VLOOKUP(Sintéticos6x6!F63,Aplicações!$B$10:$J$67,8,0)</f>
        <v>0.3</v>
      </c>
      <c r="AR63" s="40">
        <f>VLOOKUP(Sintéticos6x6!G63,Aplicações!$B$10:$J$67,8,0)</f>
        <v>0.3</v>
      </c>
      <c r="AS63" s="40">
        <f>VLOOKUP(Sintéticos6x6!H63,Aplicações!$B$10:$J$67,8,0)</f>
        <v>0.3</v>
      </c>
      <c r="AT63" s="40">
        <f t="shared" si="2"/>
        <v>3.4</v>
      </c>
      <c r="AU63" s="40">
        <f t="shared" si="3"/>
        <v>0.2</v>
      </c>
      <c r="AV63" s="40">
        <f t="shared" si="4"/>
        <v>1.8</v>
      </c>
      <c r="AW63" s="40">
        <f t="shared" si="5"/>
        <v>0.94666666666666677</v>
      </c>
      <c r="AX63" s="40">
        <f t="shared" si="6"/>
        <v>0.94666666666666677</v>
      </c>
      <c r="AY63" s="40">
        <f t="shared" si="7"/>
        <v>1</v>
      </c>
    </row>
    <row r="64" spans="2:51" ht="13.5" customHeight="1">
      <c r="B64" s="39">
        <v>61</v>
      </c>
      <c r="C64" s="31" t="s">
        <v>57</v>
      </c>
      <c r="D64" s="31" t="s">
        <v>57</v>
      </c>
      <c r="E64" s="31" t="s">
        <v>57</v>
      </c>
      <c r="F64" s="31" t="s">
        <v>57</v>
      </c>
      <c r="G64" s="31" t="s">
        <v>58</v>
      </c>
      <c r="H64" s="31" t="s">
        <v>59</v>
      </c>
      <c r="I64" s="40">
        <f>VLOOKUP(Sintéticos6x6!C64,Aplicações!$B$10:$J$67,9,0)</f>
        <v>60.92</v>
      </c>
      <c r="J64" s="40">
        <f>VLOOKUP(Sintéticos6x6!D64,Aplicações!$B$10:$J$67,9,0)</f>
        <v>60.92</v>
      </c>
      <c r="K64" s="40">
        <f>VLOOKUP(Sintéticos6x6!E64,Aplicações!$B$10:$J$67,9,0)</f>
        <v>60.92</v>
      </c>
      <c r="L64" s="40">
        <f>VLOOKUP(Sintéticos6x6!F64,Aplicações!$B$10:$J$67,9,0)</f>
        <v>60.92</v>
      </c>
      <c r="M64" s="40">
        <f>VLOOKUP(Sintéticos6x6!G64,Aplicações!$B$10:$J$67,9,0)</f>
        <v>39.32</v>
      </c>
      <c r="N64" s="40">
        <f>VLOOKUP(Sintéticos6x6!H64,Aplicações!$B$10:$J$67,9,0)</f>
        <v>36.29</v>
      </c>
      <c r="O64" s="31">
        <v>245</v>
      </c>
      <c r="P64" s="31">
        <v>247</v>
      </c>
      <c r="Q64" s="31">
        <v>247</v>
      </c>
      <c r="R64" s="31">
        <v>246</v>
      </c>
      <c r="S64" s="31">
        <v>128</v>
      </c>
      <c r="T64" s="31">
        <v>137</v>
      </c>
      <c r="U64" s="41">
        <f t="shared" ref="U64:Z64" si="67">O64/I64-1</f>
        <v>3.0216677609980298</v>
      </c>
      <c r="V64" s="41">
        <f t="shared" si="67"/>
        <v>3.0544977019041362</v>
      </c>
      <c r="W64" s="41">
        <f t="shared" si="67"/>
        <v>3.0544977019041362</v>
      </c>
      <c r="X64" s="41">
        <f t="shared" si="67"/>
        <v>3.038082731451083</v>
      </c>
      <c r="Y64" s="41">
        <f t="shared" si="67"/>
        <v>2.2553407934893186</v>
      </c>
      <c r="Z64" s="41">
        <f t="shared" si="67"/>
        <v>2.7751446679526039</v>
      </c>
      <c r="AA64" s="41">
        <f t="shared" si="1"/>
        <v>2.8665385596165511</v>
      </c>
      <c r="AB64" s="40">
        <f>VLOOKUP(Sintéticos6x6!C64,Aplicações!$B$10:$J$67,6,0)</f>
        <v>0.6</v>
      </c>
      <c r="AC64" s="40">
        <f>VLOOKUP(Sintéticos6x6!D64,Aplicações!$B$10:$J$67,6,0)</f>
        <v>0.6</v>
      </c>
      <c r="AD64" s="40">
        <f>VLOOKUP(Sintéticos6x6!E64,Aplicações!$B$10:$J$67,6,0)</f>
        <v>0.6</v>
      </c>
      <c r="AE64" s="40">
        <f>VLOOKUP(Sintéticos6x6!F64,Aplicações!$B$10:$J$67,6,0)</f>
        <v>0.6</v>
      </c>
      <c r="AF64" s="40">
        <f>VLOOKUP(Sintéticos6x6!G64,Aplicações!$B$10:$J$67,6,0)</f>
        <v>0.5</v>
      </c>
      <c r="AG64" s="40">
        <f>VLOOKUP(Sintéticos6x6!H64,Aplicações!$B$10:$J$67,6,0)</f>
        <v>0.5</v>
      </c>
      <c r="AH64" s="40">
        <f>VLOOKUP(Sintéticos6x6!C64,Aplicações!$B$10:$J$67,7,0)</f>
        <v>0</v>
      </c>
      <c r="AI64" s="40">
        <f>VLOOKUP(Sintéticos6x6!D64,Aplicações!$B$10:$J$67,7,0)</f>
        <v>0</v>
      </c>
      <c r="AJ64" s="40">
        <f>VLOOKUP(Sintéticos6x6!E64,Aplicações!$B$10:$J$67,7,0)</f>
        <v>0</v>
      </c>
      <c r="AK64" s="40">
        <f>VLOOKUP(Sintéticos6x6!F64,Aplicações!$B$10:$J$67,7,0)</f>
        <v>0</v>
      </c>
      <c r="AL64" s="40">
        <f>VLOOKUP(Sintéticos6x6!G64,Aplicações!$B$10:$J$67,7,0)</f>
        <v>0.1</v>
      </c>
      <c r="AM64" s="40">
        <f>VLOOKUP(Sintéticos6x6!H64,Aplicações!$B$10:$J$67,7,0)</f>
        <v>0</v>
      </c>
      <c r="AN64" s="40">
        <f>VLOOKUP(Sintéticos6x6!C64,Aplicações!$B$10:$J$67,8,0)</f>
        <v>0.3</v>
      </c>
      <c r="AO64" s="40">
        <f>VLOOKUP(Sintéticos6x6!D64,Aplicações!$B$10:$J$67,8,0)</f>
        <v>0.3</v>
      </c>
      <c r="AP64" s="40">
        <f>VLOOKUP(Sintéticos6x6!E64,Aplicações!$B$10:$J$67,8,0)</f>
        <v>0.3</v>
      </c>
      <c r="AQ64" s="40">
        <f>VLOOKUP(Sintéticos6x6!F64,Aplicações!$B$10:$J$67,8,0)</f>
        <v>0.3</v>
      </c>
      <c r="AR64" s="40">
        <f>VLOOKUP(Sintéticos6x6!G64,Aplicações!$B$10:$J$67,8,0)</f>
        <v>0.3</v>
      </c>
      <c r="AS64" s="40">
        <f>VLOOKUP(Sintéticos6x6!H64,Aplicações!$B$10:$J$67,8,0)</f>
        <v>0.2</v>
      </c>
      <c r="AT64" s="40">
        <f t="shared" si="2"/>
        <v>3.4</v>
      </c>
      <c r="AU64" s="40">
        <f t="shared" si="3"/>
        <v>0.1</v>
      </c>
      <c r="AV64" s="40">
        <f t="shared" si="4"/>
        <v>1.7</v>
      </c>
      <c r="AW64" s="40">
        <f t="shared" si="5"/>
        <v>0.94666666666666677</v>
      </c>
      <c r="AX64" s="40">
        <f t="shared" si="6"/>
        <v>0.96666666666666679</v>
      </c>
      <c r="AY64" s="40">
        <f t="shared" si="7"/>
        <v>0.96666666666666679</v>
      </c>
    </row>
    <row r="65" spans="2:51" ht="13.5" customHeight="1">
      <c r="B65" s="39">
        <v>62</v>
      </c>
      <c r="C65" s="31" t="s">
        <v>57</v>
      </c>
      <c r="D65" s="31" t="s">
        <v>57</v>
      </c>
      <c r="E65" s="31" t="s">
        <v>57</v>
      </c>
      <c r="F65" s="31" t="s">
        <v>57</v>
      </c>
      <c r="G65" s="31" t="s">
        <v>59</v>
      </c>
      <c r="H65" s="31" t="s">
        <v>59</v>
      </c>
      <c r="I65" s="40">
        <f>VLOOKUP(Sintéticos6x6!C65,Aplicações!$B$10:$J$67,9,0)</f>
        <v>60.92</v>
      </c>
      <c r="J65" s="40">
        <f>VLOOKUP(Sintéticos6x6!D65,Aplicações!$B$10:$J$67,9,0)</f>
        <v>60.92</v>
      </c>
      <c r="K65" s="40">
        <f>VLOOKUP(Sintéticos6x6!E65,Aplicações!$B$10:$J$67,9,0)</f>
        <v>60.92</v>
      </c>
      <c r="L65" s="40">
        <f>VLOOKUP(Sintéticos6x6!F65,Aplicações!$B$10:$J$67,9,0)</f>
        <v>60.92</v>
      </c>
      <c r="M65" s="40">
        <f>VLOOKUP(Sintéticos6x6!G65,Aplicações!$B$10:$J$67,9,0)</f>
        <v>36.29</v>
      </c>
      <c r="N65" s="40">
        <f>VLOOKUP(Sintéticos6x6!H65,Aplicações!$B$10:$J$67,9,0)</f>
        <v>36.29</v>
      </c>
      <c r="O65" s="31">
        <v>235</v>
      </c>
      <c r="P65" s="31">
        <v>233</v>
      </c>
      <c r="Q65" s="31">
        <v>234</v>
      </c>
      <c r="R65" s="31">
        <v>232</v>
      </c>
      <c r="S65" s="31">
        <v>135</v>
      </c>
      <c r="T65" s="31">
        <v>135</v>
      </c>
      <c r="U65" s="41">
        <f t="shared" ref="U65:Z65" si="68">O65/I65-1</f>
        <v>2.8575180564674985</v>
      </c>
      <c r="V65" s="41">
        <f t="shared" si="68"/>
        <v>2.8246881155613921</v>
      </c>
      <c r="W65" s="41">
        <f t="shared" si="68"/>
        <v>2.8411030860144453</v>
      </c>
      <c r="X65" s="41">
        <f t="shared" si="68"/>
        <v>2.8082731451083389</v>
      </c>
      <c r="Y65" s="41">
        <f t="shared" si="68"/>
        <v>2.7200330669605952</v>
      </c>
      <c r="Z65" s="41">
        <f t="shared" si="68"/>
        <v>2.7200330669605952</v>
      </c>
      <c r="AA65" s="41">
        <f t="shared" si="1"/>
        <v>2.7952747561788112</v>
      </c>
      <c r="AB65" s="40">
        <f>VLOOKUP(Sintéticos6x6!C65,Aplicações!$B$10:$J$67,6,0)</f>
        <v>0.6</v>
      </c>
      <c r="AC65" s="40">
        <f>VLOOKUP(Sintéticos6x6!D65,Aplicações!$B$10:$J$67,6,0)</f>
        <v>0.6</v>
      </c>
      <c r="AD65" s="40">
        <f>VLOOKUP(Sintéticos6x6!E65,Aplicações!$B$10:$J$67,6,0)</f>
        <v>0.6</v>
      </c>
      <c r="AE65" s="40">
        <f>VLOOKUP(Sintéticos6x6!F65,Aplicações!$B$10:$J$67,6,0)</f>
        <v>0.6</v>
      </c>
      <c r="AF65" s="40">
        <f>VLOOKUP(Sintéticos6x6!G65,Aplicações!$B$10:$J$67,6,0)</f>
        <v>0.5</v>
      </c>
      <c r="AG65" s="40">
        <f>VLOOKUP(Sintéticos6x6!H65,Aplicações!$B$10:$J$67,6,0)</f>
        <v>0.5</v>
      </c>
      <c r="AH65" s="40">
        <f>VLOOKUP(Sintéticos6x6!C65,Aplicações!$B$10:$J$67,7,0)</f>
        <v>0</v>
      </c>
      <c r="AI65" s="40">
        <f>VLOOKUP(Sintéticos6x6!D65,Aplicações!$B$10:$J$67,7,0)</f>
        <v>0</v>
      </c>
      <c r="AJ65" s="40">
        <f>VLOOKUP(Sintéticos6x6!E65,Aplicações!$B$10:$J$67,7,0)</f>
        <v>0</v>
      </c>
      <c r="AK65" s="40">
        <f>VLOOKUP(Sintéticos6x6!F65,Aplicações!$B$10:$J$67,7,0)</f>
        <v>0</v>
      </c>
      <c r="AL65" s="40">
        <f>VLOOKUP(Sintéticos6x6!G65,Aplicações!$B$10:$J$67,7,0)</f>
        <v>0</v>
      </c>
      <c r="AM65" s="40">
        <f>VLOOKUP(Sintéticos6x6!H65,Aplicações!$B$10:$J$67,7,0)</f>
        <v>0</v>
      </c>
      <c r="AN65" s="40">
        <f>VLOOKUP(Sintéticos6x6!C65,Aplicações!$B$10:$J$67,8,0)</f>
        <v>0.3</v>
      </c>
      <c r="AO65" s="40">
        <f>VLOOKUP(Sintéticos6x6!D65,Aplicações!$B$10:$J$67,8,0)</f>
        <v>0.3</v>
      </c>
      <c r="AP65" s="40">
        <f>VLOOKUP(Sintéticos6x6!E65,Aplicações!$B$10:$J$67,8,0)</f>
        <v>0.3</v>
      </c>
      <c r="AQ65" s="40">
        <f>VLOOKUP(Sintéticos6x6!F65,Aplicações!$B$10:$J$67,8,0)</f>
        <v>0.3</v>
      </c>
      <c r="AR65" s="40">
        <f>VLOOKUP(Sintéticos6x6!G65,Aplicações!$B$10:$J$67,8,0)</f>
        <v>0.2</v>
      </c>
      <c r="AS65" s="40">
        <f>VLOOKUP(Sintéticos6x6!H65,Aplicações!$B$10:$J$67,8,0)</f>
        <v>0.2</v>
      </c>
      <c r="AT65" s="40">
        <f t="shared" si="2"/>
        <v>3.4</v>
      </c>
      <c r="AU65" s="40">
        <f t="shared" si="3"/>
        <v>0</v>
      </c>
      <c r="AV65" s="40">
        <f t="shared" si="4"/>
        <v>1.5999999999999999</v>
      </c>
      <c r="AW65" s="40">
        <f t="shared" si="5"/>
        <v>0.94666666666666677</v>
      </c>
      <c r="AX65" s="40">
        <f t="shared" si="6"/>
        <v>1</v>
      </c>
      <c r="AY65" s="40">
        <f t="shared" si="7"/>
        <v>0.94666666666666677</v>
      </c>
    </row>
    <row r="66" spans="2:51" ht="13.5" customHeight="1">
      <c r="B66" s="39">
        <v>63</v>
      </c>
      <c r="C66" s="31" t="s">
        <v>57</v>
      </c>
      <c r="D66" s="31" t="s">
        <v>57</v>
      </c>
      <c r="E66" s="31" t="s">
        <v>57</v>
      </c>
      <c r="F66" s="31" t="s">
        <v>58</v>
      </c>
      <c r="G66" s="31" t="s">
        <v>58</v>
      </c>
      <c r="H66" s="31" t="s">
        <v>58</v>
      </c>
      <c r="I66" s="40">
        <f>VLOOKUP(Sintéticos6x6!C66,Aplicações!$B$10:$J$67,9,0)</f>
        <v>60.92</v>
      </c>
      <c r="J66" s="40">
        <f>VLOOKUP(Sintéticos6x6!D66,Aplicações!$B$10:$J$67,9,0)</f>
        <v>60.92</v>
      </c>
      <c r="K66" s="40">
        <f>VLOOKUP(Sintéticos6x6!E66,Aplicações!$B$10:$J$67,9,0)</f>
        <v>60.92</v>
      </c>
      <c r="L66" s="40">
        <f>VLOOKUP(Sintéticos6x6!F66,Aplicações!$B$10:$J$67,9,0)</f>
        <v>39.32</v>
      </c>
      <c r="M66" s="40">
        <f>VLOOKUP(Sintéticos6x6!G66,Aplicações!$B$10:$J$67,9,0)</f>
        <v>39.32</v>
      </c>
      <c r="N66" s="40">
        <f>VLOOKUP(Sintéticos6x6!H66,Aplicações!$B$10:$J$67,9,0)</f>
        <v>39.32</v>
      </c>
      <c r="O66" s="31">
        <v>251</v>
      </c>
      <c r="P66" s="31">
        <v>250</v>
      </c>
      <c r="Q66" s="31">
        <v>250</v>
      </c>
      <c r="R66" s="31">
        <v>133</v>
      </c>
      <c r="S66" s="31">
        <v>133</v>
      </c>
      <c r="T66" s="31">
        <v>130</v>
      </c>
      <c r="U66" s="41">
        <f t="shared" ref="U66:Z66" si="69">O66/I66-1</f>
        <v>3.1201575837163489</v>
      </c>
      <c r="V66" s="41">
        <f t="shared" si="69"/>
        <v>3.1037426132632957</v>
      </c>
      <c r="W66" s="41">
        <f t="shared" si="69"/>
        <v>3.1037426132632957</v>
      </c>
      <c r="X66" s="41">
        <f t="shared" si="69"/>
        <v>2.3825025432349949</v>
      </c>
      <c r="Y66" s="41">
        <f t="shared" si="69"/>
        <v>2.3825025432349949</v>
      </c>
      <c r="Z66" s="41">
        <f t="shared" si="69"/>
        <v>2.3062054933875888</v>
      </c>
      <c r="AA66" s="41">
        <f t="shared" si="1"/>
        <v>2.73314223168342</v>
      </c>
      <c r="AB66" s="40">
        <f>VLOOKUP(Sintéticos6x6!C66,Aplicações!$B$10:$J$67,6,0)</f>
        <v>0.6</v>
      </c>
      <c r="AC66" s="40">
        <f>VLOOKUP(Sintéticos6x6!D66,Aplicações!$B$10:$J$67,6,0)</f>
        <v>0.6</v>
      </c>
      <c r="AD66" s="40">
        <f>VLOOKUP(Sintéticos6x6!E66,Aplicações!$B$10:$J$67,6,0)</f>
        <v>0.6</v>
      </c>
      <c r="AE66" s="40">
        <f>VLOOKUP(Sintéticos6x6!F66,Aplicações!$B$10:$J$67,6,0)</f>
        <v>0.5</v>
      </c>
      <c r="AF66" s="40">
        <f>VLOOKUP(Sintéticos6x6!G66,Aplicações!$B$10:$J$67,6,0)</f>
        <v>0.5</v>
      </c>
      <c r="AG66" s="40">
        <f>VLOOKUP(Sintéticos6x6!H66,Aplicações!$B$10:$J$67,6,0)</f>
        <v>0.5</v>
      </c>
      <c r="AH66" s="40">
        <f>VLOOKUP(Sintéticos6x6!C66,Aplicações!$B$10:$J$67,7,0)</f>
        <v>0</v>
      </c>
      <c r="AI66" s="40">
        <f>VLOOKUP(Sintéticos6x6!D66,Aplicações!$B$10:$J$67,7,0)</f>
        <v>0</v>
      </c>
      <c r="AJ66" s="40">
        <f>VLOOKUP(Sintéticos6x6!E66,Aplicações!$B$10:$J$67,7,0)</f>
        <v>0</v>
      </c>
      <c r="AK66" s="40">
        <f>VLOOKUP(Sintéticos6x6!F66,Aplicações!$B$10:$J$67,7,0)</f>
        <v>0.1</v>
      </c>
      <c r="AL66" s="40">
        <f>VLOOKUP(Sintéticos6x6!G66,Aplicações!$B$10:$J$67,7,0)</f>
        <v>0.1</v>
      </c>
      <c r="AM66" s="40">
        <f>VLOOKUP(Sintéticos6x6!H66,Aplicações!$B$10:$J$67,7,0)</f>
        <v>0.1</v>
      </c>
      <c r="AN66" s="40">
        <f>VLOOKUP(Sintéticos6x6!C66,Aplicações!$B$10:$J$67,8,0)</f>
        <v>0.3</v>
      </c>
      <c r="AO66" s="40">
        <f>VLOOKUP(Sintéticos6x6!D66,Aplicações!$B$10:$J$67,8,0)</f>
        <v>0.3</v>
      </c>
      <c r="AP66" s="40">
        <f>VLOOKUP(Sintéticos6x6!E66,Aplicações!$B$10:$J$67,8,0)</f>
        <v>0.3</v>
      </c>
      <c r="AQ66" s="40">
        <f>VLOOKUP(Sintéticos6x6!F66,Aplicações!$B$10:$J$67,8,0)</f>
        <v>0.3</v>
      </c>
      <c r="AR66" s="40">
        <f>VLOOKUP(Sintéticos6x6!G66,Aplicações!$B$10:$J$67,8,0)</f>
        <v>0.3</v>
      </c>
      <c r="AS66" s="40">
        <f>VLOOKUP(Sintéticos6x6!H66,Aplicações!$B$10:$J$67,8,0)</f>
        <v>0.3</v>
      </c>
      <c r="AT66" s="40">
        <f t="shared" si="2"/>
        <v>3.3</v>
      </c>
      <c r="AU66" s="40">
        <f t="shared" si="3"/>
        <v>0.30000000000000004</v>
      </c>
      <c r="AV66" s="40">
        <f t="shared" si="4"/>
        <v>1.8</v>
      </c>
      <c r="AW66" s="40">
        <f t="shared" si="5"/>
        <v>0.94000000000000006</v>
      </c>
      <c r="AX66" s="40">
        <f t="shared" si="6"/>
        <v>0.94000000000000006</v>
      </c>
      <c r="AY66" s="40">
        <f t="shared" si="7"/>
        <v>1</v>
      </c>
    </row>
    <row r="67" spans="2:51" ht="13.5" customHeight="1">
      <c r="B67" s="39">
        <v>64</v>
      </c>
      <c r="C67" s="31" t="s">
        <v>57</v>
      </c>
      <c r="D67" s="31" t="s">
        <v>57</v>
      </c>
      <c r="E67" s="31" t="s">
        <v>57</v>
      </c>
      <c r="F67" s="31" t="s">
        <v>58</v>
      </c>
      <c r="G67" s="31" t="s">
        <v>58</v>
      </c>
      <c r="H67" s="31" t="s">
        <v>59</v>
      </c>
      <c r="I67" s="40">
        <f>VLOOKUP(Sintéticos6x6!C67,Aplicações!$B$10:$J$67,9,0)</f>
        <v>60.92</v>
      </c>
      <c r="J67" s="40">
        <f>VLOOKUP(Sintéticos6x6!D67,Aplicações!$B$10:$J$67,9,0)</f>
        <v>60.92</v>
      </c>
      <c r="K67" s="40">
        <f>VLOOKUP(Sintéticos6x6!E67,Aplicações!$B$10:$J$67,9,0)</f>
        <v>60.92</v>
      </c>
      <c r="L67" s="40">
        <f>VLOOKUP(Sintéticos6x6!F67,Aplicações!$B$10:$J$67,9,0)</f>
        <v>39.32</v>
      </c>
      <c r="M67" s="40">
        <f>VLOOKUP(Sintéticos6x6!G67,Aplicações!$B$10:$J$67,9,0)</f>
        <v>39.32</v>
      </c>
      <c r="N67" s="40">
        <f>VLOOKUP(Sintéticos6x6!H67,Aplicações!$B$10:$J$67,9,0)</f>
        <v>36.29</v>
      </c>
      <c r="O67" s="31">
        <v>239</v>
      </c>
      <c r="P67" s="31">
        <v>237</v>
      </c>
      <c r="Q67" s="31">
        <v>238</v>
      </c>
      <c r="R67" s="31">
        <v>127</v>
      </c>
      <c r="S67" s="31">
        <v>133</v>
      </c>
      <c r="T67" s="31">
        <v>134</v>
      </c>
      <c r="U67" s="41">
        <f t="shared" ref="U67:Z67" si="70">O67/I67-1</f>
        <v>2.9231779382797112</v>
      </c>
      <c r="V67" s="41">
        <f t="shared" si="70"/>
        <v>2.8903479973736048</v>
      </c>
      <c r="W67" s="41">
        <f t="shared" si="70"/>
        <v>2.906762967826658</v>
      </c>
      <c r="X67" s="41">
        <f t="shared" si="70"/>
        <v>2.2299084435401832</v>
      </c>
      <c r="Y67" s="41">
        <f t="shared" si="70"/>
        <v>2.3825025432349949</v>
      </c>
      <c r="Z67" s="41">
        <f t="shared" si="70"/>
        <v>2.6924772664645911</v>
      </c>
      <c r="AA67" s="41">
        <f t="shared" si="1"/>
        <v>2.6708628594532904</v>
      </c>
      <c r="AB67" s="40">
        <f>VLOOKUP(Sintéticos6x6!C67,Aplicações!$B$10:$J$67,6,0)</f>
        <v>0.6</v>
      </c>
      <c r="AC67" s="40">
        <f>VLOOKUP(Sintéticos6x6!D67,Aplicações!$B$10:$J$67,6,0)</f>
        <v>0.6</v>
      </c>
      <c r="AD67" s="40">
        <f>VLOOKUP(Sintéticos6x6!E67,Aplicações!$B$10:$J$67,6,0)</f>
        <v>0.6</v>
      </c>
      <c r="AE67" s="40">
        <f>VLOOKUP(Sintéticos6x6!F67,Aplicações!$B$10:$J$67,6,0)</f>
        <v>0.5</v>
      </c>
      <c r="AF67" s="40">
        <f>VLOOKUP(Sintéticos6x6!G67,Aplicações!$B$10:$J$67,6,0)</f>
        <v>0.5</v>
      </c>
      <c r="AG67" s="40">
        <f>VLOOKUP(Sintéticos6x6!H67,Aplicações!$B$10:$J$67,6,0)</f>
        <v>0.5</v>
      </c>
      <c r="AH67" s="40">
        <f>VLOOKUP(Sintéticos6x6!C67,Aplicações!$B$10:$J$67,7,0)</f>
        <v>0</v>
      </c>
      <c r="AI67" s="40">
        <f>VLOOKUP(Sintéticos6x6!D67,Aplicações!$B$10:$J$67,7,0)</f>
        <v>0</v>
      </c>
      <c r="AJ67" s="40">
        <f>VLOOKUP(Sintéticos6x6!E67,Aplicações!$B$10:$J$67,7,0)</f>
        <v>0</v>
      </c>
      <c r="AK67" s="40">
        <f>VLOOKUP(Sintéticos6x6!F67,Aplicações!$B$10:$J$67,7,0)</f>
        <v>0.1</v>
      </c>
      <c r="AL67" s="40">
        <f>VLOOKUP(Sintéticos6x6!G67,Aplicações!$B$10:$J$67,7,0)</f>
        <v>0.1</v>
      </c>
      <c r="AM67" s="40">
        <f>VLOOKUP(Sintéticos6x6!H67,Aplicações!$B$10:$J$67,7,0)</f>
        <v>0</v>
      </c>
      <c r="AN67" s="40">
        <f>VLOOKUP(Sintéticos6x6!C67,Aplicações!$B$10:$J$67,8,0)</f>
        <v>0.3</v>
      </c>
      <c r="AO67" s="40">
        <f>VLOOKUP(Sintéticos6x6!D67,Aplicações!$B$10:$J$67,8,0)</f>
        <v>0.3</v>
      </c>
      <c r="AP67" s="40">
        <f>VLOOKUP(Sintéticos6x6!E67,Aplicações!$B$10:$J$67,8,0)</f>
        <v>0.3</v>
      </c>
      <c r="AQ67" s="40">
        <f>VLOOKUP(Sintéticos6x6!F67,Aplicações!$B$10:$J$67,8,0)</f>
        <v>0.3</v>
      </c>
      <c r="AR67" s="40">
        <f>VLOOKUP(Sintéticos6x6!G67,Aplicações!$B$10:$J$67,8,0)</f>
        <v>0.3</v>
      </c>
      <c r="AS67" s="40">
        <f>VLOOKUP(Sintéticos6x6!H67,Aplicações!$B$10:$J$67,8,0)</f>
        <v>0.2</v>
      </c>
      <c r="AT67" s="40">
        <f t="shared" si="2"/>
        <v>3.3</v>
      </c>
      <c r="AU67" s="40">
        <f t="shared" si="3"/>
        <v>0.2</v>
      </c>
      <c r="AV67" s="40">
        <f t="shared" si="4"/>
        <v>1.7</v>
      </c>
      <c r="AW67" s="40">
        <f t="shared" si="5"/>
        <v>0.94000000000000006</v>
      </c>
      <c r="AX67" s="40">
        <f t="shared" si="6"/>
        <v>0.94666666666666688</v>
      </c>
      <c r="AY67" s="40">
        <f t="shared" si="7"/>
        <v>0.96666666666666679</v>
      </c>
    </row>
    <row r="68" spans="2:51" ht="13.5" customHeight="1">
      <c r="B68" s="39">
        <v>65</v>
      </c>
      <c r="C68" s="31" t="s">
        <v>57</v>
      </c>
      <c r="D68" s="31" t="s">
        <v>57</v>
      </c>
      <c r="E68" s="31" t="s">
        <v>57</v>
      </c>
      <c r="F68" s="31" t="s">
        <v>58</v>
      </c>
      <c r="G68" s="31" t="s">
        <v>59</v>
      </c>
      <c r="H68" s="31" t="s">
        <v>59</v>
      </c>
      <c r="I68" s="40">
        <f>VLOOKUP(Sintéticos6x6!C68,Aplicações!$B$10:$J$67,9,0)</f>
        <v>60.92</v>
      </c>
      <c r="J68" s="40">
        <f>VLOOKUP(Sintéticos6x6!D68,Aplicações!$B$10:$J$67,9,0)</f>
        <v>60.92</v>
      </c>
      <c r="K68" s="40">
        <f>VLOOKUP(Sintéticos6x6!E68,Aplicações!$B$10:$J$67,9,0)</f>
        <v>60.92</v>
      </c>
      <c r="L68" s="40">
        <f>VLOOKUP(Sintéticos6x6!F68,Aplicações!$B$10:$J$67,9,0)</f>
        <v>39.32</v>
      </c>
      <c r="M68" s="40">
        <f>VLOOKUP(Sintéticos6x6!G68,Aplicações!$B$10:$J$67,9,0)</f>
        <v>36.29</v>
      </c>
      <c r="N68" s="40">
        <f>VLOOKUP(Sintéticos6x6!H68,Aplicações!$B$10:$J$67,9,0)</f>
        <v>36.29</v>
      </c>
      <c r="O68" s="31">
        <v>233</v>
      </c>
      <c r="P68" s="31">
        <v>232</v>
      </c>
      <c r="Q68" s="31">
        <v>230</v>
      </c>
      <c r="R68" s="31">
        <v>123</v>
      </c>
      <c r="S68" s="31">
        <v>136</v>
      </c>
      <c r="T68" s="31">
        <v>135</v>
      </c>
      <c r="U68" s="41">
        <f t="shared" ref="U68:Z68" si="71">O68/I68-1</f>
        <v>2.8246881155613921</v>
      </c>
      <c r="V68" s="41">
        <f t="shared" si="71"/>
        <v>2.8082731451083389</v>
      </c>
      <c r="W68" s="41">
        <f t="shared" si="71"/>
        <v>2.7754432042022321</v>
      </c>
      <c r="X68" s="41">
        <f t="shared" si="71"/>
        <v>2.1281790437436419</v>
      </c>
      <c r="Y68" s="41">
        <f t="shared" si="71"/>
        <v>2.7475888674565998</v>
      </c>
      <c r="Z68" s="41">
        <f t="shared" si="71"/>
        <v>2.7200330669605952</v>
      </c>
      <c r="AA68" s="41">
        <f t="shared" si="1"/>
        <v>2.6673675738388005</v>
      </c>
      <c r="AB68" s="40">
        <f>VLOOKUP(Sintéticos6x6!C68,Aplicações!$B$10:$J$67,6,0)</f>
        <v>0.6</v>
      </c>
      <c r="AC68" s="40">
        <f>VLOOKUP(Sintéticos6x6!D68,Aplicações!$B$10:$J$67,6,0)</f>
        <v>0.6</v>
      </c>
      <c r="AD68" s="40">
        <f>VLOOKUP(Sintéticos6x6!E68,Aplicações!$B$10:$J$67,6,0)</f>
        <v>0.6</v>
      </c>
      <c r="AE68" s="40">
        <f>VLOOKUP(Sintéticos6x6!F68,Aplicações!$B$10:$J$67,6,0)</f>
        <v>0.5</v>
      </c>
      <c r="AF68" s="40">
        <f>VLOOKUP(Sintéticos6x6!G68,Aplicações!$B$10:$J$67,6,0)</f>
        <v>0.5</v>
      </c>
      <c r="AG68" s="40">
        <f>VLOOKUP(Sintéticos6x6!H68,Aplicações!$B$10:$J$67,6,0)</f>
        <v>0.5</v>
      </c>
      <c r="AH68" s="40">
        <f>VLOOKUP(Sintéticos6x6!C68,Aplicações!$B$10:$J$67,7,0)</f>
        <v>0</v>
      </c>
      <c r="AI68" s="40">
        <f>VLOOKUP(Sintéticos6x6!D68,Aplicações!$B$10:$J$67,7,0)</f>
        <v>0</v>
      </c>
      <c r="AJ68" s="40">
        <f>VLOOKUP(Sintéticos6x6!E68,Aplicações!$B$10:$J$67,7,0)</f>
        <v>0</v>
      </c>
      <c r="AK68" s="40">
        <f>VLOOKUP(Sintéticos6x6!F68,Aplicações!$B$10:$J$67,7,0)</f>
        <v>0.1</v>
      </c>
      <c r="AL68" s="40">
        <f>VLOOKUP(Sintéticos6x6!G68,Aplicações!$B$10:$J$67,7,0)</f>
        <v>0</v>
      </c>
      <c r="AM68" s="40">
        <f>VLOOKUP(Sintéticos6x6!H68,Aplicações!$B$10:$J$67,7,0)</f>
        <v>0</v>
      </c>
      <c r="AN68" s="40">
        <f>VLOOKUP(Sintéticos6x6!C68,Aplicações!$B$10:$J$67,8,0)</f>
        <v>0.3</v>
      </c>
      <c r="AO68" s="40">
        <f>VLOOKUP(Sintéticos6x6!D68,Aplicações!$B$10:$J$67,8,0)</f>
        <v>0.3</v>
      </c>
      <c r="AP68" s="40">
        <f>VLOOKUP(Sintéticos6x6!E68,Aplicações!$B$10:$J$67,8,0)</f>
        <v>0.3</v>
      </c>
      <c r="AQ68" s="40">
        <f>VLOOKUP(Sintéticos6x6!F68,Aplicações!$B$10:$J$67,8,0)</f>
        <v>0.3</v>
      </c>
      <c r="AR68" s="40">
        <f>VLOOKUP(Sintéticos6x6!G68,Aplicações!$B$10:$J$67,8,0)</f>
        <v>0.2</v>
      </c>
      <c r="AS68" s="40">
        <f>VLOOKUP(Sintéticos6x6!H68,Aplicações!$B$10:$J$67,8,0)</f>
        <v>0.2</v>
      </c>
      <c r="AT68" s="40">
        <f t="shared" si="2"/>
        <v>3.3</v>
      </c>
      <c r="AU68" s="40">
        <f t="shared" si="3"/>
        <v>0.1</v>
      </c>
      <c r="AV68" s="40">
        <f t="shared" si="4"/>
        <v>1.5999999999999999</v>
      </c>
      <c r="AW68" s="40">
        <f t="shared" si="5"/>
        <v>0.94000000000000006</v>
      </c>
      <c r="AX68" s="40">
        <f t="shared" si="6"/>
        <v>0.96666666666666679</v>
      </c>
      <c r="AY68" s="40">
        <f t="shared" si="7"/>
        <v>0.94666666666666677</v>
      </c>
    </row>
    <row r="69" spans="2:51" ht="13.5" customHeight="1">
      <c r="B69" s="39">
        <v>66</v>
      </c>
      <c r="C69" s="31" t="s">
        <v>57</v>
      </c>
      <c r="D69" s="31" t="s">
        <v>57</v>
      </c>
      <c r="E69" s="31" t="s">
        <v>57</v>
      </c>
      <c r="F69" s="31" t="s">
        <v>59</v>
      </c>
      <c r="G69" s="31" t="s">
        <v>59</v>
      </c>
      <c r="H69" s="31" t="s">
        <v>59</v>
      </c>
      <c r="I69" s="40">
        <f>VLOOKUP(Sintéticos6x6!C69,Aplicações!$B$10:$J$67,9,0)</f>
        <v>60.92</v>
      </c>
      <c r="J69" s="40">
        <f>VLOOKUP(Sintéticos6x6!D69,Aplicações!$B$10:$J$67,9,0)</f>
        <v>60.92</v>
      </c>
      <c r="K69" s="40">
        <f>VLOOKUP(Sintéticos6x6!E69,Aplicações!$B$10:$J$67,9,0)</f>
        <v>60.92</v>
      </c>
      <c r="L69" s="40">
        <f>VLOOKUP(Sintéticos6x6!F69,Aplicações!$B$10:$J$67,9,0)</f>
        <v>36.29</v>
      </c>
      <c r="M69" s="40">
        <f>VLOOKUP(Sintéticos6x6!G69,Aplicações!$B$10:$J$67,9,0)</f>
        <v>36.29</v>
      </c>
      <c r="N69" s="40">
        <f>VLOOKUP(Sintéticos6x6!H69,Aplicações!$B$10:$J$67,9,0)</f>
        <v>36.29</v>
      </c>
      <c r="O69" s="31">
        <v>233</v>
      </c>
      <c r="P69" s="31">
        <v>232</v>
      </c>
      <c r="Q69" s="31">
        <v>231</v>
      </c>
      <c r="R69" s="31">
        <v>140</v>
      </c>
      <c r="S69" s="31">
        <v>139</v>
      </c>
      <c r="T69" s="31">
        <v>139</v>
      </c>
      <c r="U69" s="41">
        <f t="shared" ref="U69:Z69" si="72">O69/I69-1</f>
        <v>2.8246881155613921</v>
      </c>
      <c r="V69" s="41">
        <f t="shared" si="72"/>
        <v>2.8082731451083389</v>
      </c>
      <c r="W69" s="41">
        <f t="shared" si="72"/>
        <v>2.7918581746552853</v>
      </c>
      <c r="X69" s="41">
        <f t="shared" si="72"/>
        <v>2.8578120694406173</v>
      </c>
      <c r="Y69" s="41">
        <f t="shared" si="72"/>
        <v>2.8302562689446131</v>
      </c>
      <c r="Z69" s="41">
        <f t="shared" si="72"/>
        <v>2.8302562689446131</v>
      </c>
      <c r="AA69" s="41">
        <f t="shared" si="1"/>
        <v>2.8238573404424767</v>
      </c>
      <c r="AB69" s="40">
        <f>VLOOKUP(Sintéticos6x6!C69,Aplicações!$B$10:$J$67,6,0)</f>
        <v>0.6</v>
      </c>
      <c r="AC69" s="40">
        <f>VLOOKUP(Sintéticos6x6!D69,Aplicações!$B$10:$J$67,6,0)</f>
        <v>0.6</v>
      </c>
      <c r="AD69" s="40">
        <f>VLOOKUP(Sintéticos6x6!E69,Aplicações!$B$10:$J$67,6,0)</f>
        <v>0.6</v>
      </c>
      <c r="AE69" s="40">
        <f>VLOOKUP(Sintéticos6x6!F69,Aplicações!$B$10:$J$67,6,0)</f>
        <v>0.5</v>
      </c>
      <c r="AF69" s="40">
        <f>VLOOKUP(Sintéticos6x6!G69,Aplicações!$B$10:$J$67,6,0)</f>
        <v>0.5</v>
      </c>
      <c r="AG69" s="40">
        <f>VLOOKUP(Sintéticos6x6!H69,Aplicações!$B$10:$J$67,6,0)</f>
        <v>0.5</v>
      </c>
      <c r="AH69" s="40">
        <f>VLOOKUP(Sintéticos6x6!C69,Aplicações!$B$10:$J$67,7,0)</f>
        <v>0</v>
      </c>
      <c r="AI69" s="40">
        <f>VLOOKUP(Sintéticos6x6!D69,Aplicações!$B$10:$J$67,7,0)</f>
        <v>0</v>
      </c>
      <c r="AJ69" s="40">
        <f>VLOOKUP(Sintéticos6x6!E69,Aplicações!$B$10:$J$67,7,0)</f>
        <v>0</v>
      </c>
      <c r="AK69" s="40">
        <f>VLOOKUP(Sintéticos6x6!F69,Aplicações!$B$10:$J$67,7,0)</f>
        <v>0</v>
      </c>
      <c r="AL69" s="40">
        <f>VLOOKUP(Sintéticos6x6!G69,Aplicações!$B$10:$J$67,7,0)</f>
        <v>0</v>
      </c>
      <c r="AM69" s="40">
        <f>VLOOKUP(Sintéticos6x6!H69,Aplicações!$B$10:$J$67,7,0)</f>
        <v>0</v>
      </c>
      <c r="AN69" s="40">
        <f>VLOOKUP(Sintéticos6x6!C69,Aplicações!$B$10:$J$67,8,0)</f>
        <v>0.3</v>
      </c>
      <c r="AO69" s="40">
        <f>VLOOKUP(Sintéticos6x6!D69,Aplicações!$B$10:$J$67,8,0)</f>
        <v>0.3</v>
      </c>
      <c r="AP69" s="40">
        <f>VLOOKUP(Sintéticos6x6!E69,Aplicações!$B$10:$J$67,8,0)</f>
        <v>0.3</v>
      </c>
      <c r="AQ69" s="40">
        <f>VLOOKUP(Sintéticos6x6!F69,Aplicações!$B$10:$J$67,8,0)</f>
        <v>0.2</v>
      </c>
      <c r="AR69" s="40">
        <f>VLOOKUP(Sintéticos6x6!G69,Aplicações!$B$10:$J$67,8,0)</f>
        <v>0.2</v>
      </c>
      <c r="AS69" s="40">
        <f>VLOOKUP(Sintéticos6x6!H69,Aplicações!$B$10:$J$67,8,0)</f>
        <v>0.2</v>
      </c>
      <c r="AT69" s="40">
        <f t="shared" si="2"/>
        <v>3.3</v>
      </c>
      <c r="AU69" s="40">
        <f t="shared" si="3"/>
        <v>0</v>
      </c>
      <c r="AV69" s="40">
        <f t="shared" si="4"/>
        <v>1.4999999999999998</v>
      </c>
      <c r="AW69" s="40">
        <f t="shared" si="5"/>
        <v>0.94000000000000006</v>
      </c>
      <c r="AX69" s="40">
        <f t="shared" si="6"/>
        <v>1</v>
      </c>
      <c r="AY69" s="40">
        <f t="shared" si="7"/>
        <v>0.94666666666666677</v>
      </c>
    </row>
    <row r="70" spans="2:51" ht="13.5" customHeight="1">
      <c r="B70" s="39">
        <v>67</v>
      </c>
      <c r="C70" s="31" t="s">
        <v>57</v>
      </c>
      <c r="D70" s="31" t="s">
        <v>57</v>
      </c>
      <c r="E70" s="31" t="s">
        <v>58</v>
      </c>
      <c r="F70" s="31" t="s">
        <v>58</v>
      </c>
      <c r="G70" s="31" t="s">
        <v>58</v>
      </c>
      <c r="H70" s="31" t="s">
        <v>58</v>
      </c>
      <c r="I70" s="40">
        <f>VLOOKUP(Sintéticos6x6!C70,Aplicações!$B$10:$J$67,9,0)</f>
        <v>60.92</v>
      </c>
      <c r="J70" s="40">
        <f>VLOOKUP(Sintéticos6x6!D70,Aplicações!$B$10:$J$67,9,0)</f>
        <v>60.92</v>
      </c>
      <c r="K70" s="40">
        <f>VLOOKUP(Sintéticos6x6!E70,Aplicações!$B$10:$J$67,9,0)</f>
        <v>39.32</v>
      </c>
      <c r="L70" s="40">
        <f>VLOOKUP(Sintéticos6x6!F70,Aplicações!$B$10:$J$67,9,0)</f>
        <v>39.32</v>
      </c>
      <c r="M70" s="40">
        <f>VLOOKUP(Sintéticos6x6!G70,Aplicações!$B$10:$J$67,9,0)</f>
        <v>39.32</v>
      </c>
      <c r="N70" s="40">
        <f>VLOOKUP(Sintéticos6x6!H70,Aplicações!$B$10:$J$67,9,0)</f>
        <v>39.32</v>
      </c>
      <c r="O70" s="31">
        <v>253</v>
      </c>
      <c r="P70" s="31">
        <v>249</v>
      </c>
      <c r="Q70" s="31">
        <v>140</v>
      </c>
      <c r="R70" s="31">
        <v>139</v>
      </c>
      <c r="S70" s="31">
        <v>142</v>
      </c>
      <c r="T70" s="31">
        <v>136</v>
      </c>
      <c r="U70" s="41">
        <f t="shared" ref="U70:Z70" si="73">O70/I70-1</f>
        <v>3.1529875246224552</v>
      </c>
      <c r="V70" s="41">
        <f t="shared" si="73"/>
        <v>3.0873276428102425</v>
      </c>
      <c r="W70" s="41">
        <f t="shared" si="73"/>
        <v>2.5605289928789419</v>
      </c>
      <c r="X70" s="41">
        <f t="shared" si="73"/>
        <v>2.5350966429298065</v>
      </c>
      <c r="Y70" s="41">
        <f t="shared" si="73"/>
        <v>2.6113936927772126</v>
      </c>
      <c r="Z70" s="41">
        <f t="shared" si="73"/>
        <v>2.4587995930824009</v>
      </c>
      <c r="AA70" s="41">
        <f t="shared" si="1"/>
        <v>2.7343556815168433</v>
      </c>
      <c r="AB70" s="40">
        <f>VLOOKUP(Sintéticos6x6!C70,Aplicações!$B$10:$J$67,6,0)</f>
        <v>0.6</v>
      </c>
      <c r="AC70" s="40">
        <f>VLOOKUP(Sintéticos6x6!D70,Aplicações!$B$10:$J$67,6,0)</f>
        <v>0.6</v>
      </c>
      <c r="AD70" s="40">
        <f>VLOOKUP(Sintéticos6x6!E70,Aplicações!$B$10:$J$67,6,0)</f>
        <v>0.5</v>
      </c>
      <c r="AE70" s="40">
        <f>VLOOKUP(Sintéticos6x6!F70,Aplicações!$B$10:$J$67,6,0)</f>
        <v>0.5</v>
      </c>
      <c r="AF70" s="40">
        <f>VLOOKUP(Sintéticos6x6!G70,Aplicações!$B$10:$J$67,6,0)</f>
        <v>0.5</v>
      </c>
      <c r="AG70" s="40">
        <f>VLOOKUP(Sintéticos6x6!H70,Aplicações!$B$10:$J$67,6,0)</f>
        <v>0.5</v>
      </c>
      <c r="AH70" s="40">
        <f>VLOOKUP(Sintéticos6x6!C70,Aplicações!$B$10:$J$67,7,0)</f>
        <v>0</v>
      </c>
      <c r="AI70" s="40">
        <f>VLOOKUP(Sintéticos6x6!D70,Aplicações!$B$10:$J$67,7,0)</f>
        <v>0</v>
      </c>
      <c r="AJ70" s="40">
        <f>VLOOKUP(Sintéticos6x6!E70,Aplicações!$B$10:$J$67,7,0)</f>
        <v>0.1</v>
      </c>
      <c r="AK70" s="40">
        <f>VLOOKUP(Sintéticos6x6!F70,Aplicações!$B$10:$J$67,7,0)</f>
        <v>0.1</v>
      </c>
      <c r="AL70" s="40">
        <f>VLOOKUP(Sintéticos6x6!G70,Aplicações!$B$10:$J$67,7,0)</f>
        <v>0.1</v>
      </c>
      <c r="AM70" s="40">
        <f>VLOOKUP(Sintéticos6x6!H70,Aplicações!$B$10:$J$67,7,0)</f>
        <v>0.1</v>
      </c>
      <c r="AN70" s="40">
        <f>VLOOKUP(Sintéticos6x6!C70,Aplicações!$B$10:$J$67,8,0)</f>
        <v>0.3</v>
      </c>
      <c r="AO70" s="40">
        <f>VLOOKUP(Sintéticos6x6!D70,Aplicações!$B$10:$J$67,8,0)</f>
        <v>0.3</v>
      </c>
      <c r="AP70" s="40">
        <f>VLOOKUP(Sintéticos6x6!E70,Aplicações!$B$10:$J$67,8,0)</f>
        <v>0.3</v>
      </c>
      <c r="AQ70" s="40">
        <f>VLOOKUP(Sintéticos6x6!F70,Aplicações!$B$10:$J$67,8,0)</f>
        <v>0.3</v>
      </c>
      <c r="AR70" s="40">
        <f>VLOOKUP(Sintéticos6x6!G70,Aplicações!$B$10:$J$67,8,0)</f>
        <v>0.3</v>
      </c>
      <c r="AS70" s="40">
        <f>VLOOKUP(Sintéticos6x6!H70,Aplicações!$B$10:$J$67,8,0)</f>
        <v>0.3</v>
      </c>
      <c r="AT70" s="40">
        <f t="shared" si="2"/>
        <v>3.2</v>
      </c>
      <c r="AU70" s="40">
        <f t="shared" si="3"/>
        <v>0.4</v>
      </c>
      <c r="AV70" s="40">
        <f t="shared" si="4"/>
        <v>1.8</v>
      </c>
      <c r="AW70" s="40">
        <f t="shared" si="5"/>
        <v>0.94666666666666677</v>
      </c>
      <c r="AX70" s="40">
        <f t="shared" si="6"/>
        <v>0.94666666666666677</v>
      </c>
      <c r="AY70" s="40">
        <f t="shared" si="7"/>
        <v>1</v>
      </c>
    </row>
    <row r="71" spans="2:51" ht="13.5" customHeight="1">
      <c r="B71" s="39">
        <v>68</v>
      </c>
      <c r="C71" s="31" t="s">
        <v>57</v>
      </c>
      <c r="D71" s="31" t="s">
        <v>57</v>
      </c>
      <c r="E71" s="31" t="s">
        <v>58</v>
      </c>
      <c r="F71" s="31" t="s">
        <v>58</v>
      </c>
      <c r="G71" s="31" t="s">
        <v>58</v>
      </c>
      <c r="H71" s="31" t="s">
        <v>59</v>
      </c>
      <c r="I71" s="40">
        <f>VLOOKUP(Sintéticos6x6!C71,Aplicações!$B$10:$J$67,9,0)</f>
        <v>60.92</v>
      </c>
      <c r="J71" s="40">
        <f>VLOOKUP(Sintéticos6x6!D71,Aplicações!$B$10:$J$67,9,0)</f>
        <v>60.92</v>
      </c>
      <c r="K71" s="40">
        <f>VLOOKUP(Sintéticos6x6!E71,Aplicações!$B$10:$J$67,9,0)</f>
        <v>39.32</v>
      </c>
      <c r="L71" s="40">
        <f>VLOOKUP(Sintéticos6x6!F71,Aplicações!$B$10:$J$67,9,0)</f>
        <v>39.32</v>
      </c>
      <c r="M71" s="40">
        <f>VLOOKUP(Sintéticos6x6!G71,Aplicações!$B$10:$J$67,9,0)</f>
        <v>39.32</v>
      </c>
      <c r="N71" s="40">
        <f>VLOOKUP(Sintéticos6x6!H71,Aplicações!$B$10:$J$67,9,0)</f>
        <v>36.29</v>
      </c>
      <c r="O71" s="31">
        <v>239</v>
      </c>
      <c r="P71" s="31">
        <v>240</v>
      </c>
      <c r="Q71" s="31">
        <v>132</v>
      </c>
      <c r="R71" s="31">
        <v>132</v>
      </c>
      <c r="S71" s="31">
        <v>131</v>
      </c>
      <c r="T71" s="31">
        <v>137</v>
      </c>
      <c r="U71" s="41">
        <f t="shared" ref="U71:Z71" si="74">O71/I71-1</f>
        <v>2.9231779382797112</v>
      </c>
      <c r="V71" s="41">
        <f t="shared" si="74"/>
        <v>2.9395929087327644</v>
      </c>
      <c r="W71" s="41">
        <f t="shared" si="74"/>
        <v>2.3570701932858595</v>
      </c>
      <c r="X71" s="41">
        <f t="shared" si="74"/>
        <v>2.3570701932858595</v>
      </c>
      <c r="Y71" s="41">
        <f t="shared" si="74"/>
        <v>2.3316378433367242</v>
      </c>
      <c r="Z71" s="41">
        <f t="shared" si="74"/>
        <v>2.7751446679526039</v>
      </c>
      <c r="AA71" s="41">
        <f t="shared" si="1"/>
        <v>2.6139489574789203</v>
      </c>
      <c r="AB71" s="40">
        <f>VLOOKUP(Sintéticos6x6!C71,Aplicações!$B$10:$J$67,6,0)</f>
        <v>0.6</v>
      </c>
      <c r="AC71" s="40">
        <f>VLOOKUP(Sintéticos6x6!D71,Aplicações!$B$10:$J$67,6,0)</f>
        <v>0.6</v>
      </c>
      <c r="AD71" s="40">
        <f>VLOOKUP(Sintéticos6x6!E71,Aplicações!$B$10:$J$67,6,0)</f>
        <v>0.5</v>
      </c>
      <c r="AE71" s="40">
        <f>VLOOKUP(Sintéticos6x6!F71,Aplicações!$B$10:$J$67,6,0)</f>
        <v>0.5</v>
      </c>
      <c r="AF71" s="40">
        <f>VLOOKUP(Sintéticos6x6!G71,Aplicações!$B$10:$J$67,6,0)</f>
        <v>0.5</v>
      </c>
      <c r="AG71" s="40">
        <f>VLOOKUP(Sintéticos6x6!H71,Aplicações!$B$10:$J$67,6,0)</f>
        <v>0.5</v>
      </c>
      <c r="AH71" s="40">
        <f>VLOOKUP(Sintéticos6x6!C71,Aplicações!$B$10:$J$67,7,0)</f>
        <v>0</v>
      </c>
      <c r="AI71" s="40">
        <f>VLOOKUP(Sintéticos6x6!D71,Aplicações!$B$10:$J$67,7,0)</f>
        <v>0</v>
      </c>
      <c r="AJ71" s="40">
        <f>VLOOKUP(Sintéticos6x6!E71,Aplicações!$B$10:$J$67,7,0)</f>
        <v>0.1</v>
      </c>
      <c r="AK71" s="40">
        <f>VLOOKUP(Sintéticos6x6!F71,Aplicações!$B$10:$J$67,7,0)</f>
        <v>0.1</v>
      </c>
      <c r="AL71" s="40">
        <f>VLOOKUP(Sintéticos6x6!G71,Aplicações!$B$10:$J$67,7,0)</f>
        <v>0.1</v>
      </c>
      <c r="AM71" s="40">
        <f>VLOOKUP(Sintéticos6x6!H71,Aplicações!$B$10:$J$67,7,0)</f>
        <v>0</v>
      </c>
      <c r="AN71" s="40">
        <f>VLOOKUP(Sintéticos6x6!C71,Aplicações!$B$10:$J$67,8,0)</f>
        <v>0.3</v>
      </c>
      <c r="AO71" s="40">
        <f>VLOOKUP(Sintéticos6x6!D71,Aplicações!$B$10:$J$67,8,0)</f>
        <v>0.3</v>
      </c>
      <c r="AP71" s="40">
        <f>VLOOKUP(Sintéticos6x6!E71,Aplicações!$B$10:$J$67,8,0)</f>
        <v>0.3</v>
      </c>
      <c r="AQ71" s="40">
        <f>VLOOKUP(Sintéticos6x6!F71,Aplicações!$B$10:$J$67,8,0)</f>
        <v>0.3</v>
      </c>
      <c r="AR71" s="40">
        <f>VLOOKUP(Sintéticos6x6!G71,Aplicações!$B$10:$J$67,8,0)</f>
        <v>0.3</v>
      </c>
      <c r="AS71" s="40">
        <f>VLOOKUP(Sintéticos6x6!H71,Aplicações!$B$10:$J$67,8,0)</f>
        <v>0.2</v>
      </c>
      <c r="AT71" s="40">
        <f t="shared" si="2"/>
        <v>3.2</v>
      </c>
      <c r="AU71" s="40">
        <f t="shared" si="3"/>
        <v>0.30000000000000004</v>
      </c>
      <c r="AV71" s="40">
        <f t="shared" si="4"/>
        <v>1.7</v>
      </c>
      <c r="AW71" s="40">
        <f t="shared" si="5"/>
        <v>0.94666666666666677</v>
      </c>
      <c r="AX71" s="40">
        <f t="shared" si="6"/>
        <v>0.94000000000000006</v>
      </c>
      <c r="AY71" s="40">
        <f t="shared" si="7"/>
        <v>0.96666666666666679</v>
      </c>
    </row>
    <row r="72" spans="2:51" ht="13.5" customHeight="1">
      <c r="B72" s="39">
        <v>69</v>
      </c>
      <c r="C72" s="31" t="s">
        <v>57</v>
      </c>
      <c r="D72" s="31" t="s">
        <v>57</v>
      </c>
      <c r="E72" s="31" t="s">
        <v>58</v>
      </c>
      <c r="F72" s="31" t="s">
        <v>58</v>
      </c>
      <c r="G72" s="31" t="s">
        <v>59</v>
      </c>
      <c r="H72" s="31" t="s">
        <v>59</v>
      </c>
      <c r="I72" s="40">
        <f>VLOOKUP(Sintéticos6x6!C72,Aplicações!$B$10:$J$67,9,0)</f>
        <v>60.92</v>
      </c>
      <c r="J72" s="40">
        <f>VLOOKUP(Sintéticos6x6!D72,Aplicações!$B$10:$J$67,9,0)</f>
        <v>60.92</v>
      </c>
      <c r="K72" s="40">
        <f>VLOOKUP(Sintéticos6x6!E72,Aplicações!$B$10:$J$67,9,0)</f>
        <v>39.32</v>
      </c>
      <c r="L72" s="40">
        <f>VLOOKUP(Sintéticos6x6!F72,Aplicações!$B$10:$J$67,9,0)</f>
        <v>39.32</v>
      </c>
      <c r="M72" s="40">
        <f>VLOOKUP(Sintéticos6x6!G72,Aplicações!$B$10:$J$67,9,0)</f>
        <v>36.29</v>
      </c>
      <c r="N72" s="40">
        <f>VLOOKUP(Sintéticos6x6!H72,Aplicações!$B$10:$J$67,9,0)</f>
        <v>36.29</v>
      </c>
      <c r="O72" s="31">
        <v>237</v>
      </c>
      <c r="P72" s="31">
        <v>235</v>
      </c>
      <c r="Q72" s="31">
        <v>128</v>
      </c>
      <c r="R72" s="31">
        <v>128</v>
      </c>
      <c r="S72" s="31">
        <v>141</v>
      </c>
      <c r="T72" s="31">
        <v>140</v>
      </c>
      <c r="U72" s="41">
        <f t="shared" ref="U72:Z72" si="75">O72/I72-1</f>
        <v>2.8903479973736048</v>
      </c>
      <c r="V72" s="41">
        <f t="shared" si="75"/>
        <v>2.8575180564674985</v>
      </c>
      <c r="W72" s="41">
        <f t="shared" si="75"/>
        <v>2.2553407934893186</v>
      </c>
      <c r="X72" s="41">
        <f t="shared" si="75"/>
        <v>2.2553407934893186</v>
      </c>
      <c r="Y72" s="41">
        <f t="shared" si="75"/>
        <v>2.8853678699366219</v>
      </c>
      <c r="Z72" s="41">
        <f t="shared" si="75"/>
        <v>2.8578120694406173</v>
      </c>
      <c r="AA72" s="41">
        <f t="shared" si="1"/>
        <v>2.6669545966994961</v>
      </c>
      <c r="AB72" s="40">
        <f>VLOOKUP(Sintéticos6x6!C72,Aplicações!$B$10:$J$67,6,0)</f>
        <v>0.6</v>
      </c>
      <c r="AC72" s="40">
        <f>VLOOKUP(Sintéticos6x6!D72,Aplicações!$B$10:$J$67,6,0)</f>
        <v>0.6</v>
      </c>
      <c r="AD72" s="40">
        <f>VLOOKUP(Sintéticos6x6!E72,Aplicações!$B$10:$J$67,6,0)</f>
        <v>0.5</v>
      </c>
      <c r="AE72" s="40">
        <f>VLOOKUP(Sintéticos6x6!F72,Aplicações!$B$10:$J$67,6,0)</f>
        <v>0.5</v>
      </c>
      <c r="AF72" s="40">
        <f>VLOOKUP(Sintéticos6x6!G72,Aplicações!$B$10:$J$67,6,0)</f>
        <v>0.5</v>
      </c>
      <c r="AG72" s="40">
        <f>VLOOKUP(Sintéticos6x6!H72,Aplicações!$B$10:$J$67,6,0)</f>
        <v>0.5</v>
      </c>
      <c r="AH72" s="40">
        <f>VLOOKUP(Sintéticos6x6!C72,Aplicações!$B$10:$J$67,7,0)</f>
        <v>0</v>
      </c>
      <c r="AI72" s="40">
        <f>VLOOKUP(Sintéticos6x6!D72,Aplicações!$B$10:$J$67,7,0)</f>
        <v>0</v>
      </c>
      <c r="AJ72" s="40">
        <f>VLOOKUP(Sintéticos6x6!E72,Aplicações!$B$10:$J$67,7,0)</f>
        <v>0.1</v>
      </c>
      <c r="AK72" s="40">
        <f>VLOOKUP(Sintéticos6x6!F72,Aplicações!$B$10:$J$67,7,0)</f>
        <v>0.1</v>
      </c>
      <c r="AL72" s="40">
        <f>VLOOKUP(Sintéticos6x6!G72,Aplicações!$B$10:$J$67,7,0)</f>
        <v>0</v>
      </c>
      <c r="AM72" s="40">
        <f>VLOOKUP(Sintéticos6x6!H72,Aplicações!$B$10:$J$67,7,0)</f>
        <v>0</v>
      </c>
      <c r="AN72" s="40">
        <f>VLOOKUP(Sintéticos6x6!C72,Aplicações!$B$10:$J$67,8,0)</f>
        <v>0.3</v>
      </c>
      <c r="AO72" s="40">
        <f>VLOOKUP(Sintéticos6x6!D72,Aplicações!$B$10:$J$67,8,0)</f>
        <v>0.3</v>
      </c>
      <c r="AP72" s="40">
        <f>VLOOKUP(Sintéticos6x6!E72,Aplicações!$B$10:$J$67,8,0)</f>
        <v>0.3</v>
      </c>
      <c r="AQ72" s="40">
        <f>VLOOKUP(Sintéticos6x6!F72,Aplicações!$B$10:$J$67,8,0)</f>
        <v>0.3</v>
      </c>
      <c r="AR72" s="40">
        <f>VLOOKUP(Sintéticos6x6!G72,Aplicações!$B$10:$J$67,8,0)</f>
        <v>0.2</v>
      </c>
      <c r="AS72" s="40">
        <f>VLOOKUP(Sintéticos6x6!H72,Aplicações!$B$10:$J$67,8,0)</f>
        <v>0.2</v>
      </c>
      <c r="AT72" s="40">
        <f t="shared" si="2"/>
        <v>3.2</v>
      </c>
      <c r="AU72" s="40">
        <f t="shared" si="3"/>
        <v>0.2</v>
      </c>
      <c r="AV72" s="40">
        <f t="shared" si="4"/>
        <v>1.5999999999999999</v>
      </c>
      <c r="AW72" s="40">
        <f t="shared" si="5"/>
        <v>0.94666666666666677</v>
      </c>
      <c r="AX72" s="40">
        <f t="shared" si="6"/>
        <v>0.94666666666666688</v>
      </c>
      <c r="AY72" s="40">
        <f t="shared" si="7"/>
        <v>0.94666666666666677</v>
      </c>
    </row>
    <row r="73" spans="2:51" ht="13.5" customHeight="1">
      <c r="B73" s="39">
        <v>70</v>
      </c>
      <c r="C73" s="31" t="s">
        <v>57</v>
      </c>
      <c r="D73" s="31" t="s">
        <v>57</v>
      </c>
      <c r="E73" s="31" t="s">
        <v>58</v>
      </c>
      <c r="F73" s="31" t="s">
        <v>59</v>
      </c>
      <c r="G73" s="31" t="s">
        <v>59</v>
      </c>
      <c r="H73" s="31" t="s">
        <v>59</v>
      </c>
      <c r="I73" s="40">
        <f>VLOOKUP(Sintéticos6x6!C73,Aplicações!$B$10:$J$67,9,0)</f>
        <v>60.92</v>
      </c>
      <c r="J73" s="40">
        <f>VLOOKUP(Sintéticos6x6!D73,Aplicações!$B$10:$J$67,9,0)</f>
        <v>60.92</v>
      </c>
      <c r="K73" s="40">
        <f>VLOOKUP(Sintéticos6x6!E73,Aplicações!$B$10:$J$67,9,0)</f>
        <v>39.32</v>
      </c>
      <c r="L73" s="40">
        <f>VLOOKUP(Sintéticos6x6!F73,Aplicações!$B$10:$J$67,9,0)</f>
        <v>36.29</v>
      </c>
      <c r="M73" s="40">
        <f>VLOOKUP(Sintéticos6x6!G73,Aplicações!$B$10:$J$67,9,0)</f>
        <v>36.29</v>
      </c>
      <c r="N73" s="40">
        <f>VLOOKUP(Sintéticos6x6!H73,Aplicações!$B$10:$J$67,9,0)</f>
        <v>36.29</v>
      </c>
      <c r="O73" s="31">
        <v>234</v>
      </c>
      <c r="P73" s="31">
        <v>233</v>
      </c>
      <c r="Q73" s="31">
        <v>129</v>
      </c>
      <c r="R73" s="31">
        <v>147</v>
      </c>
      <c r="S73" s="31">
        <v>146</v>
      </c>
      <c r="T73" s="31">
        <v>145</v>
      </c>
      <c r="U73" s="41">
        <f t="shared" ref="U73:Z73" si="76">O73/I73-1</f>
        <v>2.8411030860144453</v>
      </c>
      <c r="V73" s="41">
        <f t="shared" si="76"/>
        <v>2.8246881155613921</v>
      </c>
      <c r="W73" s="41">
        <f t="shared" si="76"/>
        <v>2.2807731434384535</v>
      </c>
      <c r="X73" s="41">
        <f t="shared" si="76"/>
        <v>3.0507026729126485</v>
      </c>
      <c r="Y73" s="41">
        <f t="shared" si="76"/>
        <v>3.0231468724166435</v>
      </c>
      <c r="Z73" s="41">
        <f t="shared" si="76"/>
        <v>2.9955910719206393</v>
      </c>
      <c r="AA73" s="41">
        <f t="shared" si="1"/>
        <v>2.8360008270440371</v>
      </c>
      <c r="AB73" s="40">
        <f>VLOOKUP(Sintéticos6x6!C73,Aplicações!$B$10:$J$67,6,0)</f>
        <v>0.6</v>
      </c>
      <c r="AC73" s="40">
        <f>VLOOKUP(Sintéticos6x6!D73,Aplicações!$B$10:$J$67,6,0)</f>
        <v>0.6</v>
      </c>
      <c r="AD73" s="40">
        <f>VLOOKUP(Sintéticos6x6!E73,Aplicações!$B$10:$J$67,6,0)</f>
        <v>0.5</v>
      </c>
      <c r="AE73" s="40">
        <f>VLOOKUP(Sintéticos6x6!F73,Aplicações!$B$10:$J$67,6,0)</f>
        <v>0.5</v>
      </c>
      <c r="AF73" s="40">
        <f>VLOOKUP(Sintéticos6x6!G73,Aplicações!$B$10:$J$67,6,0)</f>
        <v>0.5</v>
      </c>
      <c r="AG73" s="40">
        <f>VLOOKUP(Sintéticos6x6!H73,Aplicações!$B$10:$J$67,6,0)</f>
        <v>0.5</v>
      </c>
      <c r="AH73" s="40">
        <f>VLOOKUP(Sintéticos6x6!C73,Aplicações!$B$10:$J$67,7,0)</f>
        <v>0</v>
      </c>
      <c r="AI73" s="40">
        <f>VLOOKUP(Sintéticos6x6!D73,Aplicações!$B$10:$J$67,7,0)</f>
        <v>0</v>
      </c>
      <c r="AJ73" s="40">
        <f>VLOOKUP(Sintéticos6x6!E73,Aplicações!$B$10:$J$67,7,0)</f>
        <v>0.1</v>
      </c>
      <c r="AK73" s="40">
        <f>VLOOKUP(Sintéticos6x6!F73,Aplicações!$B$10:$J$67,7,0)</f>
        <v>0</v>
      </c>
      <c r="AL73" s="40">
        <f>VLOOKUP(Sintéticos6x6!G73,Aplicações!$B$10:$J$67,7,0)</f>
        <v>0</v>
      </c>
      <c r="AM73" s="40">
        <f>VLOOKUP(Sintéticos6x6!H73,Aplicações!$B$10:$J$67,7,0)</f>
        <v>0</v>
      </c>
      <c r="AN73" s="40">
        <f>VLOOKUP(Sintéticos6x6!C73,Aplicações!$B$10:$J$67,8,0)</f>
        <v>0.3</v>
      </c>
      <c r="AO73" s="40">
        <f>VLOOKUP(Sintéticos6x6!D73,Aplicações!$B$10:$J$67,8,0)</f>
        <v>0.3</v>
      </c>
      <c r="AP73" s="40">
        <f>VLOOKUP(Sintéticos6x6!E73,Aplicações!$B$10:$J$67,8,0)</f>
        <v>0.3</v>
      </c>
      <c r="AQ73" s="40">
        <f>VLOOKUP(Sintéticos6x6!F73,Aplicações!$B$10:$J$67,8,0)</f>
        <v>0.2</v>
      </c>
      <c r="AR73" s="40">
        <f>VLOOKUP(Sintéticos6x6!G73,Aplicações!$B$10:$J$67,8,0)</f>
        <v>0.2</v>
      </c>
      <c r="AS73" s="40">
        <f>VLOOKUP(Sintéticos6x6!H73,Aplicações!$B$10:$J$67,8,0)</f>
        <v>0.2</v>
      </c>
      <c r="AT73" s="40">
        <f t="shared" si="2"/>
        <v>3.2</v>
      </c>
      <c r="AU73" s="40">
        <f t="shared" si="3"/>
        <v>0.1</v>
      </c>
      <c r="AV73" s="40">
        <f t="shared" si="4"/>
        <v>1.4999999999999998</v>
      </c>
      <c r="AW73" s="40">
        <f t="shared" si="5"/>
        <v>0.94666666666666677</v>
      </c>
      <c r="AX73" s="40">
        <f t="shared" si="6"/>
        <v>0.96666666666666679</v>
      </c>
      <c r="AY73" s="40">
        <f t="shared" si="7"/>
        <v>0.94666666666666677</v>
      </c>
    </row>
    <row r="74" spans="2:51" ht="13.5" customHeight="1">
      <c r="B74" s="39">
        <v>71</v>
      </c>
      <c r="C74" s="31" t="s">
        <v>57</v>
      </c>
      <c r="D74" s="31" t="s">
        <v>57</v>
      </c>
      <c r="E74" s="31" t="s">
        <v>59</v>
      </c>
      <c r="F74" s="31" t="s">
        <v>59</v>
      </c>
      <c r="G74" s="31" t="s">
        <v>59</v>
      </c>
      <c r="H74" s="31" t="s">
        <v>59</v>
      </c>
      <c r="I74" s="40">
        <f>VLOOKUP(Sintéticos6x6!C74,Aplicações!$B$10:$J$67,9,0)</f>
        <v>60.92</v>
      </c>
      <c r="J74" s="40">
        <f>VLOOKUP(Sintéticos6x6!D74,Aplicações!$B$10:$J$67,9,0)</f>
        <v>60.92</v>
      </c>
      <c r="K74" s="40">
        <f>VLOOKUP(Sintéticos6x6!E74,Aplicações!$B$10:$J$67,9,0)</f>
        <v>36.29</v>
      </c>
      <c r="L74" s="40">
        <f>VLOOKUP(Sintéticos6x6!F74,Aplicações!$B$10:$J$67,9,0)</f>
        <v>36.29</v>
      </c>
      <c r="M74" s="40">
        <f>VLOOKUP(Sintéticos6x6!G74,Aplicações!$B$10:$J$67,9,0)</f>
        <v>36.29</v>
      </c>
      <c r="N74" s="40">
        <f>VLOOKUP(Sintéticos6x6!H74,Aplicações!$B$10:$J$67,9,0)</f>
        <v>36.29</v>
      </c>
      <c r="O74" s="31">
        <v>243</v>
      </c>
      <c r="P74" s="31">
        <v>242</v>
      </c>
      <c r="Q74" s="31">
        <v>167</v>
      </c>
      <c r="R74" s="31">
        <v>166</v>
      </c>
      <c r="S74" s="31">
        <v>166</v>
      </c>
      <c r="T74" s="31">
        <v>167</v>
      </c>
      <c r="U74" s="41">
        <f t="shared" ref="U74:Z74" si="77">O74/I74-1</f>
        <v>2.9888378200919239</v>
      </c>
      <c r="V74" s="41">
        <f t="shared" si="77"/>
        <v>2.9724228496388707</v>
      </c>
      <c r="W74" s="41">
        <f t="shared" si="77"/>
        <v>3.6018186828327368</v>
      </c>
      <c r="X74" s="41">
        <f t="shared" si="77"/>
        <v>3.5742628823367317</v>
      </c>
      <c r="Y74" s="41">
        <f t="shared" si="77"/>
        <v>3.5742628823367317</v>
      </c>
      <c r="Z74" s="41">
        <f t="shared" si="77"/>
        <v>3.6018186828327368</v>
      </c>
      <c r="AA74" s="41">
        <f t="shared" si="1"/>
        <v>3.3855706333449551</v>
      </c>
      <c r="AB74" s="40">
        <f>VLOOKUP(Sintéticos6x6!C74,Aplicações!$B$10:$J$67,6,0)</f>
        <v>0.6</v>
      </c>
      <c r="AC74" s="40">
        <f>VLOOKUP(Sintéticos6x6!D74,Aplicações!$B$10:$J$67,6,0)</f>
        <v>0.6</v>
      </c>
      <c r="AD74" s="40">
        <f>VLOOKUP(Sintéticos6x6!E74,Aplicações!$B$10:$J$67,6,0)</f>
        <v>0.5</v>
      </c>
      <c r="AE74" s="40">
        <f>VLOOKUP(Sintéticos6x6!F74,Aplicações!$B$10:$J$67,6,0)</f>
        <v>0.5</v>
      </c>
      <c r="AF74" s="40">
        <f>VLOOKUP(Sintéticos6x6!G74,Aplicações!$B$10:$J$67,6,0)</f>
        <v>0.5</v>
      </c>
      <c r="AG74" s="40">
        <f>VLOOKUP(Sintéticos6x6!H74,Aplicações!$B$10:$J$67,6,0)</f>
        <v>0.5</v>
      </c>
      <c r="AH74" s="40">
        <f>VLOOKUP(Sintéticos6x6!C74,Aplicações!$B$10:$J$67,7,0)</f>
        <v>0</v>
      </c>
      <c r="AI74" s="40">
        <f>VLOOKUP(Sintéticos6x6!D74,Aplicações!$B$10:$J$67,7,0)</f>
        <v>0</v>
      </c>
      <c r="AJ74" s="40">
        <f>VLOOKUP(Sintéticos6x6!E74,Aplicações!$B$10:$J$67,7,0)</f>
        <v>0</v>
      </c>
      <c r="AK74" s="40">
        <f>VLOOKUP(Sintéticos6x6!F74,Aplicações!$B$10:$J$67,7,0)</f>
        <v>0</v>
      </c>
      <c r="AL74" s="40">
        <f>VLOOKUP(Sintéticos6x6!G74,Aplicações!$B$10:$J$67,7,0)</f>
        <v>0</v>
      </c>
      <c r="AM74" s="40">
        <f>VLOOKUP(Sintéticos6x6!H74,Aplicações!$B$10:$J$67,7,0)</f>
        <v>0</v>
      </c>
      <c r="AN74" s="40">
        <f>VLOOKUP(Sintéticos6x6!C74,Aplicações!$B$10:$J$67,8,0)</f>
        <v>0.3</v>
      </c>
      <c r="AO74" s="40">
        <f>VLOOKUP(Sintéticos6x6!D74,Aplicações!$B$10:$J$67,8,0)</f>
        <v>0.3</v>
      </c>
      <c r="AP74" s="40">
        <f>VLOOKUP(Sintéticos6x6!E74,Aplicações!$B$10:$J$67,8,0)</f>
        <v>0.2</v>
      </c>
      <c r="AQ74" s="40">
        <f>VLOOKUP(Sintéticos6x6!F74,Aplicações!$B$10:$J$67,8,0)</f>
        <v>0.2</v>
      </c>
      <c r="AR74" s="40">
        <f>VLOOKUP(Sintéticos6x6!G74,Aplicações!$B$10:$J$67,8,0)</f>
        <v>0.2</v>
      </c>
      <c r="AS74" s="40">
        <f>VLOOKUP(Sintéticos6x6!H74,Aplicações!$B$10:$J$67,8,0)</f>
        <v>0.2</v>
      </c>
      <c r="AT74" s="40">
        <f t="shared" si="2"/>
        <v>3.2</v>
      </c>
      <c r="AU74" s="40">
        <f t="shared" si="3"/>
        <v>0</v>
      </c>
      <c r="AV74" s="40">
        <f t="shared" si="4"/>
        <v>1.4</v>
      </c>
      <c r="AW74" s="40">
        <f t="shared" si="5"/>
        <v>0.94666666666666677</v>
      </c>
      <c r="AX74" s="40">
        <f t="shared" si="6"/>
        <v>1</v>
      </c>
      <c r="AY74" s="40">
        <f t="shared" si="7"/>
        <v>0.95333333333333337</v>
      </c>
    </row>
    <row r="75" spans="2:51" ht="13.5" customHeight="1">
      <c r="B75" s="39">
        <v>72</v>
      </c>
      <c r="C75" s="31" t="s">
        <v>57</v>
      </c>
      <c r="D75" s="31" t="s">
        <v>58</v>
      </c>
      <c r="E75" s="31" t="s">
        <v>58</v>
      </c>
      <c r="F75" s="31" t="s">
        <v>58</v>
      </c>
      <c r="G75" s="31" t="s">
        <v>58</v>
      </c>
      <c r="H75" s="31" t="s">
        <v>58</v>
      </c>
      <c r="I75" s="40">
        <f>VLOOKUP(Sintéticos6x6!C75,Aplicações!$B$10:$J$67,9,0)</f>
        <v>60.92</v>
      </c>
      <c r="J75" s="40">
        <f>VLOOKUP(Sintéticos6x6!D75,Aplicações!$B$10:$J$67,9,0)</f>
        <v>39.32</v>
      </c>
      <c r="K75" s="40">
        <f>VLOOKUP(Sintéticos6x6!E75,Aplicações!$B$10:$J$67,9,0)</f>
        <v>39.32</v>
      </c>
      <c r="L75" s="40">
        <f>VLOOKUP(Sintéticos6x6!F75,Aplicações!$B$10:$J$67,9,0)</f>
        <v>39.32</v>
      </c>
      <c r="M75" s="40">
        <f>VLOOKUP(Sintéticos6x6!G75,Aplicações!$B$10:$J$67,9,0)</f>
        <v>39.32</v>
      </c>
      <c r="N75" s="40">
        <f>VLOOKUP(Sintéticos6x6!H75,Aplicações!$B$10:$J$67,9,0)</f>
        <v>39.32</v>
      </c>
      <c r="O75" s="31">
        <v>256</v>
      </c>
      <c r="P75" s="31">
        <v>147</v>
      </c>
      <c r="Q75" s="31">
        <v>149</v>
      </c>
      <c r="R75" s="31">
        <v>152</v>
      </c>
      <c r="S75" s="31">
        <v>147</v>
      </c>
      <c r="T75" s="31">
        <v>144</v>
      </c>
      <c r="U75" s="41">
        <f t="shared" ref="U75:Z75" si="78">O75/I75-1</f>
        <v>3.2022324359816148</v>
      </c>
      <c r="V75" s="41">
        <f t="shared" si="78"/>
        <v>2.7385554425228893</v>
      </c>
      <c r="W75" s="41">
        <f t="shared" si="78"/>
        <v>2.7894201424211595</v>
      </c>
      <c r="X75" s="41">
        <f t="shared" si="78"/>
        <v>2.8657171922685656</v>
      </c>
      <c r="Y75" s="41">
        <f t="shared" si="78"/>
        <v>2.7385554425228893</v>
      </c>
      <c r="Z75" s="41">
        <f t="shared" si="78"/>
        <v>2.6622583926754833</v>
      </c>
      <c r="AA75" s="41">
        <f t="shared" si="1"/>
        <v>2.8327898413987671</v>
      </c>
      <c r="AB75" s="40">
        <f>VLOOKUP(Sintéticos6x6!C75,Aplicações!$B$10:$J$67,6,0)</f>
        <v>0.6</v>
      </c>
      <c r="AC75" s="40">
        <f>VLOOKUP(Sintéticos6x6!D75,Aplicações!$B$10:$J$67,6,0)</f>
        <v>0.5</v>
      </c>
      <c r="AD75" s="40">
        <f>VLOOKUP(Sintéticos6x6!E75,Aplicações!$B$10:$J$67,6,0)</f>
        <v>0.5</v>
      </c>
      <c r="AE75" s="40">
        <f>VLOOKUP(Sintéticos6x6!F75,Aplicações!$B$10:$J$67,6,0)</f>
        <v>0.5</v>
      </c>
      <c r="AF75" s="40">
        <f>VLOOKUP(Sintéticos6x6!G75,Aplicações!$B$10:$J$67,6,0)</f>
        <v>0.5</v>
      </c>
      <c r="AG75" s="40">
        <f>VLOOKUP(Sintéticos6x6!H75,Aplicações!$B$10:$J$67,6,0)</f>
        <v>0.5</v>
      </c>
      <c r="AH75" s="40">
        <f>VLOOKUP(Sintéticos6x6!C75,Aplicações!$B$10:$J$67,7,0)</f>
        <v>0</v>
      </c>
      <c r="AI75" s="40">
        <f>VLOOKUP(Sintéticos6x6!D75,Aplicações!$B$10:$J$67,7,0)</f>
        <v>0.1</v>
      </c>
      <c r="AJ75" s="40">
        <f>VLOOKUP(Sintéticos6x6!E75,Aplicações!$B$10:$J$67,7,0)</f>
        <v>0.1</v>
      </c>
      <c r="AK75" s="40">
        <f>VLOOKUP(Sintéticos6x6!F75,Aplicações!$B$10:$J$67,7,0)</f>
        <v>0.1</v>
      </c>
      <c r="AL75" s="40">
        <f>VLOOKUP(Sintéticos6x6!G75,Aplicações!$B$10:$J$67,7,0)</f>
        <v>0.1</v>
      </c>
      <c r="AM75" s="40">
        <f>VLOOKUP(Sintéticos6x6!H75,Aplicações!$B$10:$J$67,7,0)</f>
        <v>0.1</v>
      </c>
      <c r="AN75" s="40">
        <f>VLOOKUP(Sintéticos6x6!C75,Aplicações!$B$10:$J$67,8,0)</f>
        <v>0.3</v>
      </c>
      <c r="AO75" s="40">
        <f>VLOOKUP(Sintéticos6x6!D75,Aplicações!$B$10:$J$67,8,0)</f>
        <v>0.3</v>
      </c>
      <c r="AP75" s="40">
        <f>VLOOKUP(Sintéticos6x6!E75,Aplicações!$B$10:$J$67,8,0)</f>
        <v>0.3</v>
      </c>
      <c r="AQ75" s="40">
        <f>VLOOKUP(Sintéticos6x6!F75,Aplicações!$B$10:$J$67,8,0)</f>
        <v>0.3</v>
      </c>
      <c r="AR75" s="40">
        <f>VLOOKUP(Sintéticos6x6!G75,Aplicações!$B$10:$J$67,8,0)</f>
        <v>0.3</v>
      </c>
      <c r="AS75" s="40">
        <f>VLOOKUP(Sintéticos6x6!H75,Aplicações!$B$10:$J$67,8,0)</f>
        <v>0.3</v>
      </c>
      <c r="AT75" s="40">
        <f t="shared" si="2"/>
        <v>3.1</v>
      </c>
      <c r="AU75" s="40">
        <f t="shared" si="3"/>
        <v>0.5</v>
      </c>
      <c r="AV75" s="40">
        <f t="shared" si="4"/>
        <v>1.8</v>
      </c>
      <c r="AW75" s="40">
        <f t="shared" si="5"/>
        <v>0.96666666666666667</v>
      </c>
      <c r="AX75" s="40">
        <f t="shared" si="6"/>
        <v>0.96666666666666667</v>
      </c>
      <c r="AY75" s="40">
        <f t="shared" si="7"/>
        <v>1</v>
      </c>
    </row>
    <row r="76" spans="2:51" ht="13.5" customHeight="1">
      <c r="B76" s="39">
        <v>73</v>
      </c>
      <c r="C76" s="31" t="s">
        <v>57</v>
      </c>
      <c r="D76" s="31" t="s">
        <v>58</v>
      </c>
      <c r="E76" s="31" t="s">
        <v>58</v>
      </c>
      <c r="F76" s="31" t="s">
        <v>58</v>
      </c>
      <c r="G76" s="31" t="s">
        <v>58</v>
      </c>
      <c r="H76" s="31" t="s">
        <v>59</v>
      </c>
      <c r="I76" s="40">
        <f>VLOOKUP(Sintéticos6x6!C76,Aplicações!$B$10:$J$67,9,0)</f>
        <v>60.92</v>
      </c>
      <c r="J76" s="40">
        <f>VLOOKUP(Sintéticos6x6!D76,Aplicações!$B$10:$J$67,9,0)</f>
        <v>39.32</v>
      </c>
      <c r="K76" s="40">
        <f>VLOOKUP(Sintéticos6x6!E76,Aplicações!$B$10:$J$67,9,0)</f>
        <v>39.32</v>
      </c>
      <c r="L76" s="40">
        <f>VLOOKUP(Sintéticos6x6!F76,Aplicações!$B$10:$J$67,9,0)</f>
        <v>39.32</v>
      </c>
      <c r="M76" s="40">
        <f>VLOOKUP(Sintéticos6x6!G76,Aplicações!$B$10:$J$67,9,0)</f>
        <v>39.32</v>
      </c>
      <c r="N76" s="40">
        <f>VLOOKUP(Sintéticos6x6!H76,Aplicações!$B$10:$J$67,9,0)</f>
        <v>36.29</v>
      </c>
      <c r="O76" s="31">
        <v>246</v>
      </c>
      <c r="P76" s="31">
        <v>142</v>
      </c>
      <c r="Q76" s="31">
        <v>140</v>
      </c>
      <c r="R76" s="31">
        <v>148</v>
      </c>
      <c r="S76" s="31">
        <v>137</v>
      </c>
      <c r="T76" s="31">
        <v>147</v>
      </c>
      <c r="U76" s="41">
        <f t="shared" ref="U76:Z76" si="79">O76/I76-1</f>
        <v>3.038082731451083</v>
      </c>
      <c r="V76" s="41">
        <f t="shared" si="79"/>
        <v>2.6113936927772126</v>
      </c>
      <c r="W76" s="41">
        <f t="shared" si="79"/>
        <v>2.5605289928789419</v>
      </c>
      <c r="X76" s="41">
        <f t="shared" si="79"/>
        <v>2.7639877924720242</v>
      </c>
      <c r="Y76" s="41">
        <f t="shared" si="79"/>
        <v>2.4842319430315363</v>
      </c>
      <c r="Z76" s="41">
        <f t="shared" si="79"/>
        <v>3.0507026729126485</v>
      </c>
      <c r="AA76" s="41">
        <f t="shared" si="1"/>
        <v>2.7514879709205746</v>
      </c>
      <c r="AB76" s="40">
        <f>VLOOKUP(Sintéticos6x6!C76,Aplicações!$B$10:$J$67,6,0)</f>
        <v>0.6</v>
      </c>
      <c r="AC76" s="40">
        <f>VLOOKUP(Sintéticos6x6!D76,Aplicações!$B$10:$J$67,6,0)</f>
        <v>0.5</v>
      </c>
      <c r="AD76" s="40">
        <f>VLOOKUP(Sintéticos6x6!E76,Aplicações!$B$10:$J$67,6,0)</f>
        <v>0.5</v>
      </c>
      <c r="AE76" s="40">
        <f>VLOOKUP(Sintéticos6x6!F76,Aplicações!$B$10:$J$67,6,0)</f>
        <v>0.5</v>
      </c>
      <c r="AF76" s="40">
        <f>VLOOKUP(Sintéticos6x6!G76,Aplicações!$B$10:$J$67,6,0)</f>
        <v>0.5</v>
      </c>
      <c r="AG76" s="40">
        <f>VLOOKUP(Sintéticos6x6!H76,Aplicações!$B$10:$J$67,6,0)</f>
        <v>0.5</v>
      </c>
      <c r="AH76" s="40">
        <f>VLOOKUP(Sintéticos6x6!C76,Aplicações!$B$10:$J$67,7,0)</f>
        <v>0</v>
      </c>
      <c r="AI76" s="40">
        <f>VLOOKUP(Sintéticos6x6!D76,Aplicações!$B$10:$J$67,7,0)</f>
        <v>0.1</v>
      </c>
      <c r="AJ76" s="40">
        <f>VLOOKUP(Sintéticos6x6!E76,Aplicações!$B$10:$J$67,7,0)</f>
        <v>0.1</v>
      </c>
      <c r="AK76" s="40">
        <f>VLOOKUP(Sintéticos6x6!F76,Aplicações!$B$10:$J$67,7,0)</f>
        <v>0.1</v>
      </c>
      <c r="AL76" s="40">
        <f>VLOOKUP(Sintéticos6x6!G76,Aplicações!$B$10:$J$67,7,0)</f>
        <v>0.1</v>
      </c>
      <c r="AM76" s="40">
        <f>VLOOKUP(Sintéticos6x6!H76,Aplicações!$B$10:$J$67,7,0)</f>
        <v>0</v>
      </c>
      <c r="AN76" s="40">
        <f>VLOOKUP(Sintéticos6x6!C76,Aplicações!$B$10:$J$67,8,0)</f>
        <v>0.3</v>
      </c>
      <c r="AO76" s="40">
        <f>VLOOKUP(Sintéticos6x6!D76,Aplicações!$B$10:$J$67,8,0)</f>
        <v>0.3</v>
      </c>
      <c r="AP76" s="40">
        <f>VLOOKUP(Sintéticos6x6!E76,Aplicações!$B$10:$J$67,8,0)</f>
        <v>0.3</v>
      </c>
      <c r="AQ76" s="40">
        <f>VLOOKUP(Sintéticos6x6!F76,Aplicações!$B$10:$J$67,8,0)</f>
        <v>0.3</v>
      </c>
      <c r="AR76" s="40">
        <f>VLOOKUP(Sintéticos6x6!G76,Aplicações!$B$10:$J$67,8,0)</f>
        <v>0.3</v>
      </c>
      <c r="AS76" s="40">
        <f>VLOOKUP(Sintéticos6x6!H76,Aplicações!$B$10:$J$67,8,0)</f>
        <v>0.2</v>
      </c>
      <c r="AT76" s="40">
        <f t="shared" si="2"/>
        <v>3.1</v>
      </c>
      <c r="AU76" s="40">
        <f t="shared" si="3"/>
        <v>0.4</v>
      </c>
      <c r="AV76" s="40">
        <f t="shared" si="4"/>
        <v>1.7</v>
      </c>
      <c r="AW76" s="40">
        <f t="shared" si="5"/>
        <v>0.96666666666666667</v>
      </c>
      <c r="AX76" s="40">
        <f t="shared" si="6"/>
        <v>0.94666666666666677</v>
      </c>
      <c r="AY76" s="40">
        <f t="shared" si="7"/>
        <v>0.96666666666666679</v>
      </c>
    </row>
    <row r="77" spans="2:51" ht="13.5" customHeight="1">
      <c r="B77" s="39">
        <v>74</v>
      </c>
      <c r="C77" s="31" t="s">
        <v>57</v>
      </c>
      <c r="D77" s="31" t="s">
        <v>58</v>
      </c>
      <c r="E77" s="31" t="s">
        <v>58</v>
      </c>
      <c r="F77" s="31" t="s">
        <v>58</v>
      </c>
      <c r="G77" s="31" t="s">
        <v>59</v>
      </c>
      <c r="H77" s="31" t="s">
        <v>59</v>
      </c>
      <c r="I77" s="40">
        <f>VLOOKUP(Sintéticos6x6!C77,Aplicações!$B$10:$J$67,9,0)</f>
        <v>60.92</v>
      </c>
      <c r="J77" s="40">
        <f>VLOOKUP(Sintéticos6x6!D77,Aplicações!$B$10:$J$67,9,0)</f>
        <v>39.32</v>
      </c>
      <c r="K77" s="40">
        <f>VLOOKUP(Sintéticos6x6!E77,Aplicações!$B$10:$J$67,9,0)</f>
        <v>39.32</v>
      </c>
      <c r="L77" s="40">
        <f>VLOOKUP(Sintéticos6x6!F77,Aplicações!$B$10:$J$67,9,0)</f>
        <v>39.32</v>
      </c>
      <c r="M77" s="40">
        <f>VLOOKUP(Sintéticos6x6!G77,Aplicações!$B$10:$J$67,9,0)</f>
        <v>36.29</v>
      </c>
      <c r="N77" s="40">
        <f>VLOOKUP(Sintéticos6x6!H77,Aplicações!$B$10:$J$67,9,0)</f>
        <v>36.29</v>
      </c>
      <c r="O77" s="31">
        <v>244</v>
      </c>
      <c r="P77" s="31">
        <v>139</v>
      </c>
      <c r="Q77" s="31">
        <v>138</v>
      </c>
      <c r="R77" s="31">
        <v>138</v>
      </c>
      <c r="S77" s="31">
        <v>150</v>
      </c>
      <c r="T77" s="31">
        <v>149</v>
      </c>
      <c r="U77" s="41">
        <f t="shared" ref="U77:Z77" si="80">O77/I77-1</f>
        <v>3.0052527905449766</v>
      </c>
      <c r="V77" s="41">
        <f t="shared" si="80"/>
        <v>2.5350966429298065</v>
      </c>
      <c r="W77" s="41">
        <f t="shared" si="80"/>
        <v>2.5096642929806712</v>
      </c>
      <c r="X77" s="41">
        <f t="shared" si="80"/>
        <v>2.5096642929806712</v>
      </c>
      <c r="Y77" s="41">
        <f t="shared" si="80"/>
        <v>3.1333700744006618</v>
      </c>
      <c r="Z77" s="41">
        <f t="shared" si="80"/>
        <v>3.1058142739046568</v>
      </c>
      <c r="AA77" s="41">
        <f t="shared" si="1"/>
        <v>2.7998103946235737</v>
      </c>
      <c r="AB77" s="40">
        <f>VLOOKUP(Sintéticos6x6!C77,Aplicações!$B$10:$J$67,6,0)</f>
        <v>0.6</v>
      </c>
      <c r="AC77" s="40">
        <f>VLOOKUP(Sintéticos6x6!D77,Aplicações!$B$10:$J$67,6,0)</f>
        <v>0.5</v>
      </c>
      <c r="AD77" s="40">
        <f>VLOOKUP(Sintéticos6x6!E77,Aplicações!$B$10:$J$67,6,0)</f>
        <v>0.5</v>
      </c>
      <c r="AE77" s="40">
        <f>VLOOKUP(Sintéticos6x6!F77,Aplicações!$B$10:$J$67,6,0)</f>
        <v>0.5</v>
      </c>
      <c r="AF77" s="40">
        <f>VLOOKUP(Sintéticos6x6!G77,Aplicações!$B$10:$J$67,6,0)</f>
        <v>0.5</v>
      </c>
      <c r="AG77" s="40">
        <f>VLOOKUP(Sintéticos6x6!H77,Aplicações!$B$10:$J$67,6,0)</f>
        <v>0.5</v>
      </c>
      <c r="AH77" s="40">
        <f>VLOOKUP(Sintéticos6x6!C77,Aplicações!$B$10:$J$67,7,0)</f>
        <v>0</v>
      </c>
      <c r="AI77" s="40">
        <f>VLOOKUP(Sintéticos6x6!D77,Aplicações!$B$10:$J$67,7,0)</f>
        <v>0.1</v>
      </c>
      <c r="AJ77" s="40">
        <f>VLOOKUP(Sintéticos6x6!E77,Aplicações!$B$10:$J$67,7,0)</f>
        <v>0.1</v>
      </c>
      <c r="AK77" s="40">
        <f>VLOOKUP(Sintéticos6x6!F77,Aplicações!$B$10:$J$67,7,0)</f>
        <v>0.1</v>
      </c>
      <c r="AL77" s="40">
        <f>VLOOKUP(Sintéticos6x6!G77,Aplicações!$B$10:$J$67,7,0)</f>
        <v>0</v>
      </c>
      <c r="AM77" s="40">
        <f>VLOOKUP(Sintéticos6x6!H77,Aplicações!$B$10:$J$67,7,0)</f>
        <v>0</v>
      </c>
      <c r="AN77" s="40">
        <f>VLOOKUP(Sintéticos6x6!C77,Aplicações!$B$10:$J$67,8,0)</f>
        <v>0.3</v>
      </c>
      <c r="AO77" s="40">
        <f>VLOOKUP(Sintéticos6x6!D77,Aplicações!$B$10:$J$67,8,0)</f>
        <v>0.3</v>
      </c>
      <c r="AP77" s="40">
        <f>VLOOKUP(Sintéticos6x6!E77,Aplicações!$B$10:$J$67,8,0)</f>
        <v>0.3</v>
      </c>
      <c r="AQ77" s="40">
        <f>VLOOKUP(Sintéticos6x6!F77,Aplicações!$B$10:$J$67,8,0)</f>
        <v>0.3</v>
      </c>
      <c r="AR77" s="40">
        <f>VLOOKUP(Sintéticos6x6!G77,Aplicações!$B$10:$J$67,8,0)</f>
        <v>0.2</v>
      </c>
      <c r="AS77" s="40">
        <f>VLOOKUP(Sintéticos6x6!H77,Aplicações!$B$10:$J$67,8,0)</f>
        <v>0.2</v>
      </c>
      <c r="AT77" s="40">
        <f t="shared" si="2"/>
        <v>3.1</v>
      </c>
      <c r="AU77" s="40">
        <f t="shared" si="3"/>
        <v>0.30000000000000004</v>
      </c>
      <c r="AV77" s="40">
        <f t="shared" si="4"/>
        <v>1.5999999999999999</v>
      </c>
      <c r="AW77" s="40">
        <f t="shared" si="5"/>
        <v>0.96666666666666667</v>
      </c>
      <c r="AX77" s="40">
        <f t="shared" si="6"/>
        <v>0.94000000000000006</v>
      </c>
      <c r="AY77" s="40">
        <f t="shared" si="7"/>
        <v>0.94666666666666677</v>
      </c>
    </row>
    <row r="78" spans="2:51" ht="13.5" customHeight="1">
      <c r="B78" s="39">
        <v>75</v>
      </c>
      <c r="C78" s="31" t="s">
        <v>57</v>
      </c>
      <c r="D78" s="31" t="s">
        <v>58</v>
      </c>
      <c r="E78" s="31" t="s">
        <v>58</v>
      </c>
      <c r="F78" s="31" t="s">
        <v>59</v>
      </c>
      <c r="G78" s="31" t="s">
        <v>59</v>
      </c>
      <c r="H78" s="31" t="s">
        <v>59</v>
      </c>
      <c r="I78" s="40">
        <f>VLOOKUP(Sintéticos6x6!C78,Aplicações!$B$10:$J$67,9,0)</f>
        <v>60.92</v>
      </c>
      <c r="J78" s="40">
        <f>VLOOKUP(Sintéticos6x6!D78,Aplicações!$B$10:$J$67,9,0)</f>
        <v>39.32</v>
      </c>
      <c r="K78" s="40">
        <f>VLOOKUP(Sintéticos6x6!E78,Aplicações!$B$10:$J$67,9,0)</f>
        <v>39.32</v>
      </c>
      <c r="L78" s="40">
        <f>VLOOKUP(Sintéticos6x6!F78,Aplicações!$B$10:$J$67,9,0)</f>
        <v>36.29</v>
      </c>
      <c r="M78" s="40">
        <f>VLOOKUP(Sintéticos6x6!G78,Aplicações!$B$10:$J$67,9,0)</f>
        <v>36.29</v>
      </c>
      <c r="N78" s="40">
        <f>VLOOKUP(Sintéticos6x6!H78,Aplicações!$B$10:$J$67,9,0)</f>
        <v>36.29</v>
      </c>
      <c r="O78" s="31">
        <v>246</v>
      </c>
      <c r="P78" s="31">
        <v>144</v>
      </c>
      <c r="Q78" s="31">
        <v>143</v>
      </c>
      <c r="R78" s="31">
        <v>163</v>
      </c>
      <c r="S78" s="31">
        <v>162</v>
      </c>
      <c r="T78" s="31">
        <v>163</v>
      </c>
      <c r="U78" s="41">
        <f t="shared" ref="U78:Z78" si="81">O78/I78-1</f>
        <v>3.038082731451083</v>
      </c>
      <c r="V78" s="41">
        <f t="shared" si="81"/>
        <v>2.6622583926754833</v>
      </c>
      <c r="W78" s="41">
        <f t="shared" si="81"/>
        <v>2.6368260427263479</v>
      </c>
      <c r="X78" s="41">
        <f t="shared" si="81"/>
        <v>3.4915954808487184</v>
      </c>
      <c r="Y78" s="41">
        <f t="shared" si="81"/>
        <v>3.4640396803527143</v>
      </c>
      <c r="Z78" s="41">
        <f t="shared" si="81"/>
        <v>3.4915954808487184</v>
      </c>
      <c r="AA78" s="41">
        <f t="shared" si="1"/>
        <v>3.1307329681505109</v>
      </c>
      <c r="AB78" s="40">
        <f>VLOOKUP(Sintéticos6x6!C78,Aplicações!$B$10:$J$67,6,0)</f>
        <v>0.6</v>
      </c>
      <c r="AC78" s="40">
        <f>VLOOKUP(Sintéticos6x6!D78,Aplicações!$B$10:$J$67,6,0)</f>
        <v>0.5</v>
      </c>
      <c r="AD78" s="40">
        <f>VLOOKUP(Sintéticos6x6!E78,Aplicações!$B$10:$J$67,6,0)</f>
        <v>0.5</v>
      </c>
      <c r="AE78" s="40">
        <f>VLOOKUP(Sintéticos6x6!F78,Aplicações!$B$10:$J$67,6,0)</f>
        <v>0.5</v>
      </c>
      <c r="AF78" s="40">
        <f>VLOOKUP(Sintéticos6x6!G78,Aplicações!$B$10:$J$67,6,0)</f>
        <v>0.5</v>
      </c>
      <c r="AG78" s="40">
        <f>VLOOKUP(Sintéticos6x6!H78,Aplicações!$B$10:$J$67,6,0)</f>
        <v>0.5</v>
      </c>
      <c r="AH78" s="40">
        <f>VLOOKUP(Sintéticos6x6!C78,Aplicações!$B$10:$J$67,7,0)</f>
        <v>0</v>
      </c>
      <c r="AI78" s="40">
        <f>VLOOKUP(Sintéticos6x6!D78,Aplicações!$B$10:$J$67,7,0)</f>
        <v>0.1</v>
      </c>
      <c r="AJ78" s="40">
        <f>VLOOKUP(Sintéticos6x6!E78,Aplicações!$B$10:$J$67,7,0)</f>
        <v>0.1</v>
      </c>
      <c r="AK78" s="40">
        <f>VLOOKUP(Sintéticos6x6!F78,Aplicações!$B$10:$J$67,7,0)</f>
        <v>0</v>
      </c>
      <c r="AL78" s="40">
        <f>VLOOKUP(Sintéticos6x6!G78,Aplicações!$B$10:$J$67,7,0)</f>
        <v>0</v>
      </c>
      <c r="AM78" s="40">
        <f>VLOOKUP(Sintéticos6x6!H78,Aplicações!$B$10:$J$67,7,0)</f>
        <v>0</v>
      </c>
      <c r="AN78" s="40">
        <f>VLOOKUP(Sintéticos6x6!C78,Aplicações!$B$10:$J$67,8,0)</f>
        <v>0.3</v>
      </c>
      <c r="AO78" s="40">
        <f>VLOOKUP(Sintéticos6x6!D78,Aplicações!$B$10:$J$67,8,0)</f>
        <v>0.3</v>
      </c>
      <c r="AP78" s="40">
        <f>VLOOKUP(Sintéticos6x6!E78,Aplicações!$B$10:$J$67,8,0)</f>
        <v>0.3</v>
      </c>
      <c r="AQ78" s="40">
        <f>VLOOKUP(Sintéticos6x6!F78,Aplicações!$B$10:$J$67,8,0)</f>
        <v>0.2</v>
      </c>
      <c r="AR78" s="40">
        <f>VLOOKUP(Sintéticos6x6!G78,Aplicações!$B$10:$J$67,8,0)</f>
        <v>0.2</v>
      </c>
      <c r="AS78" s="40">
        <f>VLOOKUP(Sintéticos6x6!H78,Aplicações!$B$10:$J$67,8,0)</f>
        <v>0.2</v>
      </c>
      <c r="AT78" s="40">
        <f t="shared" si="2"/>
        <v>3.1</v>
      </c>
      <c r="AU78" s="40">
        <f t="shared" si="3"/>
        <v>0.2</v>
      </c>
      <c r="AV78" s="40">
        <f t="shared" si="4"/>
        <v>1.4999999999999998</v>
      </c>
      <c r="AW78" s="40">
        <f t="shared" si="5"/>
        <v>0.96666666666666667</v>
      </c>
      <c r="AX78" s="40">
        <f t="shared" si="6"/>
        <v>0.94666666666666677</v>
      </c>
      <c r="AY78" s="40">
        <f t="shared" si="7"/>
        <v>0.94666666666666677</v>
      </c>
    </row>
    <row r="79" spans="2:51" ht="13.5" customHeight="1">
      <c r="B79" s="39">
        <v>76</v>
      </c>
      <c r="C79" s="31" t="s">
        <v>57</v>
      </c>
      <c r="D79" s="31" t="s">
        <v>58</v>
      </c>
      <c r="E79" s="31" t="s">
        <v>59</v>
      </c>
      <c r="F79" s="31" t="s">
        <v>59</v>
      </c>
      <c r="G79" s="31" t="s">
        <v>59</v>
      </c>
      <c r="H79" s="31" t="s">
        <v>59</v>
      </c>
      <c r="I79" s="40">
        <f>VLOOKUP(Sintéticos6x6!C79,Aplicações!$B$10:$J$67,9,0)</f>
        <v>60.92</v>
      </c>
      <c r="J79" s="40">
        <f>VLOOKUP(Sintéticos6x6!D79,Aplicações!$B$10:$J$67,9,0)</f>
        <v>39.32</v>
      </c>
      <c r="K79" s="40">
        <f>VLOOKUP(Sintéticos6x6!E79,Aplicações!$B$10:$J$67,9,0)</f>
        <v>36.29</v>
      </c>
      <c r="L79" s="40">
        <f>VLOOKUP(Sintéticos6x6!F79,Aplicações!$B$10:$J$67,9,0)</f>
        <v>36.29</v>
      </c>
      <c r="M79" s="40">
        <f>VLOOKUP(Sintéticos6x6!G79,Aplicações!$B$10:$J$67,9,0)</f>
        <v>36.29</v>
      </c>
      <c r="N79" s="40">
        <f>VLOOKUP(Sintéticos6x6!H79,Aplicações!$B$10:$J$67,9,0)</f>
        <v>36.29</v>
      </c>
      <c r="O79" s="31">
        <v>257</v>
      </c>
      <c r="P79" s="31">
        <v>150</v>
      </c>
      <c r="Q79" s="31">
        <v>178</v>
      </c>
      <c r="R79" s="31">
        <v>179</v>
      </c>
      <c r="S79" s="31">
        <v>180</v>
      </c>
      <c r="T79" s="31">
        <v>178</v>
      </c>
      <c r="U79" s="41">
        <f t="shared" ref="U79:Z79" si="82">O79/I79-1</f>
        <v>3.218647406434668</v>
      </c>
      <c r="V79" s="41">
        <f t="shared" si="82"/>
        <v>2.8148524923702949</v>
      </c>
      <c r="W79" s="41">
        <f t="shared" si="82"/>
        <v>3.904932488288785</v>
      </c>
      <c r="X79" s="41">
        <f t="shared" si="82"/>
        <v>3.9324882887847892</v>
      </c>
      <c r="Y79" s="41">
        <f t="shared" si="82"/>
        <v>3.9600440892807933</v>
      </c>
      <c r="Z79" s="41">
        <f t="shared" si="82"/>
        <v>3.904932488288785</v>
      </c>
      <c r="AA79" s="41">
        <f t="shared" si="1"/>
        <v>3.6226495422413527</v>
      </c>
      <c r="AB79" s="40">
        <f>VLOOKUP(Sintéticos6x6!C79,Aplicações!$B$10:$J$67,6,0)</f>
        <v>0.6</v>
      </c>
      <c r="AC79" s="40">
        <f>VLOOKUP(Sintéticos6x6!D79,Aplicações!$B$10:$J$67,6,0)</f>
        <v>0.5</v>
      </c>
      <c r="AD79" s="40">
        <f>VLOOKUP(Sintéticos6x6!E79,Aplicações!$B$10:$J$67,6,0)</f>
        <v>0.5</v>
      </c>
      <c r="AE79" s="40">
        <f>VLOOKUP(Sintéticos6x6!F79,Aplicações!$B$10:$J$67,6,0)</f>
        <v>0.5</v>
      </c>
      <c r="AF79" s="40">
        <f>VLOOKUP(Sintéticos6x6!G79,Aplicações!$B$10:$J$67,6,0)</f>
        <v>0.5</v>
      </c>
      <c r="AG79" s="40">
        <f>VLOOKUP(Sintéticos6x6!H79,Aplicações!$B$10:$J$67,6,0)</f>
        <v>0.5</v>
      </c>
      <c r="AH79" s="40">
        <f>VLOOKUP(Sintéticos6x6!C79,Aplicações!$B$10:$J$67,7,0)</f>
        <v>0</v>
      </c>
      <c r="AI79" s="40">
        <f>VLOOKUP(Sintéticos6x6!D79,Aplicações!$B$10:$J$67,7,0)</f>
        <v>0.1</v>
      </c>
      <c r="AJ79" s="40">
        <f>VLOOKUP(Sintéticos6x6!E79,Aplicações!$B$10:$J$67,7,0)</f>
        <v>0</v>
      </c>
      <c r="AK79" s="40">
        <f>VLOOKUP(Sintéticos6x6!F79,Aplicações!$B$10:$J$67,7,0)</f>
        <v>0</v>
      </c>
      <c r="AL79" s="40">
        <f>VLOOKUP(Sintéticos6x6!G79,Aplicações!$B$10:$J$67,7,0)</f>
        <v>0</v>
      </c>
      <c r="AM79" s="40">
        <f>VLOOKUP(Sintéticos6x6!H79,Aplicações!$B$10:$J$67,7,0)</f>
        <v>0</v>
      </c>
      <c r="AN79" s="40">
        <f>VLOOKUP(Sintéticos6x6!C79,Aplicações!$B$10:$J$67,8,0)</f>
        <v>0.3</v>
      </c>
      <c r="AO79" s="40">
        <f>VLOOKUP(Sintéticos6x6!D79,Aplicações!$B$10:$J$67,8,0)</f>
        <v>0.3</v>
      </c>
      <c r="AP79" s="40">
        <f>VLOOKUP(Sintéticos6x6!E79,Aplicações!$B$10:$J$67,8,0)</f>
        <v>0.2</v>
      </c>
      <c r="AQ79" s="40">
        <f>VLOOKUP(Sintéticos6x6!F79,Aplicações!$B$10:$J$67,8,0)</f>
        <v>0.2</v>
      </c>
      <c r="AR79" s="40">
        <f>VLOOKUP(Sintéticos6x6!G79,Aplicações!$B$10:$J$67,8,0)</f>
        <v>0.2</v>
      </c>
      <c r="AS79" s="40">
        <f>VLOOKUP(Sintéticos6x6!H79,Aplicações!$B$10:$J$67,8,0)</f>
        <v>0.2</v>
      </c>
      <c r="AT79" s="40">
        <f t="shared" si="2"/>
        <v>3.1</v>
      </c>
      <c r="AU79" s="40">
        <f t="shared" si="3"/>
        <v>0.1</v>
      </c>
      <c r="AV79" s="40">
        <f t="shared" si="4"/>
        <v>1.4</v>
      </c>
      <c r="AW79" s="40">
        <f t="shared" si="5"/>
        <v>0.96666666666666667</v>
      </c>
      <c r="AX79" s="40">
        <f t="shared" si="6"/>
        <v>0.96666666666666679</v>
      </c>
      <c r="AY79" s="40">
        <f t="shared" si="7"/>
        <v>0.95333333333333337</v>
      </c>
    </row>
    <row r="80" spans="2:51" ht="13.5" customHeight="1">
      <c r="B80" s="39">
        <v>77</v>
      </c>
      <c r="C80" s="31" t="s">
        <v>57</v>
      </c>
      <c r="D80" s="31" t="s">
        <v>59</v>
      </c>
      <c r="E80" s="31" t="s">
        <v>59</v>
      </c>
      <c r="F80" s="31" t="s">
        <v>59</v>
      </c>
      <c r="G80" s="31" t="s">
        <v>59</v>
      </c>
      <c r="H80" s="31" t="s">
        <v>59</v>
      </c>
      <c r="I80" s="40">
        <f>VLOOKUP(Sintéticos6x6!C80,Aplicações!$B$10:$J$67,9,0)</f>
        <v>60.92</v>
      </c>
      <c r="J80" s="40">
        <f>VLOOKUP(Sintéticos6x6!D80,Aplicações!$B$10:$J$67,9,0)</f>
        <v>36.29</v>
      </c>
      <c r="K80" s="40">
        <f>VLOOKUP(Sintéticos6x6!E80,Aplicações!$B$10:$J$67,9,0)</f>
        <v>36.29</v>
      </c>
      <c r="L80" s="40">
        <f>VLOOKUP(Sintéticos6x6!F80,Aplicações!$B$10:$J$67,9,0)</f>
        <v>36.29</v>
      </c>
      <c r="M80" s="40">
        <f>VLOOKUP(Sintéticos6x6!G80,Aplicações!$B$10:$J$67,9,0)</f>
        <v>36.29</v>
      </c>
      <c r="N80" s="40">
        <f>VLOOKUP(Sintéticos6x6!H80,Aplicações!$B$10:$J$67,9,0)</f>
        <v>36.29</v>
      </c>
      <c r="O80" s="31">
        <v>259</v>
      </c>
      <c r="P80" s="31">
        <v>188</v>
      </c>
      <c r="Q80" s="31">
        <v>186</v>
      </c>
      <c r="R80" s="31">
        <v>186</v>
      </c>
      <c r="S80" s="31">
        <v>188</v>
      </c>
      <c r="T80" s="31">
        <v>183</v>
      </c>
      <c r="U80" s="41">
        <f t="shared" ref="U80:Z80" si="83">O80/I80-1</f>
        <v>3.2514773473407743</v>
      </c>
      <c r="V80" s="41">
        <f t="shared" si="83"/>
        <v>4.1804904932488292</v>
      </c>
      <c r="W80" s="41">
        <f t="shared" si="83"/>
        <v>4.12537889225682</v>
      </c>
      <c r="X80" s="41">
        <f t="shared" si="83"/>
        <v>4.12537889225682</v>
      </c>
      <c r="Y80" s="41">
        <f t="shared" si="83"/>
        <v>4.1804904932488292</v>
      </c>
      <c r="Z80" s="41">
        <f t="shared" si="83"/>
        <v>4.0427114907688066</v>
      </c>
      <c r="AA80" s="41">
        <f t="shared" si="1"/>
        <v>3.9843212681868128</v>
      </c>
      <c r="AB80" s="40">
        <f>VLOOKUP(Sintéticos6x6!C80,Aplicações!$B$10:$J$67,6,0)</f>
        <v>0.6</v>
      </c>
      <c r="AC80" s="40">
        <f>VLOOKUP(Sintéticos6x6!D80,Aplicações!$B$10:$J$67,6,0)</f>
        <v>0.5</v>
      </c>
      <c r="AD80" s="40">
        <f>VLOOKUP(Sintéticos6x6!E80,Aplicações!$B$10:$J$67,6,0)</f>
        <v>0.5</v>
      </c>
      <c r="AE80" s="40">
        <f>VLOOKUP(Sintéticos6x6!F80,Aplicações!$B$10:$J$67,6,0)</f>
        <v>0.5</v>
      </c>
      <c r="AF80" s="40">
        <f>VLOOKUP(Sintéticos6x6!G80,Aplicações!$B$10:$J$67,6,0)</f>
        <v>0.5</v>
      </c>
      <c r="AG80" s="40">
        <f>VLOOKUP(Sintéticos6x6!H80,Aplicações!$B$10:$J$67,6,0)</f>
        <v>0.5</v>
      </c>
      <c r="AH80" s="40">
        <f>VLOOKUP(Sintéticos6x6!C80,Aplicações!$B$10:$J$67,7,0)</f>
        <v>0</v>
      </c>
      <c r="AI80" s="40">
        <f>VLOOKUP(Sintéticos6x6!D80,Aplicações!$B$10:$J$67,7,0)</f>
        <v>0</v>
      </c>
      <c r="AJ80" s="40">
        <f>VLOOKUP(Sintéticos6x6!E80,Aplicações!$B$10:$J$67,7,0)</f>
        <v>0</v>
      </c>
      <c r="AK80" s="40">
        <f>VLOOKUP(Sintéticos6x6!F80,Aplicações!$B$10:$J$67,7,0)</f>
        <v>0</v>
      </c>
      <c r="AL80" s="40">
        <f>VLOOKUP(Sintéticos6x6!G80,Aplicações!$B$10:$J$67,7,0)</f>
        <v>0</v>
      </c>
      <c r="AM80" s="40">
        <f>VLOOKUP(Sintéticos6x6!H80,Aplicações!$B$10:$J$67,7,0)</f>
        <v>0</v>
      </c>
      <c r="AN80" s="40">
        <f>VLOOKUP(Sintéticos6x6!C80,Aplicações!$B$10:$J$67,8,0)</f>
        <v>0.3</v>
      </c>
      <c r="AO80" s="40">
        <f>VLOOKUP(Sintéticos6x6!D80,Aplicações!$B$10:$J$67,8,0)</f>
        <v>0.2</v>
      </c>
      <c r="AP80" s="40">
        <f>VLOOKUP(Sintéticos6x6!E80,Aplicações!$B$10:$J$67,8,0)</f>
        <v>0.2</v>
      </c>
      <c r="AQ80" s="40">
        <f>VLOOKUP(Sintéticos6x6!F80,Aplicações!$B$10:$J$67,8,0)</f>
        <v>0.2</v>
      </c>
      <c r="AR80" s="40">
        <f>VLOOKUP(Sintéticos6x6!G80,Aplicações!$B$10:$J$67,8,0)</f>
        <v>0.2</v>
      </c>
      <c r="AS80" s="40">
        <f>VLOOKUP(Sintéticos6x6!H80,Aplicações!$B$10:$J$67,8,0)</f>
        <v>0.2</v>
      </c>
      <c r="AT80" s="40">
        <f t="shared" si="2"/>
        <v>3.1</v>
      </c>
      <c r="AU80" s="40">
        <f t="shared" si="3"/>
        <v>0</v>
      </c>
      <c r="AV80" s="40">
        <f t="shared" si="4"/>
        <v>1.2999999999999998</v>
      </c>
      <c r="AW80" s="40">
        <f t="shared" si="5"/>
        <v>0.96666666666666667</v>
      </c>
      <c r="AX80" s="40">
        <f t="shared" si="6"/>
        <v>1</v>
      </c>
      <c r="AY80" s="40">
        <f t="shared" si="7"/>
        <v>0.96666666666666667</v>
      </c>
    </row>
    <row r="81" spans="2:51" ht="13.5" customHeight="1">
      <c r="B81" s="39">
        <v>78</v>
      </c>
      <c r="C81" s="31" t="s">
        <v>58</v>
      </c>
      <c r="D81" s="31" t="s">
        <v>58</v>
      </c>
      <c r="E81" s="31" t="s">
        <v>58</v>
      </c>
      <c r="F81" s="31" t="s">
        <v>58</v>
      </c>
      <c r="G81" s="31" t="s">
        <v>58</v>
      </c>
      <c r="H81" s="31" t="s">
        <v>58</v>
      </c>
      <c r="I81" s="40">
        <f>VLOOKUP(Sintéticos6x6!C81,Aplicações!$B$10:$J$67,9,0)</f>
        <v>39.32</v>
      </c>
      <c r="J81" s="40">
        <f>VLOOKUP(Sintéticos6x6!D81,Aplicações!$B$10:$J$67,9,0)</f>
        <v>39.32</v>
      </c>
      <c r="K81" s="40">
        <f>VLOOKUP(Sintéticos6x6!E81,Aplicações!$B$10:$J$67,9,0)</f>
        <v>39.32</v>
      </c>
      <c r="L81" s="40">
        <f>VLOOKUP(Sintéticos6x6!F81,Aplicações!$B$10:$J$67,9,0)</f>
        <v>39.32</v>
      </c>
      <c r="M81" s="40">
        <f>VLOOKUP(Sintéticos6x6!G81,Aplicações!$B$10:$J$67,9,0)</f>
        <v>39.32</v>
      </c>
      <c r="N81" s="40">
        <f>VLOOKUP(Sintéticos6x6!H81,Aplicações!$B$10:$J$67,9,0)</f>
        <v>39.32</v>
      </c>
      <c r="O81" s="31">
        <v>160</v>
      </c>
      <c r="P81" s="31">
        <v>162</v>
      </c>
      <c r="Q81" s="31">
        <v>160</v>
      </c>
      <c r="R81" s="31">
        <v>158</v>
      </c>
      <c r="S81" s="31">
        <v>157</v>
      </c>
      <c r="T81" s="31">
        <v>157</v>
      </c>
      <c r="U81" s="41">
        <f t="shared" ref="U81:Z81" si="84">O81/I81-1</f>
        <v>3.0691759918616484</v>
      </c>
      <c r="V81" s="41">
        <f t="shared" si="84"/>
        <v>3.1200406917599182</v>
      </c>
      <c r="W81" s="41">
        <f t="shared" si="84"/>
        <v>3.0691759918616484</v>
      </c>
      <c r="X81" s="41">
        <f t="shared" si="84"/>
        <v>3.0183112919633777</v>
      </c>
      <c r="Y81" s="41">
        <f t="shared" si="84"/>
        <v>2.9928789420142419</v>
      </c>
      <c r="Z81" s="41">
        <f t="shared" si="84"/>
        <v>2.9928789420142419</v>
      </c>
      <c r="AA81" s="41">
        <f t="shared" si="1"/>
        <v>3.043743641912513</v>
      </c>
      <c r="AB81" s="40">
        <f>VLOOKUP(Sintéticos6x6!C81,Aplicações!$B$10:$J$67,6,0)</f>
        <v>0.5</v>
      </c>
      <c r="AC81" s="40">
        <f>VLOOKUP(Sintéticos6x6!D81,Aplicações!$B$10:$J$67,6,0)</f>
        <v>0.5</v>
      </c>
      <c r="AD81" s="40">
        <f>VLOOKUP(Sintéticos6x6!E81,Aplicações!$B$10:$J$67,6,0)</f>
        <v>0.5</v>
      </c>
      <c r="AE81" s="40">
        <f>VLOOKUP(Sintéticos6x6!F81,Aplicações!$B$10:$J$67,6,0)</f>
        <v>0.5</v>
      </c>
      <c r="AF81" s="40">
        <f>VLOOKUP(Sintéticos6x6!G81,Aplicações!$B$10:$J$67,6,0)</f>
        <v>0.5</v>
      </c>
      <c r="AG81" s="40">
        <f>VLOOKUP(Sintéticos6x6!H81,Aplicações!$B$10:$J$67,6,0)</f>
        <v>0.5</v>
      </c>
      <c r="AH81" s="40">
        <f>VLOOKUP(Sintéticos6x6!C81,Aplicações!$B$10:$J$67,7,0)</f>
        <v>0.1</v>
      </c>
      <c r="AI81" s="40">
        <f>VLOOKUP(Sintéticos6x6!D81,Aplicações!$B$10:$J$67,7,0)</f>
        <v>0.1</v>
      </c>
      <c r="AJ81" s="40">
        <f>VLOOKUP(Sintéticos6x6!E81,Aplicações!$B$10:$J$67,7,0)</f>
        <v>0.1</v>
      </c>
      <c r="AK81" s="40">
        <f>VLOOKUP(Sintéticos6x6!F81,Aplicações!$B$10:$J$67,7,0)</f>
        <v>0.1</v>
      </c>
      <c r="AL81" s="40">
        <f>VLOOKUP(Sintéticos6x6!G81,Aplicações!$B$10:$J$67,7,0)</f>
        <v>0.1</v>
      </c>
      <c r="AM81" s="40">
        <f>VLOOKUP(Sintéticos6x6!H81,Aplicações!$B$10:$J$67,7,0)</f>
        <v>0.1</v>
      </c>
      <c r="AN81" s="40">
        <f>VLOOKUP(Sintéticos6x6!C81,Aplicações!$B$10:$J$67,8,0)</f>
        <v>0.3</v>
      </c>
      <c r="AO81" s="40">
        <f>VLOOKUP(Sintéticos6x6!D81,Aplicações!$B$10:$J$67,8,0)</f>
        <v>0.3</v>
      </c>
      <c r="AP81" s="40">
        <f>VLOOKUP(Sintéticos6x6!E81,Aplicações!$B$10:$J$67,8,0)</f>
        <v>0.3</v>
      </c>
      <c r="AQ81" s="40">
        <f>VLOOKUP(Sintéticos6x6!F81,Aplicações!$B$10:$J$67,8,0)</f>
        <v>0.3</v>
      </c>
      <c r="AR81" s="40">
        <f>VLOOKUP(Sintéticos6x6!G81,Aplicações!$B$10:$J$67,8,0)</f>
        <v>0.3</v>
      </c>
      <c r="AS81" s="40">
        <f>VLOOKUP(Sintéticos6x6!H81,Aplicações!$B$10:$J$67,8,0)</f>
        <v>0.3</v>
      </c>
      <c r="AT81" s="40">
        <f t="shared" si="2"/>
        <v>3</v>
      </c>
      <c r="AU81" s="40">
        <f t="shared" si="3"/>
        <v>0.6</v>
      </c>
      <c r="AV81" s="40">
        <f t="shared" si="4"/>
        <v>1.8</v>
      </c>
      <c r="AW81" s="40">
        <f t="shared" si="5"/>
        <v>1</v>
      </c>
      <c r="AX81" s="40">
        <f t="shared" si="6"/>
        <v>1</v>
      </c>
      <c r="AY81" s="40">
        <f t="shared" si="7"/>
        <v>1</v>
      </c>
    </row>
    <row r="82" spans="2:51" ht="13.5" customHeight="1">
      <c r="B82" s="39">
        <v>79</v>
      </c>
      <c r="C82" s="31" t="s">
        <v>58</v>
      </c>
      <c r="D82" s="31" t="s">
        <v>58</v>
      </c>
      <c r="E82" s="31" t="s">
        <v>58</v>
      </c>
      <c r="F82" s="31" t="s">
        <v>58</v>
      </c>
      <c r="G82" s="31" t="s">
        <v>58</v>
      </c>
      <c r="H82" s="31" t="s">
        <v>59</v>
      </c>
      <c r="I82" s="40">
        <f>VLOOKUP(Sintéticos6x6!C82,Aplicações!$B$10:$J$67,9,0)</f>
        <v>39.32</v>
      </c>
      <c r="J82" s="40">
        <f>VLOOKUP(Sintéticos6x6!D82,Aplicações!$B$10:$J$67,9,0)</f>
        <v>39.32</v>
      </c>
      <c r="K82" s="40">
        <f>VLOOKUP(Sintéticos6x6!E82,Aplicações!$B$10:$J$67,9,0)</f>
        <v>39.32</v>
      </c>
      <c r="L82" s="40">
        <f>VLOOKUP(Sintéticos6x6!F82,Aplicações!$B$10:$J$67,9,0)</f>
        <v>39.32</v>
      </c>
      <c r="M82" s="40">
        <f>VLOOKUP(Sintéticos6x6!G82,Aplicações!$B$10:$J$67,9,0)</f>
        <v>39.32</v>
      </c>
      <c r="N82" s="40">
        <f>VLOOKUP(Sintéticos6x6!H82,Aplicações!$B$10:$J$67,9,0)</f>
        <v>36.29</v>
      </c>
      <c r="O82" s="31">
        <v>156</v>
      </c>
      <c r="P82" s="31">
        <v>154</v>
      </c>
      <c r="Q82" s="31">
        <v>150</v>
      </c>
      <c r="R82" s="31">
        <v>152</v>
      </c>
      <c r="S82" s="31">
        <v>153</v>
      </c>
      <c r="T82" s="31">
        <v>157</v>
      </c>
      <c r="U82" s="41">
        <f t="shared" ref="U82:Z82" si="85">O82/I82-1</f>
        <v>2.967446592065107</v>
      </c>
      <c r="V82" s="41">
        <f t="shared" si="85"/>
        <v>2.9165818921668363</v>
      </c>
      <c r="W82" s="41">
        <f t="shared" si="85"/>
        <v>2.8148524923702949</v>
      </c>
      <c r="X82" s="41">
        <f t="shared" si="85"/>
        <v>2.8657171922685656</v>
      </c>
      <c r="Y82" s="41">
        <f t="shared" si="85"/>
        <v>2.8911495422177009</v>
      </c>
      <c r="Z82" s="41">
        <f t="shared" si="85"/>
        <v>3.3262606778726926</v>
      </c>
      <c r="AA82" s="41">
        <f t="shared" si="1"/>
        <v>2.9636680648268658</v>
      </c>
      <c r="AB82" s="40">
        <f>VLOOKUP(Sintéticos6x6!C82,Aplicações!$B$10:$J$67,6,0)</f>
        <v>0.5</v>
      </c>
      <c r="AC82" s="40">
        <f>VLOOKUP(Sintéticos6x6!D82,Aplicações!$B$10:$J$67,6,0)</f>
        <v>0.5</v>
      </c>
      <c r="AD82" s="40">
        <f>VLOOKUP(Sintéticos6x6!E82,Aplicações!$B$10:$J$67,6,0)</f>
        <v>0.5</v>
      </c>
      <c r="AE82" s="40">
        <f>VLOOKUP(Sintéticos6x6!F82,Aplicações!$B$10:$J$67,6,0)</f>
        <v>0.5</v>
      </c>
      <c r="AF82" s="40">
        <f>VLOOKUP(Sintéticos6x6!G82,Aplicações!$B$10:$J$67,6,0)</f>
        <v>0.5</v>
      </c>
      <c r="AG82" s="40">
        <f>VLOOKUP(Sintéticos6x6!H82,Aplicações!$B$10:$J$67,6,0)</f>
        <v>0.5</v>
      </c>
      <c r="AH82" s="40">
        <f>VLOOKUP(Sintéticos6x6!C82,Aplicações!$B$10:$J$67,7,0)</f>
        <v>0.1</v>
      </c>
      <c r="AI82" s="40">
        <f>VLOOKUP(Sintéticos6x6!D82,Aplicações!$B$10:$J$67,7,0)</f>
        <v>0.1</v>
      </c>
      <c r="AJ82" s="40">
        <f>VLOOKUP(Sintéticos6x6!E82,Aplicações!$B$10:$J$67,7,0)</f>
        <v>0.1</v>
      </c>
      <c r="AK82" s="40">
        <f>VLOOKUP(Sintéticos6x6!F82,Aplicações!$B$10:$J$67,7,0)</f>
        <v>0.1</v>
      </c>
      <c r="AL82" s="40">
        <f>VLOOKUP(Sintéticos6x6!G82,Aplicações!$B$10:$J$67,7,0)</f>
        <v>0.1</v>
      </c>
      <c r="AM82" s="40">
        <f>VLOOKUP(Sintéticos6x6!H82,Aplicações!$B$10:$J$67,7,0)</f>
        <v>0</v>
      </c>
      <c r="AN82" s="40">
        <f>VLOOKUP(Sintéticos6x6!C82,Aplicações!$B$10:$J$67,8,0)</f>
        <v>0.3</v>
      </c>
      <c r="AO82" s="40">
        <f>VLOOKUP(Sintéticos6x6!D82,Aplicações!$B$10:$J$67,8,0)</f>
        <v>0.3</v>
      </c>
      <c r="AP82" s="40">
        <f>VLOOKUP(Sintéticos6x6!E82,Aplicações!$B$10:$J$67,8,0)</f>
        <v>0.3</v>
      </c>
      <c r="AQ82" s="40">
        <f>VLOOKUP(Sintéticos6x6!F82,Aplicações!$B$10:$J$67,8,0)</f>
        <v>0.3</v>
      </c>
      <c r="AR82" s="40">
        <f>VLOOKUP(Sintéticos6x6!G82,Aplicações!$B$10:$J$67,8,0)</f>
        <v>0.3</v>
      </c>
      <c r="AS82" s="40">
        <f>VLOOKUP(Sintéticos6x6!H82,Aplicações!$B$10:$J$67,8,0)</f>
        <v>0.2</v>
      </c>
      <c r="AT82" s="40">
        <f t="shared" si="2"/>
        <v>3</v>
      </c>
      <c r="AU82" s="40">
        <f t="shared" si="3"/>
        <v>0.5</v>
      </c>
      <c r="AV82" s="40">
        <f t="shared" si="4"/>
        <v>1.7</v>
      </c>
      <c r="AW82" s="40">
        <f t="shared" si="5"/>
        <v>1</v>
      </c>
      <c r="AX82" s="40">
        <f t="shared" si="6"/>
        <v>0.96666666666666679</v>
      </c>
      <c r="AY82" s="40">
        <f t="shared" si="7"/>
        <v>0.96666666666666679</v>
      </c>
    </row>
    <row r="83" spans="2:51" ht="13.5" customHeight="1">
      <c r="B83" s="39">
        <v>80</v>
      </c>
      <c r="C83" s="31" t="s">
        <v>58</v>
      </c>
      <c r="D83" s="31" t="s">
        <v>58</v>
      </c>
      <c r="E83" s="31" t="s">
        <v>58</v>
      </c>
      <c r="F83" s="31" t="s">
        <v>58</v>
      </c>
      <c r="G83" s="31" t="s">
        <v>59</v>
      </c>
      <c r="H83" s="31" t="s">
        <v>59</v>
      </c>
      <c r="I83" s="40">
        <f>VLOOKUP(Sintéticos6x6!C83,Aplicações!$B$10:$J$67,9,0)</f>
        <v>39.32</v>
      </c>
      <c r="J83" s="40">
        <f>VLOOKUP(Sintéticos6x6!D83,Aplicações!$B$10:$J$67,9,0)</f>
        <v>39.32</v>
      </c>
      <c r="K83" s="40">
        <f>VLOOKUP(Sintéticos6x6!E83,Aplicações!$B$10:$J$67,9,0)</f>
        <v>39.32</v>
      </c>
      <c r="L83" s="40">
        <f>VLOOKUP(Sintéticos6x6!F83,Aplicações!$B$10:$J$67,9,0)</f>
        <v>39.32</v>
      </c>
      <c r="M83" s="40">
        <f>VLOOKUP(Sintéticos6x6!G83,Aplicações!$B$10:$J$67,9,0)</f>
        <v>36.29</v>
      </c>
      <c r="N83" s="40">
        <f>VLOOKUP(Sintéticos6x6!H83,Aplicações!$B$10:$J$67,9,0)</f>
        <v>36.29</v>
      </c>
      <c r="O83" s="31">
        <v>153</v>
      </c>
      <c r="P83" s="31">
        <v>153</v>
      </c>
      <c r="Q83" s="31">
        <v>159</v>
      </c>
      <c r="R83" s="31">
        <v>148</v>
      </c>
      <c r="S83" s="31">
        <v>161</v>
      </c>
      <c r="T83" s="31">
        <v>159</v>
      </c>
      <c r="U83" s="41">
        <f t="shared" ref="U83:Z83" si="86">O83/I83-1</f>
        <v>2.8911495422177009</v>
      </c>
      <c r="V83" s="41">
        <f t="shared" si="86"/>
        <v>2.8911495422177009</v>
      </c>
      <c r="W83" s="41">
        <f t="shared" si="86"/>
        <v>3.0437436419125126</v>
      </c>
      <c r="X83" s="41">
        <f t="shared" si="86"/>
        <v>2.7639877924720242</v>
      </c>
      <c r="Y83" s="41">
        <f t="shared" si="86"/>
        <v>3.4364838798567101</v>
      </c>
      <c r="Z83" s="41">
        <f t="shared" si="86"/>
        <v>3.3813722788647009</v>
      </c>
      <c r="AA83" s="41">
        <f t="shared" si="1"/>
        <v>3.0679811129235581</v>
      </c>
      <c r="AB83" s="40">
        <f>VLOOKUP(Sintéticos6x6!C83,Aplicações!$B$10:$J$67,6,0)</f>
        <v>0.5</v>
      </c>
      <c r="AC83" s="40">
        <f>VLOOKUP(Sintéticos6x6!D83,Aplicações!$B$10:$J$67,6,0)</f>
        <v>0.5</v>
      </c>
      <c r="AD83" s="40">
        <f>VLOOKUP(Sintéticos6x6!E83,Aplicações!$B$10:$J$67,6,0)</f>
        <v>0.5</v>
      </c>
      <c r="AE83" s="40">
        <f>VLOOKUP(Sintéticos6x6!F83,Aplicações!$B$10:$J$67,6,0)</f>
        <v>0.5</v>
      </c>
      <c r="AF83" s="40">
        <f>VLOOKUP(Sintéticos6x6!G83,Aplicações!$B$10:$J$67,6,0)</f>
        <v>0.5</v>
      </c>
      <c r="AG83" s="40">
        <f>VLOOKUP(Sintéticos6x6!H83,Aplicações!$B$10:$J$67,6,0)</f>
        <v>0.5</v>
      </c>
      <c r="AH83" s="40">
        <f>VLOOKUP(Sintéticos6x6!C83,Aplicações!$B$10:$J$67,7,0)</f>
        <v>0.1</v>
      </c>
      <c r="AI83" s="40">
        <f>VLOOKUP(Sintéticos6x6!D83,Aplicações!$B$10:$J$67,7,0)</f>
        <v>0.1</v>
      </c>
      <c r="AJ83" s="40">
        <f>VLOOKUP(Sintéticos6x6!E83,Aplicações!$B$10:$J$67,7,0)</f>
        <v>0.1</v>
      </c>
      <c r="AK83" s="40">
        <f>VLOOKUP(Sintéticos6x6!F83,Aplicações!$B$10:$J$67,7,0)</f>
        <v>0.1</v>
      </c>
      <c r="AL83" s="40">
        <f>VLOOKUP(Sintéticos6x6!G83,Aplicações!$B$10:$J$67,7,0)</f>
        <v>0</v>
      </c>
      <c r="AM83" s="40">
        <f>VLOOKUP(Sintéticos6x6!H83,Aplicações!$B$10:$J$67,7,0)</f>
        <v>0</v>
      </c>
      <c r="AN83" s="40">
        <f>VLOOKUP(Sintéticos6x6!C83,Aplicações!$B$10:$J$67,8,0)</f>
        <v>0.3</v>
      </c>
      <c r="AO83" s="40">
        <f>VLOOKUP(Sintéticos6x6!D83,Aplicações!$B$10:$J$67,8,0)</f>
        <v>0.3</v>
      </c>
      <c r="AP83" s="40">
        <f>VLOOKUP(Sintéticos6x6!E83,Aplicações!$B$10:$J$67,8,0)</f>
        <v>0.3</v>
      </c>
      <c r="AQ83" s="40">
        <f>VLOOKUP(Sintéticos6x6!F83,Aplicações!$B$10:$J$67,8,0)</f>
        <v>0.3</v>
      </c>
      <c r="AR83" s="40">
        <f>VLOOKUP(Sintéticos6x6!G83,Aplicações!$B$10:$J$67,8,0)</f>
        <v>0.2</v>
      </c>
      <c r="AS83" s="40">
        <f>VLOOKUP(Sintéticos6x6!H83,Aplicações!$B$10:$J$67,8,0)</f>
        <v>0.2</v>
      </c>
      <c r="AT83" s="40">
        <f t="shared" si="2"/>
        <v>3</v>
      </c>
      <c r="AU83" s="40">
        <f t="shared" si="3"/>
        <v>0.4</v>
      </c>
      <c r="AV83" s="40">
        <f t="shared" si="4"/>
        <v>1.5999999999999999</v>
      </c>
      <c r="AW83" s="40">
        <f t="shared" si="5"/>
        <v>1</v>
      </c>
      <c r="AX83" s="40">
        <f t="shared" si="6"/>
        <v>0.94666666666666677</v>
      </c>
      <c r="AY83" s="40">
        <f t="shared" si="7"/>
        <v>0.94666666666666677</v>
      </c>
    </row>
    <row r="84" spans="2:51" ht="13.5" customHeight="1">
      <c r="B84" s="39">
        <v>81</v>
      </c>
      <c r="C84" s="31" t="s">
        <v>58</v>
      </c>
      <c r="D84" s="31" t="s">
        <v>58</v>
      </c>
      <c r="E84" s="31" t="s">
        <v>58</v>
      </c>
      <c r="F84" s="31" t="s">
        <v>59</v>
      </c>
      <c r="G84" s="31" t="s">
        <v>59</v>
      </c>
      <c r="H84" s="31" t="s">
        <v>59</v>
      </c>
      <c r="I84" s="40">
        <f>VLOOKUP(Sintéticos6x6!C84,Aplicações!$B$10:$J$67,9,0)</f>
        <v>39.32</v>
      </c>
      <c r="J84" s="40">
        <f>VLOOKUP(Sintéticos6x6!D84,Aplicações!$B$10:$J$67,9,0)</f>
        <v>39.32</v>
      </c>
      <c r="K84" s="40">
        <f>VLOOKUP(Sintéticos6x6!E84,Aplicações!$B$10:$J$67,9,0)</f>
        <v>39.32</v>
      </c>
      <c r="L84" s="40">
        <f>VLOOKUP(Sintéticos6x6!F84,Aplicações!$B$10:$J$67,9,0)</f>
        <v>36.29</v>
      </c>
      <c r="M84" s="40">
        <f>VLOOKUP(Sintéticos6x6!G84,Aplicações!$B$10:$J$67,9,0)</f>
        <v>36.29</v>
      </c>
      <c r="N84" s="40">
        <f>VLOOKUP(Sintéticos6x6!H84,Aplicações!$B$10:$J$67,9,0)</f>
        <v>36.29</v>
      </c>
      <c r="O84" s="31">
        <v>156</v>
      </c>
      <c r="P84" s="31">
        <v>156</v>
      </c>
      <c r="Q84" s="31">
        <v>155</v>
      </c>
      <c r="R84" s="31">
        <v>172</v>
      </c>
      <c r="S84" s="31">
        <v>171</v>
      </c>
      <c r="T84" s="31">
        <v>170</v>
      </c>
      <c r="U84" s="41">
        <f t="shared" ref="U84:Z84" si="87">O84/I84-1</f>
        <v>2.967446592065107</v>
      </c>
      <c r="V84" s="41">
        <f t="shared" si="87"/>
        <v>2.967446592065107</v>
      </c>
      <c r="W84" s="41">
        <f t="shared" si="87"/>
        <v>2.9420142421159716</v>
      </c>
      <c r="X84" s="41">
        <f t="shared" si="87"/>
        <v>3.7395976853127584</v>
      </c>
      <c r="Y84" s="41">
        <f t="shared" si="87"/>
        <v>3.7120418848167542</v>
      </c>
      <c r="Z84" s="41">
        <f t="shared" si="87"/>
        <v>3.6844860843207492</v>
      </c>
      <c r="AA84" s="41">
        <f t="shared" si="1"/>
        <v>3.3355055134494083</v>
      </c>
      <c r="AB84" s="40">
        <f>VLOOKUP(Sintéticos6x6!C84,Aplicações!$B$10:$J$67,6,0)</f>
        <v>0.5</v>
      </c>
      <c r="AC84" s="40">
        <f>VLOOKUP(Sintéticos6x6!D84,Aplicações!$B$10:$J$67,6,0)</f>
        <v>0.5</v>
      </c>
      <c r="AD84" s="40">
        <f>VLOOKUP(Sintéticos6x6!E84,Aplicações!$B$10:$J$67,6,0)</f>
        <v>0.5</v>
      </c>
      <c r="AE84" s="40">
        <f>VLOOKUP(Sintéticos6x6!F84,Aplicações!$B$10:$J$67,6,0)</f>
        <v>0.5</v>
      </c>
      <c r="AF84" s="40">
        <f>VLOOKUP(Sintéticos6x6!G84,Aplicações!$B$10:$J$67,6,0)</f>
        <v>0.5</v>
      </c>
      <c r="AG84" s="40">
        <f>VLOOKUP(Sintéticos6x6!H84,Aplicações!$B$10:$J$67,6,0)</f>
        <v>0.5</v>
      </c>
      <c r="AH84" s="40">
        <f>VLOOKUP(Sintéticos6x6!C84,Aplicações!$B$10:$J$67,7,0)</f>
        <v>0.1</v>
      </c>
      <c r="AI84" s="40">
        <f>VLOOKUP(Sintéticos6x6!D84,Aplicações!$B$10:$J$67,7,0)</f>
        <v>0.1</v>
      </c>
      <c r="AJ84" s="40">
        <f>VLOOKUP(Sintéticos6x6!E84,Aplicações!$B$10:$J$67,7,0)</f>
        <v>0.1</v>
      </c>
      <c r="AK84" s="40">
        <f>VLOOKUP(Sintéticos6x6!F84,Aplicações!$B$10:$J$67,7,0)</f>
        <v>0</v>
      </c>
      <c r="AL84" s="40">
        <f>VLOOKUP(Sintéticos6x6!G84,Aplicações!$B$10:$J$67,7,0)</f>
        <v>0</v>
      </c>
      <c r="AM84" s="40">
        <f>VLOOKUP(Sintéticos6x6!H84,Aplicações!$B$10:$J$67,7,0)</f>
        <v>0</v>
      </c>
      <c r="AN84" s="40">
        <f>VLOOKUP(Sintéticos6x6!C84,Aplicações!$B$10:$J$67,8,0)</f>
        <v>0.3</v>
      </c>
      <c r="AO84" s="40">
        <f>VLOOKUP(Sintéticos6x6!D84,Aplicações!$B$10:$J$67,8,0)</f>
        <v>0.3</v>
      </c>
      <c r="AP84" s="40">
        <f>VLOOKUP(Sintéticos6x6!E84,Aplicações!$B$10:$J$67,8,0)</f>
        <v>0.3</v>
      </c>
      <c r="AQ84" s="40">
        <f>VLOOKUP(Sintéticos6x6!F84,Aplicações!$B$10:$J$67,8,0)</f>
        <v>0.2</v>
      </c>
      <c r="AR84" s="40">
        <f>VLOOKUP(Sintéticos6x6!G84,Aplicações!$B$10:$J$67,8,0)</f>
        <v>0.2</v>
      </c>
      <c r="AS84" s="40">
        <f>VLOOKUP(Sintéticos6x6!H84,Aplicações!$B$10:$J$67,8,0)</f>
        <v>0.2</v>
      </c>
      <c r="AT84" s="40">
        <f t="shared" si="2"/>
        <v>3</v>
      </c>
      <c r="AU84" s="40">
        <f t="shared" si="3"/>
        <v>0.30000000000000004</v>
      </c>
      <c r="AV84" s="40">
        <f t="shared" si="4"/>
        <v>1.4999999999999998</v>
      </c>
      <c r="AW84" s="40">
        <f t="shared" si="5"/>
        <v>1</v>
      </c>
      <c r="AX84" s="40">
        <f t="shared" si="6"/>
        <v>0.94000000000000006</v>
      </c>
      <c r="AY84" s="40">
        <f t="shared" si="7"/>
        <v>0.94666666666666677</v>
      </c>
    </row>
    <row r="85" spans="2:51" ht="13.5" customHeight="1">
      <c r="B85" s="39">
        <v>82</v>
      </c>
      <c r="C85" s="31" t="s">
        <v>58</v>
      </c>
      <c r="D85" s="31" t="s">
        <v>58</v>
      </c>
      <c r="E85" s="31" t="s">
        <v>59</v>
      </c>
      <c r="F85" s="31" t="s">
        <v>59</v>
      </c>
      <c r="G85" s="31" t="s">
        <v>59</v>
      </c>
      <c r="H85" s="31" t="s">
        <v>59</v>
      </c>
      <c r="I85" s="40">
        <f>VLOOKUP(Sintéticos6x6!C85,Aplicações!$B$10:$J$67,9,0)</f>
        <v>39.32</v>
      </c>
      <c r="J85" s="40">
        <f>VLOOKUP(Sintéticos6x6!D85,Aplicações!$B$10:$J$67,9,0)</f>
        <v>39.32</v>
      </c>
      <c r="K85" s="40">
        <f>VLOOKUP(Sintéticos6x6!E85,Aplicações!$B$10:$J$67,9,0)</f>
        <v>36.29</v>
      </c>
      <c r="L85" s="40">
        <f>VLOOKUP(Sintéticos6x6!F85,Aplicações!$B$10:$J$67,9,0)</f>
        <v>36.29</v>
      </c>
      <c r="M85" s="40">
        <f>VLOOKUP(Sintéticos6x6!G85,Aplicações!$B$10:$J$67,9,0)</f>
        <v>36.29</v>
      </c>
      <c r="N85" s="40">
        <f>VLOOKUP(Sintéticos6x6!H85,Aplicações!$B$10:$J$67,9,0)</f>
        <v>36.29</v>
      </c>
      <c r="O85" s="31">
        <v>161</v>
      </c>
      <c r="P85" s="31">
        <v>161</v>
      </c>
      <c r="Q85" s="31">
        <v>190</v>
      </c>
      <c r="R85" s="31">
        <v>187</v>
      </c>
      <c r="S85" s="31">
        <v>192</v>
      </c>
      <c r="T85" s="31">
        <v>192</v>
      </c>
      <c r="U85" s="41">
        <f t="shared" ref="U85:Z85" si="88">O85/I85-1</f>
        <v>3.0946083418107833</v>
      </c>
      <c r="V85" s="41">
        <f t="shared" si="88"/>
        <v>3.0946083418107833</v>
      </c>
      <c r="W85" s="41">
        <f t="shared" si="88"/>
        <v>4.2356020942408374</v>
      </c>
      <c r="X85" s="41">
        <f t="shared" si="88"/>
        <v>4.152934692752825</v>
      </c>
      <c r="Y85" s="41">
        <f t="shared" si="88"/>
        <v>4.2907136952328466</v>
      </c>
      <c r="Z85" s="41">
        <f t="shared" si="88"/>
        <v>4.2907136952328466</v>
      </c>
      <c r="AA85" s="41">
        <f t="shared" si="1"/>
        <v>3.8598634768468201</v>
      </c>
      <c r="AB85" s="40">
        <f>VLOOKUP(Sintéticos6x6!C85,Aplicações!$B$10:$J$67,6,0)</f>
        <v>0.5</v>
      </c>
      <c r="AC85" s="40">
        <f>VLOOKUP(Sintéticos6x6!D85,Aplicações!$B$10:$J$67,6,0)</f>
        <v>0.5</v>
      </c>
      <c r="AD85" s="40">
        <f>VLOOKUP(Sintéticos6x6!E85,Aplicações!$B$10:$J$67,6,0)</f>
        <v>0.5</v>
      </c>
      <c r="AE85" s="40">
        <f>VLOOKUP(Sintéticos6x6!F85,Aplicações!$B$10:$J$67,6,0)</f>
        <v>0.5</v>
      </c>
      <c r="AF85" s="40">
        <f>VLOOKUP(Sintéticos6x6!G85,Aplicações!$B$10:$J$67,6,0)</f>
        <v>0.5</v>
      </c>
      <c r="AG85" s="40">
        <f>VLOOKUP(Sintéticos6x6!H85,Aplicações!$B$10:$J$67,6,0)</f>
        <v>0.5</v>
      </c>
      <c r="AH85" s="40">
        <f>VLOOKUP(Sintéticos6x6!C85,Aplicações!$B$10:$J$67,7,0)</f>
        <v>0.1</v>
      </c>
      <c r="AI85" s="40">
        <f>VLOOKUP(Sintéticos6x6!D85,Aplicações!$B$10:$J$67,7,0)</f>
        <v>0.1</v>
      </c>
      <c r="AJ85" s="40">
        <f>VLOOKUP(Sintéticos6x6!E85,Aplicações!$B$10:$J$67,7,0)</f>
        <v>0</v>
      </c>
      <c r="AK85" s="40">
        <f>VLOOKUP(Sintéticos6x6!F85,Aplicações!$B$10:$J$67,7,0)</f>
        <v>0</v>
      </c>
      <c r="AL85" s="40">
        <f>VLOOKUP(Sintéticos6x6!G85,Aplicações!$B$10:$J$67,7,0)</f>
        <v>0</v>
      </c>
      <c r="AM85" s="40">
        <f>VLOOKUP(Sintéticos6x6!H85,Aplicações!$B$10:$J$67,7,0)</f>
        <v>0</v>
      </c>
      <c r="AN85" s="40">
        <f>VLOOKUP(Sintéticos6x6!C85,Aplicações!$B$10:$J$67,8,0)</f>
        <v>0.3</v>
      </c>
      <c r="AO85" s="40">
        <f>VLOOKUP(Sintéticos6x6!D85,Aplicações!$B$10:$J$67,8,0)</f>
        <v>0.3</v>
      </c>
      <c r="AP85" s="40">
        <f>VLOOKUP(Sintéticos6x6!E85,Aplicações!$B$10:$J$67,8,0)</f>
        <v>0.2</v>
      </c>
      <c r="AQ85" s="40">
        <f>VLOOKUP(Sintéticos6x6!F85,Aplicações!$B$10:$J$67,8,0)</f>
        <v>0.2</v>
      </c>
      <c r="AR85" s="40">
        <f>VLOOKUP(Sintéticos6x6!G85,Aplicações!$B$10:$J$67,8,0)</f>
        <v>0.2</v>
      </c>
      <c r="AS85" s="40">
        <f>VLOOKUP(Sintéticos6x6!H85,Aplicações!$B$10:$J$67,8,0)</f>
        <v>0.2</v>
      </c>
      <c r="AT85" s="40">
        <f t="shared" si="2"/>
        <v>3</v>
      </c>
      <c r="AU85" s="40">
        <f t="shared" si="3"/>
        <v>0.2</v>
      </c>
      <c r="AV85" s="40">
        <f t="shared" si="4"/>
        <v>1.4</v>
      </c>
      <c r="AW85" s="40">
        <f t="shared" si="5"/>
        <v>1</v>
      </c>
      <c r="AX85" s="40">
        <f t="shared" si="6"/>
        <v>0.94666666666666677</v>
      </c>
      <c r="AY85" s="40">
        <f t="shared" si="7"/>
        <v>0.95333333333333337</v>
      </c>
    </row>
    <row r="86" spans="2:51" ht="13.5" customHeight="1">
      <c r="B86" s="39">
        <v>83</v>
      </c>
      <c r="C86" s="31" t="s">
        <v>58</v>
      </c>
      <c r="D86" s="31" t="s">
        <v>59</v>
      </c>
      <c r="E86" s="31" t="s">
        <v>59</v>
      </c>
      <c r="F86" s="31" t="s">
        <v>59</v>
      </c>
      <c r="G86" s="31" t="s">
        <v>59</v>
      </c>
      <c r="H86" s="31" t="s">
        <v>59</v>
      </c>
      <c r="I86" s="40">
        <f>VLOOKUP(Sintéticos6x6!C86,Aplicações!$B$10:$J$67,9,0)</f>
        <v>39.32</v>
      </c>
      <c r="J86" s="40">
        <f>VLOOKUP(Sintéticos6x6!D86,Aplicações!$B$10:$J$67,9,0)</f>
        <v>36.29</v>
      </c>
      <c r="K86" s="40">
        <f>VLOOKUP(Sintéticos6x6!E86,Aplicações!$B$10:$J$67,9,0)</f>
        <v>36.29</v>
      </c>
      <c r="L86" s="40">
        <f>VLOOKUP(Sintéticos6x6!F86,Aplicações!$B$10:$J$67,9,0)</f>
        <v>36.29</v>
      </c>
      <c r="M86" s="40">
        <f>VLOOKUP(Sintéticos6x6!G86,Aplicações!$B$10:$J$67,9,0)</f>
        <v>36.29</v>
      </c>
      <c r="N86" s="40">
        <f>VLOOKUP(Sintéticos6x6!H86,Aplicações!$B$10:$J$67,9,0)</f>
        <v>36.29</v>
      </c>
      <c r="O86" s="31">
        <v>170</v>
      </c>
      <c r="P86" s="31">
        <v>206</v>
      </c>
      <c r="Q86" s="31">
        <v>206</v>
      </c>
      <c r="R86" s="31">
        <v>205</v>
      </c>
      <c r="S86" s="31">
        <v>207</v>
      </c>
      <c r="T86" s="31">
        <v>206</v>
      </c>
      <c r="U86" s="41">
        <f t="shared" ref="U86:Z86" si="89">O86/I86-1</f>
        <v>3.3234994913530009</v>
      </c>
      <c r="V86" s="41">
        <f t="shared" si="89"/>
        <v>4.6764949021769082</v>
      </c>
      <c r="W86" s="41">
        <f t="shared" si="89"/>
        <v>4.6764949021769082</v>
      </c>
      <c r="X86" s="41">
        <f t="shared" si="89"/>
        <v>4.6489391016809041</v>
      </c>
      <c r="Y86" s="41">
        <f t="shared" si="89"/>
        <v>4.7040507026729124</v>
      </c>
      <c r="Z86" s="41">
        <f t="shared" si="89"/>
        <v>4.6764949021769082</v>
      </c>
      <c r="AA86" s="41">
        <f t="shared" si="1"/>
        <v>4.4509956670395905</v>
      </c>
      <c r="AB86" s="40">
        <f>VLOOKUP(Sintéticos6x6!C86,Aplicações!$B$10:$J$67,6,0)</f>
        <v>0.5</v>
      </c>
      <c r="AC86" s="40">
        <f>VLOOKUP(Sintéticos6x6!D86,Aplicações!$B$10:$J$67,6,0)</f>
        <v>0.5</v>
      </c>
      <c r="AD86" s="40">
        <f>VLOOKUP(Sintéticos6x6!E86,Aplicações!$B$10:$J$67,6,0)</f>
        <v>0.5</v>
      </c>
      <c r="AE86" s="40">
        <f>VLOOKUP(Sintéticos6x6!F86,Aplicações!$B$10:$J$67,6,0)</f>
        <v>0.5</v>
      </c>
      <c r="AF86" s="40">
        <f>VLOOKUP(Sintéticos6x6!G86,Aplicações!$B$10:$J$67,6,0)</f>
        <v>0.5</v>
      </c>
      <c r="AG86" s="40">
        <f>VLOOKUP(Sintéticos6x6!H86,Aplicações!$B$10:$J$67,6,0)</f>
        <v>0.5</v>
      </c>
      <c r="AH86" s="40">
        <f>VLOOKUP(Sintéticos6x6!C86,Aplicações!$B$10:$J$67,7,0)</f>
        <v>0.1</v>
      </c>
      <c r="AI86" s="40">
        <f>VLOOKUP(Sintéticos6x6!D86,Aplicações!$B$10:$J$67,7,0)</f>
        <v>0</v>
      </c>
      <c r="AJ86" s="40">
        <f>VLOOKUP(Sintéticos6x6!E86,Aplicações!$B$10:$J$67,7,0)</f>
        <v>0</v>
      </c>
      <c r="AK86" s="40">
        <f>VLOOKUP(Sintéticos6x6!F86,Aplicações!$B$10:$J$67,7,0)</f>
        <v>0</v>
      </c>
      <c r="AL86" s="40">
        <f>VLOOKUP(Sintéticos6x6!G86,Aplicações!$B$10:$J$67,7,0)</f>
        <v>0</v>
      </c>
      <c r="AM86" s="40">
        <f>VLOOKUP(Sintéticos6x6!H86,Aplicações!$B$10:$J$67,7,0)</f>
        <v>0</v>
      </c>
      <c r="AN86" s="40">
        <f>VLOOKUP(Sintéticos6x6!C86,Aplicações!$B$10:$J$67,8,0)</f>
        <v>0.3</v>
      </c>
      <c r="AO86" s="40">
        <f>VLOOKUP(Sintéticos6x6!D86,Aplicações!$B$10:$J$67,8,0)</f>
        <v>0.2</v>
      </c>
      <c r="AP86" s="40">
        <f>VLOOKUP(Sintéticos6x6!E86,Aplicações!$B$10:$J$67,8,0)</f>
        <v>0.2</v>
      </c>
      <c r="AQ86" s="40">
        <f>VLOOKUP(Sintéticos6x6!F86,Aplicações!$B$10:$J$67,8,0)</f>
        <v>0.2</v>
      </c>
      <c r="AR86" s="40">
        <f>VLOOKUP(Sintéticos6x6!G86,Aplicações!$B$10:$J$67,8,0)</f>
        <v>0.2</v>
      </c>
      <c r="AS86" s="40">
        <f>VLOOKUP(Sintéticos6x6!H86,Aplicações!$B$10:$J$67,8,0)</f>
        <v>0.2</v>
      </c>
      <c r="AT86" s="40">
        <f t="shared" si="2"/>
        <v>3</v>
      </c>
      <c r="AU86" s="40">
        <f t="shared" si="3"/>
        <v>0.1</v>
      </c>
      <c r="AV86" s="40">
        <f t="shared" si="4"/>
        <v>1.2999999999999998</v>
      </c>
      <c r="AW86" s="40">
        <f t="shared" si="5"/>
        <v>1</v>
      </c>
      <c r="AX86" s="40">
        <f t="shared" si="6"/>
        <v>0.96666666666666667</v>
      </c>
      <c r="AY86" s="40">
        <f t="shared" si="7"/>
        <v>0.96666666666666667</v>
      </c>
    </row>
    <row r="87" spans="2:51" ht="13.5" customHeight="1">
      <c r="B87" s="39">
        <v>84</v>
      </c>
      <c r="C87" s="31" t="s">
        <v>59</v>
      </c>
      <c r="D87" s="31" t="s">
        <v>59</v>
      </c>
      <c r="E87" s="31" t="s">
        <v>59</v>
      </c>
      <c r="F87" s="31" t="s">
        <v>59</v>
      </c>
      <c r="G87" s="31" t="s">
        <v>59</v>
      </c>
      <c r="H87" s="31" t="s">
        <v>59</v>
      </c>
      <c r="I87" s="40">
        <f>VLOOKUP(Sintéticos6x6!C87,Aplicações!$B$10:$J$67,9,0)</f>
        <v>36.29</v>
      </c>
      <c r="J87" s="40">
        <f>VLOOKUP(Sintéticos6x6!D87,Aplicações!$B$10:$J$67,9,0)</f>
        <v>36.29</v>
      </c>
      <c r="K87" s="40">
        <f>VLOOKUP(Sintéticos6x6!E87,Aplicações!$B$10:$J$67,9,0)</f>
        <v>36.29</v>
      </c>
      <c r="L87" s="40">
        <f>VLOOKUP(Sintéticos6x6!F87,Aplicações!$B$10:$J$67,9,0)</f>
        <v>36.29</v>
      </c>
      <c r="M87" s="40">
        <f>VLOOKUP(Sintéticos6x6!G87,Aplicações!$B$10:$J$67,9,0)</f>
        <v>36.29</v>
      </c>
      <c r="N87" s="40">
        <f>VLOOKUP(Sintéticos6x6!H87,Aplicações!$B$10:$J$67,9,0)</f>
        <v>36.29</v>
      </c>
      <c r="O87" s="31">
        <v>222</v>
      </c>
      <c r="P87" s="31">
        <v>215</v>
      </c>
      <c r="Q87" s="31">
        <v>217</v>
      </c>
      <c r="R87" s="31">
        <v>215</v>
      </c>
      <c r="S87" s="31">
        <v>220</v>
      </c>
      <c r="T87" s="31">
        <v>218</v>
      </c>
      <c r="U87" s="41">
        <f t="shared" ref="U87:Z87" si="90">O87/I87-1</f>
        <v>5.117387710112979</v>
      </c>
      <c r="V87" s="41">
        <f t="shared" si="90"/>
        <v>4.9244971066409482</v>
      </c>
      <c r="W87" s="41">
        <f t="shared" si="90"/>
        <v>4.9796087076329565</v>
      </c>
      <c r="X87" s="41">
        <f t="shared" si="90"/>
        <v>4.9244971066409482</v>
      </c>
      <c r="Y87" s="41">
        <f t="shared" si="90"/>
        <v>5.0622761091209698</v>
      </c>
      <c r="Z87" s="41">
        <f t="shared" si="90"/>
        <v>5.0071645081289615</v>
      </c>
      <c r="AA87" s="41">
        <f t="shared" si="1"/>
        <v>5.0025718747129604</v>
      </c>
      <c r="AB87" s="40">
        <f>VLOOKUP(Sintéticos6x6!C87,Aplicações!$B$10:$J$67,6,0)</f>
        <v>0.5</v>
      </c>
      <c r="AC87" s="40">
        <f>VLOOKUP(Sintéticos6x6!D87,Aplicações!$B$10:$J$67,6,0)</f>
        <v>0.5</v>
      </c>
      <c r="AD87" s="40">
        <f>VLOOKUP(Sintéticos6x6!E87,Aplicações!$B$10:$J$67,6,0)</f>
        <v>0.5</v>
      </c>
      <c r="AE87" s="40">
        <f>VLOOKUP(Sintéticos6x6!F87,Aplicações!$B$10:$J$67,6,0)</f>
        <v>0.5</v>
      </c>
      <c r="AF87" s="40">
        <f>VLOOKUP(Sintéticos6x6!G87,Aplicações!$B$10:$J$67,6,0)</f>
        <v>0.5</v>
      </c>
      <c r="AG87" s="40">
        <f>VLOOKUP(Sintéticos6x6!H87,Aplicações!$B$10:$J$67,6,0)</f>
        <v>0.5</v>
      </c>
      <c r="AH87" s="40">
        <f>VLOOKUP(Sintéticos6x6!C87,Aplicações!$B$10:$J$67,7,0)</f>
        <v>0</v>
      </c>
      <c r="AI87" s="40">
        <f>VLOOKUP(Sintéticos6x6!D87,Aplicações!$B$10:$J$67,7,0)</f>
        <v>0</v>
      </c>
      <c r="AJ87" s="40">
        <f>VLOOKUP(Sintéticos6x6!E87,Aplicações!$B$10:$J$67,7,0)</f>
        <v>0</v>
      </c>
      <c r="AK87" s="40">
        <f>VLOOKUP(Sintéticos6x6!F87,Aplicações!$B$10:$J$67,7,0)</f>
        <v>0</v>
      </c>
      <c r="AL87" s="40">
        <f>VLOOKUP(Sintéticos6x6!G87,Aplicações!$B$10:$J$67,7,0)</f>
        <v>0</v>
      </c>
      <c r="AM87" s="40">
        <f>VLOOKUP(Sintéticos6x6!H87,Aplicações!$B$10:$J$67,7,0)</f>
        <v>0</v>
      </c>
      <c r="AN87" s="40">
        <f>VLOOKUP(Sintéticos6x6!C87,Aplicações!$B$10:$J$67,8,0)</f>
        <v>0.2</v>
      </c>
      <c r="AO87" s="40">
        <f>VLOOKUP(Sintéticos6x6!D87,Aplicações!$B$10:$J$67,8,0)</f>
        <v>0.2</v>
      </c>
      <c r="AP87" s="40">
        <f>VLOOKUP(Sintéticos6x6!E87,Aplicações!$B$10:$J$67,8,0)</f>
        <v>0.2</v>
      </c>
      <c r="AQ87" s="40">
        <f>VLOOKUP(Sintéticos6x6!F87,Aplicações!$B$10:$J$67,8,0)</f>
        <v>0.2</v>
      </c>
      <c r="AR87" s="40">
        <f>VLOOKUP(Sintéticos6x6!G87,Aplicações!$B$10:$J$67,8,0)</f>
        <v>0.2</v>
      </c>
      <c r="AS87" s="40">
        <f>VLOOKUP(Sintéticos6x6!H87,Aplicações!$B$10:$J$67,8,0)</f>
        <v>0.2</v>
      </c>
      <c r="AT87" s="40">
        <f t="shared" si="2"/>
        <v>3</v>
      </c>
      <c r="AU87" s="40">
        <f t="shared" si="3"/>
        <v>0</v>
      </c>
      <c r="AV87" s="40">
        <f t="shared" si="4"/>
        <v>1.2</v>
      </c>
      <c r="AW87" s="40">
        <f t="shared" si="5"/>
        <v>1</v>
      </c>
      <c r="AX87" s="40">
        <f t="shared" si="6"/>
        <v>1</v>
      </c>
      <c r="AY87" s="40">
        <f t="shared" si="7"/>
        <v>1</v>
      </c>
    </row>
    <row r="88" spans="2:51" ht="13.5" customHeight="1">
      <c r="B88" s="39">
        <v>85</v>
      </c>
      <c r="C88" s="31"/>
      <c r="D88" s="31"/>
      <c r="E88" s="31"/>
      <c r="F88" s="31"/>
      <c r="G88" s="31"/>
      <c r="H88" s="31"/>
      <c r="I88" s="31"/>
      <c r="J88" s="31"/>
      <c r="K88" s="31"/>
      <c r="L88" s="40"/>
      <c r="M88" s="40"/>
      <c r="N88" s="40"/>
      <c r="O88" s="40"/>
      <c r="P88" s="40"/>
      <c r="Q88" s="40"/>
      <c r="R88" s="31"/>
      <c r="S88" s="31"/>
      <c r="T88" s="31"/>
      <c r="U88" s="31"/>
      <c r="V88" s="31"/>
      <c r="W88" s="31"/>
      <c r="X88" s="41"/>
      <c r="Y88" s="41"/>
      <c r="Z88" s="41"/>
      <c r="AA88" s="41"/>
      <c r="AB88" s="41"/>
      <c r="AC88" s="41"/>
      <c r="AD88" s="41"/>
      <c r="AE88" s="40"/>
      <c r="AF88" s="40"/>
      <c r="AG88" s="40"/>
      <c r="AH88" s="40"/>
      <c r="AI88" s="40"/>
      <c r="AJ88" s="40"/>
      <c r="AK88" s="40"/>
      <c r="AL88" s="40"/>
      <c r="AM88" s="40"/>
      <c r="AN88" s="40"/>
      <c r="AO88" s="40"/>
      <c r="AP88" s="40"/>
      <c r="AQ88" s="40"/>
      <c r="AR88" s="40"/>
      <c r="AS88" s="40"/>
      <c r="AT88" s="40"/>
      <c r="AU88" s="40"/>
      <c r="AV88" s="40"/>
      <c r="AW88" s="40"/>
      <c r="AX88" s="40"/>
      <c r="AY88" s="40"/>
    </row>
    <row r="89" spans="2:51" ht="13.5" customHeight="1">
      <c r="B89" s="39">
        <v>86</v>
      </c>
      <c r="C89" s="31"/>
      <c r="D89" s="31"/>
      <c r="E89" s="31"/>
      <c r="F89" s="31"/>
      <c r="G89" s="31"/>
      <c r="H89" s="31"/>
      <c r="I89" s="31"/>
      <c r="J89" s="31"/>
      <c r="K89" s="31"/>
      <c r="L89" s="40"/>
      <c r="M89" s="40"/>
      <c r="N89" s="40"/>
      <c r="O89" s="40"/>
      <c r="P89" s="40"/>
      <c r="Q89" s="40"/>
      <c r="R89" s="31"/>
      <c r="S89" s="31"/>
      <c r="T89" s="31"/>
      <c r="U89" s="31"/>
      <c r="V89" s="31"/>
      <c r="W89" s="31"/>
      <c r="X89" s="41"/>
      <c r="Y89" s="41"/>
      <c r="Z89" s="41"/>
      <c r="AA89" s="41"/>
      <c r="AB89" s="41"/>
      <c r="AC89" s="41"/>
      <c r="AD89" s="41"/>
      <c r="AE89" s="40"/>
      <c r="AF89" s="40"/>
      <c r="AG89" s="40"/>
      <c r="AH89" s="40"/>
      <c r="AI89" s="40"/>
      <c r="AJ89" s="40"/>
      <c r="AK89" s="40"/>
      <c r="AL89" s="40"/>
      <c r="AM89" s="40"/>
      <c r="AN89" s="40"/>
      <c r="AO89" s="40"/>
      <c r="AP89" s="40"/>
      <c r="AQ89" s="40"/>
      <c r="AR89" s="40"/>
      <c r="AS89" s="40"/>
      <c r="AT89" s="40"/>
      <c r="AU89" s="40"/>
      <c r="AV89" s="40"/>
      <c r="AW89" s="40"/>
      <c r="AX89" s="40"/>
      <c r="AY89" s="40"/>
    </row>
    <row r="90" spans="2:51" ht="13.5" customHeight="1">
      <c r="B90" s="39">
        <v>87</v>
      </c>
      <c r="C90" s="31"/>
      <c r="D90" s="31"/>
      <c r="E90" s="31"/>
      <c r="F90" s="31"/>
      <c r="G90" s="31"/>
      <c r="H90" s="31"/>
      <c r="I90" s="31"/>
      <c r="J90" s="31"/>
      <c r="K90" s="31"/>
      <c r="L90" s="40"/>
      <c r="M90" s="40"/>
      <c r="N90" s="40"/>
      <c r="O90" s="40"/>
      <c r="P90" s="40"/>
      <c r="Q90" s="40"/>
      <c r="R90" s="31"/>
      <c r="S90" s="31"/>
      <c r="T90" s="31"/>
      <c r="U90" s="31"/>
      <c r="V90" s="31"/>
      <c r="W90" s="31"/>
      <c r="X90" s="41"/>
      <c r="Y90" s="41"/>
      <c r="Z90" s="41"/>
      <c r="AA90" s="41"/>
      <c r="AB90" s="41"/>
      <c r="AC90" s="41"/>
      <c r="AD90" s="41"/>
      <c r="AE90" s="40"/>
      <c r="AF90" s="40"/>
      <c r="AG90" s="40"/>
      <c r="AH90" s="40"/>
      <c r="AI90" s="40"/>
      <c r="AJ90" s="40"/>
      <c r="AK90" s="40"/>
      <c r="AL90" s="40"/>
      <c r="AM90" s="40"/>
      <c r="AN90" s="40"/>
      <c r="AO90" s="40"/>
      <c r="AP90" s="40"/>
      <c r="AQ90" s="40"/>
      <c r="AR90" s="40"/>
      <c r="AS90" s="40"/>
      <c r="AT90" s="40"/>
      <c r="AU90" s="40"/>
      <c r="AV90" s="40"/>
      <c r="AW90" s="40"/>
      <c r="AX90" s="40"/>
      <c r="AY90" s="40"/>
    </row>
    <row r="91" spans="2:51" ht="13.5" customHeight="1">
      <c r="B91" s="39">
        <v>88</v>
      </c>
      <c r="C91" s="31"/>
      <c r="D91" s="31"/>
      <c r="E91" s="31"/>
      <c r="F91" s="31"/>
      <c r="G91" s="31"/>
      <c r="H91" s="31"/>
      <c r="I91" s="31"/>
      <c r="J91" s="31"/>
      <c r="K91" s="31"/>
      <c r="L91" s="40"/>
      <c r="M91" s="40"/>
      <c r="N91" s="40"/>
      <c r="O91" s="40"/>
      <c r="P91" s="40"/>
      <c r="Q91" s="40"/>
      <c r="R91" s="31"/>
      <c r="S91" s="31"/>
      <c r="T91" s="31"/>
      <c r="U91" s="31"/>
      <c r="V91" s="31"/>
      <c r="W91" s="31"/>
      <c r="X91" s="41"/>
      <c r="Y91" s="41"/>
      <c r="Z91" s="41"/>
      <c r="AA91" s="41"/>
      <c r="AB91" s="41"/>
      <c r="AC91" s="41"/>
      <c r="AD91" s="41"/>
      <c r="AE91" s="40"/>
      <c r="AF91" s="40"/>
      <c r="AG91" s="40"/>
      <c r="AH91" s="40"/>
      <c r="AI91" s="40"/>
      <c r="AJ91" s="40"/>
      <c r="AK91" s="40"/>
      <c r="AL91" s="40"/>
      <c r="AM91" s="40"/>
      <c r="AN91" s="40"/>
      <c r="AO91" s="40"/>
      <c r="AP91" s="40"/>
      <c r="AQ91" s="40"/>
      <c r="AR91" s="40"/>
      <c r="AS91" s="40"/>
      <c r="AT91" s="40"/>
      <c r="AU91" s="40"/>
      <c r="AV91" s="40"/>
      <c r="AW91" s="40"/>
      <c r="AX91" s="40"/>
      <c r="AY91" s="40"/>
    </row>
    <row r="92" spans="2:51" ht="13.5" customHeight="1">
      <c r="B92" s="39">
        <v>89</v>
      </c>
      <c r="C92" s="31"/>
      <c r="D92" s="31"/>
      <c r="E92" s="31"/>
      <c r="F92" s="31"/>
      <c r="G92" s="31"/>
      <c r="H92" s="31"/>
      <c r="I92" s="31"/>
      <c r="J92" s="31"/>
      <c r="K92" s="31"/>
      <c r="L92" s="40"/>
      <c r="M92" s="40"/>
      <c r="N92" s="40"/>
      <c r="O92" s="40"/>
      <c r="P92" s="40"/>
      <c r="Q92" s="40"/>
      <c r="R92" s="31"/>
      <c r="S92" s="31"/>
      <c r="T92" s="31"/>
      <c r="U92" s="31"/>
      <c r="V92" s="31"/>
      <c r="W92" s="31"/>
      <c r="X92" s="41"/>
      <c r="Y92" s="41"/>
      <c r="Z92" s="41"/>
      <c r="AA92" s="41"/>
      <c r="AB92" s="41"/>
      <c r="AC92" s="41"/>
      <c r="AD92" s="41"/>
      <c r="AE92" s="40"/>
      <c r="AF92" s="40"/>
      <c r="AG92" s="40"/>
      <c r="AH92" s="40"/>
      <c r="AI92" s="40"/>
      <c r="AJ92" s="40"/>
      <c r="AK92" s="40"/>
      <c r="AL92" s="40"/>
      <c r="AM92" s="40"/>
      <c r="AN92" s="40"/>
      <c r="AO92" s="40"/>
      <c r="AP92" s="40"/>
      <c r="AQ92" s="40"/>
      <c r="AR92" s="40"/>
      <c r="AS92" s="40"/>
      <c r="AT92" s="40"/>
      <c r="AU92" s="40"/>
      <c r="AV92" s="40"/>
      <c r="AW92" s="40"/>
      <c r="AX92" s="40"/>
      <c r="AY92" s="40"/>
    </row>
    <row r="93" spans="2:51" ht="13.5" customHeight="1">
      <c r="B93" s="39">
        <v>90</v>
      </c>
      <c r="C93" s="31"/>
      <c r="D93" s="31"/>
      <c r="E93" s="31"/>
      <c r="F93" s="31"/>
      <c r="G93" s="31"/>
      <c r="H93" s="31"/>
      <c r="I93" s="31"/>
      <c r="J93" s="31"/>
      <c r="K93" s="31"/>
      <c r="L93" s="40"/>
      <c r="M93" s="40"/>
      <c r="N93" s="40"/>
      <c r="O93" s="40"/>
      <c r="P93" s="40"/>
      <c r="Q93" s="40"/>
      <c r="R93" s="31"/>
      <c r="S93" s="31"/>
      <c r="T93" s="31"/>
      <c r="U93" s="31"/>
      <c r="V93" s="31"/>
      <c r="W93" s="31"/>
      <c r="X93" s="41"/>
      <c r="Y93" s="41"/>
      <c r="Z93" s="41"/>
      <c r="AA93" s="41"/>
      <c r="AB93" s="41"/>
      <c r="AC93" s="41"/>
      <c r="AD93" s="41"/>
      <c r="AE93" s="40"/>
      <c r="AF93" s="40"/>
      <c r="AG93" s="40"/>
      <c r="AH93" s="40"/>
      <c r="AI93" s="40"/>
      <c r="AJ93" s="40"/>
      <c r="AK93" s="40"/>
      <c r="AL93" s="40"/>
      <c r="AM93" s="40"/>
      <c r="AN93" s="40"/>
      <c r="AO93" s="40"/>
      <c r="AP93" s="40"/>
      <c r="AQ93" s="40"/>
      <c r="AR93" s="40"/>
      <c r="AS93" s="40"/>
      <c r="AT93" s="40"/>
      <c r="AU93" s="40"/>
      <c r="AV93" s="40"/>
      <c r="AW93" s="40"/>
      <c r="AX93" s="40"/>
      <c r="AY93" s="40"/>
    </row>
    <row r="94" spans="2:51" ht="13.5" customHeight="1">
      <c r="B94" s="39">
        <v>91</v>
      </c>
      <c r="C94" s="31"/>
      <c r="D94" s="31"/>
      <c r="E94" s="31"/>
      <c r="F94" s="31"/>
      <c r="G94" s="31"/>
      <c r="H94" s="31"/>
      <c r="I94" s="31"/>
      <c r="J94" s="31"/>
      <c r="K94" s="31"/>
      <c r="L94" s="40"/>
      <c r="M94" s="40"/>
      <c r="N94" s="40"/>
      <c r="O94" s="40"/>
      <c r="P94" s="40"/>
      <c r="Q94" s="40"/>
      <c r="R94" s="31"/>
      <c r="S94" s="31"/>
      <c r="T94" s="31"/>
      <c r="U94" s="31"/>
      <c r="V94" s="31"/>
      <c r="W94" s="31"/>
      <c r="X94" s="41"/>
      <c r="Y94" s="41"/>
      <c r="Z94" s="41"/>
      <c r="AA94" s="41"/>
      <c r="AB94" s="41"/>
      <c r="AC94" s="41"/>
      <c r="AD94" s="41"/>
      <c r="AE94" s="40"/>
      <c r="AF94" s="40"/>
      <c r="AG94" s="40"/>
      <c r="AH94" s="40"/>
      <c r="AI94" s="40"/>
      <c r="AJ94" s="40"/>
      <c r="AK94" s="40"/>
      <c r="AL94" s="40"/>
      <c r="AM94" s="40"/>
      <c r="AN94" s="40"/>
      <c r="AO94" s="40"/>
      <c r="AP94" s="40"/>
      <c r="AQ94" s="40"/>
      <c r="AR94" s="40"/>
      <c r="AS94" s="40"/>
      <c r="AT94" s="40"/>
      <c r="AU94" s="40"/>
      <c r="AV94" s="40"/>
      <c r="AW94" s="40"/>
      <c r="AX94" s="40"/>
      <c r="AY94" s="40"/>
    </row>
    <row r="95" spans="2:51" ht="13.5" customHeight="1">
      <c r="B95" s="39">
        <v>92</v>
      </c>
      <c r="C95" s="31"/>
      <c r="D95" s="31"/>
      <c r="E95" s="31"/>
      <c r="F95" s="31"/>
      <c r="G95" s="31"/>
      <c r="H95" s="31"/>
      <c r="I95" s="31"/>
      <c r="J95" s="31"/>
      <c r="K95" s="31"/>
      <c r="L95" s="40"/>
      <c r="M95" s="40"/>
      <c r="N95" s="40"/>
      <c r="O95" s="40"/>
      <c r="P95" s="40"/>
      <c r="Q95" s="40"/>
      <c r="R95" s="31"/>
      <c r="S95" s="31"/>
      <c r="T95" s="31"/>
      <c r="U95" s="31"/>
      <c r="V95" s="31"/>
      <c r="W95" s="31"/>
      <c r="X95" s="41"/>
      <c r="Y95" s="41"/>
      <c r="Z95" s="41"/>
      <c r="AA95" s="41"/>
      <c r="AB95" s="41"/>
      <c r="AC95" s="41"/>
      <c r="AD95" s="41"/>
      <c r="AE95" s="40"/>
      <c r="AF95" s="40"/>
      <c r="AG95" s="40"/>
      <c r="AH95" s="40"/>
      <c r="AI95" s="40"/>
      <c r="AJ95" s="40"/>
      <c r="AK95" s="40"/>
      <c r="AL95" s="40"/>
      <c r="AM95" s="40"/>
      <c r="AN95" s="40"/>
      <c r="AO95" s="40"/>
      <c r="AP95" s="40"/>
      <c r="AQ95" s="40"/>
      <c r="AR95" s="40"/>
      <c r="AS95" s="40"/>
      <c r="AT95" s="40"/>
      <c r="AU95" s="40"/>
      <c r="AV95" s="40"/>
      <c r="AW95" s="40"/>
      <c r="AX95" s="40"/>
      <c r="AY95" s="40"/>
    </row>
    <row r="96" spans="2:51" ht="13.5" customHeight="1">
      <c r="B96" s="39">
        <v>93</v>
      </c>
      <c r="C96" s="31"/>
      <c r="D96" s="31"/>
      <c r="E96" s="31"/>
      <c r="F96" s="31"/>
      <c r="G96" s="31"/>
      <c r="H96" s="31"/>
      <c r="I96" s="31"/>
      <c r="J96" s="31"/>
      <c r="K96" s="31"/>
      <c r="L96" s="40"/>
      <c r="M96" s="40"/>
      <c r="N96" s="40"/>
      <c r="O96" s="40"/>
      <c r="P96" s="40"/>
      <c r="Q96" s="40"/>
      <c r="R96" s="31"/>
      <c r="S96" s="31"/>
      <c r="T96" s="31"/>
      <c r="U96" s="31"/>
      <c r="V96" s="31"/>
      <c r="W96" s="31"/>
      <c r="X96" s="41"/>
      <c r="Y96" s="41"/>
      <c r="Z96" s="41"/>
      <c r="AA96" s="41"/>
      <c r="AB96" s="41"/>
      <c r="AC96" s="41"/>
      <c r="AD96" s="41"/>
      <c r="AE96" s="40"/>
      <c r="AF96" s="40"/>
      <c r="AG96" s="40"/>
      <c r="AH96" s="40"/>
      <c r="AI96" s="40"/>
      <c r="AJ96" s="40"/>
      <c r="AK96" s="40"/>
      <c r="AL96" s="40"/>
      <c r="AM96" s="40"/>
      <c r="AN96" s="40"/>
      <c r="AO96" s="40"/>
      <c r="AP96" s="40"/>
      <c r="AQ96" s="40"/>
      <c r="AR96" s="40"/>
      <c r="AS96" s="40"/>
      <c r="AT96" s="40"/>
      <c r="AU96" s="40"/>
      <c r="AV96" s="40"/>
      <c r="AW96" s="40"/>
      <c r="AX96" s="40"/>
      <c r="AY96" s="40"/>
    </row>
    <row r="97" spans="2:51" ht="13.5" customHeight="1">
      <c r="B97" s="39">
        <v>94</v>
      </c>
      <c r="C97" s="31"/>
      <c r="D97" s="31"/>
      <c r="E97" s="31"/>
      <c r="F97" s="31"/>
      <c r="G97" s="31"/>
      <c r="H97" s="31"/>
      <c r="I97" s="31"/>
      <c r="J97" s="31"/>
      <c r="K97" s="31"/>
      <c r="L97" s="40"/>
      <c r="M97" s="40"/>
      <c r="N97" s="40"/>
      <c r="O97" s="40"/>
      <c r="P97" s="40"/>
      <c r="Q97" s="40"/>
      <c r="R97" s="31"/>
      <c r="S97" s="31"/>
      <c r="T97" s="31"/>
      <c r="U97" s="31"/>
      <c r="V97" s="31"/>
      <c r="W97" s="31"/>
      <c r="X97" s="41"/>
      <c r="Y97" s="41"/>
      <c r="Z97" s="41"/>
      <c r="AA97" s="41"/>
      <c r="AB97" s="41"/>
      <c r="AC97" s="41"/>
      <c r="AD97" s="41"/>
      <c r="AE97" s="40"/>
      <c r="AF97" s="40"/>
      <c r="AG97" s="40"/>
      <c r="AH97" s="40"/>
      <c r="AI97" s="40"/>
      <c r="AJ97" s="40"/>
      <c r="AK97" s="40"/>
      <c r="AL97" s="40"/>
      <c r="AM97" s="40"/>
      <c r="AN97" s="40"/>
      <c r="AO97" s="40"/>
      <c r="AP97" s="40"/>
      <c r="AQ97" s="40"/>
      <c r="AR97" s="40"/>
      <c r="AS97" s="40"/>
      <c r="AT97" s="40"/>
      <c r="AU97" s="40"/>
      <c r="AV97" s="40"/>
      <c r="AW97" s="40"/>
      <c r="AX97" s="40"/>
      <c r="AY97" s="40"/>
    </row>
    <row r="98" spans="2:51" ht="13.5" customHeight="1">
      <c r="B98" s="39">
        <v>95</v>
      </c>
      <c r="C98" s="31"/>
      <c r="D98" s="31"/>
      <c r="E98" s="31"/>
      <c r="F98" s="31"/>
      <c r="G98" s="31"/>
      <c r="H98" s="31"/>
      <c r="I98" s="31"/>
      <c r="J98" s="31"/>
      <c r="K98" s="31"/>
      <c r="L98" s="40"/>
      <c r="M98" s="40"/>
      <c r="N98" s="40"/>
      <c r="O98" s="40"/>
      <c r="P98" s="40"/>
      <c r="Q98" s="40"/>
      <c r="R98" s="31"/>
      <c r="S98" s="31"/>
      <c r="T98" s="31"/>
      <c r="U98" s="31"/>
      <c r="V98" s="31"/>
      <c r="W98" s="31"/>
      <c r="X98" s="41"/>
      <c r="Y98" s="41"/>
      <c r="Z98" s="41"/>
      <c r="AA98" s="41"/>
      <c r="AB98" s="41"/>
      <c r="AC98" s="41"/>
      <c r="AD98" s="41"/>
      <c r="AE98" s="40"/>
      <c r="AF98" s="40"/>
      <c r="AG98" s="40"/>
      <c r="AH98" s="40"/>
      <c r="AI98" s="40"/>
      <c r="AJ98" s="40"/>
      <c r="AK98" s="40"/>
      <c r="AL98" s="40"/>
      <c r="AM98" s="40"/>
      <c r="AN98" s="40"/>
      <c r="AO98" s="40"/>
      <c r="AP98" s="40"/>
      <c r="AQ98" s="40"/>
      <c r="AR98" s="40"/>
      <c r="AS98" s="40"/>
      <c r="AT98" s="40"/>
      <c r="AU98" s="40"/>
      <c r="AV98" s="40"/>
      <c r="AW98" s="40"/>
      <c r="AX98" s="40"/>
      <c r="AY98" s="40"/>
    </row>
    <row r="99" spans="2:51" ht="13.5" customHeight="1">
      <c r="B99" s="39">
        <v>96</v>
      </c>
      <c r="C99" s="31"/>
      <c r="D99" s="31"/>
      <c r="E99" s="31"/>
      <c r="F99" s="31"/>
      <c r="G99" s="31"/>
      <c r="H99" s="31"/>
      <c r="I99" s="31"/>
      <c r="J99" s="31"/>
      <c r="K99" s="31"/>
      <c r="L99" s="40"/>
      <c r="M99" s="40"/>
      <c r="N99" s="40"/>
      <c r="O99" s="40"/>
      <c r="P99" s="40"/>
      <c r="Q99" s="40"/>
      <c r="R99" s="31"/>
      <c r="S99" s="31"/>
      <c r="T99" s="31"/>
      <c r="U99" s="31"/>
      <c r="V99" s="31"/>
      <c r="W99" s="31"/>
      <c r="X99" s="44"/>
      <c r="Y99" s="41"/>
      <c r="Z99" s="41"/>
      <c r="AA99" s="41"/>
      <c r="AB99" s="41"/>
      <c r="AC99" s="41"/>
      <c r="AD99" s="41"/>
      <c r="AE99" s="40"/>
      <c r="AF99" s="40"/>
      <c r="AG99" s="40"/>
      <c r="AH99" s="40"/>
      <c r="AI99" s="40"/>
      <c r="AJ99" s="40"/>
      <c r="AK99" s="40"/>
      <c r="AL99" s="40"/>
      <c r="AM99" s="40"/>
      <c r="AN99" s="40"/>
      <c r="AO99" s="40"/>
      <c r="AP99" s="40"/>
      <c r="AQ99" s="40"/>
      <c r="AR99" s="40"/>
      <c r="AS99" s="40"/>
      <c r="AT99" s="40"/>
      <c r="AU99" s="40"/>
      <c r="AV99" s="40"/>
      <c r="AW99" s="40"/>
      <c r="AX99" s="40"/>
      <c r="AY99" s="40"/>
    </row>
    <row r="100" spans="2:51" ht="13.5" customHeight="1">
      <c r="B100" s="39">
        <v>97</v>
      </c>
      <c r="C100" s="31"/>
      <c r="D100" s="31"/>
      <c r="E100" s="31"/>
      <c r="F100" s="31"/>
      <c r="G100" s="31"/>
      <c r="H100" s="31"/>
      <c r="I100" s="31"/>
      <c r="J100" s="31"/>
      <c r="K100" s="31"/>
      <c r="L100" s="40"/>
      <c r="M100" s="40"/>
      <c r="N100" s="40"/>
      <c r="O100" s="40"/>
      <c r="P100" s="40"/>
      <c r="Q100" s="40"/>
      <c r="R100" s="31"/>
      <c r="S100" s="31"/>
      <c r="T100" s="31"/>
      <c r="U100" s="31"/>
      <c r="V100" s="31"/>
      <c r="W100" s="31"/>
      <c r="X100" s="44"/>
      <c r="Y100" s="41"/>
      <c r="Z100" s="41"/>
      <c r="AA100" s="41"/>
      <c r="AB100" s="41"/>
      <c r="AC100" s="41"/>
      <c r="AD100" s="41"/>
      <c r="AE100" s="40"/>
      <c r="AF100" s="40"/>
      <c r="AG100" s="40"/>
      <c r="AH100" s="40"/>
      <c r="AI100" s="40"/>
      <c r="AJ100" s="40"/>
      <c r="AK100" s="40"/>
      <c r="AL100" s="40"/>
      <c r="AM100" s="40"/>
      <c r="AN100" s="40"/>
      <c r="AO100" s="40"/>
      <c r="AP100" s="40"/>
      <c r="AQ100" s="40"/>
      <c r="AR100" s="40"/>
      <c r="AS100" s="40"/>
      <c r="AT100" s="40"/>
      <c r="AU100" s="40"/>
      <c r="AV100" s="40"/>
      <c r="AW100" s="40"/>
      <c r="AX100" s="40"/>
      <c r="AY100" s="40"/>
    </row>
    <row r="101" spans="2:51" ht="13.5" customHeight="1">
      <c r="B101" s="39">
        <v>98</v>
      </c>
      <c r="C101" s="31"/>
      <c r="D101" s="31"/>
      <c r="E101" s="31"/>
      <c r="F101" s="31"/>
      <c r="G101" s="31"/>
      <c r="H101" s="31"/>
      <c r="I101" s="31"/>
      <c r="J101" s="31"/>
      <c r="K101" s="31"/>
      <c r="L101" s="40"/>
      <c r="M101" s="40"/>
      <c r="N101" s="40"/>
      <c r="O101" s="40"/>
      <c r="P101" s="40"/>
      <c r="Q101" s="40"/>
      <c r="R101" s="31"/>
      <c r="S101" s="31"/>
      <c r="T101" s="31"/>
      <c r="U101" s="31"/>
      <c r="V101" s="31"/>
      <c r="W101" s="31"/>
      <c r="X101" s="44"/>
      <c r="Y101" s="41"/>
      <c r="Z101" s="41"/>
      <c r="AA101" s="41"/>
      <c r="AB101" s="41"/>
      <c r="AC101" s="41"/>
      <c r="AD101" s="41"/>
      <c r="AE101" s="40"/>
      <c r="AF101" s="40"/>
      <c r="AG101" s="40"/>
      <c r="AH101" s="40"/>
      <c r="AI101" s="40"/>
      <c r="AJ101" s="40"/>
      <c r="AK101" s="40"/>
      <c r="AL101" s="40"/>
      <c r="AM101" s="40"/>
      <c r="AN101" s="40"/>
      <c r="AO101" s="40"/>
      <c r="AP101" s="40"/>
      <c r="AQ101" s="40"/>
      <c r="AR101" s="40"/>
      <c r="AS101" s="40"/>
      <c r="AT101" s="40"/>
      <c r="AU101" s="40"/>
      <c r="AV101" s="40"/>
      <c r="AW101" s="40"/>
      <c r="AX101" s="40"/>
      <c r="AY101" s="40"/>
    </row>
    <row r="102" spans="2:51" ht="13.5" customHeight="1">
      <c r="B102" s="39">
        <v>99</v>
      </c>
      <c r="C102" s="31"/>
      <c r="D102" s="31"/>
      <c r="E102" s="31"/>
      <c r="F102" s="31"/>
      <c r="G102" s="31"/>
      <c r="H102" s="31"/>
      <c r="I102" s="31"/>
      <c r="J102" s="31"/>
      <c r="K102" s="31"/>
      <c r="L102" s="40"/>
      <c r="M102" s="40"/>
      <c r="N102" s="40"/>
      <c r="O102" s="40"/>
      <c r="P102" s="40"/>
      <c r="Q102" s="40"/>
      <c r="R102" s="31"/>
      <c r="S102" s="31"/>
      <c r="T102" s="31"/>
      <c r="U102" s="31"/>
      <c r="V102" s="31"/>
      <c r="W102" s="31"/>
      <c r="X102" s="44"/>
      <c r="Y102" s="41"/>
      <c r="Z102" s="41"/>
      <c r="AA102" s="41"/>
      <c r="AB102" s="41"/>
      <c r="AC102" s="41"/>
      <c r="AD102" s="41"/>
      <c r="AE102" s="40"/>
      <c r="AF102" s="40"/>
      <c r="AG102" s="40"/>
      <c r="AH102" s="40"/>
      <c r="AI102" s="40"/>
      <c r="AJ102" s="40"/>
      <c r="AK102" s="40"/>
      <c r="AL102" s="40"/>
      <c r="AM102" s="40"/>
      <c r="AN102" s="40"/>
      <c r="AO102" s="40"/>
      <c r="AP102" s="40"/>
      <c r="AQ102" s="40"/>
      <c r="AR102" s="40"/>
      <c r="AS102" s="40"/>
      <c r="AT102" s="40"/>
      <c r="AU102" s="40"/>
      <c r="AV102" s="40"/>
      <c r="AW102" s="40"/>
      <c r="AX102" s="40"/>
      <c r="AY102" s="40"/>
    </row>
    <row r="103" spans="2:51" ht="13.5" customHeight="1">
      <c r="B103" s="39">
        <v>100</v>
      </c>
      <c r="C103" s="31"/>
      <c r="D103" s="31"/>
      <c r="E103" s="31"/>
      <c r="F103" s="31"/>
      <c r="G103" s="31"/>
      <c r="H103" s="31"/>
      <c r="I103" s="31"/>
      <c r="J103" s="31"/>
      <c r="K103" s="31"/>
      <c r="L103" s="40"/>
      <c r="M103" s="40"/>
      <c r="N103" s="40"/>
      <c r="O103" s="40"/>
      <c r="P103" s="40"/>
      <c r="Q103" s="40"/>
      <c r="R103" s="31"/>
      <c r="S103" s="31"/>
      <c r="T103" s="31"/>
      <c r="U103" s="31"/>
      <c r="V103" s="31"/>
      <c r="W103" s="31"/>
      <c r="X103" s="44"/>
      <c r="Y103" s="41"/>
      <c r="Z103" s="41"/>
      <c r="AA103" s="41"/>
      <c r="AB103" s="41"/>
      <c r="AC103" s="41"/>
      <c r="AD103" s="41"/>
      <c r="AE103" s="40"/>
      <c r="AF103" s="40"/>
      <c r="AG103" s="40"/>
      <c r="AH103" s="40"/>
      <c r="AI103" s="40"/>
      <c r="AJ103" s="40"/>
      <c r="AK103" s="40"/>
      <c r="AL103" s="40"/>
      <c r="AM103" s="40"/>
      <c r="AN103" s="40"/>
      <c r="AO103" s="40"/>
      <c r="AP103" s="40"/>
      <c r="AQ103" s="40"/>
      <c r="AR103" s="40"/>
      <c r="AS103" s="40"/>
      <c r="AT103" s="40"/>
      <c r="AU103" s="40"/>
      <c r="AV103" s="40"/>
      <c r="AW103" s="40"/>
      <c r="AX103" s="40"/>
      <c r="AY103" s="40"/>
    </row>
    <row r="104" spans="2:51" ht="13.5" customHeight="1">
      <c r="B104" s="39">
        <v>101</v>
      </c>
      <c r="C104" s="31"/>
      <c r="D104" s="31"/>
      <c r="E104" s="31"/>
      <c r="F104" s="31"/>
      <c r="G104" s="31"/>
      <c r="H104" s="31"/>
      <c r="I104" s="31"/>
      <c r="J104" s="31"/>
      <c r="K104" s="31"/>
      <c r="L104" s="40"/>
      <c r="M104" s="40"/>
      <c r="N104" s="40"/>
      <c r="O104" s="40"/>
      <c r="P104" s="40"/>
      <c r="Q104" s="40"/>
      <c r="R104" s="31"/>
      <c r="S104" s="31"/>
      <c r="T104" s="31"/>
      <c r="U104" s="31"/>
      <c r="V104" s="31"/>
      <c r="W104" s="31"/>
      <c r="X104" s="44"/>
      <c r="Y104" s="41"/>
      <c r="Z104" s="41"/>
      <c r="AA104" s="41"/>
      <c r="AB104" s="41"/>
      <c r="AC104" s="41"/>
      <c r="AD104" s="41"/>
      <c r="AE104" s="40"/>
      <c r="AF104" s="40"/>
      <c r="AG104" s="40"/>
      <c r="AH104" s="40"/>
      <c r="AI104" s="40"/>
      <c r="AJ104" s="40"/>
      <c r="AK104" s="40"/>
      <c r="AL104" s="40"/>
      <c r="AM104" s="40"/>
      <c r="AN104" s="40"/>
      <c r="AO104" s="40"/>
      <c r="AP104" s="40"/>
      <c r="AQ104" s="40"/>
      <c r="AR104" s="40"/>
      <c r="AS104" s="40"/>
      <c r="AT104" s="40"/>
      <c r="AU104" s="40"/>
      <c r="AV104" s="40"/>
      <c r="AW104" s="40"/>
      <c r="AX104" s="40"/>
      <c r="AY104" s="40"/>
    </row>
    <row r="105" spans="2:51" ht="13.5" customHeight="1">
      <c r="B105" s="39">
        <v>102</v>
      </c>
      <c r="C105" s="31"/>
      <c r="D105" s="31"/>
      <c r="E105" s="31"/>
      <c r="F105" s="31"/>
      <c r="G105" s="31"/>
      <c r="H105" s="31"/>
      <c r="I105" s="31"/>
      <c r="J105" s="31"/>
      <c r="K105" s="31"/>
      <c r="L105" s="40"/>
      <c r="M105" s="40"/>
      <c r="N105" s="40"/>
      <c r="O105" s="40"/>
      <c r="P105" s="40"/>
      <c r="Q105" s="40"/>
      <c r="R105" s="31"/>
      <c r="S105" s="31"/>
      <c r="T105" s="31"/>
      <c r="U105" s="31"/>
      <c r="V105" s="31"/>
      <c r="W105" s="31"/>
      <c r="X105" s="44"/>
      <c r="Y105" s="41"/>
      <c r="Z105" s="41"/>
      <c r="AA105" s="41"/>
      <c r="AB105" s="41"/>
      <c r="AC105" s="41"/>
      <c r="AD105" s="41"/>
      <c r="AE105" s="40"/>
      <c r="AF105" s="40"/>
      <c r="AG105" s="40"/>
      <c r="AH105" s="40"/>
      <c r="AI105" s="40"/>
      <c r="AJ105" s="40"/>
      <c r="AK105" s="40"/>
      <c r="AL105" s="40"/>
      <c r="AM105" s="40"/>
      <c r="AN105" s="40"/>
      <c r="AO105" s="40"/>
      <c r="AP105" s="40"/>
      <c r="AQ105" s="40"/>
      <c r="AR105" s="40"/>
      <c r="AS105" s="40"/>
      <c r="AT105" s="40"/>
      <c r="AU105" s="40"/>
      <c r="AV105" s="40"/>
      <c r="AW105" s="40"/>
      <c r="AX105" s="40"/>
      <c r="AY105" s="40"/>
    </row>
    <row r="106" spans="2:51" ht="13.5" customHeight="1">
      <c r="B106" s="39">
        <v>103</v>
      </c>
      <c r="C106" s="31"/>
      <c r="D106" s="31"/>
      <c r="E106" s="31"/>
      <c r="F106" s="31"/>
      <c r="G106" s="31"/>
      <c r="H106" s="31"/>
      <c r="I106" s="31"/>
      <c r="J106" s="31"/>
      <c r="K106" s="31"/>
      <c r="L106" s="40"/>
      <c r="M106" s="40"/>
      <c r="N106" s="40"/>
      <c r="O106" s="40"/>
      <c r="P106" s="40"/>
      <c r="Q106" s="40"/>
      <c r="R106" s="31"/>
      <c r="S106" s="31"/>
      <c r="T106" s="31"/>
      <c r="U106" s="31"/>
      <c r="V106" s="31"/>
      <c r="W106" s="31"/>
      <c r="X106" s="44"/>
      <c r="Y106" s="41"/>
      <c r="Z106" s="41"/>
      <c r="AA106" s="41"/>
      <c r="AB106" s="41"/>
      <c r="AC106" s="41"/>
      <c r="AD106" s="41"/>
      <c r="AE106" s="40"/>
      <c r="AF106" s="40"/>
      <c r="AG106" s="40"/>
      <c r="AH106" s="40"/>
      <c r="AI106" s="40"/>
      <c r="AJ106" s="40"/>
      <c r="AK106" s="40"/>
      <c r="AL106" s="40"/>
      <c r="AM106" s="40"/>
      <c r="AN106" s="40"/>
      <c r="AO106" s="40"/>
      <c r="AP106" s="40"/>
      <c r="AQ106" s="40"/>
      <c r="AR106" s="40"/>
      <c r="AS106" s="40"/>
      <c r="AT106" s="40"/>
      <c r="AU106" s="40"/>
      <c r="AV106" s="40"/>
      <c r="AW106" s="40"/>
      <c r="AX106" s="40"/>
      <c r="AY106" s="40"/>
    </row>
    <row r="107" spans="2:51" ht="13.5" customHeight="1">
      <c r="B107" s="39">
        <v>104</v>
      </c>
      <c r="C107" s="31"/>
      <c r="D107" s="31"/>
      <c r="E107" s="31"/>
      <c r="F107" s="31"/>
      <c r="G107" s="31"/>
      <c r="H107" s="31"/>
      <c r="I107" s="31"/>
      <c r="J107" s="31"/>
      <c r="K107" s="31"/>
      <c r="L107" s="40"/>
      <c r="M107" s="40"/>
      <c r="N107" s="40"/>
      <c r="O107" s="40"/>
      <c r="P107" s="40"/>
      <c r="Q107" s="40"/>
      <c r="R107" s="31"/>
      <c r="S107" s="31"/>
      <c r="T107" s="31"/>
      <c r="U107" s="31"/>
      <c r="V107" s="31"/>
      <c r="W107" s="31"/>
      <c r="X107" s="44"/>
      <c r="Y107" s="41"/>
      <c r="Z107" s="41"/>
      <c r="AA107" s="41"/>
      <c r="AB107" s="41"/>
      <c r="AC107" s="41"/>
      <c r="AD107" s="41"/>
      <c r="AE107" s="40"/>
      <c r="AF107" s="40"/>
      <c r="AG107" s="40"/>
      <c r="AH107" s="40"/>
      <c r="AI107" s="40"/>
      <c r="AJ107" s="40"/>
      <c r="AK107" s="40"/>
      <c r="AL107" s="40"/>
      <c r="AM107" s="40"/>
      <c r="AN107" s="40"/>
      <c r="AO107" s="40"/>
      <c r="AP107" s="40"/>
      <c r="AQ107" s="40"/>
      <c r="AR107" s="40"/>
      <c r="AS107" s="40"/>
      <c r="AT107" s="40"/>
      <c r="AU107" s="40"/>
      <c r="AV107" s="40"/>
      <c r="AW107" s="40"/>
      <c r="AX107" s="40"/>
      <c r="AY107" s="40"/>
    </row>
    <row r="108" spans="2:51" ht="13.5" customHeight="1">
      <c r="B108" s="39">
        <v>105</v>
      </c>
      <c r="C108" s="31"/>
      <c r="D108" s="31"/>
      <c r="E108" s="31"/>
      <c r="F108" s="31"/>
      <c r="G108" s="31"/>
      <c r="H108" s="31"/>
      <c r="I108" s="31"/>
      <c r="J108" s="31"/>
      <c r="K108" s="31"/>
      <c r="L108" s="40"/>
      <c r="M108" s="40"/>
      <c r="N108" s="40"/>
      <c r="O108" s="40"/>
      <c r="P108" s="40"/>
      <c r="Q108" s="40"/>
      <c r="R108" s="31"/>
      <c r="S108" s="31"/>
      <c r="T108" s="31"/>
      <c r="U108" s="31"/>
      <c r="V108" s="31"/>
      <c r="W108" s="31"/>
      <c r="X108" s="44"/>
      <c r="Y108" s="41"/>
      <c r="Z108" s="41"/>
      <c r="AA108" s="41"/>
      <c r="AB108" s="41"/>
      <c r="AC108" s="41"/>
      <c r="AD108" s="41"/>
      <c r="AE108" s="40"/>
      <c r="AF108" s="40"/>
      <c r="AG108" s="40"/>
      <c r="AH108" s="40"/>
      <c r="AI108" s="40"/>
      <c r="AJ108" s="40"/>
      <c r="AK108" s="40"/>
      <c r="AL108" s="40"/>
      <c r="AM108" s="40"/>
      <c r="AN108" s="40"/>
      <c r="AO108" s="40"/>
      <c r="AP108" s="40"/>
      <c r="AQ108" s="40"/>
      <c r="AR108" s="40"/>
      <c r="AS108" s="40"/>
      <c r="AT108" s="40"/>
      <c r="AU108" s="40"/>
      <c r="AV108" s="40"/>
      <c r="AW108" s="40"/>
      <c r="AX108" s="40"/>
      <c r="AY108" s="40"/>
    </row>
    <row r="109" spans="2:51" ht="13.5" customHeight="1">
      <c r="B109" s="39">
        <v>106</v>
      </c>
      <c r="C109" s="31"/>
      <c r="D109" s="31"/>
      <c r="E109" s="31"/>
      <c r="F109" s="31"/>
      <c r="G109" s="31"/>
      <c r="H109" s="31"/>
      <c r="I109" s="31"/>
      <c r="J109" s="31"/>
      <c r="K109" s="31"/>
      <c r="L109" s="40"/>
      <c r="M109" s="40"/>
      <c r="N109" s="40"/>
      <c r="O109" s="40"/>
      <c r="P109" s="40"/>
      <c r="Q109" s="40"/>
      <c r="R109" s="31"/>
      <c r="S109" s="31"/>
      <c r="T109" s="31"/>
      <c r="U109" s="31"/>
      <c r="V109" s="31"/>
      <c r="W109" s="31"/>
      <c r="X109" s="44"/>
      <c r="Y109" s="41"/>
      <c r="Z109" s="41"/>
      <c r="AA109" s="41"/>
      <c r="AB109" s="41"/>
      <c r="AC109" s="41"/>
      <c r="AD109" s="41"/>
      <c r="AE109" s="40"/>
      <c r="AF109" s="40"/>
      <c r="AG109" s="40"/>
      <c r="AH109" s="40"/>
      <c r="AI109" s="40"/>
      <c r="AJ109" s="40"/>
      <c r="AK109" s="40"/>
      <c r="AL109" s="40"/>
      <c r="AM109" s="40"/>
      <c r="AN109" s="40"/>
      <c r="AO109" s="40"/>
      <c r="AP109" s="40"/>
      <c r="AQ109" s="40"/>
      <c r="AR109" s="40"/>
      <c r="AS109" s="40"/>
      <c r="AT109" s="40"/>
      <c r="AU109" s="40"/>
      <c r="AV109" s="40"/>
      <c r="AW109" s="40"/>
      <c r="AX109" s="40"/>
      <c r="AY109" s="40"/>
    </row>
    <row r="110" spans="2:51" ht="13.5" customHeight="1">
      <c r="B110" s="39">
        <v>107</v>
      </c>
      <c r="C110" s="31"/>
      <c r="D110" s="31"/>
      <c r="E110" s="31"/>
      <c r="F110" s="31"/>
      <c r="G110" s="31"/>
      <c r="H110" s="31"/>
      <c r="I110" s="31"/>
      <c r="J110" s="31"/>
      <c r="K110" s="31"/>
      <c r="L110" s="40"/>
      <c r="M110" s="40"/>
      <c r="N110" s="40"/>
      <c r="O110" s="40"/>
      <c r="P110" s="40"/>
      <c r="Q110" s="40"/>
      <c r="R110" s="31"/>
      <c r="S110" s="31"/>
      <c r="T110" s="31"/>
      <c r="U110" s="31"/>
      <c r="V110" s="31"/>
      <c r="W110" s="31"/>
      <c r="X110" s="44"/>
      <c r="Y110" s="41"/>
      <c r="Z110" s="41"/>
      <c r="AA110" s="41"/>
      <c r="AB110" s="41"/>
      <c r="AC110" s="41"/>
      <c r="AD110" s="41"/>
      <c r="AE110" s="40"/>
      <c r="AF110" s="40"/>
      <c r="AG110" s="40"/>
      <c r="AH110" s="40"/>
      <c r="AI110" s="40"/>
      <c r="AJ110" s="40"/>
      <c r="AK110" s="40"/>
      <c r="AL110" s="40"/>
      <c r="AM110" s="40"/>
      <c r="AN110" s="40"/>
      <c r="AO110" s="40"/>
      <c r="AP110" s="40"/>
      <c r="AQ110" s="40"/>
      <c r="AR110" s="40"/>
      <c r="AS110" s="40"/>
      <c r="AT110" s="40"/>
      <c r="AU110" s="40"/>
      <c r="AV110" s="40"/>
      <c r="AW110" s="40"/>
      <c r="AX110" s="40"/>
      <c r="AY110" s="40"/>
    </row>
    <row r="111" spans="2:51" ht="13.5" customHeight="1">
      <c r="B111" s="39">
        <v>108</v>
      </c>
      <c r="C111" s="31"/>
      <c r="D111" s="31"/>
      <c r="E111" s="31"/>
      <c r="F111" s="31"/>
      <c r="G111" s="31"/>
      <c r="H111" s="31"/>
      <c r="I111" s="31"/>
      <c r="J111" s="31"/>
      <c r="K111" s="31"/>
      <c r="L111" s="40"/>
      <c r="M111" s="40"/>
      <c r="N111" s="40"/>
      <c r="O111" s="40"/>
      <c r="P111" s="40"/>
      <c r="Q111" s="40"/>
      <c r="R111" s="31"/>
      <c r="S111" s="31"/>
      <c r="T111" s="31"/>
      <c r="U111" s="31"/>
      <c r="V111" s="31"/>
      <c r="W111" s="31"/>
      <c r="X111" s="44"/>
      <c r="Y111" s="41"/>
      <c r="Z111" s="41"/>
      <c r="AA111" s="41"/>
      <c r="AB111" s="41"/>
      <c r="AC111" s="41"/>
      <c r="AD111" s="41"/>
      <c r="AE111" s="40"/>
      <c r="AF111" s="40"/>
      <c r="AG111" s="40"/>
      <c r="AH111" s="40"/>
      <c r="AI111" s="40"/>
      <c r="AJ111" s="40"/>
      <c r="AK111" s="40"/>
      <c r="AL111" s="40"/>
      <c r="AM111" s="40"/>
      <c r="AN111" s="40"/>
      <c r="AO111" s="40"/>
      <c r="AP111" s="40"/>
      <c r="AQ111" s="40"/>
      <c r="AR111" s="40"/>
      <c r="AS111" s="40"/>
      <c r="AT111" s="40"/>
      <c r="AU111" s="40"/>
      <c r="AV111" s="40"/>
      <c r="AW111" s="40"/>
      <c r="AX111" s="40"/>
      <c r="AY111" s="40"/>
    </row>
    <row r="112" spans="2:51" ht="13.5" customHeight="1">
      <c r="B112" s="39">
        <v>109</v>
      </c>
      <c r="C112" s="31"/>
      <c r="D112" s="31"/>
      <c r="E112" s="31"/>
      <c r="F112" s="31"/>
      <c r="G112" s="31"/>
      <c r="H112" s="31"/>
      <c r="I112" s="31"/>
      <c r="J112" s="31"/>
      <c r="K112" s="31"/>
      <c r="L112" s="40"/>
      <c r="M112" s="40"/>
      <c r="N112" s="40"/>
      <c r="O112" s="40"/>
      <c r="P112" s="40"/>
      <c r="Q112" s="40"/>
      <c r="R112" s="31"/>
      <c r="S112" s="31"/>
      <c r="T112" s="31"/>
      <c r="U112" s="31"/>
      <c r="V112" s="31"/>
      <c r="W112" s="31"/>
      <c r="X112" s="44"/>
      <c r="Y112" s="41"/>
      <c r="Z112" s="41"/>
      <c r="AA112" s="41"/>
      <c r="AB112" s="41"/>
      <c r="AC112" s="41"/>
      <c r="AD112" s="41"/>
      <c r="AE112" s="40"/>
      <c r="AF112" s="40"/>
      <c r="AG112" s="40"/>
      <c r="AH112" s="40"/>
      <c r="AI112" s="40"/>
      <c r="AJ112" s="40"/>
      <c r="AK112" s="40"/>
      <c r="AL112" s="40"/>
      <c r="AM112" s="40"/>
      <c r="AN112" s="40"/>
      <c r="AO112" s="40"/>
      <c r="AP112" s="40"/>
      <c r="AQ112" s="40"/>
      <c r="AR112" s="40"/>
      <c r="AS112" s="40"/>
      <c r="AT112" s="40"/>
      <c r="AU112" s="40"/>
      <c r="AV112" s="40"/>
      <c r="AW112" s="40"/>
      <c r="AX112" s="40"/>
      <c r="AY112" s="40"/>
    </row>
    <row r="113" spans="2:51" ht="13.5" customHeight="1">
      <c r="B113" s="39">
        <v>110</v>
      </c>
      <c r="C113" s="31"/>
      <c r="D113" s="31"/>
      <c r="E113" s="31"/>
      <c r="F113" s="31"/>
      <c r="G113" s="31"/>
      <c r="H113" s="31"/>
      <c r="I113" s="31"/>
      <c r="J113" s="31"/>
      <c r="K113" s="31"/>
      <c r="L113" s="40"/>
      <c r="M113" s="40"/>
      <c r="N113" s="40"/>
      <c r="O113" s="40"/>
      <c r="P113" s="40"/>
      <c r="Q113" s="40"/>
      <c r="R113" s="31"/>
      <c r="S113" s="31"/>
      <c r="T113" s="31"/>
      <c r="U113" s="31"/>
      <c r="V113" s="31"/>
      <c r="W113" s="31"/>
      <c r="X113" s="44"/>
      <c r="Y113" s="41"/>
      <c r="Z113" s="41"/>
      <c r="AA113" s="41"/>
      <c r="AB113" s="41"/>
      <c r="AC113" s="41"/>
      <c r="AD113" s="41"/>
      <c r="AE113" s="40"/>
      <c r="AF113" s="40"/>
      <c r="AG113" s="40"/>
      <c r="AH113" s="40"/>
      <c r="AI113" s="40"/>
      <c r="AJ113" s="40"/>
      <c r="AK113" s="40"/>
      <c r="AL113" s="40"/>
      <c r="AM113" s="40"/>
      <c r="AN113" s="40"/>
      <c r="AO113" s="40"/>
      <c r="AP113" s="40"/>
      <c r="AQ113" s="40"/>
      <c r="AR113" s="40"/>
      <c r="AS113" s="40"/>
      <c r="AT113" s="40"/>
      <c r="AU113" s="40"/>
      <c r="AV113" s="40"/>
      <c r="AW113" s="40"/>
      <c r="AX113" s="40"/>
      <c r="AY113" s="40"/>
    </row>
    <row r="114" spans="2:51" ht="13.5" customHeight="1">
      <c r="B114" s="39">
        <v>111</v>
      </c>
      <c r="C114" s="31"/>
      <c r="D114" s="31"/>
      <c r="E114" s="31"/>
      <c r="F114" s="31"/>
      <c r="G114" s="31"/>
      <c r="H114" s="31"/>
      <c r="I114" s="31"/>
      <c r="J114" s="31"/>
      <c r="K114" s="31"/>
      <c r="L114" s="40"/>
      <c r="M114" s="40"/>
      <c r="N114" s="40"/>
      <c r="O114" s="40"/>
      <c r="P114" s="40"/>
      <c r="Q114" s="40"/>
      <c r="R114" s="31"/>
      <c r="S114" s="31"/>
      <c r="T114" s="31"/>
      <c r="U114" s="31"/>
      <c r="V114" s="31"/>
      <c r="W114" s="31"/>
      <c r="X114" s="44"/>
      <c r="Y114" s="41"/>
      <c r="Z114" s="41"/>
      <c r="AA114" s="41"/>
      <c r="AB114" s="41"/>
      <c r="AC114" s="41"/>
      <c r="AD114" s="41"/>
      <c r="AE114" s="40"/>
      <c r="AF114" s="40"/>
      <c r="AG114" s="40"/>
      <c r="AH114" s="40"/>
      <c r="AI114" s="40"/>
      <c r="AJ114" s="40"/>
      <c r="AK114" s="40"/>
      <c r="AL114" s="40"/>
      <c r="AM114" s="40"/>
      <c r="AN114" s="40"/>
      <c r="AO114" s="40"/>
      <c r="AP114" s="40"/>
      <c r="AQ114" s="40"/>
      <c r="AR114" s="40"/>
      <c r="AS114" s="40"/>
      <c r="AT114" s="40"/>
      <c r="AU114" s="40"/>
      <c r="AV114" s="40"/>
      <c r="AW114" s="40"/>
      <c r="AX114" s="40"/>
      <c r="AY114" s="40"/>
    </row>
    <row r="115" spans="2:51" ht="13.5" customHeight="1">
      <c r="B115" s="39">
        <v>112</v>
      </c>
      <c r="C115" s="31"/>
      <c r="D115" s="31"/>
      <c r="E115" s="31"/>
      <c r="F115" s="31"/>
      <c r="G115" s="31"/>
      <c r="H115" s="31"/>
      <c r="I115" s="31"/>
      <c r="J115" s="31"/>
      <c r="K115" s="31"/>
      <c r="L115" s="40"/>
      <c r="M115" s="40"/>
      <c r="N115" s="40"/>
      <c r="O115" s="40"/>
      <c r="P115" s="40"/>
      <c r="Q115" s="40"/>
      <c r="R115" s="31"/>
      <c r="S115" s="31"/>
      <c r="T115" s="31"/>
      <c r="U115" s="31"/>
      <c r="V115" s="31"/>
      <c r="W115" s="31"/>
      <c r="X115" s="44"/>
      <c r="Y115" s="41"/>
      <c r="Z115" s="41"/>
      <c r="AA115" s="41"/>
      <c r="AB115" s="41"/>
      <c r="AC115" s="41"/>
      <c r="AD115" s="41"/>
      <c r="AE115" s="40"/>
      <c r="AF115" s="40"/>
      <c r="AG115" s="40"/>
      <c r="AH115" s="40"/>
      <c r="AI115" s="40"/>
      <c r="AJ115" s="40"/>
      <c r="AK115" s="40"/>
      <c r="AL115" s="40"/>
      <c r="AM115" s="40"/>
      <c r="AN115" s="40"/>
      <c r="AO115" s="40"/>
      <c r="AP115" s="40"/>
      <c r="AQ115" s="40"/>
      <c r="AR115" s="40"/>
      <c r="AS115" s="40"/>
      <c r="AT115" s="40"/>
      <c r="AU115" s="40"/>
      <c r="AV115" s="40"/>
      <c r="AW115" s="40"/>
      <c r="AX115" s="40"/>
      <c r="AY115" s="40"/>
    </row>
    <row r="116" spans="2:51" ht="13.5" customHeight="1">
      <c r="B116" s="39">
        <v>113</v>
      </c>
      <c r="C116" s="31"/>
      <c r="D116" s="31"/>
      <c r="E116" s="31"/>
      <c r="F116" s="31"/>
      <c r="G116" s="31"/>
      <c r="H116" s="31"/>
      <c r="I116" s="31"/>
      <c r="J116" s="31"/>
      <c r="K116" s="31"/>
      <c r="L116" s="40"/>
      <c r="M116" s="40"/>
      <c r="N116" s="40"/>
      <c r="O116" s="40"/>
      <c r="P116" s="40"/>
      <c r="Q116" s="40"/>
      <c r="R116" s="31"/>
      <c r="S116" s="31"/>
      <c r="T116" s="31"/>
      <c r="U116" s="31"/>
      <c r="V116" s="31"/>
      <c r="W116" s="31"/>
      <c r="X116" s="44"/>
      <c r="Y116" s="41"/>
      <c r="Z116" s="41"/>
      <c r="AA116" s="41"/>
      <c r="AB116" s="41"/>
      <c r="AC116" s="41"/>
      <c r="AD116" s="41"/>
      <c r="AE116" s="40"/>
      <c r="AF116" s="40"/>
      <c r="AG116" s="40"/>
      <c r="AH116" s="40"/>
      <c r="AI116" s="40"/>
      <c r="AJ116" s="40"/>
      <c r="AK116" s="40"/>
      <c r="AL116" s="40"/>
      <c r="AM116" s="40"/>
      <c r="AN116" s="40"/>
      <c r="AO116" s="40"/>
      <c r="AP116" s="40"/>
      <c r="AQ116" s="40"/>
      <c r="AR116" s="40"/>
      <c r="AS116" s="40"/>
      <c r="AT116" s="40"/>
      <c r="AU116" s="40"/>
      <c r="AV116" s="40"/>
      <c r="AW116" s="40"/>
      <c r="AX116" s="40"/>
      <c r="AY116" s="40"/>
    </row>
    <row r="117" spans="2:51" ht="13.5" customHeight="1">
      <c r="B117" s="39">
        <v>114</v>
      </c>
      <c r="C117" s="31"/>
      <c r="D117" s="31"/>
      <c r="E117" s="31"/>
      <c r="F117" s="31"/>
      <c r="G117" s="31"/>
      <c r="H117" s="31"/>
      <c r="I117" s="31"/>
      <c r="J117" s="31"/>
      <c r="K117" s="31"/>
      <c r="L117" s="40"/>
      <c r="M117" s="40"/>
      <c r="N117" s="40"/>
      <c r="O117" s="40"/>
      <c r="P117" s="40"/>
      <c r="Q117" s="40"/>
      <c r="R117" s="31"/>
      <c r="S117" s="31"/>
      <c r="T117" s="31"/>
      <c r="U117" s="31"/>
      <c r="V117" s="31"/>
      <c r="W117" s="31"/>
      <c r="X117" s="44"/>
      <c r="Y117" s="41"/>
      <c r="Z117" s="41"/>
      <c r="AA117" s="41"/>
      <c r="AB117" s="41"/>
      <c r="AC117" s="41"/>
      <c r="AD117" s="41"/>
      <c r="AE117" s="40"/>
      <c r="AF117" s="40"/>
      <c r="AG117" s="40"/>
      <c r="AH117" s="40"/>
      <c r="AI117" s="40"/>
      <c r="AJ117" s="40"/>
      <c r="AK117" s="40"/>
      <c r="AL117" s="40"/>
      <c r="AM117" s="40"/>
      <c r="AN117" s="40"/>
      <c r="AO117" s="40"/>
      <c r="AP117" s="40"/>
      <c r="AQ117" s="40"/>
      <c r="AR117" s="40"/>
      <c r="AS117" s="40"/>
      <c r="AT117" s="40"/>
      <c r="AU117" s="40"/>
      <c r="AV117" s="40"/>
      <c r="AW117" s="40"/>
      <c r="AX117" s="40"/>
      <c r="AY117" s="40"/>
    </row>
    <row r="118" spans="2:51" ht="13.5" customHeight="1">
      <c r="B118" s="39">
        <v>115</v>
      </c>
      <c r="C118" s="31"/>
      <c r="D118" s="31"/>
      <c r="E118" s="31"/>
      <c r="F118" s="31"/>
      <c r="G118" s="31"/>
      <c r="H118" s="31"/>
      <c r="I118" s="31"/>
      <c r="J118" s="31"/>
      <c r="K118" s="31"/>
      <c r="L118" s="40"/>
      <c r="M118" s="40"/>
      <c r="N118" s="40"/>
      <c r="O118" s="40"/>
      <c r="P118" s="40"/>
      <c r="Q118" s="40"/>
      <c r="R118" s="31"/>
      <c r="S118" s="31"/>
      <c r="T118" s="31"/>
      <c r="U118" s="31"/>
      <c r="V118" s="31"/>
      <c r="W118" s="31"/>
      <c r="X118" s="44"/>
      <c r="Y118" s="41"/>
      <c r="Z118" s="41"/>
      <c r="AA118" s="41"/>
      <c r="AB118" s="41"/>
      <c r="AC118" s="41"/>
      <c r="AD118" s="41"/>
      <c r="AE118" s="40"/>
      <c r="AF118" s="40"/>
      <c r="AG118" s="40"/>
      <c r="AH118" s="40"/>
      <c r="AI118" s="40"/>
      <c r="AJ118" s="40"/>
      <c r="AK118" s="40"/>
      <c r="AL118" s="40"/>
      <c r="AM118" s="40"/>
      <c r="AN118" s="40"/>
      <c r="AO118" s="40"/>
      <c r="AP118" s="40"/>
      <c r="AQ118" s="40"/>
      <c r="AR118" s="40"/>
      <c r="AS118" s="40"/>
      <c r="AT118" s="40"/>
      <c r="AU118" s="40"/>
      <c r="AV118" s="40"/>
      <c r="AW118" s="40"/>
      <c r="AX118" s="40"/>
      <c r="AY118" s="40"/>
    </row>
    <row r="119" spans="2:51" ht="13.5" customHeight="1">
      <c r="B119" s="39">
        <v>116</v>
      </c>
      <c r="C119" s="31"/>
      <c r="D119" s="31"/>
      <c r="E119" s="31"/>
      <c r="F119" s="31"/>
      <c r="G119" s="31"/>
      <c r="H119" s="31"/>
      <c r="I119" s="31"/>
      <c r="J119" s="31"/>
      <c r="K119" s="31"/>
      <c r="L119" s="40"/>
      <c r="M119" s="40"/>
      <c r="N119" s="40"/>
      <c r="O119" s="40"/>
      <c r="P119" s="40"/>
      <c r="Q119" s="40"/>
      <c r="R119" s="31"/>
      <c r="S119" s="31"/>
      <c r="T119" s="31"/>
      <c r="U119" s="31"/>
      <c r="V119" s="31"/>
      <c r="W119" s="31"/>
      <c r="X119" s="44"/>
      <c r="Y119" s="41"/>
      <c r="Z119" s="41"/>
      <c r="AA119" s="41"/>
      <c r="AB119" s="41"/>
      <c r="AC119" s="41"/>
      <c r="AD119" s="41"/>
      <c r="AE119" s="40"/>
      <c r="AF119" s="40"/>
      <c r="AG119" s="40"/>
      <c r="AH119" s="40"/>
      <c r="AI119" s="40"/>
      <c r="AJ119" s="40"/>
      <c r="AK119" s="40"/>
      <c r="AL119" s="40"/>
      <c r="AM119" s="40"/>
      <c r="AN119" s="40"/>
      <c r="AO119" s="40"/>
      <c r="AP119" s="40"/>
      <c r="AQ119" s="40"/>
      <c r="AR119" s="40"/>
      <c r="AS119" s="40"/>
      <c r="AT119" s="40"/>
      <c r="AU119" s="40"/>
      <c r="AV119" s="40"/>
      <c r="AW119" s="40"/>
      <c r="AX119" s="40"/>
      <c r="AY119" s="40"/>
    </row>
    <row r="120" spans="2:51" ht="13.5" customHeight="1">
      <c r="B120" s="39">
        <v>117</v>
      </c>
      <c r="C120" s="31"/>
      <c r="D120" s="31"/>
      <c r="E120" s="31"/>
      <c r="F120" s="31"/>
      <c r="G120" s="31"/>
      <c r="H120" s="31"/>
      <c r="I120" s="31"/>
      <c r="J120" s="31"/>
      <c r="K120" s="31"/>
      <c r="L120" s="40"/>
      <c r="M120" s="40"/>
      <c r="N120" s="40"/>
      <c r="O120" s="40"/>
      <c r="P120" s="40"/>
      <c r="Q120" s="40"/>
      <c r="R120" s="31"/>
      <c r="S120" s="31"/>
      <c r="T120" s="31"/>
      <c r="U120" s="31"/>
      <c r="V120" s="31"/>
      <c r="W120" s="31"/>
      <c r="X120" s="44"/>
      <c r="Y120" s="41"/>
      <c r="Z120" s="41"/>
      <c r="AA120" s="41"/>
      <c r="AB120" s="41"/>
      <c r="AC120" s="41"/>
      <c r="AD120" s="41"/>
      <c r="AE120" s="40"/>
      <c r="AF120" s="40"/>
      <c r="AG120" s="40"/>
      <c r="AH120" s="40"/>
      <c r="AI120" s="40"/>
      <c r="AJ120" s="40"/>
      <c r="AK120" s="40"/>
      <c r="AL120" s="40"/>
      <c r="AM120" s="40"/>
      <c r="AN120" s="40"/>
      <c r="AO120" s="40"/>
      <c r="AP120" s="40"/>
      <c r="AQ120" s="40"/>
      <c r="AR120" s="40"/>
      <c r="AS120" s="40"/>
      <c r="AT120" s="40"/>
      <c r="AU120" s="40"/>
      <c r="AV120" s="40"/>
      <c r="AW120" s="40"/>
      <c r="AX120" s="40"/>
      <c r="AY120" s="40"/>
    </row>
    <row r="121" spans="2:51" ht="13.5" customHeight="1">
      <c r="B121" s="39">
        <v>118</v>
      </c>
      <c r="C121" s="31"/>
      <c r="D121" s="31"/>
      <c r="E121" s="31"/>
      <c r="F121" s="31"/>
      <c r="G121" s="31"/>
      <c r="H121" s="31"/>
      <c r="I121" s="31"/>
      <c r="J121" s="31"/>
      <c r="K121" s="31"/>
      <c r="L121" s="40"/>
      <c r="M121" s="40"/>
      <c r="N121" s="40"/>
      <c r="O121" s="40"/>
      <c r="P121" s="40"/>
      <c r="Q121" s="40"/>
      <c r="R121" s="31"/>
      <c r="S121" s="31"/>
      <c r="T121" s="31"/>
      <c r="U121" s="31"/>
      <c r="V121" s="31"/>
      <c r="W121" s="31"/>
      <c r="X121" s="44"/>
      <c r="Y121" s="41"/>
      <c r="Z121" s="41"/>
      <c r="AA121" s="41"/>
      <c r="AB121" s="41"/>
      <c r="AC121" s="41"/>
      <c r="AD121" s="41"/>
      <c r="AE121" s="40"/>
      <c r="AF121" s="40"/>
      <c r="AG121" s="40"/>
      <c r="AH121" s="40"/>
      <c r="AI121" s="40"/>
      <c r="AJ121" s="40"/>
      <c r="AK121" s="40"/>
      <c r="AL121" s="40"/>
      <c r="AM121" s="40"/>
      <c r="AN121" s="40"/>
      <c r="AO121" s="40"/>
      <c r="AP121" s="40"/>
      <c r="AQ121" s="40"/>
      <c r="AR121" s="40"/>
      <c r="AS121" s="40"/>
      <c r="AT121" s="40"/>
      <c r="AU121" s="40"/>
      <c r="AV121" s="40"/>
      <c r="AW121" s="40"/>
      <c r="AX121" s="40"/>
      <c r="AY121" s="40"/>
    </row>
    <row r="122" spans="2:51" ht="13.5" customHeight="1">
      <c r="B122" s="39">
        <v>119</v>
      </c>
      <c r="C122" s="31"/>
      <c r="D122" s="31"/>
      <c r="E122" s="31"/>
      <c r="F122" s="31"/>
      <c r="G122" s="31"/>
      <c r="H122" s="31"/>
      <c r="I122" s="31"/>
      <c r="J122" s="31"/>
      <c r="K122" s="31"/>
      <c r="L122" s="40"/>
      <c r="M122" s="40"/>
      <c r="N122" s="40"/>
      <c r="O122" s="40"/>
      <c r="P122" s="40"/>
      <c r="Q122" s="40"/>
      <c r="R122" s="31"/>
      <c r="S122" s="31"/>
      <c r="T122" s="31"/>
      <c r="U122" s="31"/>
      <c r="V122" s="31"/>
      <c r="W122" s="31"/>
      <c r="X122" s="44"/>
      <c r="Y122" s="41"/>
      <c r="Z122" s="41"/>
      <c r="AA122" s="41"/>
      <c r="AB122" s="41"/>
      <c r="AC122" s="41"/>
      <c r="AD122" s="41"/>
      <c r="AE122" s="40"/>
      <c r="AF122" s="40"/>
      <c r="AG122" s="40"/>
      <c r="AH122" s="40"/>
      <c r="AI122" s="40"/>
      <c r="AJ122" s="40"/>
      <c r="AK122" s="40"/>
      <c r="AL122" s="40"/>
      <c r="AM122" s="40"/>
      <c r="AN122" s="40"/>
      <c r="AO122" s="40"/>
      <c r="AP122" s="40"/>
      <c r="AQ122" s="40"/>
      <c r="AR122" s="40"/>
      <c r="AS122" s="40"/>
      <c r="AT122" s="40"/>
      <c r="AU122" s="40"/>
      <c r="AV122" s="40"/>
      <c r="AW122" s="40"/>
      <c r="AX122" s="40"/>
      <c r="AY122" s="40"/>
    </row>
    <row r="123" spans="2:51" ht="13.5" customHeight="1">
      <c r="B123" s="39">
        <v>120</v>
      </c>
      <c r="C123" s="31"/>
      <c r="D123" s="31"/>
      <c r="E123" s="31"/>
      <c r="F123" s="31"/>
      <c r="G123" s="31"/>
      <c r="H123" s="31"/>
      <c r="I123" s="31"/>
      <c r="J123" s="31"/>
      <c r="K123" s="31"/>
      <c r="L123" s="40"/>
      <c r="M123" s="40"/>
      <c r="N123" s="40"/>
      <c r="O123" s="40"/>
      <c r="P123" s="40"/>
      <c r="Q123" s="40"/>
      <c r="R123" s="31"/>
      <c r="S123" s="31"/>
      <c r="T123" s="31"/>
      <c r="U123" s="31"/>
      <c r="V123" s="31"/>
      <c r="W123" s="31"/>
      <c r="X123" s="44"/>
      <c r="Y123" s="41"/>
      <c r="Z123" s="41"/>
      <c r="AA123" s="41"/>
      <c r="AB123" s="41"/>
      <c r="AC123" s="41"/>
      <c r="AD123" s="41"/>
      <c r="AE123" s="40"/>
      <c r="AF123" s="40"/>
      <c r="AG123" s="40"/>
      <c r="AH123" s="40"/>
      <c r="AI123" s="40"/>
      <c r="AJ123" s="40"/>
      <c r="AK123" s="40"/>
      <c r="AL123" s="40"/>
      <c r="AM123" s="40"/>
      <c r="AN123" s="40"/>
      <c r="AO123" s="40"/>
      <c r="AP123" s="40"/>
      <c r="AQ123" s="40"/>
      <c r="AR123" s="40"/>
      <c r="AS123" s="40"/>
      <c r="AT123" s="40"/>
      <c r="AU123" s="40"/>
      <c r="AV123" s="40"/>
      <c r="AW123" s="40"/>
      <c r="AX123" s="40"/>
      <c r="AY123" s="40"/>
    </row>
    <row r="124" spans="2:51" ht="13.5" customHeight="1">
      <c r="B124" s="39">
        <v>121</v>
      </c>
      <c r="C124" s="31"/>
      <c r="D124" s="31"/>
      <c r="E124" s="31"/>
      <c r="F124" s="31"/>
      <c r="G124" s="31"/>
      <c r="H124" s="31"/>
      <c r="I124" s="31"/>
      <c r="J124" s="31"/>
      <c r="K124" s="31"/>
      <c r="L124" s="40"/>
      <c r="M124" s="40"/>
      <c r="N124" s="40"/>
      <c r="O124" s="40"/>
      <c r="P124" s="40"/>
      <c r="Q124" s="40"/>
      <c r="R124" s="31"/>
      <c r="S124" s="31"/>
      <c r="T124" s="31"/>
      <c r="U124" s="31"/>
      <c r="V124" s="31"/>
      <c r="W124" s="31"/>
      <c r="X124" s="44"/>
      <c r="Y124" s="41"/>
      <c r="Z124" s="41"/>
      <c r="AA124" s="41"/>
      <c r="AB124" s="41"/>
      <c r="AC124" s="41"/>
      <c r="AD124" s="41"/>
      <c r="AE124" s="40"/>
      <c r="AF124" s="40"/>
      <c r="AG124" s="40"/>
      <c r="AH124" s="40"/>
      <c r="AI124" s="40"/>
      <c r="AJ124" s="40"/>
      <c r="AK124" s="40"/>
      <c r="AL124" s="40"/>
      <c r="AM124" s="40"/>
      <c r="AN124" s="40"/>
      <c r="AO124" s="40"/>
      <c r="AP124" s="40"/>
      <c r="AQ124" s="40"/>
      <c r="AR124" s="40"/>
      <c r="AS124" s="40"/>
      <c r="AT124" s="40"/>
      <c r="AU124" s="40"/>
      <c r="AV124" s="40"/>
      <c r="AW124" s="40"/>
      <c r="AX124" s="40"/>
      <c r="AY124" s="40"/>
    </row>
    <row r="125" spans="2:51" ht="13.5" customHeight="1">
      <c r="B125" s="39">
        <v>122</v>
      </c>
      <c r="C125" s="31"/>
      <c r="D125" s="31"/>
      <c r="E125" s="31"/>
      <c r="F125" s="31"/>
      <c r="G125" s="31"/>
      <c r="H125" s="31"/>
      <c r="I125" s="31"/>
      <c r="J125" s="31"/>
      <c r="K125" s="31"/>
      <c r="L125" s="40"/>
      <c r="M125" s="40"/>
      <c r="N125" s="40"/>
      <c r="O125" s="40"/>
      <c r="P125" s="40"/>
      <c r="Q125" s="40"/>
      <c r="R125" s="31"/>
      <c r="S125" s="31"/>
      <c r="T125" s="31"/>
      <c r="U125" s="31"/>
      <c r="V125" s="31"/>
      <c r="W125" s="31"/>
      <c r="X125" s="44"/>
      <c r="Y125" s="41"/>
      <c r="Z125" s="41"/>
      <c r="AA125" s="41"/>
      <c r="AB125" s="41"/>
      <c r="AC125" s="41"/>
      <c r="AD125" s="41"/>
      <c r="AE125" s="40"/>
      <c r="AF125" s="40"/>
      <c r="AG125" s="40"/>
      <c r="AH125" s="40"/>
      <c r="AI125" s="40"/>
      <c r="AJ125" s="40"/>
      <c r="AK125" s="40"/>
      <c r="AL125" s="40"/>
      <c r="AM125" s="40"/>
      <c r="AN125" s="40"/>
      <c r="AO125" s="40"/>
      <c r="AP125" s="40"/>
      <c r="AQ125" s="40"/>
      <c r="AR125" s="40"/>
      <c r="AS125" s="40"/>
      <c r="AT125" s="40"/>
      <c r="AU125" s="40"/>
      <c r="AV125" s="40"/>
      <c r="AW125" s="40"/>
      <c r="AX125" s="40"/>
      <c r="AY125" s="40"/>
    </row>
    <row r="126" spans="2:51" ht="13.5" customHeight="1">
      <c r="B126" s="39">
        <v>123</v>
      </c>
      <c r="C126" s="31"/>
      <c r="D126" s="31"/>
      <c r="E126" s="31"/>
      <c r="F126" s="31"/>
      <c r="G126" s="31"/>
      <c r="H126" s="31"/>
      <c r="I126" s="31"/>
      <c r="J126" s="31"/>
      <c r="K126" s="31"/>
      <c r="L126" s="40"/>
      <c r="M126" s="40"/>
      <c r="N126" s="40"/>
      <c r="O126" s="40"/>
      <c r="P126" s="40"/>
      <c r="Q126" s="40"/>
      <c r="R126" s="31"/>
      <c r="S126" s="31"/>
      <c r="T126" s="31"/>
      <c r="U126" s="31"/>
      <c r="V126" s="31"/>
      <c r="W126" s="31"/>
      <c r="X126" s="44"/>
      <c r="Y126" s="41"/>
      <c r="Z126" s="41"/>
      <c r="AA126" s="41"/>
      <c r="AB126" s="41"/>
      <c r="AC126" s="41"/>
      <c r="AD126" s="41"/>
      <c r="AE126" s="40"/>
      <c r="AF126" s="40"/>
      <c r="AG126" s="40"/>
      <c r="AH126" s="40"/>
      <c r="AI126" s="40"/>
      <c r="AJ126" s="40"/>
      <c r="AK126" s="40"/>
      <c r="AL126" s="40"/>
      <c r="AM126" s="40"/>
      <c r="AN126" s="40"/>
      <c r="AO126" s="40"/>
      <c r="AP126" s="40"/>
      <c r="AQ126" s="40"/>
      <c r="AR126" s="40"/>
      <c r="AS126" s="40"/>
      <c r="AT126" s="40"/>
      <c r="AU126" s="40"/>
      <c r="AV126" s="40"/>
      <c r="AW126" s="40"/>
      <c r="AX126" s="40"/>
      <c r="AY126" s="40"/>
    </row>
    <row r="127" spans="2:51" ht="13.5" customHeight="1">
      <c r="B127" s="39">
        <v>124</v>
      </c>
      <c r="C127" s="31"/>
      <c r="D127" s="31"/>
      <c r="E127" s="31"/>
      <c r="F127" s="31"/>
      <c r="G127" s="31"/>
      <c r="H127" s="31"/>
      <c r="I127" s="31"/>
      <c r="J127" s="31"/>
      <c r="K127" s="31"/>
      <c r="L127" s="40"/>
      <c r="M127" s="40"/>
      <c r="N127" s="40"/>
      <c r="O127" s="40"/>
      <c r="P127" s="40"/>
      <c r="Q127" s="40"/>
      <c r="R127" s="31"/>
      <c r="S127" s="31"/>
      <c r="T127" s="31"/>
      <c r="U127" s="31"/>
      <c r="V127" s="31"/>
      <c r="W127" s="31"/>
      <c r="X127" s="44"/>
      <c r="Y127" s="41"/>
      <c r="Z127" s="41"/>
      <c r="AA127" s="41"/>
      <c r="AB127" s="41"/>
      <c r="AC127" s="41"/>
      <c r="AD127" s="41"/>
      <c r="AE127" s="40"/>
      <c r="AF127" s="40"/>
      <c r="AG127" s="40"/>
      <c r="AH127" s="40"/>
      <c r="AI127" s="40"/>
      <c r="AJ127" s="40"/>
      <c r="AK127" s="40"/>
      <c r="AL127" s="40"/>
      <c r="AM127" s="40"/>
      <c r="AN127" s="40"/>
      <c r="AO127" s="40"/>
      <c r="AP127" s="40"/>
      <c r="AQ127" s="40"/>
      <c r="AR127" s="40"/>
      <c r="AS127" s="40"/>
      <c r="AT127" s="40"/>
      <c r="AU127" s="40"/>
      <c r="AV127" s="40"/>
      <c r="AW127" s="40"/>
      <c r="AX127" s="40"/>
      <c r="AY127" s="40"/>
    </row>
    <row r="128" spans="2:51" ht="13.5" customHeight="1">
      <c r="B128" s="39">
        <v>125</v>
      </c>
      <c r="C128" s="31"/>
      <c r="D128" s="31"/>
      <c r="E128" s="31"/>
      <c r="F128" s="31"/>
      <c r="G128" s="31"/>
      <c r="H128" s="31"/>
      <c r="I128" s="31"/>
      <c r="J128" s="31"/>
      <c r="K128" s="31"/>
      <c r="L128" s="40"/>
      <c r="M128" s="40"/>
      <c r="N128" s="40"/>
      <c r="O128" s="40"/>
      <c r="P128" s="40"/>
      <c r="Q128" s="40"/>
      <c r="R128" s="31"/>
      <c r="S128" s="31"/>
      <c r="T128" s="31"/>
      <c r="U128" s="31"/>
      <c r="V128" s="31"/>
      <c r="W128" s="31"/>
      <c r="X128" s="44"/>
      <c r="Y128" s="41"/>
      <c r="Z128" s="41"/>
      <c r="AA128" s="41"/>
      <c r="AB128" s="41"/>
      <c r="AC128" s="41"/>
      <c r="AD128" s="41"/>
      <c r="AE128" s="40"/>
      <c r="AF128" s="40"/>
      <c r="AG128" s="40"/>
      <c r="AH128" s="40"/>
      <c r="AI128" s="40"/>
      <c r="AJ128" s="40"/>
      <c r="AK128" s="40"/>
      <c r="AL128" s="40"/>
      <c r="AM128" s="40"/>
      <c r="AN128" s="40"/>
      <c r="AO128" s="40"/>
      <c r="AP128" s="40"/>
      <c r="AQ128" s="40"/>
      <c r="AR128" s="40"/>
      <c r="AS128" s="40"/>
      <c r="AT128" s="40"/>
      <c r="AU128" s="40"/>
      <c r="AV128" s="40"/>
      <c r="AW128" s="40"/>
      <c r="AX128" s="40"/>
      <c r="AY128" s="40"/>
    </row>
    <row r="129" spans="2:51" ht="13.5" customHeight="1">
      <c r="B129" s="39">
        <v>126</v>
      </c>
      <c r="C129" s="31"/>
      <c r="D129" s="31"/>
      <c r="E129" s="31"/>
      <c r="F129" s="31"/>
      <c r="G129" s="31"/>
      <c r="H129" s="31"/>
      <c r="I129" s="31"/>
      <c r="J129" s="31"/>
      <c r="K129" s="31"/>
      <c r="L129" s="40"/>
      <c r="M129" s="40"/>
      <c r="N129" s="40"/>
      <c r="O129" s="40"/>
      <c r="P129" s="40"/>
      <c r="Q129" s="40"/>
      <c r="R129" s="31"/>
      <c r="S129" s="31"/>
      <c r="T129" s="31"/>
      <c r="U129" s="31"/>
      <c r="V129" s="31"/>
      <c r="W129" s="31"/>
      <c r="X129" s="44"/>
      <c r="Y129" s="41"/>
      <c r="Z129" s="41"/>
      <c r="AA129" s="41"/>
      <c r="AB129" s="41"/>
      <c r="AC129" s="41"/>
      <c r="AD129" s="41"/>
      <c r="AE129" s="40"/>
      <c r="AF129" s="40"/>
      <c r="AG129" s="40"/>
      <c r="AH129" s="40"/>
      <c r="AI129" s="40"/>
      <c r="AJ129" s="40"/>
      <c r="AK129" s="40"/>
      <c r="AL129" s="40"/>
      <c r="AM129" s="40"/>
      <c r="AN129" s="40"/>
      <c r="AO129" s="40"/>
      <c r="AP129" s="40"/>
      <c r="AQ129" s="40"/>
      <c r="AR129" s="40"/>
      <c r="AS129" s="40"/>
      <c r="AT129" s="40"/>
      <c r="AU129" s="40"/>
      <c r="AV129" s="40"/>
      <c r="AW129" s="40"/>
      <c r="AX129" s="40"/>
      <c r="AY129" s="40"/>
    </row>
    <row r="130" spans="2:51" ht="13.5" customHeight="1">
      <c r="B130" s="39">
        <v>127</v>
      </c>
      <c r="C130" s="31"/>
      <c r="D130" s="31"/>
      <c r="E130" s="31"/>
      <c r="F130" s="31"/>
      <c r="G130" s="31"/>
      <c r="H130" s="31"/>
      <c r="I130" s="31"/>
      <c r="J130" s="31"/>
      <c r="K130" s="31"/>
      <c r="L130" s="40"/>
      <c r="M130" s="40"/>
      <c r="N130" s="40"/>
      <c r="O130" s="40"/>
      <c r="P130" s="40"/>
      <c r="Q130" s="40"/>
      <c r="R130" s="31"/>
      <c r="S130" s="31"/>
      <c r="T130" s="31"/>
      <c r="U130" s="31"/>
      <c r="V130" s="31"/>
      <c r="W130" s="31"/>
      <c r="X130" s="44"/>
      <c r="Y130" s="41"/>
      <c r="Z130" s="41"/>
      <c r="AA130" s="41"/>
      <c r="AB130" s="41"/>
      <c r="AC130" s="41"/>
      <c r="AD130" s="41"/>
      <c r="AE130" s="40"/>
      <c r="AF130" s="40"/>
      <c r="AG130" s="40"/>
      <c r="AH130" s="40"/>
      <c r="AI130" s="40"/>
      <c r="AJ130" s="40"/>
      <c r="AK130" s="40"/>
      <c r="AL130" s="40"/>
      <c r="AM130" s="40"/>
      <c r="AN130" s="40"/>
      <c r="AO130" s="40"/>
      <c r="AP130" s="40"/>
      <c r="AQ130" s="40"/>
      <c r="AR130" s="40"/>
      <c r="AS130" s="40"/>
      <c r="AT130" s="40"/>
      <c r="AU130" s="40"/>
      <c r="AV130" s="40"/>
      <c r="AW130" s="40"/>
      <c r="AX130" s="40"/>
      <c r="AY130" s="40"/>
    </row>
    <row r="131" spans="2:51" ht="13.5" customHeight="1">
      <c r="B131" s="39">
        <v>128</v>
      </c>
      <c r="C131" s="31"/>
      <c r="D131" s="31"/>
      <c r="E131" s="31"/>
      <c r="F131" s="31"/>
      <c r="G131" s="31"/>
      <c r="H131" s="31"/>
      <c r="I131" s="31"/>
      <c r="J131" s="31"/>
      <c r="K131" s="31"/>
      <c r="L131" s="40"/>
      <c r="M131" s="40"/>
      <c r="N131" s="40"/>
      <c r="O131" s="40"/>
      <c r="P131" s="40"/>
      <c r="Q131" s="40"/>
      <c r="R131" s="31"/>
      <c r="S131" s="31"/>
      <c r="T131" s="31"/>
      <c r="U131" s="31"/>
      <c r="V131" s="31"/>
      <c r="W131" s="31"/>
      <c r="X131" s="44"/>
      <c r="Y131" s="41"/>
      <c r="Z131" s="41"/>
      <c r="AA131" s="41"/>
      <c r="AB131" s="41"/>
      <c r="AC131" s="41"/>
      <c r="AD131" s="41"/>
      <c r="AE131" s="40"/>
      <c r="AF131" s="40"/>
      <c r="AG131" s="40"/>
      <c r="AH131" s="40"/>
      <c r="AI131" s="40"/>
      <c r="AJ131" s="40"/>
      <c r="AK131" s="40"/>
      <c r="AL131" s="40"/>
      <c r="AM131" s="40"/>
      <c r="AN131" s="40"/>
      <c r="AO131" s="40"/>
      <c r="AP131" s="40"/>
      <c r="AQ131" s="40"/>
      <c r="AR131" s="40"/>
      <c r="AS131" s="40"/>
      <c r="AT131" s="40"/>
      <c r="AU131" s="40"/>
      <c r="AV131" s="40"/>
      <c r="AW131" s="40"/>
      <c r="AX131" s="40"/>
      <c r="AY131" s="40"/>
    </row>
    <row r="132" spans="2:51" ht="13.5" customHeight="1">
      <c r="B132" s="39">
        <v>129</v>
      </c>
      <c r="C132" s="31"/>
      <c r="D132" s="31"/>
      <c r="E132" s="31"/>
      <c r="F132" s="31"/>
      <c r="G132" s="31"/>
      <c r="H132" s="31"/>
      <c r="I132" s="31"/>
      <c r="J132" s="31"/>
      <c r="K132" s="31"/>
      <c r="L132" s="40"/>
      <c r="M132" s="40"/>
      <c r="N132" s="40"/>
      <c r="O132" s="40"/>
      <c r="P132" s="40"/>
      <c r="Q132" s="40"/>
      <c r="R132" s="31"/>
      <c r="S132" s="31"/>
      <c r="T132" s="31"/>
      <c r="U132" s="31"/>
      <c r="V132" s="31"/>
      <c r="W132" s="31"/>
      <c r="X132" s="44"/>
      <c r="Y132" s="41"/>
      <c r="Z132" s="41"/>
      <c r="AA132" s="41"/>
      <c r="AB132" s="41"/>
      <c r="AC132" s="41"/>
      <c r="AD132" s="41"/>
      <c r="AE132" s="40"/>
      <c r="AF132" s="40"/>
      <c r="AG132" s="40"/>
      <c r="AH132" s="40"/>
      <c r="AI132" s="40"/>
      <c r="AJ132" s="40"/>
      <c r="AK132" s="40"/>
      <c r="AL132" s="40"/>
      <c r="AM132" s="40"/>
      <c r="AN132" s="40"/>
      <c r="AO132" s="40"/>
      <c r="AP132" s="40"/>
      <c r="AQ132" s="40"/>
      <c r="AR132" s="40"/>
      <c r="AS132" s="40"/>
      <c r="AT132" s="40"/>
      <c r="AU132" s="40"/>
      <c r="AV132" s="40"/>
      <c r="AW132" s="40"/>
      <c r="AX132" s="40"/>
      <c r="AY132" s="40"/>
    </row>
    <row r="133" spans="2:51" ht="13.5" customHeight="1">
      <c r="B133" s="39">
        <v>130</v>
      </c>
      <c r="C133" s="31"/>
      <c r="D133" s="31"/>
      <c r="E133" s="31"/>
      <c r="F133" s="31"/>
      <c r="G133" s="31"/>
      <c r="H133" s="31"/>
      <c r="I133" s="31"/>
      <c r="J133" s="31"/>
      <c r="K133" s="31"/>
      <c r="L133" s="40"/>
      <c r="M133" s="40"/>
      <c r="N133" s="40"/>
      <c r="O133" s="40"/>
      <c r="P133" s="40"/>
      <c r="Q133" s="40"/>
      <c r="R133" s="31"/>
      <c r="S133" s="31"/>
      <c r="T133" s="31"/>
      <c r="U133" s="31"/>
      <c r="V133" s="31"/>
      <c r="W133" s="31"/>
      <c r="X133" s="44"/>
      <c r="Y133" s="41"/>
      <c r="Z133" s="41"/>
      <c r="AA133" s="41"/>
      <c r="AB133" s="41"/>
      <c r="AC133" s="41"/>
      <c r="AD133" s="41"/>
      <c r="AE133" s="40"/>
      <c r="AF133" s="40"/>
      <c r="AG133" s="40"/>
      <c r="AH133" s="40"/>
      <c r="AI133" s="40"/>
      <c r="AJ133" s="40"/>
      <c r="AK133" s="40"/>
      <c r="AL133" s="40"/>
      <c r="AM133" s="40"/>
      <c r="AN133" s="40"/>
      <c r="AO133" s="40"/>
      <c r="AP133" s="40"/>
      <c r="AQ133" s="40"/>
      <c r="AR133" s="40"/>
      <c r="AS133" s="40"/>
      <c r="AT133" s="40"/>
      <c r="AU133" s="40"/>
      <c r="AV133" s="40"/>
      <c r="AW133" s="40"/>
      <c r="AX133" s="40"/>
      <c r="AY133" s="40"/>
    </row>
    <row r="134" spans="2:51" ht="13.5" customHeight="1">
      <c r="B134" s="39">
        <v>131</v>
      </c>
      <c r="C134" s="31"/>
      <c r="D134" s="31"/>
      <c r="E134" s="31"/>
      <c r="F134" s="31"/>
      <c r="G134" s="31"/>
      <c r="H134" s="31"/>
      <c r="I134" s="31"/>
      <c r="J134" s="31"/>
      <c r="K134" s="31"/>
      <c r="L134" s="40"/>
      <c r="M134" s="40"/>
      <c r="N134" s="40"/>
      <c r="O134" s="40"/>
      <c r="P134" s="40"/>
      <c r="Q134" s="40"/>
      <c r="R134" s="31"/>
      <c r="S134" s="31"/>
      <c r="T134" s="31"/>
      <c r="U134" s="31"/>
      <c r="V134" s="31"/>
      <c r="W134" s="31"/>
      <c r="X134" s="44"/>
      <c r="Y134" s="41"/>
      <c r="Z134" s="41"/>
      <c r="AA134" s="41"/>
      <c r="AB134" s="41"/>
      <c r="AC134" s="41"/>
      <c r="AD134" s="41"/>
      <c r="AE134" s="40"/>
      <c r="AF134" s="40"/>
      <c r="AG134" s="40"/>
      <c r="AH134" s="40"/>
      <c r="AI134" s="40"/>
      <c r="AJ134" s="40"/>
      <c r="AK134" s="40"/>
      <c r="AL134" s="40"/>
      <c r="AM134" s="40"/>
      <c r="AN134" s="40"/>
      <c r="AO134" s="40"/>
      <c r="AP134" s="40"/>
      <c r="AQ134" s="40"/>
      <c r="AR134" s="40"/>
      <c r="AS134" s="40"/>
      <c r="AT134" s="40"/>
      <c r="AU134" s="40"/>
      <c r="AV134" s="40"/>
      <c r="AW134" s="40"/>
      <c r="AX134" s="40"/>
      <c r="AY134" s="40"/>
    </row>
    <row r="135" spans="2:51" ht="13.5" customHeight="1">
      <c r="B135" s="39">
        <v>132</v>
      </c>
      <c r="C135" s="31"/>
      <c r="D135" s="31"/>
      <c r="E135" s="31"/>
      <c r="F135" s="31"/>
      <c r="G135" s="31"/>
      <c r="H135" s="31"/>
      <c r="I135" s="31"/>
      <c r="J135" s="31"/>
      <c r="K135" s="31"/>
      <c r="L135" s="40"/>
      <c r="M135" s="40"/>
      <c r="N135" s="40"/>
      <c r="O135" s="40"/>
      <c r="P135" s="40"/>
      <c r="Q135" s="40"/>
      <c r="R135" s="31"/>
      <c r="S135" s="31"/>
      <c r="T135" s="31"/>
      <c r="U135" s="31"/>
      <c r="V135" s="31"/>
      <c r="W135" s="31"/>
      <c r="X135" s="44"/>
      <c r="Y135" s="41"/>
      <c r="Z135" s="41"/>
      <c r="AA135" s="41"/>
      <c r="AB135" s="41"/>
      <c r="AC135" s="41"/>
      <c r="AD135" s="41"/>
      <c r="AE135" s="40"/>
      <c r="AF135" s="40"/>
      <c r="AG135" s="40"/>
      <c r="AH135" s="40"/>
      <c r="AI135" s="40"/>
      <c r="AJ135" s="40"/>
      <c r="AK135" s="40"/>
      <c r="AL135" s="40"/>
      <c r="AM135" s="40"/>
      <c r="AN135" s="40"/>
      <c r="AO135" s="40"/>
      <c r="AP135" s="40"/>
      <c r="AQ135" s="40"/>
      <c r="AR135" s="40"/>
      <c r="AS135" s="40"/>
      <c r="AT135" s="40"/>
      <c r="AU135" s="40"/>
      <c r="AV135" s="40"/>
      <c r="AW135" s="40"/>
      <c r="AX135" s="40"/>
      <c r="AY135" s="40"/>
    </row>
    <row r="136" spans="2:51" ht="13.5" customHeight="1">
      <c r="B136" s="39">
        <v>133</v>
      </c>
      <c r="C136" s="31"/>
      <c r="D136" s="31"/>
      <c r="E136" s="31"/>
      <c r="F136" s="31"/>
      <c r="G136" s="31"/>
      <c r="H136" s="31"/>
      <c r="I136" s="31"/>
      <c r="J136" s="31"/>
      <c r="K136" s="31"/>
      <c r="L136" s="40"/>
      <c r="M136" s="40"/>
      <c r="N136" s="40"/>
      <c r="O136" s="40"/>
      <c r="P136" s="40"/>
      <c r="Q136" s="40"/>
      <c r="R136" s="31"/>
      <c r="S136" s="31"/>
      <c r="T136" s="31"/>
      <c r="U136" s="31"/>
      <c r="V136" s="31"/>
      <c r="W136" s="31"/>
      <c r="X136" s="44"/>
      <c r="Y136" s="41"/>
      <c r="Z136" s="41"/>
      <c r="AA136" s="41"/>
      <c r="AB136" s="41"/>
      <c r="AC136" s="41"/>
      <c r="AD136" s="41"/>
      <c r="AE136" s="40"/>
      <c r="AF136" s="40"/>
      <c r="AG136" s="40"/>
      <c r="AH136" s="40"/>
      <c r="AI136" s="40"/>
      <c r="AJ136" s="40"/>
      <c r="AK136" s="40"/>
      <c r="AL136" s="40"/>
      <c r="AM136" s="40"/>
      <c r="AN136" s="40"/>
      <c r="AO136" s="40"/>
      <c r="AP136" s="40"/>
      <c r="AQ136" s="40"/>
      <c r="AR136" s="40"/>
      <c r="AS136" s="40"/>
      <c r="AT136" s="40"/>
      <c r="AU136" s="40"/>
      <c r="AV136" s="40"/>
      <c r="AW136" s="40"/>
      <c r="AX136" s="40"/>
      <c r="AY136" s="40"/>
    </row>
    <row r="137" spans="2:51" ht="13.5" customHeight="1">
      <c r="B137" s="39">
        <v>134</v>
      </c>
      <c r="C137" s="31"/>
      <c r="D137" s="31"/>
      <c r="E137" s="31"/>
      <c r="F137" s="31"/>
      <c r="G137" s="31"/>
      <c r="H137" s="31"/>
      <c r="I137" s="31"/>
      <c r="J137" s="31"/>
      <c r="K137" s="31"/>
      <c r="L137" s="40"/>
      <c r="M137" s="40"/>
      <c r="N137" s="40"/>
      <c r="O137" s="40"/>
      <c r="P137" s="40"/>
      <c r="Q137" s="40"/>
      <c r="R137" s="31"/>
      <c r="S137" s="31"/>
      <c r="T137" s="31"/>
      <c r="U137" s="31"/>
      <c r="V137" s="31"/>
      <c r="W137" s="31"/>
      <c r="X137" s="44"/>
      <c r="Y137" s="41"/>
      <c r="Z137" s="41"/>
      <c r="AA137" s="41"/>
      <c r="AB137" s="41"/>
      <c r="AC137" s="41"/>
      <c r="AD137" s="41"/>
      <c r="AE137" s="40"/>
      <c r="AF137" s="40"/>
      <c r="AG137" s="40"/>
      <c r="AH137" s="40"/>
      <c r="AI137" s="40"/>
      <c r="AJ137" s="40"/>
      <c r="AK137" s="40"/>
      <c r="AL137" s="40"/>
      <c r="AM137" s="40"/>
      <c r="AN137" s="40"/>
      <c r="AO137" s="40"/>
      <c r="AP137" s="40"/>
      <c r="AQ137" s="40"/>
      <c r="AR137" s="40"/>
      <c r="AS137" s="40"/>
      <c r="AT137" s="40"/>
      <c r="AU137" s="40"/>
      <c r="AV137" s="40"/>
      <c r="AW137" s="40"/>
      <c r="AX137" s="40"/>
      <c r="AY137" s="40"/>
    </row>
    <row r="138" spans="2:51" ht="13.5" customHeight="1">
      <c r="B138" s="39">
        <v>135</v>
      </c>
      <c r="C138" s="31"/>
      <c r="D138" s="31"/>
      <c r="E138" s="31"/>
      <c r="F138" s="31"/>
      <c r="G138" s="31"/>
      <c r="H138" s="31"/>
      <c r="I138" s="31"/>
      <c r="J138" s="31"/>
      <c r="K138" s="31"/>
      <c r="L138" s="40"/>
      <c r="M138" s="40"/>
      <c r="N138" s="40"/>
      <c r="O138" s="40"/>
      <c r="P138" s="40"/>
      <c r="Q138" s="40"/>
      <c r="R138" s="31"/>
      <c r="S138" s="31"/>
      <c r="T138" s="31"/>
      <c r="U138" s="31"/>
      <c r="V138" s="31"/>
      <c r="W138" s="31"/>
      <c r="X138" s="44"/>
      <c r="Y138" s="41"/>
      <c r="Z138" s="41"/>
      <c r="AA138" s="41"/>
      <c r="AB138" s="41"/>
      <c r="AC138" s="41"/>
      <c r="AD138" s="41"/>
      <c r="AE138" s="40"/>
      <c r="AF138" s="40"/>
      <c r="AG138" s="40"/>
      <c r="AH138" s="40"/>
      <c r="AI138" s="40"/>
      <c r="AJ138" s="40"/>
      <c r="AK138" s="40"/>
      <c r="AL138" s="40"/>
      <c r="AM138" s="40"/>
      <c r="AN138" s="40"/>
      <c r="AO138" s="40"/>
      <c r="AP138" s="40"/>
      <c r="AQ138" s="40"/>
      <c r="AR138" s="40"/>
      <c r="AS138" s="40"/>
      <c r="AT138" s="40"/>
      <c r="AU138" s="40"/>
      <c r="AV138" s="40"/>
      <c r="AW138" s="40"/>
      <c r="AX138" s="40"/>
      <c r="AY138" s="40"/>
    </row>
    <row r="139" spans="2:51" ht="13.5" customHeight="1">
      <c r="B139" s="39">
        <v>136</v>
      </c>
      <c r="C139" s="31"/>
      <c r="D139" s="31"/>
      <c r="E139" s="31"/>
      <c r="F139" s="31"/>
      <c r="G139" s="31"/>
      <c r="H139" s="31"/>
      <c r="I139" s="31"/>
      <c r="J139" s="31"/>
      <c r="K139" s="31"/>
      <c r="L139" s="40"/>
      <c r="M139" s="40"/>
      <c r="N139" s="40"/>
      <c r="O139" s="40"/>
      <c r="P139" s="40"/>
      <c r="Q139" s="40"/>
      <c r="R139" s="31"/>
      <c r="S139" s="31"/>
      <c r="T139" s="31"/>
      <c r="U139" s="31"/>
      <c r="V139" s="31"/>
      <c r="W139" s="31"/>
      <c r="X139" s="44"/>
      <c r="Y139" s="41"/>
      <c r="Z139" s="41"/>
      <c r="AA139" s="41"/>
      <c r="AB139" s="41"/>
      <c r="AC139" s="41"/>
      <c r="AD139" s="41"/>
      <c r="AE139" s="40"/>
      <c r="AF139" s="40"/>
      <c r="AG139" s="40"/>
      <c r="AH139" s="40"/>
      <c r="AI139" s="40"/>
      <c r="AJ139" s="40"/>
      <c r="AK139" s="40"/>
      <c r="AL139" s="40"/>
      <c r="AM139" s="40"/>
      <c r="AN139" s="40"/>
      <c r="AO139" s="40"/>
      <c r="AP139" s="40"/>
      <c r="AQ139" s="40"/>
      <c r="AR139" s="40"/>
      <c r="AS139" s="40"/>
      <c r="AT139" s="40"/>
      <c r="AU139" s="40"/>
      <c r="AV139" s="40"/>
      <c r="AW139" s="40"/>
      <c r="AX139" s="40"/>
      <c r="AY139" s="40"/>
    </row>
    <row r="140" spans="2:51" ht="13.5" customHeight="1">
      <c r="B140" s="39">
        <v>137</v>
      </c>
      <c r="C140" s="31"/>
      <c r="D140" s="31"/>
      <c r="E140" s="31"/>
      <c r="F140" s="31"/>
      <c r="G140" s="31"/>
      <c r="H140" s="31"/>
      <c r="I140" s="31"/>
      <c r="J140" s="31"/>
      <c r="K140" s="31"/>
      <c r="L140" s="40"/>
      <c r="M140" s="40"/>
      <c r="N140" s="40"/>
      <c r="O140" s="40"/>
      <c r="P140" s="40"/>
      <c r="Q140" s="40"/>
      <c r="R140" s="31"/>
      <c r="S140" s="31"/>
      <c r="T140" s="31"/>
      <c r="U140" s="31"/>
      <c r="V140" s="31"/>
      <c r="W140" s="31"/>
      <c r="X140" s="44"/>
      <c r="Y140" s="41"/>
      <c r="Z140" s="41"/>
      <c r="AA140" s="41"/>
      <c r="AB140" s="41"/>
      <c r="AC140" s="41"/>
      <c r="AD140" s="41"/>
      <c r="AE140" s="40"/>
      <c r="AF140" s="40"/>
      <c r="AG140" s="40"/>
      <c r="AH140" s="40"/>
      <c r="AI140" s="40"/>
      <c r="AJ140" s="40"/>
      <c r="AK140" s="40"/>
      <c r="AL140" s="40"/>
      <c r="AM140" s="40"/>
      <c r="AN140" s="40"/>
      <c r="AO140" s="40"/>
      <c r="AP140" s="40"/>
      <c r="AQ140" s="40"/>
      <c r="AR140" s="40"/>
      <c r="AS140" s="40"/>
      <c r="AT140" s="40"/>
      <c r="AU140" s="40"/>
      <c r="AV140" s="40"/>
      <c r="AW140" s="40"/>
      <c r="AX140" s="40"/>
      <c r="AY140" s="40"/>
    </row>
    <row r="141" spans="2:51" ht="13.5" customHeight="1">
      <c r="B141" s="39">
        <v>138</v>
      </c>
      <c r="C141" s="31"/>
      <c r="D141" s="31"/>
      <c r="E141" s="31"/>
      <c r="F141" s="31"/>
      <c r="G141" s="31"/>
      <c r="H141" s="31"/>
      <c r="I141" s="31"/>
      <c r="J141" s="31"/>
      <c r="K141" s="31"/>
      <c r="L141" s="40"/>
      <c r="M141" s="40"/>
      <c r="N141" s="40"/>
      <c r="O141" s="40"/>
      <c r="P141" s="40"/>
      <c r="Q141" s="40"/>
      <c r="R141" s="31"/>
      <c r="S141" s="31"/>
      <c r="T141" s="31"/>
      <c r="U141" s="31"/>
      <c r="V141" s="31"/>
      <c r="W141" s="31"/>
      <c r="X141" s="44"/>
      <c r="Y141" s="41"/>
      <c r="Z141" s="41"/>
      <c r="AA141" s="41"/>
      <c r="AB141" s="41"/>
      <c r="AC141" s="41"/>
      <c r="AD141" s="41"/>
      <c r="AE141" s="40"/>
      <c r="AF141" s="40"/>
      <c r="AG141" s="40"/>
      <c r="AH141" s="40"/>
      <c r="AI141" s="40"/>
      <c r="AJ141" s="40"/>
      <c r="AK141" s="40"/>
      <c r="AL141" s="40"/>
      <c r="AM141" s="40"/>
      <c r="AN141" s="40"/>
      <c r="AO141" s="40"/>
      <c r="AP141" s="40"/>
      <c r="AQ141" s="40"/>
      <c r="AR141" s="40"/>
      <c r="AS141" s="40"/>
      <c r="AT141" s="40"/>
      <c r="AU141" s="40"/>
      <c r="AV141" s="40"/>
      <c r="AW141" s="40"/>
      <c r="AX141" s="40"/>
      <c r="AY141" s="40"/>
    </row>
    <row r="142" spans="2:51" ht="13.5" customHeight="1">
      <c r="B142" s="39">
        <v>139</v>
      </c>
      <c r="C142" s="31"/>
      <c r="D142" s="31"/>
      <c r="E142" s="31"/>
      <c r="F142" s="31"/>
      <c r="G142" s="31"/>
      <c r="H142" s="31"/>
      <c r="I142" s="31"/>
      <c r="J142" s="31"/>
      <c r="K142" s="31"/>
      <c r="L142" s="40"/>
      <c r="M142" s="40"/>
      <c r="N142" s="40"/>
      <c r="O142" s="40"/>
      <c r="P142" s="40"/>
      <c r="Q142" s="40"/>
      <c r="R142" s="31"/>
      <c r="S142" s="31"/>
      <c r="T142" s="31"/>
      <c r="U142" s="31"/>
      <c r="V142" s="31"/>
      <c r="W142" s="31"/>
      <c r="X142" s="44"/>
      <c r="Y142" s="41"/>
      <c r="Z142" s="41"/>
      <c r="AA142" s="41"/>
      <c r="AB142" s="41"/>
      <c r="AC142" s="41"/>
      <c r="AD142" s="41"/>
      <c r="AE142" s="40"/>
      <c r="AF142" s="40"/>
      <c r="AG142" s="40"/>
      <c r="AH142" s="40"/>
      <c r="AI142" s="40"/>
      <c r="AJ142" s="40"/>
      <c r="AK142" s="40"/>
      <c r="AL142" s="40"/>
      <c r="AM142" s="40"/>
      <c r="AN142" s="40"/>
      <c r="AO142" s="40"/>
      <c r="AP142" s="40"/>
      <c r="AQ142" s="40"/>
      <c r="AR142" s="40"/>
      <c r="AS142" s="40"/>
      <c r="AT142" s="40"/>
      <c r="AU142" s="40"/>
      <c r="AV142" s="40"/>
      <c r="AW142" s="40"/>
      <c r="AX142" s="40"/>
      <c r="AY142" s="40"/>
    </row>
    <row r="143" spans="2:51" ht="13.5" customHeight="1">
      <c r="B143" s="39">
        <v>140</v>
      </c>
      <c r="C143" s="31"/>
      <c r="D143" s="31"/>
      <c r="E143" s="31"/>
      <c r="F143" s="31"/>
      <c r="G143" s="31"/>
      <c r="H143" s="31"/>
      <c r="I143" s="31"/>
      <c r="J143" s="31"/>
      <c r="K143" s="31"/>
      <c r="L143" s="40"/>
      <c r="M143" s="40"/>
      <c r="N143" s="40"/>
      <c r="O143" s="40"/>
      <c r="P143" s="40"/>
      <c r="Q143" s="40"/>
      <c r="R143" s="31"/>
      <c r="S143" s="31"/>
      <c r="T143" s="31"/>
      <c r="U143" s="31"/>
      <c r="V143" s="31"/>
      <c r="W143" s="31"/>
      <c r="X143" s="44"/>
      <c r="Y143" s="41"/>
      <c r="Z143" s="41"/>
      <c r="AA143" s="41"/>
      <c r="AB143" s="41"/>
      <c r="AC143" s="41"/>
      <c r="AD143" s="41"/>
      <c r="AE143" s="40"/>
      <c r="AF143" s="40"/>
      <c r="AG143" s="40"/>
      <c r="AH143" s="40"/>
      <c r="AI143" s="40"/>
      <c r="AJ143" s="40"/>
      <c r="AK143" s="40"/>
      <c r="AL143" s="40"/>
      <c r="AM143" s="40"/>
      <c r="AN143" s="40"/>
      <c r="AO143" s="40"/>
      <c r="AP143" s="40"/>
      <c r="AQ143" s="40"/>
      <c r="AR143" s="40"/>
      <c r="AS143" s="40"/>
      <c r="AT143" s="40"/>
      <c r="AU143" s="40"/>
      <c r="AV143" s="40"/>
      <c r="AW143" s="40"/>
      <c r="AX143" s="40"/>
      <c r="AY143" s="40"/>
    </row>
    <row r="144" spans="2:51" ht="13.5" customHeight="1">
      <c r="B144" s="39">
        <v>141</v>
      </c>
      <c r="C144" s="31"/>
      <c r="D144" s="31"/>
      <c r="E144" s="31"/>
      <c r="F144" s="31"/>
      <c r="G144" s="31"/>
      <c r="H144" s="31"/>
      <c r="I144" s="31"/>
      <c r="J144" s="31"/>
      <c r="K144" s="31"/>
      <c r="L144" s="40"/>
      <c r="M144" s="40"/>
      <c r="N144" s="40"/>
      <c r="O144" s="40"/>
      <c r="P144" s="40"/>
      <c r="Q144" s="40"/>
      <c r="R144" s="31"/>
      <c r="S144" s="31"/>
      <c r="T144" s="31"/>
      <c r="U144" s="31"/>
      <c r="V144" s="31"/>
      <c r="W144" s="31"/>
      <c r="X144" s="44"/>
      <c r="Y144" s="41"/>
      <c r="Z144" s="41"/>
      <c r="AA144" s="41"/>
      <c r="AB144" s="41"/>
      <c r="AC144" s="41"/>
      <c r="AD144" s="41"/>
      <c r="AE144" s="40"/>
      <c r="AF144" s="40"/>
      <c r="AG144" s="40"/>
      <c r="AH144" s="40"/>
      <c r="AI144" s="40"/>
      <c r="AJ144" s="40"/>
      <c r="AK144" s="40"/>
      <c r="AL144" s="40"/>
      <c r="AM144" s="40"/>
      <c r="AN144" s="40"/>
      <c r="AO144" s="40"/>
      <c r="AP144" s="40"/>
      <c r="AQ144" s="40"/>
      <c r="AR144" s="40"/>
      <c r="AS144" s="40"/>
      <c r="AT144" s="40"/>
      <c r="AU144" s="40"/>
      <c r="AV144" s="40"/>
      <c r="AW144" s="40"/>
      <c r="AX144" s="40"/>
      <c r="AY144" s="40"/>
    </row>
    <row r="145" spans="2:51" ht="13.5" customHeight="1">
      <c r="B145" s="39">
        <v>142</v>
      </c>
      <c r="C145" s="31"/>
      <c r="D145" s="31"/>
      <c r="E145" s="31"/>
      <c r="F145" s="31"/>
      <c r="G145" s="31"/>
      <c r="H145" s="31"/>
      <c r="I145" s="31"/>
      <c r="J145" s="31"/>
      <c r="K145" s="31"/>
      <c r="L145" s="40"/>
      <c r="M145" s="40"/>
      <c r="N145" s="40"/>
      <c r="O145" s="40"/>
      <c r="P145" s="40"/>
      <c r="Q145" s="40"/>
      <c r="R145" s="31"/>
      <c r="S145" s="31"/>
      <c r="T145" s="31"/>
      <c r="U145" s="31"/>
      <c r="V145" s="31"/>
      <c r="W145" s="31"/>
      <c r="X145" s="44"/>
      <c r="Y145" s="41"/>
      <c r="Z145" s="41"/>
      <c r="AA145" s="41"/>
      <c r="AB145" s="41"/>
      <c r="AC145" s="41"/>
      <c r="AD145" s="41"/>
      <c r="AE145" s="40"/>
      <c r="AF145" s="40"/>
      <c r="AG145" s="40"/>
      <c r="AH145" s="40"/>
      <c r="AI145" s="40"/>
      <c r="AJ145" s="40"/>
      <c r="AK145" s="40"/>
      <c r="AL145" s="40"/>
      <c r="AM145" s="40"/>
      <c r="AN145" s="40"/>
      <c r="AO145" s="40"/>
      <c r="AP145" s="40"/>
      <c r="AQ145" s="40"/>
      <c r="AR145" s="40"/>
      <c r="AS145" s="40"/>
      <c r="AT145" s="40"/>
      <c r="AU145" s="40"/>
      <c r="AV145" s="40"/>
      <c r="AW145" s="40"/>
      <c r="AX145" s="40"/>
      <c r="AY145" s="40"/>
    </row>
    <row r="146" spans="2:51" ht="13.5" customHeight="1">
      <c r="B146" s="39">
        <v>143</v>
      </c>
      <c r="C146" s="31"/>
      <c r="D146" s="31"/>
      <c r="E146" s="31"/>
      <c r="F146" s="31"/>
      <c r="G146" s="31"/>
      <c r="H146" s="31"/>
      <c r="I146" s="31"/>
      <c r="J146" s="31"/>
      <c r="K146" s="31"/>
      <c r="L146" s="40"/>
      <c r="M146" s="40"/>
      <c r="N146" s="40"/>
      <c r="O146" s="40"/>
      <c r="P146" s="40"/>
      <c r="Q146" s="40"/>
      <c r="R146" s="31"/>
      <c r="S146" s="31"/>
      <c r="T146" s="31"/>
      <c r="U146" s="31"/>
      <c r="V146" s="31"/>
      <c r="W146" s="31"/>
      <c r="X146" s="44"/>
      <c r="Y146" s="41"/>
      <c r="Z146" s="41"/>
      <c r="AA146" s="41"/>
      <c r="AB146" s="41"/>
      <c r="AC146" s="41"/>
      <c r="AD146" s="41"/>
      <c r="AE146" s="40"/>
      <c r="AF146" s="40"/>
      <c r="AG146" s="40"/>
      <c r="AH146" s="40"/>
      <c r="AI146" s="40"/>
      <c r="AJ146" s="40"/>
      <c r="AK146" s="40"/>
      <c r="AL146" s="40"/>
      <c r="AM146" s="40"/>
      <c r="AN146" s="40"/>
      <c r="AO146" s="40"/>
      <c r="AP146" s="40"/>
      <c r="AQ146" s="40"/>
      <c r="AR146" s="40"/>
      <c r="AS146" s="40"/>
      <c r="AT146" s="40"/>
      <c r="AU146" s="40"/>
      <c r="AV146" s="40"/>
      <c r="AW146" s="40"/>
      <c r="AX146" s="40"/>
      <c r="AY146" s="40"/>
    </row>
    <row r="147" spans="2:51" ht="13.5" customHeight="1">
      <c r="B147" s="39">
        <v>144</v>
      </c>
      <c r="C147" s="31"/>
      <c r="D147" s="31"/>
      <c r="E147" s="31"/>
      <c r="F147" s="31"/>
      <c r="G147" s="31"/>
      <c r="H147" s="31"/>
      <c r="I147" s="31"/>
      <c r="J147" s="31"/>
      <c r="K147" s="31"/>
      <c r="L147" s="40"/>
      <c r="M147" s="40"/>
      <c r="N147" s="40"/>
      <c r="O147" s="40"/>
      <c r="P147" s="40"/>
      <c r="Q147" s="40"/>
      <c r="R147" s="31"/>
      <c r="S147" s="31"/>
      <c r="T147" s="31"/>
      <c r="U147" s="31"/>
      <c r="V147" s="31"/>
      <c r="W147" s="31"/>
      <c r="X147" s="44"/>
      <c r="Y147" s="41"/>
      <c r="Z147" s="41"/>
      <c r="AA147" s="41"/>
      <c r="AB147" s="41"/>
      <c r="AC147" s="41"/>
      <c r="AD147" s="41"/>
      <c r="AE147" s="40"/>
      <c r="AF147" s="40"/>
      <c r="AG147" s="40"/>
      <c r="AH147" s="40"/>
      <c r="AI147" s="40"/>
      <c r="AJ147" s="40"/>
      <c r="AK147" s="40"/>
      <c r="AL147" s="40"/>
      <c r="AM147" s="40"/>
      <c r="AN147" s="40"/>
      <c r="AO147" s="40"/>
      <c r="AP147" s="40"/>
      <c r="AQ147" s="40"/>
      <c r="AR147" s="40"/>
      <c r="AS147" s="40"/>
      <c r="AT147" s="40"/>
      <c r="AU147" s="40"/>
      <c r="AV147" s="40"/>
      <c r="AW147" s="40"/>
      <c r="AX147" s="40"/>
      <c r="AY147" s="40"/>
    </row>
    <row r="148" spans="2:51" ht="13.5" customHeight="1">
      <c r="B148" s="39">
        <v>145</v>
      </c>
      <c r="C148" s="31"/>
      <c r="D148" s="31"/>
      <c r="E148" s="31"/>
      <c r="F148" s="31"/>
      <c r="G148" s="31"/>
      <c r="H148" s="31"/>
      <c r="I148" s="31"/>
      <c r="J148" s="31"/>
      <c r="K148" s="31"/>
      <c r="L148" s="40"/>
      <c r="M148" s="40"/>
      <c r="N148" s="40"/>
      <c r="O148" s="40"/>
      <c r="P148" s="40"/>
      <c r="Q148" s="40"/>
      <c r="R148" s="31"/>
      <c r="S148" s="31"/>
      <c r="T148" s="31"/>
      <c r="U148" s="31"/>
      <c r="V148" s="31"/>
      <c r="W148" s="31"/>
      <c r="X148" s="44"/>
      <c r="Y148" s="41"/>
      <c r="Z148" s="41"/>
      <c r="AA148" s="41"/>
      <c r="AB148" s="41"/>
      <c r="AC148" s="41"/>
      <c r="AD148" s="41"/>
      <c r="AE148" s="40"/>
      <c r="AF148" s="40"/>
      <c r="AG148" s="40"/>
      <c r="AH148" s="40"/>
      <c r="AI148" s="40"/>
      <c r="AJ148" s="40"/>
      <c r="AK148" s="40"/>
      <c r="AL148" s="40"/>
      <c r="AM148" s="40"/>
      <c r="AN148" s="40"/>
      <c r="AO148" s="40"/>
      <c r="AP148" s="40"/>
      <c r="AQ148" s="40"/>
      <c r="AR148" s="40"/>
      <c r="AS148" s="40"/>
      <c r="AT148" s="40"/>
      <c r="AU148" s="40"/>
      <c r="AV148" s="40"/>
      <c r="AW148" s="40"/>
      <c r="AX148" s="40"/>
      <c r="AY148" s="40"/>
    </row>
    <row r="149" spans="2:51" ht="13.5" customHeight="1">
      <c r="B149" s="39">
        <v>146</v>
      </c>
      <c r="C149" s="31"/>
      <c r="D149" s="31"/>
      <c r="E149" s="31"/>
      <c r="F149" s="31"/>
      <c r="G149" s="31"/>
      <c r="H149" s="31"/>
      <c r="I149" s="31"/>
      <c r="J149" s="31"/>
      <c r="K149" s="31"/>
      <c r="L149" s="40"/>
      <c r="M149" s="40"/>
      <c r="N149" s="40"/>
      <c r="O149" s="40"/>
      <c r="P149" s="40"/>
      <c r="Q149" s="40"/>
      <c r="R149" s="31"/>
      <c r="S149" s="31"/>
      <c r="T149" s="31"/>
      <c r="U149" s="31"/>
      <c r="V149" s="31"/>
      <c r="W149" s="31"/>
      <c r="X149" s="44"/>
      <c r="Y149" s="41"/>
      <c r="Z149" s="41"/>
      <c r="AA149" s="41"/>
      <c r="AB149" s="41"/>
      <c r="AC149" s="41"/>
      <c r="AD149" s="41"/>
      <c r="AE149" s="40"/>
      <c r="AF149" s="40"/>
      <c r="AG149" s="40"/>
      <c r="AH149" s="40"/>
      <c r="AI149" s="40"/>
      <c r="AJ149" s="40"/>
      <c r="AK149" s="40"/>
      <c r="AL149" s="40"/>
      <c r="AM149" s="40"/>
      <c r="AN149" s="40"/>
      <c r="AO149" s="40"/>
      <c r="AP149" s="40"/>
      <c r="AQ149" s="40"/>
      <c r="AR149" s="40"/>
      <c r="AS149" s="40"/>
      <c r="AT149" s="40"/>
      <c r="AU149" s="40"/>
      <c r="AV149" s="40"/>
      <c r="AW149" s="40"/>
      <c r="AX149" s="40"/>
      <c r="AY149" s="40"/>
    </row>
    <row r="150" spans="2:51" ht="13.5" customHeight="1">
      <c r="B150" s="39">
        <v>147</v>
      </c>
      <c r="C150" s="31"/>
      <c r="D150" s="31"/>
      <c r="E150" s="31"/>
      <c r="F150" s="31"/>
      <c r="G150" s="31"/>
      <c r="H150" s="31"/>
      <c r="I150" s="31"/>
      <c r="J150" s="31"/>
      <c r="K150" s="31"/>
      <c r="L150" s="40"/>
      <c r="M150" s="40"/>
      <c r="N150" s="40"/>
      <c r="O150" s="40"/>
      <c r="P150" s="40"/>
      <c r="Q150" s="40"/>
      <c r="R150" s="31"/>
      <c r="S150" s="31"/>
      <c r="T150" s="31"/>
      <c r="U150" s="31"/>
      <c r="V150" s="31"/>
      <c r="W150" s="31"/>
      <c r="X150" s="44"/>
      <c r="Y150" s="41"/>
      <c r="Z150" s="41"/>
      <c r="AA150" s="41"/>
      <c r="AB150" s="41"/>
      <c r="AC150" s="41"/>
      <c r="AD150" s="41"/>
      <c r="AE150" s="40"/>
      <c r="AF150" s="40"/>
      <c r="AG150" s="40"/>
      <c r="AH150" s="40"/>
      <c r="AI150" s="40"/>
      <c r="AJ150" s="40"/>
      <c r="AK150" s="40"/>
      <c r="AL150" s="40"/>
      <c r="AM150" s="40"/>
      <c r="AN150" s="40"/>
      <c r="AO150" s="40"/>
      <c r="AP150" s="40"/>
      <c r="AQ150" s="40"/>
      <c r="AR150" s="40"/>
      <c r="AS150" s="40"/>
      <c r="AT150" s="40"/>
      <c r="AU150" s="40"/>
      <c r="AV150" s="40"/>
      <c r="AW150" s="40"/>
      <c r="AX150" s="40"/>
      <c r="AY150" s="40"/>
    </row>
    <row r="151" spans="2:51" ht="13.5" customHeight="1">
      <c r="B151" s="39">
        <v>148</v>
      </c>
      <c r="C151" s="31"/>
      <c r="D151" s="31"/>
      <c r="E151" s="31"/>
      <c r="F151" s="31"/>
      <c r="G151" s="31"/>
      <c r="H151" s="31"/>
      <c r="I151" s="31"/>
      <c r="J151" s="31"/>
      <c r="K151" s="31"/>
      <c r="L151" s="40"/>
      <c r="M151" s="40"/>
      <c r="N151" s="40"/>
      <c r="O151" s="40"/>
      <c r="P151" s="40"/>
      <c r="Q151" s="40"/>
      <c r="R151" s="31"/>
      <c r="S151" s="31"/>
      <c r="T151" s="31"/>
      <c r="U151" s="31"/>
      <c r="V151" s="31"/>
      <c r="W151" s="31"/>
      <c r="X151" s="44"/>
      <c r="Y151" s="41"/>
      <c r="Z151" s="41"/>
      <c r="AA151" s="41"/>
      <c r="AB151" s="41"/>
      <c r="AC151" s="41"/>
      <c r="AD151" s="41"/>
      <c r="AE151" s="40"/>
      <c r="AF151" s="40"/>
      <c r="AG151" s="40"/>
      <c r="AH151" s="40"/>
      <c r="AI151" s="40"/>
      <c r="AJ151" s="40"/>
      <c r="AK151" s="40"/>
      <c r="AL151" s="40"/>
      <c r="AM151" s="40"/>
      <c r="AN151" s="40"/>
      <c r="AO151" s="40"/>
      <c r="AP151" s="40"/>
      <c r="AQ151" s="40"/>
      <c r="AR151" s="40"/>
      <c r="AS151" s="40"/>
      <c r="AT151" s="40"/>
      <c r="AU151" s="40"/>
      <c r="AV151" s="40"/>
      <c r="AW151" s="40"/>
      <c r="AX151" s="40"/>
      <c r="AY151" s="40"/>
    </row>
    <row r="152" spans="2:51" ht="13.5" customHeight="1">
      <c r="B152" s="39">
        <v>149</v>
      </c>
      <c r="C152" s="31"/>
      <c r="D152" s="31"/>
      <c r="E152" s="31"/>
      <c r="F152" s="31"/>
      <c r="G152" s="31"/>
      <c r="H152" s="31"/>
      <c r="I152" s="31"/>
      <c r="J152" s="31"/>
      <c r="K152" s="31"/>
      <c r="L152" s="40"/>
      <c r="M152" s="40"/>
      <c r="N152" s="40"/>
      <c r="O152" s="40"/>
      <c r="P152" s="40"/>
      <c r="Q152" s="40"/>
      <c r="R152" s="31"/>
      <c r="S152" s="31"/>
      <c r="T152" s="31"/>
      <c r="U152" s="31"/>
      <c r="V152" s="31"/>
      <c r="W152" s="31"/>
      <c r="X152" s="44"/>
      <c r="Y152" s="41"/>
      <c r="Z152" s="41"/>
      <c r="AA152" s="41"/>
      <c r="AB152" s="41"/>
      <c r="AC152" s="41"/>
      <c r="AD152" s="41"/>
      <c r="AE152" s="40"/>
      <c r="AF152" s="40"/>
      <c r="AG152" s="40"/>
      <c r="AH152" s="40"/>
      <c r="AI152" s="40"/>
      <c r="AJ152" s="40"/>
      <c r="AK152" s="40"/>
      <c r="AL152" s="40"/>
      <c r="AM152" s="40"/>
      <c r="AN152" s="40"/>
      <c r="AO152" s="40"/>
      <c r="AP152" s="40"/>
      <c r="AQ152" s="40"/>
      <c r="AR152" s="40"/>
      <c r="AS152" s="40"/>
      <c r="AT152" s="40"/>
      <c r="AU152" s="40"/>
      <c r="AV152" s="40"/>
      <c r="AW152" s="40"/>
      <c r="AX152" s="40"/>
      <c r="AY152" s="40"/>
    </row>
    <row r="153" spans="2:51" ht="13.5" customHeight="1">
      <c r="B153" s="39">
        <v>150</v>
      </c>
      <c r="C153" s="31"/>
      <c r="D153" s="31"/>
      <c r="E153" s="31"/>
      <c r="F153" s="31"/>
      <c r="G153" s="31"/>
      <c r="H153" s="31"/>
      <c r="I153" s="31"/>
      <c r="J153" s="31"/>
      <c r="K153" s="31"/>
      <c r="L153" s="40"/>
      <c r="M153" s="40"/>
      <c r="N153" s="40"/>
      <c r="O153" s="40"/>
      <c r="P153" s="40"/>
      <c r="Q153" s="40"/>
      <c r="R153" s="31"/>
      <c r="S153" s="31"/>
      <c r="T153" s="31"/>
      <c r="U153" s="31"/>
      <c r="V153" s="31"/>
      <c r="W153" s="31"/>
      <c r="X153" s="44"/>
      <c r="Y153" s="41"/>
      <c r="Z153" s="41"/>
      <c r="AA153" s="41"/>
      <c r="AB153" s="41"/>
      <c r="AC153" s="41"/>
      <c r="AD153" s="41"/>
      <c r="AE153" s="40"/>
      <c r="AF153" s="40"/>
      <c r="AG153" s="40"/>
      <c r="AH153" s="40"/>
      <c r="AI153" s="40"/>
      <c r="AJ153" s="40"/>
      <c r="AK153" s="40"/>
      <c r="AL153" s="40"/>
      <c r="AM153" s="40"/>
      <c r="AN153" s="40"/>
      <c r="AO153" s="40"/>
      <c r="AP153" s="40"/>
      <c r="AQ153" s="40"/>
      <c r="AR153" s="40"/>
      <c r="AS153" s="40"/>
      <c r="AT153" s="40"/>
      <c r="AU153" s="40"/>
      <c r="AV153" s="40"/>
      <c r="AW153" s="40"/>
      <c r="AX153" s="40"/>
      <c r="AY153" s="40"/>
    </row>
    <row r="154" spans="2:51" ht="13.5" customHeight="1">
      <c r="B154" s="39">
        <v>151</v>
      </c>
      <c r="C154" s="31"/>
      <c r="D154" s="31"/>
      <c r="E154" s="31"/>
      <c r="F154" s="31"/>
      <c r="G154" s="31"/>
      <c r="H154" s="31"/>
      <c r="I154" s="31"/>
      <c r="J154" s="31"/>
      <c r="K154" s="31"/>
      <c r="L154" s="40"/>
      <c r="M154" s="40"/>
      <c r="N154" s="40"/>
      <c r="O154" s="40"/>
      <c r="P154" s="40"/>
      <c r="Q154" s="40"/>
      <c r="R154" s="31"/>
      <c r="S154" s="31"/>
      <c r="T154" s="31"/>
      <c r="U154" s="31"/>
      <c r="V154" s="31"/>
      <c r="W154" s="31"/>
      <c r="X154" s="44"/>
      <c r="Y154" s="41"/>
      <c r="Z154" s="41"/>
      <c r="AA154" s="41"/>
      <c r="AB154" s="41"/>
      <c r="AC154" s="41"/>
      <c r="AD154" s="41"/>
      <c r="AE154" s="40"/>
      <c r="AF154" s="40"/>
      <c r="AG154" s="40"/>
      <c r="AH154" s="40"/>
      <c r="AI154" s="40"/>
      <c r="AJ154" s="40"/>
      <c r="AK154" s="40"/>
      <c r="AL154" s="40"/>
      <c r="AM154" s="40"/>
      <c r="AN154" s="40"/>
      <c r="AO154" s="40"/>
      <c r="AP154" s="40"/>
      <c r="AQ154" s="40"/>
      <c r="AR154" s="40"/>
      <c r="AS154" s="40"/>
      <c r="AT154" s="40"/>
      <c r="AU154" s="40"/>
      <c r="AV154" s="40"/>
      <c r="AW154" s="40"/>
      <c r="AX154" s="40"/>
      <c r="AY154" s="40"/>
    </row>
    <row r="155" spans="2:51" ht="13.5" customHeight="1">
      <c r="B155" s="39">
        <v>152</v>
      </c>
      <c r="C155" s="31"/>
      <c r="D155" s="31"/>
      <c r="E155" s="31"/>
      <c r="F155" s="31"/>
      <c r="G155" s="31"/>
      <c r="H155" s="31"/>
      <c r="I155" s="31"/>
      <c r="J155" s="31"/>
      <c r="K155" s="31"/>
      <c r="L155" s="40"/>
      <c r="M155" s="40"/>
      <c r="N155" s="40"/>
      <c r="O155" s="40"/>
      <c r="P155" s="40"/>
      <c r="Q155" s="40"/>
      <c r="R155" s="31"/>
      <c r="S155" s="31"/>
      <c r="T155" s="31"/>
      <c r="U155" s="31"/>
      <c r="V155" s="31"/>
      <c r="W155" s="31"/>
      <c r="X155" s="44"/>
      <c r="Y155" s="41"/>
      <c r="Z155" s="41"/>
      <c r="AA155" s="41"/>
      <c r="AB155" s="41"/>
      <c r="AC155" s="41"/>
      <c r="AD155" s="41"/>
      <c r="AE155" s="40"/>
      <c r="AF155" s="40"/>
      <c r="AG155" s="40"/>
      <c r="AH155" s="40"/>
      <c r="AI155" s="40"/>
      <c r="AJ155" s="40"/>
      <c r="AK155" s="40"/>
      <c r="AL155" s="40"/>
      <c r="AM155" s="40"/>
      <c r="AN155" s="40"/>
      <c r="AO155" s="40"/>
      <c r="AP155" s="40"/>
      <c r="AQ155" s="40"/>
      <c r="AR155" s="40"/>
      <c r="AS155" s="40"/>
      <c r="AT155" s="40"/>
      <c r="AU155" s="40"/>
      <c r="AV155" s="40"/>
      <c r="AW155" s="40"/>
      <c r="AX155" s="40"/>
      <c r="AY155" s="40"/>
    </row>
    <row r="156" spans="2:51" ht="13.5" customHeight="1">
      <c r="B156" s="39">
        <v>153</v>
      </c>
      <c r="C156" s="31"/>
      <c r="D156" s="31"/>
      <c r="E156" s="31"/>
      <c r="F156" s="31"/>
      <c r="G156" s="31"/>
      <c r="H156" s="31"/>
      <c r="I156" s="31"/>
      <c r="J156" s="31"/>
      <c r="K156" s="31"/>
      <c r="L156" s="40"/>
      <c r="M156" s="40"/>
      <c r="N156" s="40"/>
      <c r="O156" s="40"/>
      <c r="P156" s="40"/>
      <c r="Q156" s="40"/>
      <c r="R156" s="31"/>
      <c r="S156" s="31"/>
      <c r="T156" s="31"/>
      <c r="U156" s="31"/>
      <c r="V156" s="31"/>
      <c r="W156" s="31"/>
      <c r="X156" s="44"/>
      <c r="Y156" s="41"/>
      <c r="Z156" s="41"/>
      <c r="AA156" s="41"/>
      <c r="AB156" s="41"/>
      <c r="AC156" s="41"/>
      <c r="AD156" s="41"/>
      <c r="AE156" s="40"/>
      <c r="AF156" s="40"/>
      <c r="AG156" s="40"/>
      <c r="AH156" s="40"/>
      <c r="AI156" s="40"/>
      <c r="AJ156" s="40"/>
      <c r="AK156" s="40"/>
      <c r="AL156" s="40"/>
      <c r="AM156" s="40"/>
      <c r="AN156" s="40"/>
      <c r="AO156" s="40"/>
      <c r="AP156" s="40"/>
      <c r="AQ156" s="40"/>
      <c r="AR156" s="40"/>
      <c r="AS156" s="40"/>
      <c r="AT156" s="40"/>
      <c r="AU156" s="40"/>
      <c r="AV156" s="40"/>
      <c r="AW156" s="40"/>
      <c r="AX156" s="40"/>
      <c r="AY156" s="40"/>
    </row>
    <row r="157" spans="2:51" ht="13.5" customHeight="1">
      <c r="B157" s="39">
        <v>154</v>
      </c>
      <c r="C157" s="31"/>
      <c r="D157" s="31"/>
      <c r="E157" s="31"/>
      <c r="F157" s="31"/>
      <c r="G157" s="31"/>
      <c r="H157" s="31"/>
      <c r="I157" s="31"/>
      <c r="J157" s="31"/>
      <c r="K157" s="31"/>
      <c r="L157" s="40"/>
      <c r="M157" s="40"/>
      <c r="N157" s="40"/>
      <c r="O157" s="40"/>
      <c r="P157" s="40"/>
      <c r="Q157" s="40"/>
      <c r="R157" s="31"/>
      <c r="S157" s="31"/>
      <c r="T157" s="31"/>
      <c r="U157" s="31"/>
      <c r="V157" s="31"/>
      <c r="W157" s="31"/>
      <c r="X157" s="44"/>
      <c r="Y157" s="41"/>
      <c r="Z157" s="41"/>
      <c r="AA157" s="41"/>
      <c r="AB157" s="41"/>
      <c r="AC157" s="41"/>
      <c r="AD157" s="41"/>
      <c r="AE157" s="40"/>
      <c r="AF157" s="40"/>
      <c r="AG157" s="40"/>
      <c r="AH157" s="40"/>
      <c r="AI157" s="40"/>
      <c r="AJ157" s="40"/>
      <c r="AK157" s="40"/>
      <c r="AL157" s="40"/>
      <c r="AM157" s="40"/>
      <c r="AN157" s="40"/>
      <c r="AO157" s="40"/>
      <c r="AP157" s="40"/>
      <c r="AQ157" s="40"/>
      <c r="AR157" s="40"/>
      <c r="AS157" s="40"/>
      <c r="AT157" s="40"/>
      <c r="AU157" s="40"/>
      <c r="AV157" s="40"/>
      <c r="AW157" s="40"/>
      <c r="AX157" s="40"/>
      <c r="AY157" s="40"/>
    </row>
    <row r="158" spans="2:51" ht="13.5" customHeight="1">
      <c r="B158" s="39">
        <v>155</v>
      </c>
      <c r="C158" s="31"/>
      <c r="D158" s="31"/>
      <c r="E158" s="31"/>
      <c r="F158" s="31"/>
      <c r="G158" s="31"/>
      <c r="H158" s="31"/>
      <c r="I158" s="31"/>
      <c r="J158" s="31"/>
      <c r="K158" s="31"/>
      <c r="L158" s="40"/>
      <c r="M158" s="40"/>
      <c r="N158" s="40"/>
      <c r="O158" s="40"/>
      <c r="P158" s="40"/>
      <c r="Q158" s="40"/>
      <c r="R158" s="31"/>
      <c r="S158" s="31"/>
      <c r="T158" s="31"/>
      <c r="U158" s="31"/>
      <c r="V158" s="31"/>
      <c r="W158" s="31"/>
      <c r="X158" s="44"/>
      <c r="Y158" s="41"/>
      <c r="Z158" s="41"/>
      <c r="AA158" s="41"/>
      <c r="AB158" s="41"/>
      <c r="AC158" s="41"/>
      <c r="AD158" s="41"/>
      <c r="AE158" s="40"/>
      <c r="AF158" s="40"/>
      <c r="AG158" s="40"/>
      <c r="AH158" s="40"/>
      <c r="AI158" s="40"/>
      <c r="AJ158" s="40"/>
      <c r="AK158" s="40"/>
      <c r="AL158" s="40"/>
      <c r="AM158" s="40"/>
      <c r="AN158" s="40"/>
      <c r="AO158" s="40"/>
      <c r="AP158" s="40"/>
      <c r="AQ158" s="40"/>
      <c r="AR158" s="40"/>
      <c r="AS158" s="40"/>
      <c r="AT158" s="40"/>
      <c r="AU158" s="40"/>
      <c r="AV158" s="40"/>
      <c r="AW158" s="40"/>
      <c r="AX158" s="40"/>
      <c r="AY158" s="40"/>
    </row>
    <row r="159" spans="2:51" ht="13.5" customHeight="1">
      <c r="B159" s="39">
        <v>156</v>
      </c>
      <c r="C159" s="31"/>
      <c r="D159" s="31"/>
      <c r="E159" s="31"/>
      <c r="F159" s="31"/>
      <c r="G159" s="31"/>
      <c r="H159" s="31"/>
      <c r="I159" s="31"/>
      <c r="J159" s="31"/>
      <c r="K159" s="31"/>
      <c r="L159" s="40"/>
      <c r="M159" s="40"/>
      <c r="N159" s="40"/>
      <c r="O159" s="40"/>
      <c r="P159" s="40"/>
      <c r="Q159" s="40"/>
      <c r="R159" s="31"/>
      <c r="S159" s="31"/>
      <c r="T159" s="31"/>
      <c r="U159" s="31"/>
      <c r="V159" s="31"/>
      <c r="W159" s="31"/>
      <c r="X159" s="44"/>
      <c r="Y159" s="41"/>
      <c r="Z159" s="41"/>
      <c r="AA159" s="41"/>
      <c r="AB159" s="41"/>
      <c r="AC159" s="41"/>
      <c r="AD159" s="41"/>
      <c r="AE159" s="40"/>
      <c r="AF159" s="40"/>
      <c r="AG159" s="40"/>
      <c r="AH159" s="40"/>
      <c r="AI159" s="40"/>
      <c r="AJ159" s="40"/>
      <c r="AK159" s="40"/>
      <c r="AL159" s="40"/>
      <c r="AM159" s="40"/>
      <c r="AN159" s="40"/>
      <c r="AO159" s="40"/>
      <c r="AP159" s="40"/>
      <c r="AQ159" s="40"/>
      <c r="AR159" s="40"/>
      <c r="AS159" s="40"/>
      <c r="AT159" s="40"/>
      <c r="AU159" s="40"/>
      <c r="AV159" s="40"/>
      <c r="AW159" s="40"/>
      <c r="AX159" s="40"/>
      <c r="AY159" s="40"/>
    </row>
    <row r="160" spans="2:51" ht="13.5" customHeight="1">
      <c r="B160" s="39">
        <v>157</v>
      </c>
      <c r="C160" s="31"/>
      <c r="D160" s="31"/>
      <c r="E160" s="31"/>
      <c r="F160" s="31"/>
      <c r="G160" s="31"/>
      <c r="H160" s="31"/>
      <c r="I160" s="31"/>
      <c r="J160" s="31"/>
      <c r="K160" s="31"/>
      <c r="L160" s="40"/>
      <c r="M160" s="40"/>
      <c r="N160" s="40"/>
      <c r="O160" s="40"/>
      <c r="P160" s="40"/>
      <c r="Q160" s="40"/>
      <c r="R160" s="31"/>
      <c r="S160" s="31"/>
      <c r="T160" s="31"/>
      <c r="U160" s="31"/>
      <c r="V160" s="31"/>
      <c r="W160" s="31"/>
      <c r="X160" s="44"/>
      <c r="Y160" s="41"/>
      <c r="Z160" s="41"/>
      <c r="AA160" s="41"/>
      <c r="AB160" s="41"/>
      <c r="AC160" s="41"/>
      <c r="AD160" s="41"/>
      <c r="AE160" s="40"/>
      <c r="AF160" s="40"/>
      <c r="AG160" s="40"/>
      <c r="AH160" s="40"/>
      <c r="AI160" s="40"/>
      <c r="AJ160" s="40"/>
      <c r="AK160" s="40"/>
      <c r="AL160" s="40"/>
      <c r="AM160" s="40"/>
      <c r="AN160" s="40"/>
      <c r="AO160" s="40"/>
      <c r="AP160" s="40"/>
      <c r="AQ160" s="40"/>
      <c r="AR160" s="40"/>
      <c r="AS160" s="40"/>
      <c r="AT160" s="40"/>
      <c r="AU160" s="40"/>
      <c r="AV160" s="40"/>
      <c r="AW160" s="40"/>
      <c r="AX160" s="40"/>
      <c r="AY160" s="40"/>
    </row>
    <row r="161" spans="2:51" ht="13.5" customHeight="1">
      <c r="B161" s="39">
        <v>158</v>
      </c>
      <c r="C161" s="31"/>
      <c r="D161" s="31"/>
      <c r="E161" s="31"/>
      <c r="F161" s="31"/>
      <c r="G161" s="31"/>
      <c r="H161" s="31"/>
      <c r="I161" s="31"/>
      <c r="J161" s="31"/>
      <c r="K161" s="31"/>
      <c r="L161" s="40"/>
      <c r="M161" s="40"/>
      <c r="N161" s="40"/>
      <c r="O161" s="40"/>
      <c r="P161" s="40"/>
      <c r="Q161" s="40"/>
      <c r="R161" s="31"/>
      <c r="S161" s="31"/>
      <c r="T161" s="31"/>
      <c r="U161" s="31"/>
      <c r="V161" s="31"/>
      <c r="W161" s="31"/>
      <c r="X161" s="44"/>
      <c r="Y161" s="41"/>
      <c r="Z161" s="41"/>
      <c r="AA161" s="41"/>
      <c r="AB161" s="41"/>
      <c r="AC161" s="41"/>
      <c r="AD161" s="41"/>
      <c r="AE161" s="40"/>
      <c r="AF161" s="40"/>
      <c r="AG161" s="40"/>
      <c r="AH161" s="40"/>
      <c r="AI161" s="40"/>
      <c r="AJ161" s="40"/>
      <c r="AK161" s="40"/>
      <c r="AL161" s="40"/>
      <c r="AM161" s="40"/>
      <c r="AN161" s="40"/>
      <c r="AO161" s="40"/>
      <c r="AP161" s="40"/>
      <c r="AQ161" s="40"/>
      <c r="AR161" s="40"/>
      <c r="AS161" s="40"/>
      <c r="AT161" s="40"/>
      <c r="AU161" s="40"/>
      <c r="AV161" s="40"/>
      <c r="AW161" s="40"/>
      <c r="AX161" s="40"/>
      <c r="AY161" s="40"/>
    </row>
    <row r="162" spans="2:51" ht="13.5" customHeight="1">
      <c r="B162" s="39">
        <v>159</v>
      </c>
      <c r="C162" s="31"/>
      <c r="D162" s="31"/>
      <c r="E162" s="31"/>
      <c r="F162" s="31"/>
      <c r="G162" s="31"/>
      <c r="H162" s="31"/>
      <c r="I162" s="31"/>
      <c r="J162" s="31"/>
      <c r="K162" s="31"/>
      <c r="L162" s="40"/>
      <c r="M162" s="40"/>
      <c r="N162" s="40"/>
      <c r="O162" s="40"/>
      <c r="P162" s="40"/>
      <c r="Q162" s="40"/>
      <c r="R162" s="31"/>
      <c r="S162" s="31"/>
      <c r="T162" s="31"/>
      <c r="U162" s="31"/>
      <c r="V162" s="31"/>
      <c r="W162" s="31"/>
      <c r="X162" s="44"/>
      <c r="Y162" s="41"/>
      <c r="Z162" s="41"/>
      <c r="AA162" s="41"/>
      <c r="AB162" s="41"/>
      <c r="AC162" s="41"/>
      <c r="AD162" s="41"/>
      <c r="AE162" s="40"/>
      <c r="AF162" s="40"/>
      <c r="AG162" s="40"/>
      <c r="AH162" s="40"/>
      <c r="AI162" s="40"/>
      <c r="AJ162" s="40"/>
      <c r="AK162" s="40"/>
      <c r="AL162" s="40"/>
      <c r="AM162" s="40"/>
      <c r="AN162" s="40"/>
      <c r="AO162" s="40"/>
      <c r="AP162" s="40"/>
      <c r="AQ162" s="40"/>
      <c r="AR162" s="40"/>
      <c r="AS162" s="40"/>
      <c r="AT162" s="40"/>
      <c r="AU162" s="40"/>
      <c r="AV162" s="40"/>
      <c r="AW162" s="40"/>
      <c r="AX162" s="40"/>
      <c r="AY162" s="40"/>
    </row>
    <row r="163" spans="2:51" ht="13.5" customHeight="1">
      <c r="B163" s="39">
        <v>160</v>
      </c>
      <c r="C163" s="31"/>
      <c r="D163" s="31"/>
      <c r="E163" s="31"/>
      <c r="F163" s="31"/>
      <c r="G163" s="31"/>
      <c r="H163" s="31"/>
      <c r="I163" s="31"/>
      <c r="J163" s="31"/>
      <c r="K163" s="31"/>
      <c r="L163" s="40"/>
      <c r="M163" s="40"/>
      <c r="N163" s="40"/>
      <c r="O163" s="40"/>
      <c r="P163" s="40"/>
      <c r="Q163" s="40"/>
      <c r="R163" s="31"/>
      <c r="S163" s="31"/>
      <c r="T163" s="31"/>
      <c r="U163" s="31"/>
      <c r="V163" s="31"/>
      <c r="W163" s="31"/>
      <c r="X163" s="44"/>
      <c r="Y163" s="41"/>
      <c r="Z163" s="41"/>
      <c r="AA163" s="41"/>
      <c r="AB163" s="41"/>
      <c r="AC163" s="41"/>
      <c r="AD163" s="41"/>
      <c r="AE163" s="40"/>
      <c r="AF163" s="40"/>
      <c r="AG163" s="40"/>
      <c r="AH163" s="40"/>
      <c r="AI163" s="40"/>
      <c r="AJ163" s="40"/>
      <c r="AK163" s="40"/>
      <c r="AL163" s="40"/>
      <c r="AM163" s="40"/>
      <c r="AN163" s="40"/>
      <c r="AO163" s="40"/>
      <c r="AP163" s="40"/>
      <c r="AQ163" s="40"/>
      <c r="AR163" s="40"/>
      <c r="AS163" s="40"/>
      <c r="AT163" s="40"/>
      <c r="AU163" s="40"/>
      <c r="AV163" s="40"/>
      <c r="AW163" s="40"/>
      <c r="AX163" s="40"/>
      <c r="AY163" s="40"/>
    </row>
    <row r="164" spans="2:51" ht="13.5" customHeight="1">
      <c r="B164" s="39">
        <v>161</v>
      </c>
      <c r="C164" s="31"/>
      <c r="D164" s="31"/>
      <c r="E164" s="31"/>
      <c r="F164" s="31"/>
      <c r="G164" s="31"/>
      <c r="H164" s="31"/>
      <c r="I164" s="31"/>
      <c r="J164" s="31"/>
      <c r="K164" s="31"/>
      <c r="L164" s="40"/>
      <c r="M164" s="40"/>
      <c r="N164" s="40"/>
      <c r="O164" s="40"/>
      <c r="P164" s="40"/>
      <c r="Q164" s="40"/>
      <c r="R164" s="31"/>
      <c r="S164" s="31"/>
      <c r="T164" s="31"/>
      <c r="U164" s="31"/>
      <c r="V164" s="31"/>
      <c r="W164" s="31"/>
      <c r="X164" s="44"/>
      <c r="Y164" s="41"/>
      <c r="Z164" s="41"/>
      <c r="AA164" s="41"/>
      <c r="AB164" s="41"/>
      <c r="AC164" s="41"/>
      <c r="AD164" s="41"/>
      <c r="AE164" s="40"/>
      <c r="AF164" s="40"/>
      <c r="AG164" s="40"/>
      <c r="AH164" s="40"/>
      <c r="AI164" s="40"/>
      <c r="AJ164" s="40"/>
      <c r="AK164" s="40"/>
      <c r="AL164" s="40"/>
      <c r="AM164" s="40"/>
      <c r="AN164" s="40"/>
      <c r="AO164" s="40"/>
      <c r="AP164" s="40"/>
      <c r="AQ164" s="40"/>
      <c r="AR164" s="40"/>
      <c r="AS164" s="40"/>
      <c r="AT164" s="40"/>
      <c r="AU164" s="40"/>
      <c r="AV164" s="40"/>
      <c r="AW164" s="40"/>
      <c r="AX164" s="40"/>
      <c r="AY164" s="40"/>
    </row>
    <row r="165" spans="2:51" ht="13.5" customHeight="1">
      <c r="B165" s="39">
        <v>162</v>
      </c>
      <c r="C165" s="31"/>
      <c r="D165" s="31"/>
      <c r="E165" s="31"/>
      <c r="F165" s="31"/>
      <c r="G165" s="31"/>
      <c r="H165" s="31"/>
      <c r="I165" s="31"/>
      <c r="J165" s="31"/>
      <c r="K165" s="31"/>
      <c r="L165" s="40"/>
      <c r="M165" s="40"/>
      <c r="N165" s="40"/>
      <c r="O165" s="40"/>
      <c r="P165" s="40"/>
      <c r="Q165" s="40"/>
      <c r="R165" s="31"/>
      <c r="S165" s="31"/>
      <c r="T165" s="31"/>
      <c r="U165" s="31"/>
      <c r="V165" s="31"/>
      <c r="W165" s="31"/>
      <c r="X165" s="44"/>
      <c r="Y165" s="41"/>
      <c r="Z165" s="41"/>
      <c r="AA165" s="41"/>
      <c r="AB165" s="41"/>
      <c r="AC165" s="41"/>
      <c r="AD165" s="41"/>
      <c r="AE165" s="40"/>
      <c r="AF165" s="40"/>
      <c r="AG165" s="40"/>
      <c r="AH165" s="40"/>
      <c r="AI165" s="40"/>
      <c r="AJ165" s="40"/>
      <c r="AK165" s="40"/>
      <c r="AL165" s="40"/>
      <c r="AM165" s="40"/>
      <c r="AN165" s="40"/>
      <c r="AO165" s="40"/>
      <c r="AP165" s="40"/>
      <c r="AQ165" s="40"/>
      <c r="AR165" s="40"/>
      <c r="AS165" s="40"/>
      <c r="AT165" s="40"/>
      <c r="AU165" s="40"/>
      <c r="AV165" s="40"/>
      <c r="AW165" s="40"/>
      <c r="AX165" s="40"/>
      <c r="AY165" s="40"/>
    </row>
    <row r="166" spans="2:51" ht="13.5" customHeight="1">
      <c r="B166" s="39">
        <v>163</v>
      </c>
      <c r="C166" s="31"/>
      <c r="D166" s="31"/>
      <c r="E166" s="31"/>
      <c r="F166" s="31"/>
      <c r="G166" s="31"/>
      <c r="H166" s="31"/>
      <c r="I166" s="31"/>
      <c r="J166" s="31"/>
      <c r="K166" s="31"/>
      <c r="L166" s="40"/>
      <c r="M166" s="40"/>
      <c r="N166" s="40"/>
      <c r="O166" s="40"/>
      <c r="P166" s="40"/>
      <c r="Q166" s="40"/>
      <c r="R166" s="31"/>
      <c r="S166" s="31"/>
      <c r="T166" s="31"/>
      <c r="U166" s="31"/>
      <c r="V166" s="31"/>
      <c r="W166" s="31"/>
      <c r="X166" s="44"/>
      <c r="Y166" s="41"/>
      <c r="Z166" s="41"/>
      <c r="AA166" s="41"/>
      <c r="AB166" s="41"/>
      <c r="AC166" s="41"/>
      <c r="AD166" s="41"/>
      <c r="AE166" s="40"/>
      <c r="AF166" s="40"/>
      <c r="AG166" s="40"/>
      <c r="AH166" s="40"/>
      <c r="AI166" s="40"/>
      <c r="AJ166" s="40"/>
      <c r="AK166" s="40"/>
      <c r="AL166" s="40"/>
      <c r="AM166" s="40"/>
      <c r="AN166" s="40"/>
      <c r="AO166" s="40"/>
      <c r="AP166" s="40"/>
      <c r="AQ166" s="40"/>
      <c r="AR166" s="40"/>
      <c r="AS166" s="40"/>
      <c r="AT166" s="40"/>
      <c r="AU166" s="40"/>
      <c r="AV166" s="40"/>
      <c r="AW166" s="40"/>
      <c r="AX166" s="40"/>
      <c r="AY166" s="40"/>
    </row>
    <row r="167" spans="2:51" ht="13.5" customHeight="1">
      <c r="B167" s="39">
        <v>164</v>
      </c>
      <c r="C167" s="31"/>
      <c r="D167" s="31"/>
      <c r="E167" s="31"/>
      <c r="F167" s="31"/>
      <c r="G167" s="31"/>
      <c r="H167" s="31"/>
      <c r="I167" s="31"/>
      <c r="J167" s="31"/>
      <c r="K167" s="31"/>
      <c r="L167" s="40"/>
      <c r="M167" s="40"/>
      <c r="N167" s="40"/>
      <c r="O167" s="40"/>
      <c r="P167" s="40"/>
      <c r="Q167" s="40"/>
      <c r="R167" s="31"/>
      <c r="S167" s="31"/>
      <c r="T167" s="31"/>
      <c r="U167" s="31"/>
      <c r="V167" s="31"/>
      <c r="W167" s="31"/>
      <c r="X167" s="44"/>
      <c r="Y167" s="41"/>
      <c r="Z167" s="41"/>
      <c r="AA167" s="41"/>
      <c r="AB167" s="41"/>
      <c r="AC167" s="41"/>
      <c r="AD167" s="41"/>
      <c r="AE167" s="40"/>
      <c r="AF167" s="40"/>
      <c r="AG167" s="40"/>
      <c r="AH167" s="40"/>
      <c r="AI167" s="40"/>
      <c r="AJ167" s="40"/>
      <c r="AK167" s="40"/>
      <c r="AL167" s="40"/>
      <c r="AM167" s="40"/>
      <c r="AN167" s="40"/>
      <c r="AO167" s="40"/>
      <c r="AP167" s="40"/>
      <c r="AQ167" s="40"/>
      <c r="AR167" s="40"/>
      <c r="AS167" s="40"/>
      <c r="AT167" s="40"/>
      <c r="AU167" s="40"/>
      <c r="AV167" s="40"/>
      <c r="AW167" s="40"/>
      <c r="AX167" s="40"/>
      <c r="AY167" s="40"/>
    </row>
    <row r="168" spans="2:51" ht="13.5" customHeight="1">
      <c r="B168" s="39">
        <v>165</v>
      </c>
      <c r="C168" s="31"/>
      <c r="D168" s="31"/>
      <c r="E168" s="31"/>
      <c r="F168" s="31"/>
      <c r="G168" s="31"/>
      <c r="H168" s="31"/>
      <c r="I168" s="31"/>
      <c r="J168" s="31"/>
      <c r="K168" s="31"/>
      <c r="L168" s="40"/>
      <c r="M168" s="40"/>
      <c r="N168" s="40"/>
      <c r="O168" s="40"/>
      <c r="P168" s="40"/>
      <c r="Q168" s="40"/>
      <c r="R168" s="31"/>
      <c r="S168" s="31"/>
      <c r="T168" s="31"/>
      <c r="U168" s="31"/>
      <c r="V168" s="31"/>
      <c r="W168" s="31"/>
      <c r="X168" s="44"/>
      <c r="Y168" s="41"/>
      <c r="Z168" s="41"/>
      <c r="AA168" s="41"/>
      <c r="AB168" s="41"/>
      <c r="AC168" s="41"/>
      <c r="AD168" s="41"/>
      <c r="AE168" s="40"/>
      <c r="AF168" s="40"/>
      <c r="AG168" s="40"/>
      <c r="AH168" s="40"/>
      <c r="AI168" s="40"/>
      <c r="AJ168" s="40"/>
      <c r="AK168" s="40"/>
      <c r="AL168" s="40"/>
      <c r="AM168" s="40"/>
      <c r="AN168" s="40"/>
      <c r="AO168" s="40"/>
      <c r="AP168" s="40"/>
      <c r="AQ168" s="40"/>
      <c r="AR168" s="40"/>
      <c r="AS168" s="40"/>
      <c r="AT168" s="40"/>
      <c r="AU168" s="40"/>
      <c r="AV168" s="40"/>
      <c r="AW168" s="40"/>
      <c r="AX168" s="40"/>
      <c r="AY168" s="40"/>
    </row>
    <row r="169" spans="2:51" ht="13.5" customHeight="1"/>
    <row r="170" spans="2:51" ht="13.5" customHeight="1"/>
    <row r="171" spans="2:51" ht="13.5" customHeight="1"/>
    <row r="172" spans="2:51" ht="13.5" customHeight="1"/>
    <row r="173" spans="2:51" ht="13.5" customHeight="1"/>
    <row r="174" spans="2:51" ht="13.5" customHeight="1"/>
    <row r="175" spans="2:51" ht="13.5" customHeight="1"/>
    <row r="176" spans="2:51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mergeCells count="9">
    <mergeCell ref="AH3:AM3"/>
    <mergeCell ref="AN3:AS3"/>
    <mergeCell ref="AT2:AV2"/>
    <mergeCell ref="AW2:AY2"/>
    <mergeCell ref="C3:H3"/>
    <mergeCell ref="I3:N3"/>
    <mergeCell ref="O3:T3"/>
    <mergeCell ref="U3:Z3"/>
    <mergeCell ref="AB3:AG3"/>
  </mergeCells>
  <pageMargins left="0.25" right="0.25" top="0.75" bottom="0.75" header="0" footer="0"/>
  <pageSetup paperSize="8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19</vt:i4>
      </vt:variant>
    </vt:vector>
  </HeadingPairs>
  <TitlesOfParts>
    <vt:vector size="19" baseType="lpstr">
      <vt:lpstr>Score Acumulado Aplicações</vt:lpstr>
      <vt:lpstr>Dataset AM 2 aplicações</vt:lpstr>
      <vt:lpstr>Dataset AM 3 aplicações</vt:lpstr>
      <vt:lpstr>Dataset AM 6 aplicações</vt:lpstr>
      <vt:lpstr>Dataset AM 12 aplicações</vt:lpstr>
      <vt:lpstr>Sintéticos</vt:lpstr>
      <vt:lpstr>Sintéticos2x2</vt:lpstr>
      <vt:lpstr>Sintéticos3x3</vt:lpstr>
      <vt:lpstr>Sintéticos6x6</vt:lpstr>
      <vt:lpstr>Sintéticos12x12</vt:lpstr>
      <vt:lpstr>Reais</vt:lpstr>
      <vt:lpstr>Reais2x2</vt:lpstr>
      <vt:lpstr>Reais3x3</vt:lpstr>
      <vt:lpstr>Reais6x6</vt:lpstr>
      <vt:lpstr>Reais12x12</vt:lpstr>
      <vt:lpstr>Aplicações</vt:lpstr>
      <vt:lpstr>AplicaçõesBKP</vt:lpstr>
      <vt:lpstr>Planilha5</vt:lpstr>
      <vt:lpstr>Parâmetros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Rafaela Brum</dc:creator>
  <cp:lastModifiedBy>Rafaela Brum</cp:lastModifiedBy>
  <dcterms:modified xsi:type="dcterms:W3CDTF">2020-06-18T16:38:22Z</dcterms:modified>
</cp:coreProperties>
</file>