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FaelA\OneDrive\Área de Trabalho\Projeto Obra\"/>
    </mc:Choice>
  </mc:AlternateContent>
  <xr:revisionPtr revIDLastSave="0" documentId="13_ncr:1_{52912E4D-E260-416D-956B-4A1AFC1887C0}" xr6:coauthVersionLast="47" xr6:coauthVersionMax="47" xr10:uidLastSave="{00000000-0000-0000-0000-000000000000}"/>
  <bookViews>
    <workbookView xWindow="-120" yWindow="-120" windowWidth="29040" windowHeight="15840" firstSheet="2" activeTab="15" xr2:uid="{00000000-000D-0000-FFFF-FFFF00000000}"/>
  </bookViews>
  <sheets>
    <sheet name="Categorias Fornecedores" sheetId="1" r:id="rId1"/>
    <sheet name="Cadastro Fornecedores" sheetId="4" r:id="rId2"/>
    <sheet name="CategoriaProdutos" sheetId="10" r:id="rId3"/>
    <sheet name="Cadastro ProdutosServiços" sheetId="5" r:id="rId4"/>
    <sheet name="Gastos Iniciais" sheetId="3" state="hidden" r:id="rId5"/>
    <sheet name="Julho - 2021" sheetId="2" state="hidden" r:id="rId6"/>
    <sheet name="Agosto - 2021" sheetId="6" state="hidden" r:id="rId7"/>
    <sheet name="Setembro - 2021" sheetId="7" state="hidden" r:id="rId8"/>
    <sheet name="Outubro - 2021" sheetId="8" state="hidden" r:id="rId9"/>
    <sheet name="Novembro - 2021" sheetId="9" state="hidden" r:id="rId10"/>
    <sheet name="Maio - 2022" sheetId="11" r:id="rId11"/>
    <sheet name="Junho - 2022" sheetId="12" r:id="rId12"/>
    <sheet name="Julho - 2022" sheetId="13" r:id="rId13"/>
    <sheet name="Agosto - 2022" sheetId="14" r:id="rId14"/>
    <sheet name="Setembro - 2022" sheetId="15" r:id="rId15"/>
    <sheet name="Outubro - 2022" sheetId="16" r:id="rId16"/>
  </sheets>
  <definedNames>
    <definedName name="_xlnm._FilterDatabase" localSheetId="6" hidden="1">'Agosto - 2021'!$A$1:$L$95</definedName>
    <definedName name="_xlnm._FilterDatabase" localSheetId="13" hidden="1">'Agosto - 2022'!$A$1:$L$46</definedName>
    <definedName name="_xlnm._FilterDatabase" localSheetId="5" hidden="1">'Julho - 2021'!$A$1:$L$46</definedName>
    <definedName name="_xlnm._FilterDatabase" localSheetId="12" hidden="1">'Julho - 2022'!$A$1:$L$30</definedName>
    <definedName name="_xlnm._FilterDatabase" localSheetId="10" hidden="1">'Maio - 2022'!$A$1:$L$41</definedName>
    <definedName name="_xlnm._FilterDatabase" localSheetId="9" hidden="1">'Novembro - 2021'!$A$1:$L$13</definedName>
    <definedName name="_xlnm._FilterDatabase" localSheetId="8" hidden="1">'Outubro - 2021'!$A$1:$L$61</definedName>
    <definedName name="_xlnm._FilterDatabase" localSheetId="7" hidden="1">'Setembro - 2021'!$A$1:$L$127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" i="16" l="1"/>
  <c r="C46" i="16"/>
  <c r="H45" i="16"/>
  <c r="H46" i="16"/>
  <c r="G45" i="16"/>
  <c r="G46" i="16"/>
  <c r="C43" i="16"/>
  <c r="C44" i="16"/>
  <c r="H43" i="16"/>
  <c r="H44" i="16"/>
  <c r="G43" i="16"/>
  <c r="G44" i="16"/>
  <c r="E354" i="5"/>
  <c r="E355" i="5"/>
  <c r="D37" i="4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C21" i="16"/>
  <c r="C22" i="16"/>
  <c r="C23" i="16"/>
  <c r="C24" i="16"/>
  <c r="C25" i="16"/>
  <c r="C26" i="16"/>
  <c r="C27" i="16"/>
  <c r="C28" i="16"/>
  <c r="H21" i="16"/>
  <c r="H22" i="16"/>
  <c r="H23" i="16"/>
  <c r="H24" i="16"/>
  <c r="H25" i="16"/>
  <c r="H26" i="16"/>
  <c r="H27" i="16"/>
  <c r="H28" i="16"/>
  <c r="G21" i="16"/>
  <c r="G22" i="16"/>
  <c r="G23" i="16"/>
  <c r="G24" i="16"/>
  <c r="G25" i="16"/>
  <c r="G26" i="16"/>
  <c r="G27" i="16"/>
  <c r="G28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" i="16"/>
  <c r="H2" i="16"/>
  <c r="E334" i="5"/>
  <c r="E335" i="5"/>
  <c r="E336" i="5"/>
  <c r="E337" i="5"/>
  <c r="E338" i="5"/>
  <c r="E339" i="5"/>
  <c r="E332" i="5"/>
  <c r="E333" i="5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E331" i="5"/>
  <c r="E330" i="5"/>
  <c r="E329" i="5"/>
  <c r="E328" i="5"/>
  <c r="E327" i="5"/>
  <c r="E326" i="5"/>
  <c r="H3" i="16"/>
  <c r="H4" i="16"/>
  <c r="H5" i="16"/>
  <c r="H6" i="16"/>
  <c r="H7" i="16"/>
  <c r="C3" i="16"/>
  <c r="C4" i="16"/>
  <c r="C5" i="16"/>
  <c r="C6" i="16"/>
  <c r="C7" i="16"/>
  <c r="D36" i="4"/>
  <c r="E325" i="5"/>
  <c r="E324" i="5"/>
  <c r="E322" i="5"/>
  <c r="E323" i="5"/>
  <c r="E321" i="5"/>
  <c r="E320" i="5"/>
  <c r="C2" i="16"/>
  <c r="H78" i="15"/>
  <c r="C78" i="15"/>
  <c r="H46" i="14"/>
  <c r="C46" i="14"/>
  <c r="C77" i="15"/>
  <c r="H77" i="15"/>
  <c r="D35" i="4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C55" i="15"/>
  <c r="H55" i="15"/>
  <c r="C44" i="15"/>
  <c r="C45" i="15"/>
  <c r="C46" i="15"/>
  <c r="C47" i="15"/>
  <c r="C48" i="15"/>
  <c r="C49" i="15"/>
  <c r="C50" i="15"/>
  <c r="C51" i="15"/>
  <c r="C52" i="15"/>
  <c r="C53" i="15"/>
  <c r="C54" i="15"/>
  <c r="H53" i="15"/>
  <c r="H54" i="15"/>
  <c r="H44" i="15"/>
  <c r="H45" i="15"/>
  <c r="H46" i="15"/>
  <c r="H47" i="15"/>
  <c r="H48" i="15"/>
  <c r="H49" i="15"/>
  <c r="H50" i="15"/>
  <c r="H51" i="15"/>
  <c r="H52" i="15"/>
  <c r="E293" i="5"/>
  <c r="E294" i="5"/>
  <c r="E295" i="5"/>
  <c r="E296" i="5"/>
  <c r="E297" i="5"/>
  <c r="E298" i="5"/>
  <c r="E299" i="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D34" i="4"/>
  <c r="H32" i="15"/>
  <c r="H33" i="15"/>
  <c r="H30" i="15"/>
  <c r="H29" i="15"/>
  <c r="H28" i="15"/>
  <c r="E292" i="5"/>
  <c r="H17" i="15"/>
  <c r="H18" i="15"/>
  <c r="H19" i="15"/>
  <c r="H20" i="15"/>
  <c r="H21" i="15"/>
  <c r="H22" i="15"/>
  <c r="H23" i="15"/>
  <c r="H24" i="15"/>
  <c r="H25" i="15"/>
  <c r="H26" i="15"/>
  <c r="H27" i="15"/>
  <c r="H31" i="15"/>
  <c r="H34" i="15"/>
  <c r="H35" i="15"/>
  <c r="H36" i="15"/>
  <c r="H37" i="15"/>
  <c r="H38" i="15"/>
  <c r="H39" i="15"/>
  <c r="H40" i="15"/>
  <c r="H41" i="15"/>
  <c r="H42" i="15"/>
  <c r="H43" i="15"/>
  <c r="E291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H16" i="15"/>
  <c r="C16" i="15"/>
  <c r="H13" i="15"/>
  <c r="H14" i="15"/>
  <c r="H15" i="15"/>
  <c r="C13" i="15"/>
  <c r="C14" i="15"/>
  <c r="C15" i="15"/>
  <c r="E272" i="5"/>
  <c r="E273" i="5"/>
  <c r="E271" i="5"/>
  <c r="H11" i="15"/>
  <c r="H12" i="15"/>
  <c r="C11" i="15"/>
  <c r="C12" i="15"/>
  <c r="E270" i="5"/>
  <c r="H10" i="15"/>
  <c r="C10" i="15"/>
  <c r="C9" i="15"/>
  <c r="H9" i="15"/>
  <c r="C8" i="15"/>
  <c r="H8" i="15"/>
  <c r="C7" i="15"/>
  <c r="H7" i="15"/>
  <c r="E269" i="5"/>
  <c r="C6" i="15"/>
  <c r="H5" i="15"/>
  <c r="H6" i="15"/>
  <c r="C3" i="15"/>
  <c r="C4" i="15"/>
  <c r="C5" i="15"/>
  <c r="C2" i="15"/>
  <c r="H3" i="15"/>
  <c r="H4" i="15"/>
  <c r="H2" i="15"/>
  <c r="E266" i="5"/>
  <c r="E267" i="5"/>
  <c r="E268" i="5"/>
  <c r="C38" i="14"/>
  <c r="C39" i="14"/>
  <c r="C40" i="14"/>
  <c r="C41" i="14"/>
  <c r="C42" i="14"/>
  <c r="C43" i="14"/>
  <c r="C44" i="14"/>
  <c r="C45" i="14"/>
  <c r="H35" i="14"/>
  <c r="H36" i="14"/>
  <c r="H37" i="14"/>
  <c r="H38" i="14"/>
  <c r="H39" i="14"/>
  <c r="H40" i="14"/>
  <c r="H41" i="14"/>
  <c r="H42" i="14"/>
  <c r="H43" i="14"/>
  <c r="H44" i="14"/>
  <c r="H45" i="14"/>
  <c r="E255" i="5"/>
  <c r="E256" i="5"/>
  <c r="E257" i="5"/>
  <c r="E258" i="5"/>
  <c r="E259" i="5"/>
  <c r="E260" i="5"/>
  <c r="E261" i="5"/>
  <c r="E262" i="5"/>
  <c r="E263" i="5"/>
  <c r="E264" i="5"/>
  <c r="E265" i="5"/>
  <c r="H28" i="14"/>
  <c r="H29" i="14"/>
  <c r="H30" i="14"/>
  <c r="H31" i="14"/>
  <c r="H32" i="14"/>
  <c r="H33" i="14"/>
  <c r="H34" i="14"/>
  <c r="C28" i="14"/>
  <c r="C29" i="14"/>
  <c r="C30" i="14"/>
  <c r="C31" i="14"/>
  <c r="C32" i="14"/>
  <c r="C33" i="14"/>
  <c r="C34" i="14"/>
  <c r="C35" i="14"/>
  <c r="C36" i="14"/>
  <c r="C37" i="14"/>
  <c r="C22" i="14"/>
  <c r="C23" i="14"/>
  <c r="C24" i="14"/>
  <c r="C25" i="14"/>
  <c r="C26" i="14"/>
  <c r="C27" i="14"/>
  <c r="H27" i="14"/>
  <c r="H22" i="14"/>
  <c r="H23" i="14"/>
  <c r="H24" i="14"/>
  <c r="H25" i="14"/>
  <c r="H26" i="14"/>
  <c r="E250" i="5"/>
  <c r="E251" i="5"/>
  <c r="E252" i="5"/>
  <c r="E253" i="5"/>
  <c r="E254" i="5"/>
  <c r="E249" i="5"/>
  <c r="C19" i="14"/>
  <c r="C20" i="14"/>
  <c r="C21" i="14"/>
  <c r="H19" i="14"/>
  <c r="H20" i="14"/>
  <c r="H21" i="14"/>
  <c r="E248" i="5"/>
  <c r="E247" i="5"/>
  <c r="E246" i="5"/>
  <c r="H17" i="14"/>
  <c r="H18" i="14"/>
  <c r="E245" i="5"/>
  <c r="C17" i="14"/>
  <c r="C18" i="14"/>
  <c r="H15" i="14"/>
  <c r="H16" i="14"/>
  <c r="C15" i="14"/>
  <c r="C16" i="14"/>
  <c r="H14" i="14"/>
  <c r="C14" i="14"/>
  <c r="D33" i="4"/>
  <c r="H13" i="14"/>
  <c r="C13" i="14"/>
  <c r="H10" i="14"/>
  <c r="H11" i="14"/>
  <c r="H12" i="14"/>
  <c r="E244" i="5"/>
  <c r="E243" i="5"/>
  <c r="C10" i="14"/>
  <c r="C11" i="14"/>
  <c r="C12" i="14"/>
  <c r="H9" i="14"/>
  <c r="C9" i="14"/>
  <c r="H6" i="14"/>
  <c r="H7" i="14"/>
  <c r="H8" i="14"/>
  <c r="C6" i="14"/>
  <c r="C7" i="14"/>
  <c r="C8" i="14"/>
  <c r="C4" i="14"/>
  <c r="C5" i="14"/>
  <c r="H4" i="14"/>
  <c r="H5" i="14"/>
  <c r="E242" i="5"/>
  <c r="H30" i="13"/>
  <c r="C30" i="13"/>
  <c r="H20" i="13"/>
  <c r="H21" i="13"/>
  <c r="H22" i="13"/>
  <c r="H23" i="13"/>
  <c r="H24" i="13"/>
  <c r="H25" i="13"/>
  <c r="H26" i="13"/>
  <c r="H27" i="13"/>
  <c r="H28" i="13"/>
  <c r="H29" i="13"/>
  <c r="C20" i="13"/>
  <c r="C21" i="13"/>
  <c r="C22" i="13"/>
  <c r="C23" i="13"/>
  <c r="C24" i="13"/>
  <c r="C25" i="13"/>
  <c r="C26" i="13"/>
  <c r="C27" i="13"/>
  <c r="C28" i="13"/>
  <c r="C29" i="13"/>
  <c r="E232" i="5"/>
  <c r="E233" i="5"/>
  <c r="E234" i="5"/>
  <c r="E235" i="5"/>
  <c r="E236" i="5"/>
  <c r="E237" i="5"/>
  <c r="E238" i="5"/>
  <c r="E239" i="5"/>
  <c r="E240" i="5"/>
  <c r="E241" i="5"/>
  <c r="H18" i="13"/>
  <c r="H19" i="13"/>
  <c r="C18" i="13"/>
  <c r="C19" i="13"/>
  <c r="E231" i="5"/>
  <c r="H17" i="13"/>
  <c r="C17" i="13"/>
  <c r="H16" i="13"/>
  <c r="C16" i="13"/>
  <c r="H15" i="13"/>
  <c r="C15" i="13"/>
  <c r="H3" i="14"/>
  <c r="C3" i="14"/>
  <c r="H2" i="14"/>
  <c r="C2" i="14"/>
  <c r="H14" i="13"/>
  <c r="C14" i="13"/>
  <c r="E229" i="5"/>
  <c r="E230" i="5"/>
  <c r="H13" i="13"/>
  <c r="C13" i="13"/>
  <c r="E228" i="5"/>
  <c r="H12" i="13"/>
  <c r="C12" i="13"/>
  <c r="H11" i="13"/>
  <c r="C11" i="13"/>
  <c r="H10" i="13"/>
  <c r="E227" i="5"/>
  <c r="C10" i="13"/>
  <c r="H9" i="13"/>
  <c r="C9" i="13"/>
  <c r="H8" i="13"/>
  <c r="E226" i="5"/>
  <c r="C8" i="13"/>
  <c r="H7" i="13"/>
  <c r="C7" i="13"/>
  <c r="H6" i="13"/>
  <c r="C6" i="13"/>
  <c r="H5" i="13"/>
  <c r="C5" i="13"/>
  <c r="H4" i="13"/>
  <c r="E225" i="5"/>
  <c r="C4" i="13"/>
  <c r="H3" i="13"/>
  <c r="E224" i="5"/>
  <c r="C3" i="13"/>
  <c r="H8" i="12"/>
  <c r="H7" i="12"/>
  <c r="E223" i="5"/>
  <c r="H6" i="12"/>
  <c r="C6" i="12"/>
  <c r="H5" i="12"/>
  <c r="C5" i="12"/>
  <c r="H2" i="13"/>
  <c r="C2" i="13"/>
  <c r="H4" i="12"/>
  <c r="E222" i="5"/>
  <c r="C4" i="12"/>
  <c r="C3" i="12"/>
  <c r="H3" i="12"/>
  <c r="C37" i="11"/>
  <c r="H37" i="11"/>
  <c r="C38" i="11"/>
  <c r="H38" i="11"/>
  <c r="C39" i="11"/>
  <c r="H39" i="11"/>
  <c r="C40" i="11"/>
  <c r="H40" i="11"/>
  <c r="C41" i="11"/>
  <c r="H41" i="11"/>
  <c r="C32" i="11"/>
  <c r="H32" i="11"/>
  <c r="C28" i="11"/>
  <c r="H28" i="11"/>
  <c r="C29" i="11"/>
  <c r="H29" i="11"/>
  <c r="C30" i="11"/>
  <c r="H30" i="11"/>
  <c r="C31" i="11"/>
  <c r="H31" i="11"/>
  <c r="C35" i="11"/>
  <c r="H35" i="11"/>
  <c r="C33" i="11"/>
  <c r="H33" i="11"/>
  <c r="C34" i="11"/>
  <c r="H34" i="11"/>
  <c r="E220" i="5"/>
  <c r="E221" i="5"/>
  <c r="E219" i="5"/>
  <c r="E218" i="5"/>
  <c r="E215" i="5"/>
  <c r="E216" i="5"/>
  <c r="E217" i="5"/>
  <c r="E214" i="5"/>
  <c r="E213" i="5"/>
  <c r="H2" i="12"/>
  <c r="C2" i="12"/>
  <c r="H36" i="11"/>
  <c r="C36" i="11"/>
  <c r="H27" i="11"/>
  <c r="C27" i="11"/>
  <c r="H26" i="11"/>
  <c r="C26" i="11"/>
  <c r="C22" i="11"/>
  <c r="C23" i="11"/>
  <c r="C24" i="11"/>
  <c r="C25" i="11"/>
  <c r="H21" i="11"/>
  <c r="H22" i="11"/>
  <c r="H23" i="11"/>
  <c r="H24" i="11"/>
  <c r="H25" i="11"/>
  <c r="C21" i="11"/>
  <c r="H20" i="11"/>
  <c r="C20" i="11"/>
  <c r="H18" i="11"/>
  <c r="H19" i="11"/>
  <c r="D32" i="4"/>
  <c r="D31" i="4"/>
  <c r="C19" i="11"/>
  <c r="C18" i="11"/>
  <c r="H17" i="11"/>
  <c r="C17" i="11"/>
  <c r="H16" i="11"/>
  <c r="C16" i="11"/>
  <c r="H14" i="11"/>
  <c r="H15" i="11"/>
  <c r="C14" i="11"/>
  <c r="C15" i="11"/>
  <c r="H13" i="11"/>
  <c r="C13" i="11"/>
  <c r="H12" i="11"/>
  <c r="C12" i="11"/>
  <c r="H11" i="11"/>
  <c r="C11" i="11"/>
  <c r="H10" i="11"/>
  <c r="C10" i="11"/>
  <c r="H9" i="11"/>
  <c r="C9" i="11"/>
  <c r="H8" i="11"/>
  <c r="C8" i="11"/>
  <c r="H7" i="11"/>
  <c r="C7" i="11"/>
  <c r="H6" i="11"/>
  <c r="C6" i="11"/>
  <c r="H5" i="11"/>
  <c r="C5" i="11"/>
  <c r="H4" i="11"/>
  <c r="C4" i="11"/>
  <c r="E212" i="5"/>
  <c r="E206" i="5"/>
  <c r="E207" i="5"/>
  <c r="E208" i="5"/>
  <c r="E209" i="5"/>
  <c r="E210" i="5"/>
  <c r="E211" i="5"/>
  <c r="E205" i="5"/>
  <c r="E204" i="5"/>
  <c r="E203" i="5"/>
  <c r="E202" i="5"/>
  <c r="E200" i="5"/>
  <c r="E201" i="5"/>
  <c r="E199" i="5"/>
  <c r="E198" i="5"/>
  <c r="E197" i="5"/>
  <c r="E196" i="5"/>
  <c r="H3" i="11"/>
  <c r="C3" i="11"/>
  <c r="H2" i="11"/>
  <c r="E2" i="11"/>
  <c r="C2" i="11"/>
  <c r="C6" i="9"/>
  <c r="E195" i="5"/>
  <c r="D2" i="3" l="1"/>
  <c r="D30" i="4" l="1"/>
  <c r="D29" i="4"/>
  <c r="E194" i="5"/>
  <c r="D28" i="4"/>
  <c r="E3" i="9"/>
  <c r="E4" i="9"/>
  <c r="E5" i="9"/>
  <c r="E6" i="9"/>
  <c r="E7" i="9"/>
  <c r="E8" i="9"/>
  <c r="E9" i="9"/>
  <c r="E10" i="9"/>
  <c r="E11" i="9"/>
  <c r="E12" i="9"/>
  <c r="E13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2" i="6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" i="2"/>
  <c r="G3" i="9"/>
  <c r="G4" i="9"/>
  <c r="G5" i="9"/>
  <c r="G6" i="9"/>
  <c r="G7" i="9"/>
  <c r="G8" i="9"/>
  <c r="G9" i="9"/>
  <c r="G10" i="9"/>
  <c r="G11" i="9"/>
  <c r="G12" i="9"/>
  <c r="G13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2" i="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2" i="2"/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5" i="5"/>
  <c r="E4" i="5"/>
  <c r="E3" i="5"/>
  <c r="E2" i="5"/>
  <c r="C12" i="9" l="1"/>
  <c r="C13" i="9"/>
  <c r="H12" i="9"/>
  <c r="H13" i="9"/>
  <c r="C11" i="9"/>
  <c r="H11" i="9"/>
  <c r="C10" i="9"/>
  <c r="H10" i="9"/>
  <c r="H8" i="9"/>
  <c r="H9" i="9"/>
  <c r="C8" i="9"/>
  <c r="C9" i="9"/>
  <c r="H6" i="9"/>
  <c r="H7" i="9"/>
  <c r="C7" i="9"/>
  <c r="H5" i="9"/>
  <c r="C5" i="9"/>
  <c r="C3" i="9"/>
  <c r="C4" i="9"/>
  <c r="H3" i="9"/>
  <c r="H4" i="9"/>
  <c r="H2" i="9"/>
  <c r="C2" i="9"/>
  <c r="H61" i="8"/>
  <c r="C60" i="8"/>
  <c r="C61" i="8"/>
  <c r="H58" i="8"/>
  <c r="H59" i="8"/>
  <c r="H60" i="8"/>
  <c r="C58" i="8"/>
  <c r="C59" i="8"/>
  <c r="H57" i="8"/>
  <c r="C57" i="8"/>
  <c r="H56" i="8"/>
  <c r="C56" i="8"/>
  <c r="H52" i="8"/>
  <c r="H53" i="8"/>
  <c r="H54" i="8"/>
  <c r="H55" i="8"/>
  <c r="C55" i="8"/>
  <c r="C54" i="8"/>
  <c r="C53" i="8"/>
  <c r="C52" i="8" l="1"/>
  <c r="H51" i="8"/>
  <c r="C51" i="8"/>
  <c r="H50" i="8"/>
  <c r="C50" i="8"/>
  <c r="H49" i="8"/>
  <c r="C38" i="8"/>
  <c r="C39" i="8"/>
  <c r="C40" i="8"/>
  <c r="C41" i="8"/>
  <c r="C42" i="8"/>
  <c r="C43" i="8"/>
  <c r="C44" i="8"/>
  <c r="C45" i="8"/>
  <c r="C46" i="8"/>
  <c r="C47" i="8"/>
  <c r="C48" i="8"/>
  <c r="C49" i="8"/>
  <c r="H46" i="8"/>
  <c r="H47" i="8"/>
  <c r="H48" i="8"/>
  <c r="H45" i="8"/>
  <c r="H44" i="8"/>
  <c r="H43" i="8"/>
  <c r="H42" i="8"/>
  <c r="D27" i="4"/>
  <c r="H41" i="8"/>
  <c r="H39" i="8" l="1"/>
  <c r="H40" i="8"/>
  <c r="H38" i="8" l="1"/>
  <c r="H37" i="8"/>
  <c r="C37" i="8"/>
  <c r="H36" i="8"/>
  <c r="C36" i="8"/>
  <c r="H35" i="8"/>
  <c r="C35" i="8"/>
  <c r="H34" i="8"/>
  <c r="C34" i="8"/>
  <c r="H32" i="8"/>
  <c r="H33" i="8"/>
  <c r="C32" i="8"/>
  <c r="C33" i="8"/>
  <c r="H31" i="8"/>
  <c r="C31" i="8"/>
  <c r="C30" i="8"/>
  <c r="H30" i="8"/>
  <c r="C29" i="8"/>
  <c r="H29" i="8"/>
  <c r="C27" i="8" l="1"/>
  <c r="C28" i="8"/>
  <c r="H28" i="8"/>
  <c r="H27" i="8"/>
  <c r="C25" i="8" l="1"/>
  <c r="C26" i="8"/>
  <c r="H25" i="8"/>
  <c r="H26" i="8"/>
  <c r="C119" i="7"/>
  <c r="C120" i="7"/>
  <c r="C121" i="7"/>
  <c r="C122" i="7"/>
  <c r="C123" i="7"/>
  <c r="C124" i="7"/>
  <c r="C125" i="7"/>
  <c r="C126" i="7"/>
  <c r="C127" i="7"/>
  <c r="H119" i="7"/>
  <c r="H120" i="7"/>
  <c r="H121" i="7"/>
  <c r="H122" i="7"/>
  <c r="H123" i="7"/>
  <c r="H124" i="7"/>
  <c r="H125" i="7"/>
  <c r="H126" i="7"/>
  <c r="H127" i="7"/>
  <c r="H24" i="8"/>
  <c r="C24" i="8"/>
  <c r="C19" i="8"/>
  <c r="C20" i="8"/>
  <c r="C21" i="8"/>
  <c r="C22" i="8"/>
  <c r="C23" i="8"/>
  <c r="H23" i="8"/>
  <c r="H19" i="8"/>
  <c r="H20" i="8"/>
  <c r="H21" i="8"/>
  <c r="H22" i="8"/>
  <c r="C16" i="8"/>
  <c r="C17" i="8"/>
  <c r="C18" i="8"/>
  <c r="H18" i="8"/>
  <c r="H16" i="8"/>
  <c r="H17" i="8"/>
  <c r="C107" i="7"/>
  <c r="C108" i="7"/>
  <c r="C109" i="7"/>
  <c r="C110" i="7"/>
  <c r="C111" i="7"/>
  <c r="C112" i="7"/>
  <c r="C113" i="7"/>
  <c r="C114" i="7"/>
  <c r="C115" i="7"/>
  <c r="C116" i="7"/>
  <c r="C117" i="7"/>
  <c r="C118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05" i="7"/>
  <c r="H106" i="7"/>
  <c r="C104" i="7"/>
  <c r="C105" i="7"/>
  <c r="C106" i="7"/>
  <c r="H15" i="8"/>
  <c r="C15" i="8"/>
  <c r="H14" i="8"/>
  <c r="C14" i="8"/>
  <c r="H13" i="8"/>
  <c r="C13" i="8"/>
  <c r="H12" i="8"/>
  <c r="C12" i="8"/>
  <c r="H11" i="8"/>
  <c r="C11" i="8"/>
  <c r="H10" i="8"/>
  <c r="C10" i="8"/>
  <c r="H9" i="8"/>
  <c r="C9" i="8"/>
  <c r="H8" i="8"/>
  <c r="C8" i="8"/>
  <c r="H7" i="8"/>
  <c r="C7" i="8"/>
  <c r="H6" i="8"/>
  <c r="C6" i="8"/>
  <c r="H5" i="8"/>
  <c r="C5" i="8"/>
  <c r="H4" i="8"/>
  <c r="C4" i="8"/>
  <c r="H3" i="8"/>
  <c r="C3" i="8"/>
  <c r="H2" i="8"/>
  <c r="C2" i="8"/>
  <c r="H100" i="7" l="1"/>
  <c r="H101" i="7"/>
  <c r="H102" i="7"/>
  <c r="H103" i="7"/>
  <c r="H104" i="7"/>
  <c r="C100" i="7"/>
  <c r="C101" i="7"/>
  <c r="C102" i="7"/>
  <c r="C103" i="7"/>
  <c r="H99" i="7" l="1"/>
  <c r="C99" i="7"/>
  <c r="C94" i="7"/>
  <c r="C95" i="7"/>
  <c r="C96" i="7"/>
  <c r="C97" i="7"/>
  <c r="C98" i="7"/>
  <c r="H93" i="7"/>
  <c r="H94" i="7"/>
  <c r="H95" i="7"/>
  <c r="H96" i="7"/>
  <c r="H97" i="7"/>
  <c r="H98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H88" i="7"/>
  <c r="H89" i="7"/>
  <c r="H90" i="7"/>
  <c r="H91" i="7"/>
  <c r="H92" i="7"/>
  <c r="H87" i="7"/>
  <c r="H86" i="7"/>
  <c r="H85" i="7"/>
  <c r="H84" i="7"/>
  <c r="H83" i="7"/>
  <c r="H82" i="7"/>
  <c r="H81" i="7"/>
  <c r="H79" i="7"/>
  <c r="H80" i="7"/>
  <c r="H78" i="7"/>
  <c r="H77" i="7"/>
  <c r="H76" i="7"/>
  <c r="H75" i="7"/>
  <c r="D25" i="4"/>
  <c r="D26" i="4"/>
  <c r="H74" i="7"/>
  <c r="H73" i="7"/>
  <c r="H72" i="7"/>
  <c r="H70" i="7"/>
  <c r="H71" i="7"/>
  <c r="C70" i="7"/>
  <c r="D24" i="4"/>
  <c r="H69" i="7" l="1"/>
  <c r="C69" i="7"/>
  <c r="H67" i="7"/>
  <c r="H68" i="7"/>
  <c r="D23" i="4"/>
  <c r="C67" i="7"/>
  <c r="C68" i="7"/>
  <c r="H59" i="7" l="1"/>
  <c r="H60" i="7"/>
  <c r="H61" i="7"/>
  <c r="H62" i="7"/>
  <c r="H63" i="7"/>
  <c r="H64" i="7"/>
  <c r="H65" i="7"/>
  <c r="H66" i="7"/>
  <c r="C59" i="7"/>
  <c r="C60" i="7"/>
  <c r="C61" i="7"/>
  <c r="C62" i="7"/>
  <c r="C63" i="7"/>
  <c r="C64" i="7"/>
  <c r="C65" i="7"/>
  <c r="C66" i="7"/>
  <c r="H58" i="7"/>
  <c r="C58" i="7"/>
  <c r="D22" i="4"/>
  <c r="H53" i="7" l="1"/>
  <c r="H54" i="7"/>
  <c r="H55" i="7"/>
  <c r="H56" i="7"/>
  <c r="H57" i="7"/>
  <c r="C54" i="7"/>
  <c r="C55" i="7"/>
  <c r="C56" i="7"/>
  <c r="C57" i="7"/>
  <c r="H49" i="7"/>
  <c r="H50" i="7"/>
  <c r="H51" i="7"/>
  <c r="H52" i="7"/>
  <c r="C49" i="7"/>
  <c r="C50" i="7"/>
  <c r="C51" i="7"/>
  <c r="C52" i="7"/>
  <c r="H47" i="7"/>
  <c r="H48" i="7"/>
  <c r="H46" i="7"/>
  <c r="C46" i="7"/>
  <c r="C47" i="7"/>
  <c r="C48" i="7"/>
  <c r="C45" i="7"/>
  <c r="H45" i="7"/>
  <c r="H44" i="7"/>
  <c r="C44" i="7"/>
  <c r="H43" i="7"/>
  <c r="C43" i="7"/>
  <c r="C53" i="7" l="1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25" i="7"/>
  <c r="D21" i="4"/>
  <c r="H24" i="7" l="1"/>
  <c r="C24" i="7"/>
  <c r="D20" i="4"/>
  <c r="H23" i="7"/>
  <c r="C23" i="7"/>
  <c r="D19" i="4"/>
  <c r="H22" i="7" l="1"/>
  <c r="C22" i="7"/>
  <c r="H21" i="7"/>
  <c r="H20" i="7"/>
  <c r="H19" i="7"/>
  <c r="H18" i="7"/>
  <c r="C17" i="7"/>
  <c r="C18" i="7"/>
  <c r="C19" i="7"/>
  <c r="C20" i="7"/>
  <c r="C21" i="7"/>
  <c r="H16" i="7"/>
  <c r="H17" i="7"/>
  <c r="C16" i="7"/>
  <c r="H15" i="7"/>
  <c r="C9" i="7"/>
  <c r="C10" i="7"/>
  <c r="C11" i="7"/>
  <c r="C12" i="7"/>
  <c r="C13" i="7"/>
  <c r="C14" i="7"/>
  <c r="C15" i="7"/>
  <c r="H14" i="7"/>
  <c r="D18" i="4" l="1"/>
  <c r="H12" i="7"/>
  <c r="H13" i="7"/>
  <c r="D17" i="4"/>
  <c r="H11" i="7" l="1"/>
  <c r="D16" i="4"/>
  <c r="H10" i="7"/>
  <c r="H9" i="7" l="1"/>
  <c r="H7" i="7"/>
  <c r="H8" i="7"/>
  <c r="C8" i="7"/>
  <c r="C7" i="7"/>
  <c r="H6" i="7"/>
  <c r="C6" i="7"/>
  <c r="H95" i="6"/>
  <c r="C95" i="6"/>
  <c r="H94" i="6"/>
  <c r="C94" i="6"/>
  <c r="H5" i="7"/>
  <c r="H4" i="7"/>
  <c r="C5" i="7"/>
  <c r="C4" i="7"/>
  <c r="H93" i="6"/>
  <c r="C93" i="6"/>
  <c r="H92" i="6"/>
  <c r="C92" i="6"/>
  <c r="H3" i="7"/>
  <c r="C3" i="7"/>
  <c r="H2" i="7"/>
  <c r="C2" i="7"/>
  <c r="H88" i="6" l="1"/>
  <c r="H89" i="6"/>
  <c r="H90" i="6"/>
  <c r="H91" i="6"/>
  <c r="C88" i="6"/>
  <c r="C89" i="6"/>
  <c r="C90" i="6"/>
  <c r="C91" i="6"/>
  <c r="H87" i="6" l="1"/>
  <c r="C87" i="6"/>
  <c r="D15" i="4"/>
  <c r="H86" i="6"/>
  <c r="C85" i="6"/>
  <c r="C86" i="6"/>
  <c r="H82" i="6"/>
  <c r="H83" i="6"/>
  <c r="H84" i="6"/>
  <c r="H85" i="6"/>
  <c r="C82" i="6"/>
  <c r="C83" i="6"/>
  <c r="C84" i="6"/>
  <c r="H81" i="6"/>
  <c r="H78" i="6"/>
  <c r="H79" i="6"/>
  <c r="H80" i="6"/>
  <c r="C78" i="6"/>
  <c r="C79" i="6"/>
  <c r="C80" i="6"/>
  <c r="C81" i="6"/>
  <c r="H77" i="6"/>
  <c r="C77" i="6"/>
  <c r="H75" i="6"/>
  <c r="H76" i="6"/>
  <c r="C75" i="6"/>
  <c r="C76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H73" i="6"/>
  <c r="H74" i="6"/>
  <c r="H72" i="6"/>
  <c r="H71" i="6"/>
  <c r="H70" i="6"/>
  <c r="H69" i="6" l="1"/>
  <c r="H68" i="6"/>
  <c r="H67" i="6"/>
  <c r="H63" i="6"/>
  <c r="H64" i="6"/>
  <c r="H65" i="6"/>
  <c r="H66" i="6"/>
  <c r="H61" i="6"/>
  <c r="H62" i="6"/>
  <c r="H58" i="6"/>
  <c r="H57" i="6"/>
  <c r="H59" i="6"/>
  <c r="H60" i="6"/>
  <c r="D14" i="4"/>
  <c r="H55" i="6"/>
  <c r="H56" i="6"/>
  <c r="H53" i="6"/>
  <c r="H54" i="6"/>
  <c r="H52" i="6" l="1"/>
  <c r="D11" i="4"/>
  <c r="D12" i="4"/>
  <c r="D13" i="4"/>
  <c r="H51" i="6" l="1"/>
  <c r="H50" i="6"/>
  <c r="H49" i="6" l="1"/>
  <c r="H47" i="6"/>
  <c r="H48" i="6"/>
  <c r="H46" i="6" l="1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 l="1"/>
  <c r="H22" i="6"/>
  <c r="H21" i="6" l="1"/>
  <c r="H20" i="6"/>
  <c r="H19" i="6"/>
  <c r="H18" i="6"/>
  <c r="H17" i="6"/>
  <c r="H16" i="6"/>
  <c r="H15" i="6"/>
  <c r="H14" i="6"/>
  <c r="H13" i="6"/>
  <c r="H12" i="6"/>
  <c r="H11" i="6"/>
  <c r="H10" i="6"/>
  <c r="H8" i="6" l="1"/>
  <c r="H9" i="6"/>
  <c r="H6" i="6"/>
  <c r="H7" i="6"/>
  <c r="H5" i="6"/>
  <c r="H4" i="6"/>
  <c r="H3" i="6"/>
  <c r="H2" i="6"/>
  <c r="C2" i="6"/>
  <c r="D10" i="4"/>
  <c r="C45" i="2" l="1"/>
  <c r="C46" i="2"/>
  <c r="H45" i="2"/>
  <c r="H46" i="2"/>
  <c r="H44" i="2"/>
  <c r="C44" i="2"/>
  <c r="H43" i="2"/>
  <c r="C43" i="2"/>
  <c r="H42" i="2"/>
  <c r="C42" i="2"/>
  <c r="H41" i="2"/>
  <c r="C41" i="2"/>
  <c r="H40" i="2"/>
  <c r="C40" i="2"/>
  <c r="H39" i="2"/>
  <c r="C39" i="2"/>
  <c r="H38" i="2"/>
  <c r="C38" i="2"/>
  <c r="H37" i="2"/>
  <c r="C37" i="2"/>
  <c r="H36" i="2"/>
  <c r="C36" i="2"/>
  <c r="H35" i="2"/>
  <c r="H34" i="2"/>
  <c r="C34" i="2"/>
  <c r="C35" i="2"/>
  <c r="H33" i="2" l="1"/>
  <c r="C33" i="2"/>
  <c r="H32" i="2"/>
  <c r="C32" i="2"/>
  <c r="D9" i="4"/>
  <c r="H31" i="2"/>
  <c r="C31" i="2"/>
  <c r="D8" i="4"/>
  <c r="H30" i="2" l="1"/>
  <c r="C30" i="2"/>
  <c r="D7" i="4"/>
  <c r="H29" i="2"/>
  <c r="C29" i="2"/>
  <c r="H28" i="2"/>
  <c r="C28" i="2"/>
  <c r="H27" i="2"/>
  <c r="C27" i="2"/>
  <c r="H26" i="2"/>
  <c r="C26" i="2"/>
  <c r="H21" i="2"/>
  <c r="H22" i="2"/>
  <c r="H23" i="2"/>
  <c r="H24" i="2"/>
  <c r="H25" i="2"/>
  <c r="C22" i="2"/>
  <c r="C23" i="2"/>
  <c r="C24" i="2"/>
  <c r="C25" i="2"/>
  <c r="C21" i="2"/>
  <c r="H12" i="2" l="1"/>
  <c r="H13" i="2"/>
  <c r="H14" i="2"/>
  <c r="H15" i="2"/>
  <c r="H16" i="2"/>
  <c r="H17" i="2"/>
  <c r="H18" i="2"/>
  <c r="H19" i="2"/>
  <c r="H20" i="2"/>
  <c r="C12" i="2"/>
  <c r="C13" i="2"/>
  <c r="C14" i="2"/>
  <c r="C15" i="2"/>
  <c r="C16" i="2"/>
  <c r="C17" i="2"/>
  <c r="C18" i="2"/>
  <c r="C19" i="2"/>
  <c r="C20" i="2"/>
  <c r="H11" i="2"/>
  <c r="C11" i="2"/>
  <c r="H10" i="2"/>
  <c r="C10" i="2"/>
  <c r="H9" i="2"/>
  <c r="C9" i="2"/>
  <c r="H8" i="2"/>
  <c r="C8" i="2"/>
  <c r="H7" i="2"/>
  <c r="C7" i="2"/>
  <c r="H6" i="2"/>
  <c r="C6" i="2"/>
  <c r="H3" i="2" l="1"/>
  <c r="H4" i="2"/>
  <c r="H5" i="2"/>
  <c r="H2" i="2"/>
  <c r="C2" i="2"/>
  <c r="C5" i="2"/>
  <c r="D6" i="4"/>
  <c r="C4" i="2" l="1"/>
  <c r="D5" i="4"/>
  <c r="D4" i="4" l="1"/>
  <c r="C3" i="2"/>
  <c r="D2" i="4" l="1"/>
  <c r="D3" i="4"/>
  <c r="C2" i="3" l="1"/>
</calcChain>
</file>

<file path=xl/sharedStrings.xml><?xml version="1.0" encoding="utf-8"?>
<sst xmlns="http://schemas.openxmlformats.org/spreadsheetml/2006/main" count="2049" uniqueCount="801">
  <si>
    <t>CÓDIGO</t>
  </si>
  <si>
    <t>DESCRIÇÃO</t>
  </si>
  <si>
    <t>ENGENHEIRO</t>
  </si>
  <si>
    <t>PEDREIRO</t>
  </si>
  <si>
    <t>MATERIAL</t>
  </si>
  <si>
    <t>DATA</t>
  </si>
  <si>
    <t>VALOR</t>
  </si>
  <si>
    <t>FORNECEDOR</t>
  </si>
  <si>
    <t>ID</t>
  </si>
  <si>
    <t>Planta</t>
  </si>
  <si>
    <t>NOME</t>
  </si>
  <si>
    <t>Mauro Roque</t>
  </si>
  <si>
    <t>COD CATEGORIA ASSOCIADA</t>
  </si>
  <si>
    <t>DESCRIÇÃO CATEGORIA</t>
  </si>
  <si>
    <t>SERVIÇOS DIVERSOS</t>
  </si>
  <si>
    <t>Serviço de escavação e terraplanagem</t>
  </si>
  <si>
    <t>Dirlei Santana</t>
  </si>
  <si>
    <t>ESCAVAÇÃO</t>
  </si>
  <si>
    <t>ID REGISTRO</t>
  </si>
  <si>
    <t>Linha Pedreiro 100M</t>
  </si>
  <si>
    <t>Cimtecal</t>
  </si>
  <si>
    <t>Altamiro Marongio Pereira Filho</t>
  </si>
  <si>
    <t>Pagamento mão de obra pedreiro</t>
  </si>
  <si>
    <t>J.L Blocos</t>
  </si>
  <si>
    <t>Dois mil blocos</t>
  </si>
  <si>
    <t>COD CATEGORIA FORNECEDOR</t>
  </si>
  <si>
    <t>DESCRIÇÃO CATEGORIA FORNECEDOR</t>
  </si>
  <si>
    <t>TIJOLO</t>
  </si>
  <si>
    <t>BLOCO</t>
  </si>
  <si>
    <t>MÃO DE OBRA PEDREIRO</t>
  </si>
  <si>
    <t>DESCRIÇÃO PRODUTO/SERVIÇO</t>
  </si>
  <si>
    <t>LINHA DE PEDREIRO</t>
  </si>
  <si>
    <t>QUANTIDADE</t>
  </si>
  <si>
    <t>CAM. AREIA MÉDIA</t>
  </si>
  <si>
    <t>CAM. BRITA 1</t>
  </si>
  <si>
    <t>CAM. MATACÃO</t>
  </si>
  <si>
    <t>CIMENTO 50 KG</t>
  </si>
  <si>
    <t>MONTANTE 3,50 3/8 12X17</t>
  </si>
  <si>
    <t>TRELIÇA 6M</t>
  </si>
  <si>
    <t>GLOBOFILITO 17KG</t>
  </si>
  <si>
    <t>CANALETA 15CM</t>
  </si>
  <si>
    <t>ARAME REC 18</t>
  </si>
  <si>
    <t>SERRA STARRET 12X24</t>
  </si>
  <si>
    <t>PREGO 18X30</t>
  </si>
  <si>
    <t>TORNEIRA PLÁSTICA PRETA</t>
  </si>
  <si>
    <t>TE AZUL AMANCO 20X1/2</t>
  </si>
  <si>
    <t>ADESIVO 17GR AMANCO</t>
  </si>
  <si>
    <t>MANGUEIRA JARDIM</t>
  </si>
  <si>
    <t>MEDIDA</t>
  </si>
  <si>
    <t>KG</t>
  </si>
  <si>
    <t>UN</t>
  </si>
  <si>
    <t>MT</t>
  </si>
  <si>
    <t>SC</t>
  </si>
  <si>
    <t>LEGENDA:</t>
  </si>
  <si>
    <t>UN = UNIDADE</t>
  </si>
  <si>
    <t>SC = SACO</t>
  </si>
  <si>
    <t>MT = METRO</t>
  </si>
  <si>
    <t>KG = KIL0</t>
  </si>
  <si>
    <t>Caminhão de areia média</t>
  </si>
  <si>
    <t>Caminhão de brita 1</t>
  </si>
  <si>
    <t>Caminhão de matacão</t>
  </si>
  <si>
    <t>30 sacos de cimento</t>
  </si>
  <si>
    <t>7 MONTANTES' 3,50 3/8 12X17</t>
  </si>
  <si>
    <t>5 TRELIÇAS 6M</t>
  </si>
  <si>
    <t>100 CANALETAS 15CM</t>
  </si>
  <si>
    <t>15 GLOBOFILITOS 17KG</t>
  </si>
  <si>
    <t>1 SERRA 12X24</t>
  </si>
  <si>
    <t>1 TORNEIRA PRETA</t>
  </si>
  <si>
    <t>1 KG PREGOS 18X30</t>
  </si>
  <si>
    <t>1 TE AZUL AMANCO 20X1/2</t>
  </si>
  <si>
    <t>1 ADESIVO 17 GR AMANCO</t>
  </si>
  <si>
    <t>30 METROS MANGUEIRA JARDIM</t>
  </si>
  <si>
    <t>PINO MACHO 20A FAME</t>
  </si>
  <si>
    <t>PINO FEMEA 20A ILUMI</t>
  </si>
  <si>
    <t>FITA ISOLANTE 20M TIGRE</t>
  </si>
  <si>
    <t>FERRAGEM ARMADA</t>
  </si>
  <si>
    <t>2 PINOS MACHOS 20A FAME</t>
  </si>
  <si>
    <t>1 PINO FEMEA 20A ILUMI</t>
  </si>
  <si>
    <t>1 FITA ISOLANTE 20M TIGRE</t>
  </si>
  <si>
    <t>PILAR</t>
  </si>
  <si>
    <t>10 sacos de cimento</t>
  </si>
  <si>
    <t>3 PILARES</t>
  </si>
  <si>
    <t>5 GLOBOFILITOS 17KG</t>
  </si>
  <si>
    <t>CAM. AREIA MÉDIA GROSSA</t>
  </si>
  <si>
    <t>Júlio</t>
  </si>
  <si>
    <t>BITONEIRA</t>
  </si>
  <si>
    <t>Compra da bitoneira mais peças para conserto</t>
  </si>
  <si>
    <t>Materiais p/construção Santa Edwiges</t>
  </si>
  <si>
    <t>ARAME REC 14</t>
  </si>
  <si>
    <t>4 KG ARAME 14</t>
  </si>
  <si>
    <t>3 KG ARAMES 18</t>
  </si>
  <si>
    <t>TÁBUA PINUS 05X3,00M BRUTA</t>
  </si>
  <si>
    <t>PC</t>
  </si>
  <si>
    <t>PC = PEÇA</t>
  </si>
  <si>
    <t>TÁBUA PINUS 30X3,00M BRUTA</t>
  </si>
  <si>
    <t>Madeireira Belato Pagani</t>
  </si>
  <si>
    <t>50 TÁBUAS PINUS 05X3,00M BRUTAS</t>
  </si>
  <si>
    <t>30 TÁBUAS PINUS 30X3,00M BRUTAS</t>
  </si>
  <si>
    <t>20 GLOBOFILITOS 17KG</t>
  </si>
  <si>
    <t>CAIXA COPASA C/GRADE</t>
  </si>
  <si>
    <t>1 CAIXA COPASA C/GRADE</t>
  </si>
  <si>
    <t>20 sacos de cimento</t>
  </si>
  <si>
    <t>CAM. BRITA 0</t>
  </si>
  <si>
    <t>Caminhão de brita 0</t>
  </si>
  <si>
    <t>PREGO 17X21</t>
  </si>
  <si>
    <t>1 KG PREGOS 17X21</t>
  </si>
  <si>
    <t>Caminhão de areia média grossa</t>
  </si>
  <si>
    <t>LONA PRETA 4M</t>
  </si>
  <si>
    <t>17 METROS LONA PRETA 4M</t>
  </si>
  <si>
    <t>DISCO SERRA 7.1/4 24D THOMPSON</t>
  </si>
  <si>
    <t>DISCO SERRA 4.3/8 THOMPSON</t>
  </si>
  <si>
    <t>1 DISCO SERRA 4.3/8 THOMPSON</t>
  </si>
  <si>
    <t>1 DISCO SERRA 7.1/4 24D THOMPSON</t>
  </si>
  <si>
    <t>DISCO P/DESBASTES METAL</t>
  </si>
  <si>
    <t>1 DISCO P/DESBASTES METAL</t>
  </si>
  <si>
    <t>RN Tintas e Ferramentas LTDA</t>
  </si>
  <si>
    <t>PINTURA ASFALTICA ACQUA 18LT QUARTZOLIT (BALDE)</t>
  </si>
  <si>
    <t>LT</t>
  </si>
  <si>
    <t>LT = LITRO</t>
  </si>
  <si>
    <t>ARAME TORCIDO</t>
  </si>
  <si>
    <t>1 KG ARAME TORCIDO</t>
  </si>
  <si>
    <t>PREGO 17X21 COM CABEÇA</t>
  </si>
  <si>
    <t>1 KG PREGO 17X21 COM CABEÇA</t>
  </si>
  <si>
    <t>PREGO 18X30 2 CABEÇAS</t>
  </si>
  <si>
    <t>PREGO 19X36 COM CABEÇA</t>
  </si>
  <si>
    <t>2 KG PREGO 18X30 2 CABEÇAS</t>
  </si>
  <si>
    <t>1 KG PREGO 19X36 COM CABEÇA</t>
  </si>
  <si>
    <t>TÁBUA PINUS 15X3,00M BRUTA</t>
  </si>
  <si>
    <t>TÁBUA PINUS 20X3,00M BRUTA</t>
  </si>
  <si>
    <t>10 TÁBUAS PINUS 15X3,00M BRUTA</t>
  </si>
  <si>
    <t>10 TÁBUAS PINUS 20X3,00M BRUTA</t>
  </si>
  <si>
    <t>VIGA 3/8 C/ 5F</t>
  </si>
  <si>
    <t>1 VIGA 3/8 C/ 5F</t>
  </si>
  <si>
    <t>VIGAS</t>
  </si>
  <si>
    <t>1 VIGA</t>
  </si>
  <si>
    <t>VASSOURA PIAÇAVA</t>
  </si>
  <si>
    <t>1 Vassoura piaçava</t>
  </si>
  <si>
    <t>MONTANTE 4M 3/8 10X25</t>
  </si>
  <si>
    <t>1 MONTANTE 4M 3/8 10X25</t>
  </si>
  <si>
    <t>PNEU CARRINHO REIFEN</t>
  </si>
  <si>
    <t>1 PNEU CARRINHO REIFEN</t>
  </si>
  <si>
    <t>15 sacos de cimento</t>
  </si>
  <si>
    <t>FERRAGEM ARMADA VIGAS AEREAS</t>
  </si>
  <si>
    <t>1 FERRAGEM ARMADA VIGAS AEREAS</t>
  </si>
  <si>
    <t>NUMERO CROMADO EMAVI</t>
  </si>
  <si>
    <t>3 NUMEROS CROMADOS EMAVI</t>
  </si>
  <si>
    <t>1 MONTANTE 3,50 3/8 12X17</t>
  </si>
  <si>
    <t>TIJOLO 12 FUROS</t>
  </si>
  <si>
    <t>Cerâmica Veneza</t>
  </si>
  <si>
    <t>4000 Tijolos 12 furos</t>
  </si>
  <si>
    <t>PADRÃO BIFÁSICO DISJUNTOR 63A</t>
  </si>
  <si>
    <t>PADRONISTA</t>
  </si>
  <si>
    <t>César Padronista</t>
  </si>
  <si>
    <t>1 PADRÃO BIFÁSICO DISJUNTOR 63A</t>
  </si>
  <si>
    <t>Pagamento mão de obra pedreiro (serventes sábado 14/08)</t>
  </si>
  <si>
    <t>ADAPTADOR CURTO 20MM AMANCO</t>
  </si>
  <si>
    <t>JOELHO SOLDA KRONA 20MM 90 GRAUS</t>
  </si>
  <si>
    <t>VEDA ROSCA TIGRE 18MMX 10M</t>
  </si>
  <si>
    <t>JOELHO TIGRE 20X 1/2 AZUL</t>
  </si>
  <si>
    <t>PLUG ROSCAVEL KRONA 1/2</t>
  </si>
  <si>
    <t>TUBO AMANCO SOLDA 20MM</t>
  </si>
  <si>
    <t>1 ADAPTADOR CURTO 20MM AMANCO</t>
  </si>
  <si>
    <t>2 JOELHOS SOLDA KRONA 20MM 90 GRAUS</t>
  </si>
  <si>
    <t>1 VEDA ROSCA TIGRE 18MMX 10M</t>
  </si>
  <si>
    <t>1 JOELHO TIGRE 20X 1/2 AZUL</t>
  </si>
  <si>
    <t>1 ADESIVO 17GR AMANCO</t>
  </si>
  <si>
    <t>1 PLUG ROSCAVEL KRONA 1/2</t>
  </si>
  <si>
    <t>2 TUBOS AMANCO SOLDA 20MM</t>
  </si>
  <si>
    <t>BARRA FERRO CA 50 8MM 12M</t>
  </si>
  <si>
    <t>BR</t>
  </si>
  <si>
    <t>BR = BARRA</t>
  </si>
  <si>
    <t>3 BARRAS FERRO CA 50 8MM 12M</t>
  </si>
  <si>
    <t>CAM. BRITA C/2.5 MT 0</t>
  </si>
  <si>
    <t>Caminhão de brita C/2,5 MT 0</t>
  </si>
  <si>
    <t>MONTANTE 3M 3/8 10X25</t>
  </si>
  <si>
    <t>11 MONTANTES 3M 3/8 10X25</t>
  </si>
  <si>
    <t>MALHA 20X20 3.4</t>
  </si>
  <si>
    <t>4 MALHAS 20X20 3.4</t>
  </si>
  <si>
    <t>1 KG PREGO 18X30</t>
  </si>
  <si>
    <t>1 KG PREGO 17X21</t>
  </si>
  <si>
    <t>DISCO DIAMANTADO TURBO 7" THOMPSON</t>
  </si>
  <si>
    <t>1 DISCO DIAMANTADO TURBO 7" THOMPSON</t>
  </si>
  <si>
    <t>2 BARRAS FERRO CA 50 8MM 12M</t>
  </si>
  <si>
    <t>CONDUITE CORRUGADO FORTLEV 25MM</t>
  </si>
  <si>
    <t>CAIXA LUZ C SUPORTE P LAJE 25CM TAVELA HBR</t>
  </si>
  <si>
    <t>DOBRADIÇA 3.1/2 AVULSA</t>
  </si>
  <si>
    <t>50 CONDUITES CORRUGADOS FORTLEV 25MM</t>
  </si>
  <si>
    <t>3 CAIXAS LUZ C SUPORTE P LAJE 25CM TAVELA HBR</t>
  </si>
  <si>
    <t>2 DOBRADIÇAS 3.1/2 AVULSAS</t>
  </si>
  <si>
    <t>15 TÁBUAS PINUS 15X3,00M BRUTAS</t>
  </si>
  <si>
    <t>20 TÁBUAS PINUS 20X3,00M BRUTAS</t>
  </si>
  <si>
    <t>Pagamento mão de obra pedreiro (serventes sábado 21/08)</t>
  </si>
  <si>
    <t>VIZINHO</t>
  </si>
  <si>
    <t>Vizinho (Água e Luz)</t>
  </si>
  <si>
    <t>AGUA E LUZ EMPRESTADAS VIZINHO</t>
  </si>
  <si>
    <t>Água, Luz e Escora Emprestadas Vizinho</t>
  </si>
  <si>
    <t>100 BLOCOS</t>
  </si>
  <si>
    <t>100 CANALETAS 15 CM</t>
  </si>
  <si>
    <t>3 KG ARAME REC 14</t>
  </si>
  <si>
    <t>Madeireira Sampaio</t>
  </si>
  <si>
    <t>30 TÁBUAS PINUS 05X3,00M BRUTAS</t>
  </si>
  <si>
    <t>20 TÁBUAS PINUS 30X3,00M BRUTAS</t>
  </si>
  <si>
    <t>2 KG PREGOS 18X30 2 CABEÇAS</t>
  </si>
  <si>
    <t>25 GLOBOFILITOS 17KG</t>
  </si>
  <si>
    <t>PINO FEMEA 20A FAME</t>
  </si>
  <si>
    <t>PINO MACHO 20A LOUCA</t>
  </si>
  <si>
    <t>PINO FEMEA 20A LOUCA</t>
  </si>
  <si>
    <t>1 PINO MACHO 20A LOUCA</t>
  </si>
  <si>
    <t>1 PINO FEMEA 20A LOUCA</t>
  </si>
  <si>
    <t>1 PINO FEMEA 20A FAME</t>
  </si>
  <si>
    <t>1 PINO MACHO 20A FAME</t>
  </si>
  <si>
    <t>15 METROS MANGUEIRA JARDIM</t>
  </si>
  <si>
    <t>3 MONTANTES 3M 3/8 10X25</t>
  </si>
  <si>
    <t>BLOCO DE EPS MR (LAJE)</t>
  </si>
  <si>
    <t>455 BLOCO DE EPS MR (LAJE)</t>
  </si>
  <si>
    <t>60 TRELIÇAS 6M</t>
  </si>
  <si>
    <t>TE ESGOTO AMANCO 150X100MM</t>
  </si>
  <si>
    <t>TUBO AMANCO ESGOTO 100MM</t>
  </si>
  <si>
    <t>1 TE ESGOTO AMANCO 150X100MM</t>
  </si>
  <si>
    <t>12 METROS TUBO AMANCO ESGOTO 100MM</t>
  </si>
  <si>
    <t>JOELHO ESGOTO AMANCO 100 45</t>
  </si>
  <si>
    <t>1 JOELHO ESGOTO AMANCO 100 45</t>
  </si>
  <si>
    <t>FITA ISOLANTE 20M FOXLUX</t>
  </si>
  <si>
    <t>JOELHO ESGOTO AMANCO 100 90</t>
  </si>
  <si>
    <t>1 FITA ISOLANTE 20M FOXLUX</t>
  </si>
  <si>
    <t>1 JOELHO ESGOTO AMANCO 100 90</t>
  </si>
  <si>
    <t>10 BARRAS FERRO CA 50 8MM 12M</t>
  </si>
  <si>
    <t>10 GLOBOFILITOS 17KG</t>
  </si>
  <si>
    <t>6 TUBOS AMANCO ESGOTO 100MM</t>
  </si>
  <si>
    <t>PORTÃO</t>
  </si>
  <si>
    <t>Leir</t>
  </si>
  <si>
    <t>PORTÕES DA CASA</t>
  </si>
  <si>
    <t>5X07X5,00M BRUTA EUCALIPTO</t>
  </si>
  <si>
    <t>5X11X3,50M BRUTA EUCALIPTO</t>
  </si>
  <si>
    <t>5X11X4,00M BRUTA EUCALIPTO</t>
  </si>
  <si>
    <t>5X11X5,00M BRUTA EUCALIPTO</t>
  </si>
  <si>
    <t>5 5X07X5,00M BRUTA EUCALIPTO</t>
  </si>
  <si>
    <t>2 5X11X3,50M BRUTA EUCALIPTO</t>
  </si>
  <si>
    <t>2 5X11X4,00M BRUTA EUCALIPTO</t>
  </si>
  <si>
    <t>5 5X11X5,00M BRUTA EUCALIPTO</t>
  </si>
  <si>
    <t>TIJOLO COMUM</t>
  </si>
  <si>
    <t>100 TIJOLOS COMUNS</t>
  </si>
  <si>
    <t>2 ARAMES REC 18</t>
  </si>
  <si>
    <t>PREGO 17X27 2 CABEÇAS</t>
  </si>
  <si>
    <t>2 KG PREGO 17X27 2 CABEÇAS</t>
  </si>
  <si>
    <t>2 KG ARAME REC 14</t>
  </si>
  <si>
    <t>CAM. AREIA 6</t>
  </si>
  <si>
    <t>Caminhão de areia 6</t>
  </si>
  <si>
    <t>15 GLOBOFILITOS 17 KG</t>
  </si>
  <si>
    <t>Pagamento mão de obra pedreiro (serventes sábado 04/09)</t>
  </si>
  <si>
    <t>ELETRICISTA</t>
  </si>
  <si>
    <t>MÃO DE OBRA ELETRICISTA</t>
  </si>
  <si>
    <t>Pagamento mão de obra eletricista (passagem de cabos antes de encher a laje)</t>
  </si>
  <si>
    <t>Mário Eletricista</t>
  </si>
  <si>
    <t>CONCRETO</t>
  </si>
  <si>
    <t>Concreto São Domingos</t>
  </si>
  <si>
    <t>10,5 metros de Concreto da Laje</t>
  </si>
  <si>
    <t>TOMADA</t>
  </si>
  <si>
    <t>40 Tomadas e afins</t>
  </si>
  <si>
    <t>24 5X07X5,00M BRUTA EUCALIPTO</t>
  </si>
  <si>
    <t>CAL MASSA 20 KG ITAU</t>
  </si>
  <si>
    <t>20 sacos de cal</t>
  </si>
  <si>
    <t>FILTRO ESPUMA VERDE</t>
  </si>
  <si>
    <t>2 FILTROS ESPUMA VERDE</t>
  </si>
  <si>
    <t>DESEMP PLAST 22X34 HBR FRISADA SENIOR</t>
  </si>
  <si>
    <t>1 DESEMP PLAST 22X34 HBR FRISADA SENIOR</t>
  </si>
  <si>
    <t>CAM AREIA FINA</t>
  </si>
  <si>
    <t>Caminhão de areia fina</t>
  </si>
  <si>
    <t>1 ARAME REC 18</t>
  </si>
  <si>
    <t>ABC Varginha</t>
  </si>
  <si>
    <t>FORTLEV CAIXA DAGUA 500L POLIETILENO</t>
  </si>
  <si>
    <t>2 CAIXAS DAGUA FORTLEV 500L</t>
  </si>
  <si>
    <t>Locadora Varginha</t>
  </si>
  <si>
    <t>LOCAÇÃO EQUIPAMENTO</t>
  </si>
  <si>
    <t>LOCAÇÃO DE COMPACTADOR</t>
  </si>
  <si>
    <t>COMPACTADOR PERCUSSÃO WACKER 2T</t>
  </si>
  <si>
    <t>Construai</t>
  </si>
  <si>
    <t>ADESIVO PLASTICO 175GRS C/PINCEL - AMANCO</t>
  </si>
  <si>
    <t>CAIXA GORDURA C/TAMPA PRETA - MALLTON</t>
  </si>
  <si>
    <t>CAIXA INSPEÇÃO PASSAGEM C/TAMPA PRETA - MALLTON</t>
  </si>
  <si>
    <t>JOELHO 45 ESGOTO 100MM - AMANCO/FORTLEV/KRONA</t>
  </si>
  <si>
    <t>JOELHO 90 ESGOTO 100MM - AMANCO</t>
  </si>
  <si>
    <t>JOELHO 90 ESGOTO 75MM - AMANCO</t>
  </si>
  <si>
    <t>JOELHO 90 SOLDAVEL 20MM - AMANCO</t>
  </si>
  <si>
    <t>JOELHO 90 SOLDAVEL 25MM - AMANCO/FORTLEV</t>
  </si>
  <si>
    <t>JOELHO 90 SOLDAVEL 50MM - AMANCO/FORTLEV</t>
  </si>
  <si>
    <t>LIXA PARA FERRO N:080 - 3M</t>
  </si>
  <si>
    <t>TE REDUÇÃO SOLDAVEL C/ROSCA 25X1/2 - AMANCO</t>
  </si>
  <si>
    <t>TE SOLDAVEL 20MM - AMANCO/FORTLEV/KRONA</t>
  </si>
  <si>
    <t>TE SOLDAVEL 25MM - AMANCO/FORTLEV/KRONA</t>
  </si>
  <si>
    <t>TE SOLDAVEL 50MM - AMANCO/FORTLEV</t>
  </si>
  <si>
    <t>TUBO PVC ESGOTO 100MM - METRO - AMANCO</t>
  </si>
  <si>
    <t>TUBO PVC SOLDAVEL 20MM - METRO - AMANCO</t>
  </si>
  <si>
    <t>TUBO PVC SOLDAVEL 25MM - METRO - AMANCO</t>
  </si>
  <si>
    <t>TUBO PVC SOLDAVEL 50MM - METRO - AMANCO</t>
  </si>
  <si>
    <t>TERRA</t>
  </si>
  <si>
    <t>GASOLINA COMPACTADOR</t>
  </si>
  <si>
    <t>PORTA DA CASA DA CAIXA D'AGUA</t>
  </si>
  <si>
    <t>PORTAL TAUARI 16X80</t>
  </si>
  <si>
    <t>PORTAL TAUARI 18X70 CM</t>
  </si>
  <si>
    <t>4 PORTAIS TAUARI 16X80</t>
  </si>
  <si>
    <t>2 PORTAIS TAUARI 16X70 CM</t>
  </si>
  <si>
    <t>CAIXA D AGUA 500LTS FORTLEV</t>
  </si>
  <si>
    <t>ADAPTADOR CURTO 25MM AMANCO</t>
  </si>
  <si>
    <t>ADAPTADOR CURTO 50MM AMANCO</t>
  </si>
  <si>
    <t>3 ADAPTADORES CURTOS 25MM AMANCO</t>
  </si>
  <si>
    <t>3 ADAPTADORES CURTOS 50MM AMANCO</t>
  </si>
  <si>
    <t>LUVA LATEX MUCAMBO PRETA</t>
  </si>
  <si>
    <t>30 CAL MASSA 20 KG ITAU</t>
  </si>
  <si>
    <t>20 CIMENTO 50 KG</t>
  </si>
  <si>
    <t>9 caminhões de terra</t>
  </si>
  <si>
    <t>GASOLINA</t>
  </si>
  <si>
    <t>Materiais de Construção Santana</t>
  </si>
  <si>
    <t>ALÇAPÃO AÇO LAMINADO 065 062X063,5 MACHADO</t>
  </si>
  <si>
    <t>ADAPTADOR SOLDÁVEL CURTO 50X11/2 - AMANCO</t>
  </si>
  <si>
    <t>PROLONGADOR P/CAIXA GORDURA PRETA - MALLTON</t>
  </si>
  <si>
    <t>PROLONGADOR P/CAIXA INSPEÇÃO PASSAGEM PRETA - MALLTON</t>
  </si>
  <si>
    <t>REGISTRO ESFERA PVC SOLDÁVEL 50MM COMPACTO - VIQUA/KRONA</t>
  </si>
  <si>
    <t>TE REDUÇÃO SOLDAVEL 50X25MM - AMANCO</t>
  </si>
  <si>
    <t>TELHA CRFS 1,53X1,10-6MM ECONOFLEX - INFIBRA</t>
  </si>
  <si>
    <t>TELHA CRFS 1,83X1,10-6MM ECONOFLEX - INFIBRA</t>
  </si>
  <si>
    <t>TORN.BOIA METAL REFORÇADA 1/2 00942000 - DOCOL</t>
  </si>
  <si>
    <t>3 TE REDUÇÃO SOLDAVEL 50X25MM - AMANCO</t>
  </si>
  <si>
    <t>39 TELHAS CRFS 1,53X1,10-6MM ECONOFLEX - INFIBRA</t>
  </si>
  <si>
    <t>32 TELHAS CRFS 1,83X1,10-6MM ECONOFLEX - INFIBRA</t>
  </si>
  <si>
    <t>3 ADAPTADORES SOLDÁVEL CURTO 50X11/2 - AMANCO</t>
  </si>
  <si>
    <t>ROLO TUBO CORRUGADO FORTLEV 25MM</t>
  </si>
  <si>
    <t>RL</t>
  </si>
  <si>
    <t>ROLO TUBO CORRUGADO TIGREFLEX 32MM</t>
  </si>
  <si>
    <t>RL = ROLO</t>
  </si>
  <si>
    <t>Clube da Casa</t>
  </si>
  <si>
    <t>1 ROLO TUBO CORRUGADO FORTLEV 25MM</t>
  </si>
  <si>
    <t>2 ROLOS TUBO CORRUGADO TIGREFLEX 32MM</t>
  </si>
  <si>
    <t>PREGO 20X42 TELHEIRO GALV. 300GRS - CLEIBER</t>
  </si>
  <si>
    <t>7 SACOS PREGO 20X42 TELHEIRO GALV. 300GRS - CLEIBER</t>
  </si>
  <si>
    <t>Gesso</t>
  </si>
  <si>
    <t>GESSO DO TETO</t>
  </si>
  <si>
    <t>GESSO</t>
  </si>
  <si>
    <t>1 TE AZUL AMANCO</t>
  </si>
  <si>
    <t>CAP AMANCO SOLDA 20MM</t>
  </si>
  <si>
    <t>1 CAP AMANCO SOLDA 20MM</t>
  </si>
  <si>
    <t>JOELHO AZUL 20MMX 1/2 AMANCO</t>
  </si>
  <si>
    <t>1 JOELHO AZUL 20MMX 1/2 AMANCO</t>
  </si>
  <si>
    <t>VEDA ROSCA 18X10M AMANCO</t>
  </si>
  <si>
    <t>Messias (Calha)</t>
  </si>
  <si>
    <t>CALHA</t>
  </si>
  <si>
    <t>CALHAS DO TELHADO</t>
  </si>
  <si>
    <t>1 ADESIVO 175GR AMANCO</t>
  </si>
  <si>
    <t>PLUG ROSCAVEL AMANCO 1/2</t>
  </si>
  <si>
    <t>1 PLUG ROSCAVEL AMANCO 1/2</t>
  </si>
  <si>
    <t>TELHAO</t>
  </si>
  <si>
    <t>1 TELHAO</t>
  </si>
  <si>
    <t>JOELHO SOLDA AMANCO 50 90</t>
  </si>
  <si>
    <t>TUBO AMANCO SOLDA 50MM</t>
  </si>
  <si>
    <t>3 JOELHOS SOLDA AMANCO 50 90</t>
  </si>
  <si>
    <t>1 TUBO AMANCO SOLDA 50MM</t>
  </si>
  <si>
    <t>LUVA PRESSAO 3/4 HBR</t>
  </si>
  <si>
    <t>15 LUVAS PRESSAO 3/4 HBR</t>
  </si>
  <si>
    <t>12 METROS TUBO AMANCO SOLDA 20MM</t>
  </si>
  <si>
    <t>JOELHO SOLDA AMANCO 20 90</t>
  </si>
  <si>
    <t>8 JOELHOS SOLDA AMANCO 20 90</t>
  </si>
  <si>
    <t>5 JOELHOS AZUL 20MMX 1/2 AMANCO</t>
  </si>
  <si>
    <t>TUBO AMANCO ESGOTO 50MM</t>
  </si>
  <si>
    <t>TE ESGOTO AMANCO 100MM</t>
  </si>
  <si>
    <t>TE TIGRE ESGOTO 100X50MM</t>
  </si>
  <si>
    <t>LUVA PRESSAO HBR 1</t>
  </si>
  <si>
    <t>6 METROS TUBO AMANCO ESGOTO 50MM</t>
  </si>
  <si>
    <t>3 TE ESGOTO AMANCO 100MM</t>
  </si>
  <si>
    <t>3 TE TIGRE ESGOTO 100X50MM</t>
  </si>
  <si>
    <t>5 LUVAS PRESSAO HBR 1</t>
  </si>
  <si>
    <t>ACABAMENTO REGISTRO 2401 C-40 CR 3/4 - TALITA</t>
  </si>
  <si>
    <t>ADAPTADOR SOLDAVEL CURTO 25X3/4 - AMANCO</t>
  </si>
  <si>
    <t>BASE REGISTRO GAVETA 4509 3/4 - DECA</t>
  </si>
  <si>
    <t>BASE REGISTRO PRESSAO 4416 3/4 - DECA</t>
  </si>
  <si>
    <t>LUVA SOLDAVEL C/BUCHA LATAO 25X3/4 - AMANCO/FORTLEV</t>
  </si>
  <si>
    <t>MAXIM-AR 60X80X08 PTKA BRANCO VMB GE 24162443 - SASAZAKI</t>
  </si>
  <si>
    <t>PORTA 217X87X6,5-D KPC BRANCA PAVH VMB 2412450-9 - SASAZAKI</t>
  </si>
  <si>
    <t>VENEZIANA 120X150X12 ACO BCO ECOFLEX S/G.VL.23993 - MGM</t>
  </si>
  <si>
    <t>VENEZIANA 120X200X12 ACO BCO 6F GQ.VL.24394 - MGM</t>
  </si>
  <si>
    <t>VITRO 100X200X12 PTKA BRANCO VL.S/G.2212103-0 - SASAZAKI</t>
  </si>
  <si>
    <t>2 MAXIM-AR 60X80X08 PTKA BRANCO VMB GE 24162443 - SASAZAKI</t>
  </si>
  <si>
    <t>2 VENEZIANA 120X150X12 ACO BCO ECOFLEX S/G.VL.23993 - MGM</t>
  </si>
  <si>
    <t>Concreto</t>
  </si>
  <si>
    <t>Pagamento concreto caminhão</t>
  </si>
  <si>
    <t>JUNÇÃO ESGOTO SIMP AMANCO 50MM</t>
  </si>
  <si>
    <t>JOELHO ESGOTO KRONA 50MM 45</t>
  </si>
  <si>
    <t>JOELHO ESGOTO AMANCO 40 90</t>
  </si>
  <si>
    <t>JOELHO ESGOTO AMANCO 40 45</t>
  </si>
  <si>
    <t>BUCHA AMANCO ESGOTO 50X40</t>
  </si>
  <si>
    <t>JOELHO ESGOTO AMANCO 75 90</t>
  </si>
  <si>
    <t>JOELHO ESGOTO AMANCO 50 90</t>
  </si>
  <si>
    <t>TE ESGOTO AMANCO 50MM</t>
  </si>
  <si>
    <t>JOELHO ESGOTO AMANCO 50 45</t>
  </si>
  <si>
    <t>JOELHO AZUL 25MMX 1/2 AMANCO</t>
  </si>
  <si>
    <t>TUBO AMANCO ESGOTO 40MM</t>
  </si>
  <si>
    <t>CORPO CX SIFON AMANCO 100X100X50</t>
  </si>
  <si>
    <t>CORPO CX SIFON AMANCO 150X150X50</t>
  </si>
  <si>
    <t>PROLONGADOR P/CX SINF 150X150 AMANCO</t>
  </si>
  <si>
    <t>TE SOLDA AMANCO 50X25MM</t>
  </si>
  <si>
    <t>TUBO AMANCO SOLDA 25MM</t>
  </si>
  <si>
    <t>JOELHO SOLDA AMANCO 25 90</t>
  </si>
  <si>
    <t>LUVA ESGOTO SIMP AMANCO 100</t>
  </si>
  <si>
    <t>DISCO CORTE FERRO 4.1X7/8 THOMPSON</t>
  </si>
  <si>
    <t>60 BLOCOS</t>
  </si>
  <si>
    <t>5 sacos de cimento</t>
  </si>
  <si>
    <t>10 sacos de cal</t>
  </si>
  <si>
    <t>TE AZUL 25MMX 1/2</t>
  </si>
  <si>
    <t>VEDA ROSCA 18X25 AMANCO</t>
  </si>
  <si>
    <t>CAIXA CORREIO TIJOLINHO GALVINOX MURO - BRAS SOL</t>
  </si>
  <si>
    <t>LOCAÇÃO COMPACTADOR</t>
  </si>
  <si>
    <t>CAÇAMBA</t>
  </si>
  <si>
    <t>Caçamba</t>
  </si>
  <si>
    <t>MANTA LÍQUIDA BRANCA 4.5 KG - QUARTZOLIT</t>
  </si>
  <si>
    <t>1 GL MANTA LÍQUIDA BRANCA 4.5 KG - QUARTZOLIT</t>
  </si>
  <si>
    <t>Fábrica de Blocos</t>
  </si>
  <si>
    <t>50 Blocos</t>
  </si>
  <si>
    <t>10 CONDUITE CORRUGADO FORTLEV 25MM</t>
  </si>
  <si>
    <t>ARGAMASSA 20KG PLASMAR AC1</t>
  </si>
  <si>
    <t>CABO FLEX 2.5</t>
  </si>
  <si>
    <t>Aluguel Caçamba</t>
  </si>
  <si>
    <t>80 Blocos</t>
  </si>
  <si>
    <t>2 JOELHO ESGOTO AMANCO 40 90</t>
  </si>
  <si>
    <t>TUBO TIGRE ESGOTO 40MM</t>
  </si>
  <si>
    <t>PISO METÁLICO - 1,50 X 1,30</t>
  </si>
  <si>
    <t>DIAGONAL METÁLICA 2,12M</t>
  </si>
  <si>
    <t>PAINEL METÁLICO 1,00 X 1,50</t>
  </si>
  <si>
    <t>PORTA SASAZ.  KOMPACTA BRANCA 217X087X6,5 24124517 ESQUERDA</t>
  </si>
  <si>
    <t>LIXA FERRO G-60(K246)</t>
  </si>
  <si>
    <t>CONDUITE CORRUGADO FORTLEV 20MM</t>
  </si>
  <si>
    <t>DESEMP PLAST 18X30 HBR CORRUGADA</t>
  </si>
  <si>
    <t>5 Sacos de cimento</t>
  </si>
  <si>
    <t>30 Sacos de cimento</t>
  </si>
  <si>
    <t>Bruno Vizinho</t>
  </si>
  <si>
    <t>CANO TUBULAÇÃO CHUVA (VIZINHO)</t>
  </si>
  <si>
    <t>Pagamento cano vizinho</t>
  </si>
  <si>
    <t>FERRAGEM</t>
  </si>
  <si>
    <t>CODIGOCATEGORIA</t>
  </si>
  <si>
    <t>CODIGO</t>
  </si>
  <si>
    <t>MÃO DE OBRA</t>
  </si>
  <si>
    <t>MADEIRAMENTO</t>
  </si>
  <si>
    <t>MATERIAL DE CONSTRUÇÃO</t>
  </si>
  <si>
    <t>MATERIAL ELÉTRICO</t>
  </si>
  <si>
    <t>LOCAÇÃO DE EQUIPAMENTOS</t>
  </si>
  <si>
    <t>MATERIAIS AUXILIARES</t>
  </si>
  <si>
    <t>MATERIAIS DE ACABAMENTO</t>
  </si>
  <si>
    <t>PORTAS E JANELAS</t>
  </si>
  <si>
    <t>MATERIAL HIDRÁULICO</t>
  </si>
  <si>
    <t xml:space="preserve">PIAS </t>
  </si>
  <si>
    <t>ILUMINAÇÃO</t>
  </si>
  <si>
    <t>TELHAS E CAIXA DAGUA</t>
  </si>
  <si>
    <t>CALHAS</t>
  </si>
  <si>
    <t>ITENS DE ACABAMENTO INTERNO</t>
  </si>
  <si>
    <t>TIJOLOS</t>
  </si>
  <si>
    <t>BLOCOS</t>
  </si>
  <si>
    <t>OUTROS SERVIÇOS</t>
  </si>
  <si>
    <t>COD PRODUTO/SERVIÇO</t>
  </si>
  <si>
    <t>COD CATEGORIA PRODUTO / SERVIÇO</t>
  </si>
  <si>
    <t>DESCRIÇÃO ADICIONAL</t>
  </si>
  <si>
    <t>COD FORNECEDOR</t>
  </si>
  <si>
    <t>Pro Seg Materiais Elétricos</t>
  </si>
  <si>
    <t>Posto de Gasolina</t>
  </si>
  <si>
    <t>PORTA DA CASA DA CAIXA DAGUA</t>
  </si>
  <si>
    <t>TOMADAS</t>
  </si>
  <si>
    <t>PLANTA DA CASA</t>
  </si>
  <si>
    <t>2 TORNEIRA PLASTICA PRETA</t>
  </si>
  <si>
    <t>Pagamento mão de obra pedreiro (incluindo 80 reais de sábado do servente)</t>
  </si>
  <si>
    <t>15 Sacos de cimento</t>
  </si>
  <si>
    <t>Vassoura</t>
  </si>
  <si>
    <t>1 saco cimento</t>
  </si>
  <si>
    <t>BASE VALVULA HYDRA MAX 11/2 - DECA</t>
  </si>
  <si>
    <t>CENTRO DISTRIBUIÇÃO EMBUTIR PVC P/24 DISJUNTORES DIN LISO C/BARRAMENTO - AMANCO</t>
  </si>
  <si>
    <t>SILICONE 50GRS ACETICO MULTIUSO INCOLOR - QUARTZOLIT</t>
  </si>
  <si>
    <t>TUBO N:11 P/VALVULA DE DESCARGA-11/2 - AMANCO/ASTRA</t>
  </si>
  <si>
    <t>REJUNTE QUARTZOLIT CER. CARAMELO 1KG</t>
  </si>
  <si>
    <t>JUNTA PISO 2MM</t>
  </si>
  <si>
    <t>CUNHA P/NIVELADOR DE PISO SLIM C/100 PC - CORTAG</t>
  </si>
  <si>
    <t>DISCO DIAMANTADO LISO CONTINUO - QUARTZOLIT</t>
  </si>
  <si>
    <t>NIVELADOR DE PISO 1,5MM SLIM VERMELHO C/100 PCS - CORTAG</t>
  </si>
  <si>
    <t>PISO FIORANNO 61X61 ILLUMINATO PLUS RT</t>
  </si>
  <si>
    <t>PISO BELLACER 58X58 EXTRA HD 57113</t>
  </si>
  <si>
    <t>PISO ROX 25X110 RX25524A TABULA RET</t>
  </si>
  <si>
    <t>PISO FIORANNO 37X74 MENFI BEIGE ACETINADO</t>
  </si>
  <si>
    <t>PISO FIORANNO 61X61 UNIQUE PLUS HD</t>
  </si>
  <si>
    <t>ARGAMASSA PLASMAR AC1 (INTERNA) 20KG</t>
  </si>
  <si>
    <t>4,7 M DE PISO</t>
  </si>
  <si>
    <t>6,69 M DE PISO</t>
  </si>
  <si>
    <t>60,21 M DE PISO</t>
  </si>
  <si>
    <t>77,55 M DE PISO</t>
  </si>
  <si>
    <t>PISO SAVANE 37X74 ELEGANCE CARAMELO</t>
  </si>
  <si>
    <t>PISO FIORANNO 37X74 ALASKA PLUS RT BR</t>
  </si>
  <si>
    <t>109,20 M DE PISO</t>
  </si>
  <si>
    <t>9,80 M DE PISO</t>
  </si>
  <si>
    <t>44,55 M DE PISO</t>
  </si>
  <si>
    <t>3,90 M DE PISO</t>
  </si>
  <si>
    <t>42,37 M DE PISO</t>
  </si>
  <si>
    <t>80 SACOS ARGAMASSA</t>
  </si>
  <si>
    <t>2 DISCOS</t>
  </si>
  <si>
    <t>5 SACOS</t>
  </si>
  <si>
    <t>1 SACO</t>
  </si>
  <si>
    <t>2 SACOS JUNTA</t>
  </si>
  <si>
    <t>1 TORNEIRA</t>
  </si>
  <si>
    <t>Casa e Pisos</t>
  </si>
  <si>
    <t>Paulinho</t>
  </si>
  <si>
    <t>6 KILOS</t>
  </si>
  <si>
    <t>2 ADAPTADORES</t>
  </si>
  <si>
    <t>2 BASES</t>
  </si>
  <si>
    <t>1 CENTRO</t>
  </si>
  <si>
    <t>1 ROLO DE FITA</t>
  </si>
  <si>
    <t>1 SILICONE</t>
  </si>
  <si>
    <t>2 TUBOS</t>
  </si>
  <si>
    <t>MÃO DE OBRA PEDREIRO SEMANA 12/05/2022</t>
  </si>
  <si>
    <t>8 SACOS ARGAMASSA</t>
  </si>
  <si>
    <t>FILTRO ESPUMA BRANCO TIGRE</t>
  </si>
  <si>
    <t>REJUNTE VOTOMASSA 1K CINZA PLATINA</t>
  </si>
  <si>
    <t>2 FILTROS ESPUMA BRANCO</t>
  </si>
  <si>
    <t>10 KG REJUNTE</t>
  </si>
  <si>
    <t>ESPATULA SILICONE</t>
  </si>
  <si>
    <t>GRELHA AMANCO QUAD BR 100MM</t>
  </si>
  <si>
    <t>PORTA GRELHA QD/BRAN 100 N12 AMANC</t>
  </si>
  <si>
    <t>2 ESPATULAS</t>
  </si>
  <si>
    <t>1 GRELHA AMANCO</t>
  </si>
  <si>
    <t>1 PORTA GRELHA</t>
  </si>
  <si>
    <t>15 SACOS ARGAMASSA</t>
  </si>
  <si>
    <t>PORTA GRELHA QD/BRANCA 150 N20 AMAN</t>
  </si>
  <si>
    <t>2 PORTA GRELHAS</t>
  </si>
  <si>
    <t>2 GRELHAS</t>
  </si>
  <si>
    <t>GRELHA AMANCO QUAD BR 150 MM</t>
  </si>
  <si>
    <t>Messias</t>
  </si>
  <si>
    <t>CALHA DA SALA</t>
  </si>
  <si>
    <t>ESPACADOR NIVELADOR DE PISO 2.0MM</t>
  </si>
  <si>
    <t>JUNTA ESPACADOR P/PISO 2MM PC</t>
  </si>
  <si>
    <t>ESPACADORES</t>
  </si>
  <si>
    <t>JUNTAS</t>
  </si>
  <si>
    <t>MÃO DE OBRA PEDREIRO SEMANA 10/06/2022</t>
  </si>
  <si>
    <t>SOLEIRA</t>
  </si>
  <si>
    <t>SOLEIRAS</t>
  </si>
  <si>
    <t>MÃO DE OBRA PEDREIRO SEMANA 27/06/2022</t>
  </si>
  <si>
    <t>ARGAMASSA PLASMAR AC2 20KG</t>
  </si>
  <si>
    <t>20 SACOS ARGAMASSA</t>
  </si>
  <si>
    <t>3 SACOS CIMENTO</t>
  </si>
  <si>
    <t>20 KG REJUNTE</t>
  </si>
  <si>
    <t>Clube da casa</t>
  </si>
  <si>
    <t>ESPACADOR NIVELADOR DE PISO 1.5MM (cortag slim)</t>
  </si>
  <si>
    <t>4 KG ESPAÇADOR</t>
  </si>
  <si>
    <t>BRITA ENSACADA 0</t>
  </si>
  <si>
    <t>6 SACOS BRITA</t>
  </si>
  <si>
    <t>1 KG PREGO</t>
  </si>
  <si>
    <t>12 SACOS BRITA</t>
  </si>
  <si>
    <t>1 SACO CIMENTO</t>
  </si>
  <si>
    <t>1 SACO CAL</t>
  </si>
  <si>
    <t>CAL MASSA 15 KG TRADICAL</t>
  </si>
  <si>
    <t>1 KG ESPAÇADOR</t>
  </si>
  <si>
    <t>Locadora varginha</t>
  </si>
  <si>
    <t>LOCAÇÃO ANDAIME</t>
  </si>
  <si>
    <t>10 SACOS ARGAMASSA</t>
  </si>
  <si>
    <t>36,75 METROS DE PISO</t>
  </si>
  <si>
    <t>AREIA ENSACADA MEDIA</t>
  </si>
  <si>
    <t>1 SACO DE AREIA</t>
  </si>
  <si>
    <t>PALHA DE AÇO</t>
  </si>
  <si>
    <t>1 SACO PALHA DE AÇO</t>
  </si>
  <si>
    <t>3 SACOS ARGAMASSA</t>
  </si>
  <si>
    <t>2 KG ESPAÇADOR</t>
  </si>
  <si>
    <t>16 SACOS ARGAMASSA</t>
  </si>
  <si>
    <t>2,35 METROS DE PISO</t>
  </si>
  <si>
    <t>VIDEA P MAQUINA 80MM CORTAG</t>
  </si>
  <si>
    <t>FILTRO ESPUMA CORTAG</t>
  </si>
  <si>
    <t>1 VIDEA</t>
  </si>
  <si>
    <t>1 FILTRO</t>
  </si>
  <si>
    <t>ALIZAR CEDRINHO MESCL BOL 7 TOPAZIO</t>
  </si>
  <si>
    <t>FECH. EXT 1710 CR IMAB E81 EZ1710GR20CR</t>
  </si>
  <si>
    <t>FECH. 1300 99369B NISA CR ' CJ9369B13CR</t>
  </si>
  <si>
    <t>FECH. 1300 99369I NISA CR ' CJ9369113CR</t>
  </si>
  <si>
    <t>PORTA BBB R 80 C.ARANA CASMAVI 2009</t>
  </si>
  <si>
    <t>PORTA LISA ENC CEDRO 70 RANDA</t>
  </si>
  <si>
    <t>PORTA LISA ENC CEDRO 80 RANDA</t>
  </si>
  <si>
    <t>DOBR. 5296 MD 3.12" ANEL RODRIGUES AC</t>
  </si>
  <si>
    <t>DOBR. 5300 3 12" RODRIGUES AC</t>
  </si>
  <si>
    <t>PUX. B.CHATA 1.12" LISO 500mm CR</t>
  </si>
  <si>
    <t>JG</t>
  </si>
  <si>
    <t>CT</t>
  </si>
  <si>
    <t>PR</t>
  </si>
  <si>
    <t>Madeireira Belato e Pagani</t>
  </si>
  <si>
    <t>6 ALIZAR</t>
  </si>
  <si>
    <t>1 DOBRADIÇA</t>
  </si>
  <si>
    <t>1 FECHADURA</t>
  </si>
  <si>
    <t>2 FECHADURAS</t>
  </si>
  <si>
    <t>5 DOBRADIÇAS</t>
  </si>
  <si>
    <t>3 FECHADURAS</t>
  </si>
  <si>
    <t>1 PORTA</t>
  </si>
  <si>
    <t>2 PORTAS</t>
  </si>
  <si>
    <t>3 PORTAS</t>
  </si>
  <si>
    <t>1 PUXADOR</t>
  </si>
  <si>
    <t>FITA CREPE 48MMX50 QUARTZOLIT</t>
  </si>
  <si>
    <t>2 SACOS ARGAMASSA</t>
  </si>
  <si>
    <t>1 FITA CREPE</t>
  </si>
  <si>
    <t>20 BLOCOS</t>
  </si>
  <si>
    <t>10 SACOS AREIA</t>
  </si>
  <si>
    <t>PISO BELLACER 56X56 GI0095 EXTRA HD 57092</t>
  </si>
  <si>
    <t>M2</t>
  </si>
  <si>
    <t>M2 = METRO QUADRADO</t>
  </si>
  <si>
    <t>PREGO 12X12 S/C CARTELA</t>
  </si>
  <si>
    <t>11.35 METROS DE PISO</t>
  </si>
  <si>
    <t>6 SACOS ARGAMASSA</t>
  </si>
  <si>
    <t>2 SACOS PREGO</t>
  </si>
  <si>
    <t>12 SACOS REJUNTE</t>
  </si>
  <si>
    <t>Limpavia Contenedores LTDA</t>
  </si>
  <si>
    <t>Limpavia</t>
  </si>
  <si>
    <t>6 SACOS AREIA</t>
  </si>
  <si>
    <t>2 SACOS CIMENTO</t>
  </si>
  <si>
    <t>AREIA ENSACADA FINA</t>
  </si>
  <si>
    <t>2 SACOS AREIA</t>
  </si>
  <si>
    <t>SILICONE 50GR TRANSPARENTE</t>
  </si>
  <si>
    <t>VEDA ROSCA 18X50 AMANCO</t>
  </si>
  <si>
    <t>ANEL 40MM</t>
  </si>
  <si>
    <t>1 VEDA ROSCA</t>
  </si>
  <si>
    <t>1 ANEL</t>
  </si>
  <si>
    <t>MASSA ACRÍLICA P/MADEIRA 400GRS.MOGNO QUARTZOLIT</t>
  </si>
  <si>
    <t>SELANTE PU30 310ML BRANCO - QUARTZOLIT</t>
  </si>
  <si>
    <t>SIFAO SANFONADO DUPLO PVC BRANCO - BLUKIT/ASTRA</t>
  </si>
  <si>
    <t>SUPORTE P/PIA METALON 40X20 CHUMBAR 60CM - BRASOL</t>
  </si>
  <si>
    <t>TANQUE FIBRA DUPLO 100X51 GELO 500109 GE - A.J.RORATO</t>
  </si>
  <si>
    <t>VALVULA P/TANQUE PVC 11/4 BRANCA VT - ASTRA</t>
  </si>
  <si>
    <t>1 MASSA</t>
  </si>
  <si>
    <t>1 SELANTE</t>
  </si>
  <si>
    <t>1 SIFAO</t>
  </si>
  <si>
    <t>1 TANQUE</t>
  </si>
  <si>
    <t>2 SUPORTE</t>
  </si>
  <si>
    <t>2 VALVULA</t>
  </si>
  <si>
    <t>1 Caminhão Areia</t>
  </si>
  <si>
    <t>10 sacos cimento</t>
  </si>
  <si>
    <t>8 sacos globofilito</t>
  </si>
  <si>
    <t>8 sacos cal</t>
  </si>
  <si>
    <t>350 blocos</t>
  </si>
  <si>
    <t>3 montantes</t>
  </si>
  <si>
    <t>2 Caminhão Brita</t>
  </si>
  <si>
    <t>GAB.079 AJR FLORENCE 557129 KIT ESPEL LAVAT NOGAL</t>
  </si>
  <si>
    <t>VALVULA P/LAVATORIO (CURTA) S/LADRAO 1603 PISON</t>
  </si>
  <si>
    <t>ENGATE DURIN FLEX. PVC 50CM</t>
  </si>
  <si>
    <t>SIFAO EXTENSIVO BLUKIT SIMPLES BRANCO</t>
  </si>
  <si>
    <t>BACIA CONV. ICASA IP5 SABATINI BRANCA</t>
  </si>
  <si>
    <t>PARAFUSO P/FIX.VASO 10MM VPL974CWG ESTEVES</t>
  </si>
  <si>
    <t>ANEL VEDAÇÃO P/BACIA (COM GUIA)</t>
  </si>
  <si>
    <t>TUBO LIGAÇÃO P/BACIA PISON 1920 25CM</t>
  </si>
  <si>
    <t>ASSENTO ASTRA ALMOF. TTP SABATINI BRANCO</t>
  </si>
  <si>
    <t>TORNEIRA P/LAV.MEBER 1188 C18 BALCAO 1/4 PET</t>
  </si>
  <si>
    <t>ACABAMENTO P/VALV. DECA HYDRA MAX 4900 CROMADO</t>
  </si>
  <si>
    <t>2 GABINETES</t>
  </si>
  <si>
    <t>2 valvulas</t>
  </si>
  <si>
    <t>2 engates</t>
  </si>
  <si>
    <t>2 bacias</t>
  </si>
  <si>
    <t>2 parafusos</t>
  </si>
  <si>
    <t>2 tubos</t>
  </si>
  <si>
    <t>2 assentos</t>
  </si>
  <si>
    <t>2 torneiras</t>
  </si>
  <si>
    <t>2 acabamentos</t>
  </si>
  <si>
    <t>2 sifões</t>
  </si>
  <si>
    <t>2 aneis</t>
  </si>
  <si>
    <t>MOTOR PORTÃO</t>
  </si>
  <si>
    <t>ROLO CONCERTINA</t>
  </si>
  <si>
    <t>PONTA DE LANÇA</t>
  </si>
  <si>
    <t>1 MOTOR</t>
  </si>
  <si>
    <t>3 ROLOS</t>
  </si>
  <si>
    <t>7 PONTAS</t>
  </si>
  <si>
    <t>Pro Seg</t>
  </si>
  <si>
    <t>3 sacos</t>
  </si>
  <si>
    <t>1 saco</t>
  </si>
  <si>
    <t>AREIA ENSACADA GROSSA</t>
  </si>
  <si>
    <t>10 sacos</t>
  </si>
  <si>
    <t>2 sacos</t>
  </si>
  <si>
    <t>6 sacos</t>
  </si>
  <si>
    <t>30 blocos</t>
  </si>
  <si>
    <t>CONDUITE CORRUGADO 3/4 CINZA</t>
  </si>
  <si>
    <t>15 conduites</t>
  </si>
  <si>
    <t>VASELINA SÓLIDA 100GR</t>
  </si>
  <si>
    <t>LUVA PRESSÃO 1 HBR/KRONA</t>
  </si>
  <si>
    <t>LUVA PRESSÃO 3/4 HBR/KRONA</t>
  </si>
  <si>
    <t>1 vaselina</t>
  </si>
  <si>
    <t>2 luvas</t>
  </si>
  <si>
    <t>4 luvas</t>
  </si>
  <si>
    <t>2 filtros</t>
  </si>
  <si>
    <t>TRAMONTINA LIZ CONJ TOMADA 20A</t>
  </si>
  <si>
    <t>TRAMONTINA LIZ CONJ INTER SIMPLES</t>
  </si>
  <si>
    <t>TRAMONTINA LIZ PLACA 4X2 2 MODULOS DIST</t>
  </si>
  <si>
    <t>TRAMONTINA LIZ MOD TOMADA 2P+T 10A</t>
  </si>
  <si>
    <t>TRAMONTINA LIZ CONJ INTER PARALELO</t>
  </si>
  <si>
    <t>TRAMONTINA LIZ PALCA 4X2 FURO</t>
  </si>
  <si>
    <t>TRAMONTINA LIZ PLACA 4X2 CEGA</t>
  </si>
  <si>
    <t>TRAMONTINA LIZ CONJ TOMADA 10A</t>
  </si>
  <si>
    <t>TRAMONTINA LIZ PLACA 4X2 2 MODULOS</t>
  </si>
  <si>
    <t>TRAMONTINA LIZ MOD TOMADA 2P+T 20A</t>
  </si>
  <si>
    <t>TRAMONTINA LIZ MOD INTER SIMPLES</t>
  </si>
  <si>
    <t>CONECTOR WAGO 2 BORNES 6MM</t>
  </si>
  <si>
    <t>ABRACADEIRA NYLON COLORIDA</t>
  </si>
  <si>
    <t>DISJUNTOR MINI DIM 25A GE</t>
  </si>
  <si>
    <t>CABO CCI 2 PARES</t>
  </si>
  <si>
    <t>SOQUETE RABICHO FL</t>
  </si>
  <si>
    <t>LAMPADA LED BULB 12W AVANT</t>
  </si>
  <si>
    <t>TRAMONTINA LIZ PLACA 4X2 3 MODULOS</t>
  </si>
  <si>
    <t>TRAMONTINA LIZ MOD INTER PARALELO</t>
  </si>
  <si>
    <t>Faísca  Iluminação</t>
  </si>
  <si>
    <t>Faisca</t>
  </si>
  <si>
    <t>TRAMONTINA LIZ MOD CEGO</t>
  </si>
  <si>
    <t>TRAMONTINA LIZ PLACA 4X2 4 MODULOS</t>
  </si>
  <si>
    <t>TRAMONTINA LIZ MOD FURO</t>
  </si>
  <si>
    <t>TRAMONTINA LIZ PLACA 4X2 1 MODULO</t>
  </si>
  <si>
    <t>TRAMONTINA LIZ MOD INT INTERMEDIARIO</t>
  </si>
  <si>
    <t>PLUG MACHO 10A</t>
  </si>
  <si>
    <t>CORDAO PARALELO 2X0 50MM</t>
  </si>
  <si>
    <t>2 ACABAMENTOS</t>
  </si>
  <si>
    <t>DISJUNTOR MINI DIM 2P 32A GE</t>
  </si>
  <si>
    <t>TERMINAL TIPO ILHOS TUBULAR TI-2, 5-8</t>
  </si>
  <si>
    <t>DISJUNTOR MINI DIM 2P 40A GE</t>
  </si>
  <si>
    <t>DISJUNTOR MINI DIM 2P 63A GE</t>
  </si>
  <si>
    <t>CABO FLEX 2,5MM COBRECOM/STAR BRASIL PRETO</t>
  </si>
  <si>
    <t>CABO FLEX 2,5MM COBRECOM/STAR BRASIL AZUL</t>
  </si>
  <si>
    <t>CABO FLEX 2,5MM COBRECOM/STAR BRASIL VERDE</t>
  </si>
  <si>
    <t>CABO FLEX 1,5MM COBRECOM/STAR BRASIL</t>
  </si>
  <si>
    <t>CABO FLEX 1,5MM COBRECOM/STAR PRETO</t>
  </si>
  <si>
    <t>CABO FLEX 16,00MM COBRECOM/STAR BRASIL AZUL</t>
  </si>
  <si>
    <t>CABO FLEX 16,00MM COBRECOM/STAR BRASIL VERDE</t>
  </si>
  <si>
    <t>CABO FLEX 16,00MM COBRECOM/STAR BRASIL PRETO</t>
  </si>
  <si>
    <t>CABO FLEX 6,00MM COBRECOM/STAR BRASIL PRETO</t>
  </si>
  <si>
    <t>CABO FLEX 6,00MM COBRECOM/STAR BRASIL AZUL</t>
  </si>
  <si>
    <t>CONECTOR 25MM PF</t>
  </si>
  <si>
    <t>FITA ISOLANTE 20MT</t>
  </si>
  <si>
    <t>CABO FLEX 4,00MM COBRECOM/STAR BRASIL PRETO</t>
  </si>
  <si>
    <t>CABO FLEX 4,00MM COBRECOM/STAR BRASIL AZUL</t>
  </si>
  <si>
    <t>TERMINAL TIPO ILHOS TUBULAR TI-6-12</t>
  </si>
  <si>
    <t>TERMINAL TIPO ILHOS TUBULAR TI-4-12</t>
  </si>
  <si>
    <t>Fortmaq</t>
  </si>
  <si>
    <t>VALVULA P/PIA AMER. MEBER 1623</t>
  </si>
  <si>
    <t>ENGATE PISON FLEX. MALHA DE AÇO 60 CM</t>
  </si>
  <si>
    <t>TORNEIRA P/JARD. 1130 CROMADA 1/2 PISON</t>
  </si>
  <si>
    <t>TORNEIRA P/PIA LORENZETTI 1177 B27 MESA FLEX BLACK</t>
  </si>
  <si>
    <t>KIT ACESS. P/BANH. CANTO FUME(LUXO) VILDREX</t>
  </si>
  <si>
    <t>Maiolini Construções LTDA</t>
  </si>
  <si>
    <t>Maiolini</t>
  </si>
  <si>
    <t>1 SIFÃO</t>
  </si>
  <si>
    <t>1 VALVULA</t>
  </si>
  <si>
    <t>1 ENGATE</t>
  </si>
  <si>
    <t>2 TORNEIRAS</t>
  </si>
  <si>
    <t>2 KITS</t>
  </si>
  <si>
    <t>DUCHA FASHION 127 220</t>
  </si>
  <si>
    <t>CANO BRANCO CHUVEIRO LORENZETTI</t>
  </si>
  <si>
    <t>CANALETA P SUPERFICIE DEXSON 13X7 ADESIV</t>
  </si>
  <si>
    <t>PORTEIRO ELETRONICO HDL</t>
  </si>
  <si>
    <t>PROTETOR PARA INTERFONE</t>
  </si>
  <si>
    <t>SPOT LED BEM 7W RED BF</t>
  </si>
  <si>
    <t>Faísca</t>
  </si>
  <si>
    <t>2 DUCHAS</t>
  </si>
  <si>
    <t>2 CANOS</t>
  </si>
  <si>
    <t>2 CANALETAS</t>
  </si>
  <si>
    <t>6 CONECTORES</t>
  </si>
  <si>
    <t>1 PLACA</t>
  </si>
  <si>
    <t>2 MODULOS</t>
  </si>
  <si>
    <t>1 FITA</t>
  </si>
  <si>
    <t>1 PORTEIRO</t>
  </si>
  <si>
    <t>1 PROTETOR</t>
  </si>
  <si>
    <t>60M CABO</t>
  </si>
  <si>
    <t>6M CABO</t>
  </si>
  <si>
    <t>9 SPOTS</t>
  </si>
  <si>
    <t>MATERIAIS PINTURA</t>
  </si>
  <si>
    <t>PINTOR</t>
  </si>
  <si>
    <t>DISCO LIXA TELADA 9 G.150 AT14/150 - ATLAS</t>
  </si>
  <si>
    <t>FUNDO PREP.PARE.B.AGUA 18LT(NOVA FORMULA) - GRAFFORT</t>
  </si>
  <si>
    <t>LIXA FERRO G-80 (K246/K200) - NORTON</t>
  </si>
  <si>
    <t>LIXA MASSA/MADEIRA G-150 (A257) - NORTON</t>
  </si>
  <si>
    <t>LONA PRETA (4M LARGX100MICRAS) - MAXILONA</t>
  </si>
  <si>
    <t>MASSA CORRIDA PVA 25 KG (BALDE) - SUVINIL</t>
  </si>
  <si>
    <t>MASSA REVEST LISO 15KG - CERAMFIX</t>
  </si>
  <si>
    <t>SELADOR ACRILICO 18 LT - SUVINIL</t>
  </si>
  <si>
    <t>RN Tintas</t>
  </si>
  <si>
    <t>10 DISCOS</t>
  </si>
  <si>
    <t>18 LITROS</t>
  </si>
  <si>
    <t>5 LIXAS</t>
  </si>
  <si>
    <t>1 LIXA</t>
  </si>
  <si>
    <t>6 METROS</t>
  </si>
  <si>
    <t>LA = LATA</t>
  </si>
  <si>
    <t>0431 RENDE MUITO BRANCO BALDE 20LT</t>
  </si>
  <si>
    <t>7891019919574 RENDE MUITO CROMIO 16L EAN</t>
  </si>
  <si>
    <t>2530 ACRILICO TOTAL MF 3.2L MEDALHA DE PRATA</t>
  </si>
  <si>
    <t>2533 ACRILICO TOTAL T 3.2L CINZA NOBRE</t>
  </si>
  <si>
    <t>726 RENDE MUITO LOC PM 16L MORADA POLAR</t>
  </si>
  <si>
    <t>0216 CORALIT FOSCO PRETO 3.6L</t>
  </si>
  <si>
    <t>0213 CORALIT FOSCO PRETO 0.9L</t>
  </si>
  <si>
    <t>0150 CORALIT AB BRANCO 0.9L</t>
  </si>
  <si>
    <t>0702 SPARLACK NEUTREX IMBUIA 3.6L</t>
  </si>
  <si>
    <t>LA</t>
  </si>
  <si>
    <t>0218 THINNER BRASILUX 5027 0.9L</t>
  </si>
  <si>
    <t>2444 AGUA RAZ MINERAL BRASILUX 0.9L</t>
  </si>
  <si>
    <t>0510 ROLO DE ESPUMA ATLAS 15CM</t>
  </si>
  <si>
    <t>0513 ROLO DE ESPUMA ATLAS 9CM</t>
  </si>
  <si>
    <t>0562 TRINCHA ATLAS 396 1 /12</t>
  </si>
  <si>
    <t>1 LATA</t>
  </si>
  <si>
    <t>2 LATAS</t>
  </si>
  <si>
    <t>1 ROLO</t>
  </si>
  <si>
    <t>1 TRINCHA</t>
  </si>
  <si>
    <t>Real Tintas</t>
  </si>
  <si>
    <t>MASSA CORRIDA CORAL 25KG</t>
  </si>
  <si>
    <t>SELADOR ACRILICO PLUS 18 KG BD</t>
  </si>
  <si>
    <t>10 BALDES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</si>
</sst>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49" fontId="0" fillId="0" borderId="0" xfId="0" applyNumberFormat="1"/>
    <xf numFmtId="49" fontId="1" fillId="2" borderId="0" xfId="0" applyNumberFormat="1" applyFont="1" applyFill="1"/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0" xfId="0" quotePrefix="1" applyNumberFormat="1"/>
    <xf numFmtId="0" fontId="0" fillId="0" borderId="2" xfId="0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0" borderId="7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showGridLines="0" workbookViewId="0">
      <selection activeCell="A14" sqref="A14"/>
    </sheetView>
  </sheetViews>
  <sheetFormatPr defaultRowHeight="15" x14ac:dyDescent="0.25"/>
  <cols>
    <col min="2" max="2" width="23.710937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5">
        <v>1</v>
      </c>
      <c r="B2" s="18" t="s">
        <v>2</v>
      </c>
    </row>
    <row r="3" spans="1:2" x14ac:dyDescent="0.25">
      <c r="A3" s="5">
        <v>2</v>
      </c>
      <c r="B3" s="18" t="s">
        <v>3</v>
      </c>
    </row>
    <row r="4" spans="1:2" x14ac:dyDescent="0.25">
      <c r="A4" s="5">
        <v>3</v>
      </c>
      <c r="B4" s="18" t="s">
        <v>4</v>
      </c>
    </row>
    <row r="5" spans="1:2" x14ac:dyDescent="0.25">
      <c r="A5" s="6">
        <v>4</v>
      </c>
      <c r="B5" s="19" t="s">
        <v>14</v>
      </c>
    </row>
    <row r="6" spans="1:2" x14ac:dyDescent="0.25">
      <c r="A6" s="6">
        <v>5</v>
      </c>
      <c r="B6" s="19" t="s">
        <v>17</v>
      </c>
    </row>
    <row r="7" spans="1:2" x14ac:dyDescent="0.25">
      <c r="A7" s="6">
        <v>6</v>
      </c>
      <c r="B7" s="19" t="s">
        <v>151</v>
      </c>
    </row>
    <row r="8" spans="1:2" x14ac:dyDescent="0.25">
      <c r="A8" s="6">
        <v>7</v>
      </c>
      <c r="B8" s="19" t="s">
        <v>192</v>
      </c>
    </row>
    <row r="9" spans="1:2" x14ac:dyDescent="0.25">
      <c r="A9" s="6">
        <v>8</v>
      </c>
      <c r="B9" s="19" t="s">
        <v>229</v>
      </c>
    </row>
    <row r="10" spans="1:2" x14ac:dyDescent="0.25">
      <c r="A10" s="6">
        <v>9</v>
      </c>
      <c r="B10" s="19" t="s">
        <v>250</v>
      </c>
    </row>
    <row r="11" spans="1:2" x14ac:dyDescent="0.25">
      <c r="A11" s="6">
        <v>10</v>
      </c>
      <c r="B11" s="19" t="s">
        <v>254</v>
      </c>
    </row>
    <row r="12" spans="1:2" x14ac:dyDescent="0.25">
      <c r="A12" s="6">
        <v>11</v>
      </c>
      <c r="B12" s="19" t="s">
        <v>273</v>
      </c>
    </row>
    <row r="13" spans="1:2" x14ac:dyDescent="0.25">
      <c r="A13" s="21">
        <v>12</v>
      </c>
      <c r="B13" s="22" t="s">
        <v>762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3"/>
  <sheetViews>
    <sheetView workbookViewId="0">
      <selection activeCell="A14" sqref="A14"/>
    </sheetView>
  </sheetViews>
  <sheetFormatPr defaultRowHeight="15" x14ac:dyDescent="0.25"/>
  <cols>
    <col min="1" max="1" width="11.85546875" bestFit="1" customWidth="1"/>
    <col min="2" max="2" width="28.42578125" bestFit="1" customWidth="1"/>
    <col min="3" max="3" width="34.85546875" bestFit="1" customWidth="1"/>
    <col min="4" max="4" width="30" bestFit="1" customWidth="1"/>
    <col min="5" max="5" width="30" customWidth="1"/>
    <col min="6" max="6" width="33.85546875" bestFit="1" customWidth="1"/>
    <col min="7" max="7" width="33.85546875" customWidth="1"/>
    <col min="8" max="8" width="40.140625" bestFit="1" customWidth="1"/>
    <col min="9" max="9" width="31.28515625" bestFit="1" customWidth="1"/>
    <col min="10" max="10" width="12.85546875" bestFit="1" customWidth="1"/>
    <col min="11" max="12" width="10.7109375" bestFit="1" customWidth="1"/>
  </cols>
  <sheetData>
    <row r="1" spans="1:12" x14ac:dyDescent="0.25">
      <c r="A1" s="2" t="s">
        <v>18</v>
      </c>
      <c r="B1" s="2" t="s">
        <v>25</v>
      </c>
      <c r="C1" s="2" t="s">
        <v>26</v>
      </c>
      <c r="D1" s="2" t="s">
        <v>7</v>
      </c>
      <c r="E1" s="8" t="s">
        <v>458</v>
      </c>
      <c r="F1" s="2" t="s">
        <v>455</v>
      </c>
      <c r="G1" s="2" t="s">
        <v>456</v>
      </c>
      <c r="H1" s="2" t="s">
        <v>30</v>
      </c>
      <c r="I1" s="2" t="s">
        <v>457</v>
      </c>
      <c r="J1" s="8" t="s">
        <v>32</v>
      </c>
      <c r="K1" s="3" t="s">
        <v>5</v>
      </c>
      <c r="L1" s="2" t="s">
        <v>6</v>
      </c>
    </row>
    <row r="2" spans="1:12" x14ac:dyDescent="0.25">
      <c r="A2">
        <v>319</v>
      </c>
      <c r="B2">
        <v>3</v>
      </c>
      <c r="C2" t="str">
        <f>VLOOKUP(B2,'Categorias Fornecedores'!A:B,2,0)</f>
        <v>MATERIAL</v>
      </c>
      <c r="D2" t="s">
        <v>115</v>
      </c>
      <c r="E2">
        <f>VLOOKUP(D2,'Cadastro Fornecedores'!$A$2:$D$38,2,0)</f>
        <v>9</v>
      </c>
      <c r="F2">
        <v>189</v>
      </c>
      <c r="G2">
        <f>VLOOKUP(F2,'Cadastro ProdutosServiços'!$A$2:$E$557,4,0)</f>
        <v>7</v>
      </c>
      <c r="H2" t="str">
        <f>VLOOKUP(F2,'Cadastro ProdutosServiços'!A:B,2,0)</f>
        <v>LIXA FERRO G-60(K246)</v>
      </c>
      <c r="I2" t="s">
        <v>427</v>
      </c>
      <c r="J2">
        <v>7</v>
      </c>
      <c r="K2" s="1">
        <v>44501</v>
      </c>
      <c r="L2" s="7">
        <v>26.81</v>
      </c>
    </row>
    <row r="3" spans="1:12" x14ac:dyDescent="0.25">
      <c r="A3">
        <v>320</v>
      </c>
      <c r="B3">
        <v>3</v>
      </c>
      <c r="C3" t="str">
        <f>VLOOKUP(B3,'Categorias Fornecedores'!A:B,2,0)</f>
        <v>MATERIAL</v>
      </c>
      <c r="D3" t="s">
        <v>20</v>
      </c>
      <c r="E3">
        <f>VLOOKUP(D3,'Cadastro Fornecedores'!$A$2:$D$38,2,0)</f>
        <v>3</v>
      </c>
      <c r="F3">
        <v>173</v>
      </c>
      <c r="G3">
        <f>VLOOKUP(F3,'Cadastro ProdutosServiços'!$A$2:$E$557,4,0)</f>
        <v>11</v>
      </c>
      <c r="H3" t="str">
        <f>VLOOKUP(F3,'Cadastro ProdutosServiços'!A:B,2,0)</f>
        <v>TUBO AMANCO SOLDA 25MM</v>
      </c>
      <c r="I3" t="s">
        <v>399</v>
      </c>
      <c r="J3">
        <v>6</v>
      </c>
      <c r="K3" s="1">
        <v>44501</v>
      </c>
      <c r="L3" s="7">
        <v>30.18</v>
      </c>
    </row>
    <row r="4" spans="1:12" x14ac:dyDescent="0.25">
      <c r="A4">
        <v>321</v>
      </c>
      <c r="B4">
        <v>3</v>
      </c>
      <c r="C4" t="str">
        <f>VLOOKUP(B4,'Categorias Fornecedores'!A:B,2,0)</f>
        <v>MATERIAL</v>
      </c>
      <c r="D4" t="s">
        <v>20</v>
      </c>
      <c r="E4">
        <f>VLOOKUP(D4,'Cadastro Fornecedores'!$A$2:$D$38,2,0)</f>
        <v>3</v>
      </c>
      <c r="F4">
        <v>13</v>
      </c>
      <c r="G4">
        <f>VLOOKUP(F4,'Cadastro ProdutosServiços'!$A$2:$E$557,4,0)</f>
        <v>4</v>
      </c>
      <c r="H4" t="str">
        <f>VLOOKUP(F4,'Cadastro ProdutosServiços'!A:B,2,0)</f>
        <v>GLOBOFILITO 17KG</v>
      </c>
      <c r="I4" t="s">
        <v>39</v>
      </c>
      <c r="J4">
        <v>9</v>
      </c>
      <c r="K4" s="1">
        <v>44501</v>
      </c>
      <c r="L4" s="7">
        <v>41.85</v>
      </c>
    </row>
    <row r="5" spans="1:12" x14ac:dyDescent="0.25">
      <c r="A5">
        <v>322</v>
      </c>
      <c r="B5">
        <v>3</v>
      </c>
      <c r="C5" t="str">
        <f>VLOOKUP(B5,'Categorias Fornecedores'!A:B,2,0)</f>
        <v>MATERIAL</v>
      </c>
      <c r="D5" t="s">
        <v>20</v>
      </c>
      <c r="E5">
        <f>VLOOKUP(D5,'Cadastro Fornecedores'!$A$2:$D$38,2,0)</f>
        <v>3</v>
      </c>
      <c r="F5">
        <v>190</v>
      </c>
      <c r="G5">
        <f>VLOOKUP(F5,'Cadastro ProdutosServiços'!$A$2:$E$557,4,0)</f>
        <v>5</v>
      </c>
      <c r="H5" t="str">
        <f>VLOOKUP(F5,'Cadastro ProdutosServiços'!A:B,2,0)</f>
        <v>CONDUITE CORRUGADO FORTLEV 20MM</v>
      </c>
      <c r="I5" t="s">
        <v>428</v>
      </c>
      <c r="J5">
        <v>15</v>
      </c>
      <c r="K5" s="1">
        <v>44501</v>
      </c>
      <c r="L5" s="7">
        <v>24</v>
      </c>
    </row>
    <row r="6" spans="1:12" x14ac:dyDescent="0.25">
      <c r="A6">
        <v>323</v>
      </c>
      <c r="B6">
        <v>3</v>
      </c>
      <c r="C6" t="str">
        <f>VLOOKUP(B6,'Categorias Fornecedores'!A:B,2,0)</f>
        <v>MATERIAL</v>
      </c>
      <c r="D6" t="s">
        <v>20</v>
      </c>
      <c r="E6">
        <f>VLOOKUP(D6,'Cadastro Fornecedores'!$A$2:$D$38,2,0)</f>
        <v>3</v>
      </c>
      <c r="F6">
        <v>9</v>
      </c>
      <c r="G6">
        <f>VLOOKUP(F6,'Cadastro ProdutosServiços'!$A$2:$E$557,4,0)</f>
        <v>4</v>
      </c>
      <c r="H6" t="str">
        <f>VLOOKUP(F6,'Cadastro ProdutosServiços'!A:B,2,0)</f>
        <v>CIMENTO 50 KG</v>
      </c>
      <c r="I6" t="s">
        <v>466</v>
      </c>
      <c r="J6">
        <v>15</v>
      </c>
      <c r="K6" s="1">
        <v>44504</v>
      </c>
      <c r="L6" s="7">
        <v>430.5</v>
      </c>
    </row>
    <row r="7" spans="1:12" x14ac:dyDescent="0.25">
      <c r="A7">
        <v>324</v>
      </c>
      <c r="B7">
        <v>3</v>
      </c>
      <c r="C7" t="str">
        <f>VLOOKUP(B7,'Categorias Fornecedores'!A:B,2,0)</f>
        <v>MATERIAL</v>
      </c>
      <c r="D7" t="s">
        <v>20</v>
      </c>
      <c r="E7">
        <f>VLOOKUP(D7,'Cadastro Fornecedores'!$A$2:$D$38,2,0)</f>
        <v>3</v>
      </c>
      <c r="F7">
        <v>191</v>
      </c>
      <c r="G7">
        <f>VLOOKUP(F7,'Cadastro ProdutosServiços'!$A$2:$E$557,4,0)</f>
        <v>5</v>
      </c>
      <c r="H7" t="str">
        <f>VLOOKUP(F7,'Cadastro ProdutosServiços'!A:B,2,0)</f>
        <v>DESEMP PLAST 18X30 HBR CORRUGADA</v>
      </c>
      <c r="I7" t="s">
        <v>429</v>
      </c>
      <c r="J7">
        <v>1</v>
      </c>
      <c r="K7" s="1">
        <v>44504</v>
      </c>
      <c r="L7" s="7">
        <v>12.6</v>
      </c>
    </row>
    <row r="8" spans="1:12" x14ac:dyDescent="0.25">
      <c r="A8">
        <v>325</v>
      </c>
      <c r="B8">
        <v>3</v>
      </c>
      <c r="C8" t="str">
        <f>VLOOKUP(B8,'Categorias Fornecedores'!A:B,2,0)</f>
        <v>MATERIAL</v>
      </c>
      <c r="D8" t="s">
        <v>20</v>
      </c>
      <c r="E8">
        <f>VLOOKUP(D8,'Cadastro Fornecedores'!$A$2:$D$38,2,0)</f>
        <v>3</v>
      </c>
      <c r="F8">
        <v>9</v>
      </c>
      <c r="G8">
        <f>VLOOKUP(F8,'Cadastro ProdutosServiços'!$A$2:$E$557,4,0)</f>
        <v>4</v>
      </c>
      <c r="H8" t="str">
        <f>VLOOKUP(F8,'Cadastro ProdutosServiços'!A:B,2,0)</f>
        <v>CIMENTO 50 KG</v>
      </c>
      <c r="I8" t="s">
        <v>430</v>
      </c>
      <c r="J8">
        <v>5</v>
      </c>
      <c r="K8" s="1">
        <v>44505</v>
      </c>
      <c r="L8" s="7">
        <v>142.5</v>
      </c>
    </row>
    <row r="9" spans="1:12" x14ac:dyDescent="0.25">
      <c r="A9">
        <v>326</v>
      </c>
      <c r="B9">
        <v>3</v>
      </c>
      <c r="C9" t="str">
        <f>VLOOKUP(B9,'Categorias Fornecedores'!A:B,2,0)</f>
        <v>MATERIAL</v>
      </c>
      <c r="D9" t="s">
        <v>20</v>
      </c>
      <c r="E9">
        <f>VLOOKUP(D9,'Cadastro Fornecedores'!$A$2:$D$38,2,0)</f>
        <v>3</v>
      </c>
      <c r="F9">
        <v>6</v>
      </c>
      <c r="G9">
        <f>VLOOKUP(F9,'Cadastro ProdutosServiços'!$A$2:$E$557,4,0)</f>
        <v>4</v>
      </c>
      <c r="H9" t="str">
        <f>VLOOKUP(F9,'Cadastro ProdutosServiços'!A:B,2,0)</f>
        <v>CAM. AREIA MÉDIA</v>
      </c>
      <c r="I9" t="s">
        <v>33</v>
      </c>
      <c r="J9">
        <v>2</v>
      </c>
      <c r="K9" s="1">
        <v>44505</v>
      </c>
      <c r="L9" s="7">
        <v>260</v>
      </c>
    </row>
    <row r="10" spans="1:12" x14ac:dyDescent="0.25">
      <c r="A10">
        <v>328</v>
      </c>
      <c r="B10">
        <v>3</v>
      </c>
      <c r="C10" t="str">
        <f>VLOOKUP(B10,'Categorias Fornecedores'!A:B,2,0)</f>
        <v>MATERIAL</v>
      </c>
      <c r="D10" t="s">
        <v>20</v>
      </c>
      <c r="E10">
        <f>VLOOKUP(D10,'Cadastro Fornecedores'!$A$2:$D$38,2,0)</f>
        <v>3</v>
      </c>
      <c r="F10">
        <v>9</v>
      </c>
      <c r="G10">
        <f>VLOOKUP(F10,'Cadastro ProdutosServiços'!$A$2:$E$557,4,0)</f>
        <v>4</v>
      </c>
      <c r="H10" t="str">
        <f>VLOOKUP(F10,'Cadastro ProdutosServiços'!A:B,2,0)</f>
        <v>CIMENTO 50 KG</v>
      </c>
      <c r="I10" t="s">
        <v>431</v>
      </c>
      <c r="J10">
        <v>30</v>
      </c>
      <c r="K10" s="1">
        <v>44501</v>
      </c>
      <c r="L10" s="7">
        <v>855</v>
      </c>
    </row>
    <row r="11" spans="1:12" x14ac:dyDescent="0.25">
      <c r="A11">
        <v>329</v>
      </c>
      <c r="B11">
        <v>3</v>
      </c>
      <c r="C11" t="str">
        <f>VLOOKUP(B11,'Categorias Fornecedores'!A:B,2,0)</f>
        <v>MATERIAL</v>
      </c>
      <c r="D11" t="s">
        <v>20</v>
      </c>
      <c r="E11">
        <f>VLOOKUP(D11,'Cadastro Fornecedores'!$A$2:$D$38,2,0)</f>
        <v>3</v>
      </c>
      <c r="F11">
        <v>26</v>
      </c>
      <c r="G11">
        <f>VLOOKUP(F11,'Cadastro ProdutosServiços'!$A$2:$E$557,4,0)</f>
        <v>4</v>
      </c>
      <c r="H11" t="str">
        <f>VLOOKUP(F11,'Cadastro ProdutosServiços'!A:B,2,0)</f>
        <v>CAM. AREIA MÉDIA GROSSA</v>
      </c>
      <c r="I11" t="s">
        <v>83</v>
      </c>
      <c r="J11">
        <v>1</v>
      </c>
      <c r="K11" s="1">
        <v>44501</v>
      </c>
      <c r="L11" s="7">
        <v>460</v>
      </c>
    </row>
    <row r="12" spans="1:12" x14ac:dyDescent="0.25">
      <c r="A12">
        <v>330</v>
      </c>
      <c r="B12">
        <v>3</v>
      </c>
      <c r="C12" t="str">
        <f>VLOOKUP(B12,'Categorias Fornecedores'!A:B,2,0)</f>
        <v>MATERIAL</v>
      </c>
      <c r="D12" t="s">
        <v>432</v>
      </c>
      <c r="E12">
        <f>VLOOKUP(D12,'Cadastro Fornecedores'!$A$2:$D$38,2,0)</f>
        <v>29</v>
      </c>
      <c r="F12">
        <v>192</v>
      </c>
      <c r="G12">
        <f>VLOOKUP(F12,'Cadastro ProdutosServiços'!$A$2:$E$557,4,0)</f>
        <v>11</v>
      </c>
      <c r="H12" t="str">
        <f>VLOOKUP(F12,'Cadastro ProdutosServiços'!A:B,2,0)</f>
        <v>CANO TUBULAÇÃO CHUVA (VIZINHO)</v>
      </c>
      <c r="I12" t="s">
        <v>434</v>
      </c>
      <c r="J12">
        <v>1</v>
      </c>
      <c r="K12" s="1">
        <v>44506</v>
      </c>
      <c r="L12" s="7">
        <v>600</v>
      </c>
    </row>
    <row r="13" spans="1:12" x14ac:dyDescent="0.25">
      <c r="A13">
        <v>331</v>
      </c>
      <c r="B13">
        <v>2</v>
      </c>
      <c r="C13" t="str">
        <f>VLOOKUP(B13,'Categorias Fornecedores'!A:B,2,0)</f>
        <v>PEDREIRO</v>
      </c>
      <c r="D13" t="s">
        <v>21</v>
      </c>
      <c r="E13">
        <f>VLOOKUP(D13,'Cadastro Fornecedores'!$A$2:$D$38,2,0)</f>
        <v>4</v>
      </c>
      <c r="F13">
        <v>1</v>
      </c>
      <c r="G13">
        <f>VLOOKUP(F13,'Cadastro ProdutosServiços'!$A$2:$E$557,4,0)</f>
        <v>1</v>
      </c>
      <c r="H13" t="str">
        <f>VLOOKUP(F13,'Cadastro ProdutosServiços'!A:B,2,0)</f>
        <v>MÃO DE OBRA PEDREIRO</v>
      </c>
      <c r="I13" t="s">
        <v>22</v>
      </c>
      <c r="J13">
        <v>1</v>
      </c>
      <c r="K13" s="1">
        <v>44506</v>
      </c>
      <c r="L13" s="7">
        <v>1000</v>
      </c>
    </row>
  </sheetData>
  <autoFilter ref="A1:L13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4D16-E710-46A2-9C7F-5EB96F1463E8}">
  <sheetPr filterMode="1"/>
  <dimension ref="A1:L41"/>
  <sheetViews>
    <sheetView topLeftCell="E1" workbookViewId="0">
      <selection activeCell="L36" sqref="L26:L36"/>
    </sheetView>
  </sheetViews>
  <sheetFormatPr defaultRowHeight="15" x14ac:dyDescent="0.25"/>
  <cols>
    <col min="1" max="1" width="11.85546875" bestFit="1" customWidth="1"/>
    <col min="2" max="2" width="28.42578125" bestFit="1" customWidth="1"/>
    <col min="3" max="3" width="34.85546875" bestFit="1" customWidth="1"/>
    <col min="4" max="4" width="30" bestFit="1" customWidth="1"/>
    <col min="5" max="5" width="30" customWidth="1"/>
    <col min="6" max="6" width="33.85546875" bestFit="1" customWidth="1"/>
    <col min="7" max="7" width="33.85546875" customWidth="1"/>
    <col min="8" max="8" width="49.7109375" customWidth="1"/>
    <col min="9" max="9" width="42.140625" bestFit="1" customWidth="1"/>
    <col min="10" max="10" width="12.85546875" bestFit="1" customWidth="1"/>
    <col min="11" max="12" width="10.7109375" bestFit="1" customWidth="1"/>
  </cols>
  <sheetData>
    <row r="1" spans="1:12" x14ac:dyDescent="0.25">
      <c r="A1" s="2" t="s">
        <v>18</v>
      </c>
      <c r="B1" s="2" t="s">
        <v>25</v>
      </c>
      <c r="C1" s="2" t="s">
        <v>26</v>
      </c>
      <c r="D1" s="2" t="s">
        <v>7</v>
      </c>
      <c r="E1" s="8" t="s">
        <v>458</v>
      </c>
      <c r="F1" s="2" t="s">
        <v>455</v>
      </c>
      <c r="G1" s="2" t="s">
        <v>456</v>
      </c>
      <c r="H1" s="2" t="s">
        <v>30</v>
      </c>
      <c r="I1" s="2" t="s">
        <v>457</v>
      </c>
      <c r="J1" s="8" t="s">
        <v>32</v>
      </c>
      <c r="K1" s="3" t="s">
        <v>5</v>
      </c>
      <c r="L1" s="2" t="s">
        <v>6</v>
      </c>
    </row>
    <row r="2" spans="1:12" hidden="1" x14ac:dyDescent="0.25">
      <c r="A2">
        <v>332</v>
      </c>
      <c r="B2">
        <v>3</v>
      </c>
      <c r="C2" t="str">
        <f>VLOOKUP(B2,'Categorias Fornecedores'!A:B,2,0)</f>
        <v>MATERIAL</v>
      </c>
      <c r="D2" t="s">
        <v>20</v>
      </c>
      <c r="E2">
        <f>VLOOKUP(D2,'Cadastro Fornecedores'!$A$2:$D$38,2,0)</f>
        <v>3</v>
      </c>
      <c r="F2">
        <v>47</v>
      </c>
      <c r="G2">
        <v>7</v>
      </c>
      <c r="H2" t="str">
        <f>VLOOKUP(F2,'Cadastro ProdutosServiços'!A:B,2,0)</f>
        <v>VASSOURA PIAÇAVA</v>
      </c>
      <c r="I2" t="s">
        <v>467</v>
      </c>
      <c r="J2">
        <v>1</v>
      </c>
      <c r="K2" s="1">
        <v>44693</v>
      </c>
      <c r="L2" s="7">
        <v>18</v>
      </c>
    </row>
    <row r="3" spans="1:12" hidden="1" x14ac:dyDescent="0.25">
      <c r="A3">
        <v>333</v>
      </c>
      <c r="B3">
        <v>3</v>
      </c>
      <c r="C3" t="str">
        <f>VLOOKUP(B3,'Categorias Fornecedores'!A:B,2,0)</f>
        <v>MATERIAL</v>
      </c>
      <c r="D3" t="s">
        <v>20</v>
      </c>
      <c r="E3">
        <v>3</v>
      </c>
      <c r="F3">
        <v>9</v>
      </c>
      <c r="G3">
        <v>4</v>
      </c>
      <c r="H3" t="str">
        <f>VLOOKUP(F3,'Cadastro ProdutosServiços'!A:B,2,0)</f>
        <v>CIMENTO 50 KG</v>
      </c>
      <c r="I3" t="s">
        <v>468</v>
      </c>
      <c r="J3">
        <v>1</v>
      </c>
      <c r="K3" s="1">
        <v>44693</v>
      </c>
      <c r="L3" s="7">
        <v>16.5</v>
      </c>
    </row>
    <row r="4" spans="1:12" hidden="1" x14ac:dyDescent="0.25">
      <c r="A4">
        <v>334</v>
      </c>
      <c r="B4">
        <v>3</v>
      </c>
      <c r="C4" t="str">
        <f>VLOOKUP(B4,'Categorias Fornecedores'!A:B,2,0)</f>
        <v>MATERIAL</v>
      </c>
      <c r="D4" t="s">
        <v>330</v>
      </c>
      <c r="E4">
        <v>22</v>
      </c>
      <c r="F4">
        <v>205</v>
      </c>
      <c r="G4">
        <v>9</v>
      </c>
      <c r="H4" t="str">
        <f>VLOOKUP(F4,'Cadastro ProdutosServiços'!A:B,2,0)</f>
        <v>PISO BELLACER 58X58 EXTRA HD 57113</v>
      </c>
      <c r="I4" t="s">
        <v>484</v>
      </c>
      <c r="J4">
        <v>4.7</v>
      </c>
      <c r="K4" s="1">
        <v>44694</v>
      </c>
      <c r="L4" s="7">
        <v>154.4</v>
      </c>
    </row>
    <row r="5" spans="1:12" hidden="1" x14ac:dyDescent="0.25">
      <c r="A5">
        <v>335</v>
      </c>
      <c r="B5">
        <v>3</v>
      </c>
      <c r="C5" t="str">
        <f>VLOOKUP(B5,'Categorias Fornecedores'!A:B,2,0)</f>
        <v>MATERIAL</v>
      </c>
      <c r="D5" t="s">
        <v>330</v>
      </c>
      <c r="E5">
        <v>22</v>
      </c>
      <c r="F5">
        <v>204</v>
      </c>
      <c r="G5">
        <v>9</v>
      </c>
      <c r="H5" t="str">
        <f>VLOOKUP(F5,'Cadastro ProdutosServiços'!A:B,2,0)</f>
        <v>PISO FIORANNO 61X61 ILLUMINATO PLUS RT</v>
      </c>
      <c r="I5" t="s">
        <v>485</v>
      </c>
      <c r="J5">
        <v>6.69</v>
      </c>
      <c r="K5" s="1">
        <v>44694</v>
      </c>
      <c r="L5" s="7">
        <v>251.54</v>
      </c>
    </row>
    <row r="6" spans="1:12" hidden="1" x14ac:dyDescent="0.25">
      <c r="A6">
        <v>336</v>
      </c>
      <c r="B6">
        <v>3</v>
      </c>
      <c r="C6" t="str">
        <f>VLOOKUP(B6,'Categorias Fornecedores'!A:B,2,0)</f>
        <v>MATERIAL</v>
      </c>
      <c r="D6" t="s">
        <v>330</v>
      </c>
      <c r="E6">
        <v>22</v>
      </c>
      <c r="F6">
        <v>204</v>
      </c>
      <c r="G6">
        <v>9</v>
      </c>
      <c r="H6" t="str">
        <f>VLOOKUP(F6,'Cadastro ProdutosServiços'!A:B,2,0)</f>
        <v>PISO FIORANNO 61X61 ILLUMINATO PLUS RT</v>
      </c>
      <c r="I6" t="s">
        <v>486</v>
      </c>
      <c r="J6">
        <v>60.21</v>
      </c>
      <c r="K6" s="1">
        <v>44693</v>
      </c>
      <c r="L6" s="7">
        <v>2232.6030000000001</v>
      </c>
    </row>
    <row r="7" spans="1:12" hidden="1" x14ac:dyDescent="0.25">
      <c r="A7">
        <v>337</v>
      </c>
      <c r="B7">
        <v>3</v>
      </c>
      <c r="C7" t="str">
        <f>VLOOKUP(B7,'Categorias Fornecedores'!A:B,2,0)</f>
        <v>MATERIAL</v>
      </c>
      <c r="D7" t="s">
        <v>330</v>
      </c>
      <c r="E7">
        <v>22</v>
      </c>
      <c r="F7">
        <v>205</v>
      </c>
      <c r="G7">
        <v>9</v>
      </c>
      <c r="H7" t="str">
        <f>VLOOKUP(F7,'Cadastro ProdutosServiços'!A:B,2,0)</f>
        <v>PISO BELLACER 58X58 EXTRA HD 57113</v>
      </c>
      <c r="I7" t="s">
        <v>487</v>
      </c>
      <c r="J7">
        <v>77.55</v>
      </c>
      <c r="K7" s="1">
        <v>44693</v>
      </c>
      <c r="L7" s="7">
        <v>2512.17</v>
      </c>
    </row>
    <row r="8" spans="1:12" hidden="1" x14ac:dyDescent="0.25">
      <c r="A8">
        <v>338</v>
      </c>
      <c r="B8">
        <v>3</v>
      </c>
      <c r="C8" t="str">
        <f>VLOOKUP(B8,'Categorias Fornecedores'!A:B,2,0)</f>
        <v>MATERIAL</v>
      </c>
      <c r="D8" t="s">
        <v>330</v>
      </c>
      <c r="E8">
        <v>22</v>
      </c>
      <c r="F8">
        <v>207</v>
      </c>
      <c r="G8">
        <v>9</v>
      </c>
      <c r="H8" t="str">
        <f>VLOOKUP(F8,'Cadastro ProdutosServiços'!A:B,2,0)</f>
        <v>PISO FIORANNO 37X74 ALASKA PLUS RT BR</v>
      </c>
      <c r="I8" t="s">
        <v>490</v>
      </c>
      <c r="J8">
        <v>109.2</v>
      </c>
      <c r="K8" s="1">
        <v>44693</v>
      </c>
      <c r="L8" s="7">
        <v>4415.4799999999996</v>
      </c>
    </row>
    <row r="9" spans="1:12" hidden="1" x14ac:dyDescent="0.25">
      <c r="A9">
        <v>339</v>
      </c>
      <c r="B9">
        <v>3</v>
      </c>
      <c r="C9" t="str">
        <f>VLOOKUP(B9,'Categorias Fornecedores'!A:B,2,0)</f>
        <v>MATERIAL</v>
      </c>
      <c r="D9" t="s">
        <v>330</v>
      </c>
      <c r="E9">
        <v>22</v>
      </c>
      <c r="F9">
        <v>206</v>
      </c>
      <c r="G9">
        <v>9</v>
      </c>
      <c r="H9" t="str">
        <f>VLOOKUP(F9,'Cadastro ProdutosServiços'!A:B,2,0)</f>
        <v>PISO SAVANE 37X74 ELEGANCE CARAMELO</v>
      </c>
      <c r="I9" t="s">
        <v>491</v>
      </c>
      <c r="J9">
        <v>9.8000000000000007</v>
      </c>
      <c r="K9" s="1">
        <v>44693</v>
      </c>
      <c r="L9" s="7">
        <v>614.69000000000005</v>
      </c>
    </row>
    <row r="10" spans="1:12" hidden="1" x14ac:dyDescent="0.25">
      <c r="A10">
        <v>340</v>
      </c>
      <c r="B10">
        <v>3</v>
      </c>
      <c r="C10" t="str">
        <f>VLOOKUP(B10,'Categorias Fornecedores'!A:B,2,0)</f>
        <v>MATERIAL</v>
      </c>
      <c r="D10" t="s">
        <v>330</v>
      </c>
      <c r="E10">
        <v>22</v>
      </c>
      <c r="F10">
        <v>208</v>
      </c>
      <c r="G10">
        <v>9</v>
      </c>
      <c r="H10" t="str">
        <f>VLOOKUP(F10,'Cadastro ProdutosServiços'!A:B,2,0)</f>
        <v>PISO ROX 25X110 RX25524A TABULA RET</v>
      </c>
      <c r="I10" t="s">
        <v>492</v>
      </c>
      <c r="J10">
        <v>44.55</v>
      </c>
      <c r="K10" s="1">
        <v>44693</v>
      </c>
      <c r="L10" s="7">
        <v>2575.5500000000002</v>
      </c>
    </row>
    <row r="11" spans="1:12" hidden="1" x14ac:dyDescent="0.25">
      <c r="A11">
        <v>341</v>
      </c>
      <c r="B11">
        <v>3</v>
      </c>
      <c r="C11" t="str">
        <f>VLOOKUP(B11,'Categorias Fornecedores'!A:B,2,0)</f>
        <v>MATERIAL</v>
      </c>
      <c r="D11" t="s">
        <v>330</v>
      </c>
      <c r="E11">
        <v>22</v>
      </c>
      <c r="F11">
        <v>209</v>
      </c>
      <c r="G11">
        <v>9</v>
      </c>
      <c r="H11" t="str">
        <f>VLOOKUP(F11,'Cadastro ProdutosServiços'!A:B,2,0)</f>
        <v>PISO FIORANNO 37X74 MENFI BEIGE ACETINADO</v>
      </c>
      <c r="I11" t="s">
        <v>493</v>
      </c>
      <c r="J11">
        <v>3.9</v>
      </c>
      <c r="K11" s="1">
        <v>44693</v>
      </c>
      <c r="L11" s="7">
        <v>161.5</v>
      </c>
    </row>
    <row r="12" spans="1:12" hidden="1" x14ac:dyDescent="0.25">
      <c r="A12">
        <v>342</v>
      </c>
      <c r="B12">
        <v>3</v>
      </c>
      <c r="C12" t="str">
        <f>VLOOKUP(B12,'Categorias Fornecedores'!A:B,2,0)</f>
        <v>MATERIAL</v>
      </c>
      <c r="D12" t="s">
        <v>330</v>
      </c>
      <c r="E12">
        <v>22</v>
      </c>
      <c r="F12">
        <v>210</v>
      </c>
      <c r="G12">
        <v>9</v>
      </c>
      <c r="H12" t="str">
        <f>VLOOKUP(F12,'Cadastro ProdutosServiços'!A:B,2,0)</f>
        <v>PISO FIORANNO 61X61 UNIQUE PLUS HD</v>
      </c>
      <c r="I12" t="s">
        <v>494</v>
      </c>
      <c r="J12">
        <v>42.37</v>
      </c>
      <c r="K12" s="1">
        <v>44693</v>
      </c>
      <c r="L12" s="7">
        <v>1557.18</v>
      </c>
    </row>
    <row r="13" spans="1:12" hidden="1" x14ac:dyDescent="0.25">
      <c r="A13">
        <v>343</v>
      </c>
      <c r="B13">
        <v>3</v>
      </c>
      <c r="C13" t="str">
        <f>VLOOKUP(B13,'Categorias Fornecedores'!A:B,2,0)</f>
        <v>MATERIAL</v>
      </c>
      <c r="D13" t="s">
        <v>330</v>
      </c>
      <c r="E13">
        <v>22</v>
      </c>
      <c r="F13">
        <v>211</v>
      </c>
      <c r="G13">
        <v>9</v>
      </c>
      <c r="H13" t="str">
        <f>VLOOKUP(F13,'Cadastro ProdutosServiços'!A:B,2,0)</f>
        <v>ARGAMASSA PLASMAR AC1 (INTERNA) 20KG</v>
      </c>
      <c r="I13" t="s">
        <v>495</v>
      </c>
      <c r="J13">
        <v>80</v>
      </c>
      <c r="K13" s="1">
        <v>44693</v>
      </c>
      <c r="L13" s="7">
        <v>930.83</v>
      </c>
    </row>
    <row r="14" spans="1:12" hidden="1" x14ac:dyDescent="0.25">
      <c r="A14">
        <v>344</v>
      </c>
      <c r="B14">
        <v>3</v>
      </c>
      <c r="C14" t="str">
        <f>VLOOKUP(B14,'Categorias Fornecedores'!A:B,2,0)</f>
        <v>MATERIAL</v>
      </c>
      <c r="D14" t="s">
        <v>276</v>
      </c>
      <c r="E14">
        <v>20</v>
      </c>
      <c r="F14">
        <v>202</v>
      </c>
      <c r="G14">
        <v>9</v>
      </c>
      <c r="H14" t="str">
        <f>VLOOKUP(F14,'Cadastro ProdutosServiços'!A:B,2,0)</f>
        <v>DISCO DIAMANTADO LISO CONTINUO - QUARTZOLIT</v>
      </c>
      <c r="I14" t="s">
        <v>496</v>
      </c>
      <c r="J14">
        <v>2</v>
      </c>
      <c r="K14" s="1">
        <v>44693</v>
      </c>
      <c r="L14" s="7">
        <v>68.2</v>
      </c>
    </row>
    <row r="15" spans="1:12" hidden="1" x14ac:dyDescent="0.25">
      <c r="A15">
        <v>345</v>
      </c>
      <c r="B15">
        <v>3</v>
      </c>
      <c r="C15" t="str">
        <f>VLOOKUP(B15,'Categorias Fornecedores'!A:B,2,0)</f>
        <v>MATERIAL</v>
      </c>
      <c r="D15" t="s">
        <v>276</v>
      </c>
      <c r="E15">
        <v>20</v>
      </c>
      <c r="F15">
        <v>203</v>
      </c>
      <c r="G15">
        <v>9</v>
      </c>
      <c r="H15" t="str">
        <f>VLOOKUP(F15,'Cadastro ProdutosServiços'!A:B,2,0)</f>
        <v>NIVELADOR DE PISO 1,5MM SLIM VERMELHO C/100 PCS - CORTAG</v>
      </c>
      <c r="I15" t="s">
        <v>497</v>
      </c>
      <c r="J15">
        <v>5</v>
      </c>
      <c r="K15" s="1">
        <v>44693</v>
      </c>
      <c r="L15" s="7">
        <v>82.65</v>
      </c>
    </row>
    <row r="16" spans="1:12" hidden="1" x14ac:dyDescent="0.25">
      <c r="A16">
        <v>346</v>
      </c>
      <c r="B16">
        <v>3</v>
      </c>
      <c r="C16" t="str">
        <f>VLOOKUP(B16,'Categorias Fornecedores'!A:B,2,0)</f>
        <v>MATERIAL</v>
      </c>
      <c r="D16" t="s">
        <v>276</v>
      </c>
      <c r="E16">
        <v>20</v>
      </c>
      <c r="F16">
        <v>201</v>
      </c>
      <c r="G16">
        <v>9</v>
      </c>
      <c r="H16" t="str">
        <f>VLOOKUP(F16,'Cadastro ProdutosServiços'!A:B,2,0)</f>
        <v>CUNHA P/NIVELADOR DE PISO SLIM C/100 PC - CORTAG</v>
      </c>
      <c r="I16" t="s">
        <v>498</v>
      </c>
      <c r="J16">
        <v>1</v>
      </c>
      <c r="K16" s="1">
        <v>44693</v>
      </c>
      <c r="L16" s="7">
        <v>31.27</v>
      </c>
    </row>
    <row r="17" spans="1:12" hidden="1" x14ac:dyDescent="0.25">
      <c r="A17">
        <v>347</v>
      </c>
      <c r="B17">
        <v>3</v>
      </c>
      <c r="C17" t="str">
        <f>VLOOKUP(B17,'Categorias Fornecedores'!A:B,2,0)</f>
        <v>MATERIAL</v>
      </c>
      <c r="D17" t="s">
        <v>20</v>
      </c>
      <c r="E17">
        <v>3</v>
      </c>
      <c r="F17">
        <v>200</v>
      </c>
      <c r="G17">
        <v>9</v>
      </c>
      <c r="H17" t="str">
        <f>VLOOKUP(F17,'Cadastro ProdutosServiços'!A:B,2,0)</f>
        <v>JUNTA PISO 2MM</v>
      </c>
      <c r="I17" t="s">
        <v>499</v>
      </c>
      <c r="J17">
        <v>2</v>
      </c>
      <c r="K17" s="1">
        <v>44693</v>
      </c>
      <c r="L17" s="7">
        <v>11.2</v>
      </c>
    </row>
    <row r="18" spans="1:12" hidden="1" x14ac:dyDescent="0.25">
      <c r="A18">
        <v>348</v>
      </c>
      <c r="B18">
        <v>3</v>
      </c>
      <c r="C18" t="str">
        <f>VLOOKUP(B18,'Categorias Fornecedores'!A:B,2,0)</f>
        <v>MATERIAL</v>
      </c>
      <c r="D18" t="s">
        <v>20</v>
      </c>
      <c r="E18">
        <v>3</v>
      </c>
      <c r="F18">
        <v>17</v>
      </c>
      <c r="G18">
        <v>4</v>
      </c>
      <c r="H18" t="str">
        <f>VLOOKUP(F18,'Cadastro ProdutosServiços'!A:B,2,0)</f>
        <v>TORNEIRA PLÁSTICA PRETA</v>
      </c>
      <c r="I18" t="s">
        <v>500</v>
      </c>
      <c r="J18">
        <v>1</v>
      </c>
      <c r="K18" s="1">
        <v>44693</v>
      </c>
      <c r="L18" s="7">
        <v>5.66</v>
      </c>
    </row>
    <row r="19" spans="1:12" hidden="1" x14ac:dyDescent="0.25">
      <c r="A19">
        <v>349</v>
      </c>
      <c r="B19">
        <v>3</v>
      </c>
      <c r="C19" t="str">
        <f>VLOOKUP(B19,'Categorias Fornecedores'!A:B,2,0)</f>
        <v>MATERIAL</v>
      </c>
      <c r="D19" t="s">
        <v>501</v>
      </c>
      <c r="E19">
        <v>30</v>
      </c>
      <c r="F19">
        <v>199</v>
      </c>
      <c r="G19">
        <v>9</v>
      </c>
      <c r="H19" t="str">
        <f>VLOOKUP(F19,'Cadastro ProdutosServiços'!A:B,2,0)</f>
        <v>REJUNTE QUARTZOLIT CER. CARAMELO 1KG</v>
      </c>
      <c r="I19" t="s">
        <v>503</v>
      </c>
      <c r="J19">
        <v>6</v>
      </c>
      <c r="K19" s="1">
        <v>44693</v>
      </c>
      <c r="L19" s="7">
        <v>51</v>
      </c>
    </row>
    <row r="20" spans="1:12" hidden="1" x14ac:dyDescent="0.25">
      <c r="A20">
        <v>350</v>
      </c>
      <c r="B20">
        <v>3</v>
      </c>
      <c r="C20" t="str">
        <f>VLOOKUP(B20,'Categorias Fornecedores'!A:B,2,0)</f>
        <v>MATERIAL</v>
      </c>
      <c r="D20" t="s">
        <v>276</v>
      </c>
      <c r="E20">
        <v>20</v>
      </c>
      <c r="F20">
        <v>122</v>
      </c>
      <c r="G20">
        <v>11</v>
      </c>
      <c r="H20" t="str">
        <f>VLOOKUP(F20,'Cadastro ProdutosServiços'!A:B,2,0)</f>
        <v>ADAPTADOR SOLDÁVEL CURTO 50X11/2 - AMANCO</v>
      </c>
      <c r="I20" t="s">
        <v>504</v>
      </c>
      <c r="J20">
        <v>2</v>
      </c>
      <c r="K20" s="1">
        <v>44693</v>
      </c>
      <c r="L20" s="7">
        <v>11.74</v>
      </c>
    </row>
    <row r="21" spans="1:12" hidden="1" x14ac:dyDescent="0.25">
      <c r="A21">
        <v>351</v>
      </c>
      <c r="B21">
        <v>3</v>
      </c>
      <c r="C21" t="str">
        <f>VLOOKUP(B21,'Categorias Fornecedores'!A:B,2,0)</f>
        <v>MATERIAL</v>
      </c>
      <c r="D21" t="s">
        <v>276</v>
      </c>
      <c r="E21">
        <v>20</v>
      </c>
      <c r="F21">
        <v>195</v>
      </c>
      <c r="G21">
        <v>11</v>
      </c>
      <c r="H21" t="str">
        <f>VLOOKUP(F21,'Cadastro ProdutosServiços'!A:B,2,0)</f>
        <v>BASE VALVULA HYDRA MAX 11/2 - DECA</v>
      </c>
      <c r="I21" t="s">
        <v>505</v>
      </c>
      <c r="J21">
        <v>2</v>
      </c>
      <c r="K21" s="1">
        <v>44693</v>
      </c>
      <c r="L21" s="7">
        <v>294.62</v>
      </c>
    </row>
    <row r="22" spans="1:12" hidden="1" x14ac:dyDescent="0.25">
      <c r="A22">
        <v>352</v>
      </c>
      <c r="B22">
        <v>3</v>
      </c>
      <c r="C22" t="str">
        <f>VLOOKUP(B22,'Categorias Fornecedores'!A:B,2,0)</f>
        <v>MATERIAL</v>
      </c>
      <c r="D22" t="s">
        <v>276</v>
      </c>
      <c r="E22">
        <v>20</v>
      </c>
      <c r="F22">
        <v>196</v>
      </c>
      <c r="G22">
        <v>11</v>
      </c>
      <c r="H22" t="str">
        <f>VLOOKUP(F22,'Cadastro ProdutosServiços'!A:B,2,0)</f>
        <v>CENTRO DISTRIBUIÇÃO EMBUTIR PVC P/24 DISJUNTORES DIN LISO C/BARRAMENTO - AMANCO</v>
      </c>
      <c r="I22" t="s">
        <v>506</v>
      </c>
      <c r="J22">
        <v>1</v>
      </c>
      <c r="K22" s="1">
        <v>44693</v>
      </c>
      <c r="L22" s="7">
        <v>231.15</v>
      </c>
    </row>
    <row r="23" spans="1:12" hidden="1" x14ac:dyDescent="0.25">
      <c r="A23">
        <v>353</v>
      </c>
      <c r="B23">
        <v>3</v>
      </c>
      <c r="C23" t="str">
        <f>VLOOKUP(B23,'Categorias Fornecedores'!A:B,2,0)</f>
        <v>MATERIAL</v>
      </c>
      <c r="D23" t="s">
        <v>276</v>
      </c>
      <c r="E23">
        <v>20</v>
      </c>
      <c r="F23">
        <v>136</v>
      </c>
      <c r="G23">
        <v>11</v>
      </c>
      <c r="H23" t="str">
        <f>VLOOKUP(F23,'Cadastro ProdutosServiços'!A:B,2,0)</f>
        <v>VEDA ROSCA 18X10M AMANCO</v>
      </c>
      <c r="I23" t="s">
        <v>507</v>
      </c>
      <c r="J23">
        <v>1</v>
      </c>
      <c r="K23" s="1">
        <v>44693</v>
      </c>
      <c r="L23" s="7">
        <v>3.08</v>
      </c>
    </row>
    <row r="24" spans="1:12" hidden="1" x14ac:dyDescent="0.25">
      <c r="A24">
        <v>354</v>
      </c>
      <c r="B24">
        <v>3</v>
      </c>
      <c r="C24" t="str">
        <f>VLOOKUP(B24,'Categorias Fornecedores'!A:B,2,0)</f>
        <v>MATERIAL</v>
      </c>
      <c r="D24" t="s">
        <v>276</v>
      </c>
      <c r="E24">
        <v>20</v>
      </c>
      <c r="F24">
        <v>197</v>
      </c>
      <c r="G24">
        <v>11</v>
      </c>
      <c r="H24" t="str">
        <f>VLOOKUP(F24,'Cadastro ProdutosServiços'!A:B,2,0)</f>
        <v>SILICONE 50GRS ACETICO MULTIUSO INCOLOR - QUARTZOLIT</v>
      </c>
      <c r="I24" t="s">
        <v>508</v>
      </c>
      <c r="J24">
        <v>1</v>
      </c>
      <c r="K24" s="1">
        <v>44693</v>
      </c>
      <c r="L24" s="7">
        <v>9.57</v>
      </c>
    </row>
    <row r="25" spans="1:12" hidden="1" x14ac:dyDescent="0.25">
      <c r="A25">
        <v>355</v>
      </c>
      <c r="B25">
        <v>3</v>
      </c>
      <c r="C25" t="str">
        <f>VLOOKUP(B25,'Categorias Fornecedores'!A:B,2,0)</f>
        <v>MATERIAL</v>
      </c>
      <c r="D25" t="s">
        <v>276</v>
      </c>
      <c r="E25">
        <v>20</v>
      </c>
      <c r="F25">
        <v>198</v>
      </c>
      <c r="G25">
        <v>11</v>
      </c>
      <c r="H25" t="str">
        <f>VLOOKUP(F25,'Cadastro ProdutosServiços'!A:B,2,0)</f>
        <v>TUBO N:11 P/VALVULA DE DESCARGA-11/2 - AMANCO/ASTRA</v>
      </c>
      <c r="I25" t="s">
        <v>509</v>
      </c>
      <c r="J25">
        <v>2</v>
      </c>
      <c r="K25" s="1">
        <v>44693</v>
      </c>
      <c r="L25" s="7">
        <v>27.82</v>
      </c>
    </row>
    <row r="26" spans="1:12" x14ac:dyDescent="0.25">
      <c r="A26">
        <v>356</v>
      </c>
      <c r="B26">
        <v>2</v>
      </c>
      <c r="C26" t="str">
        <f>VLOOKUP(B26,'Categorias Fornecedores'!A:B,2,0)</f>
        <v>PEDREIRO</v>
      </c>
      <c r="D26" t="s">
        <v>502</v>
      </c>
      <c r="E26">
        <v>31</v>
      </c>
      <c r="F26">
        <v>1</v>
      </c>
      <c r="G26">
        <v>2</v>
      </c>
      <c r="H26" t="str">
        <f>VLOOKUP(F26,'Cadastro ProdutosServiços'!A:B,2,0)</f>
        <v>MÃO DE OBRA PEDREIRO</v>
      </c>
      <c r="I26" t="s">
        <v>510</v>
      </c>
      <c r="J26">
        <v>1</v>
      </c>
      <c r="K26" s="1">
        <v>44693</v>
      </c>
      <c r="L26" s="7">
        <v>1500</v>
      </c>
    </row>
    <row r="27" spans="1:12" x14ac:dyDescent="0.25">
      <c r="A27">
        <v>357</v>
      </c>
      <c r="B27">
        <v>2</v>
      </c>
      <c r="C27" t="str">
        <f>VLOOKUP(B27,'Categorias Fornecedores'!A:B,2,0)</f>
        <v>PEDREIRO</v>
      </c>
      <c r="D27" t="s">
        <v>502</v>
      </c>
      <c r="E27">
        <v>31</v>
      </c>
      <c r="F27">
        <v>1</v>
      </c>
      <c r="G27">
        <v>2</v>
      </c>
      <c r="H27" t="str">
        <f>VLOOKUP(F27,'Cadastro ProdutosServiços'!A:B,2,0)</f>
        <v>MÃO DE OBRA PEDREIRO</v>
      </c>
      <c r="I27" t="s">
        <v>510</v>
      </c>
      <c r="J27">
        <v>1</v>
      </c>
      <c r="K27" s="1">
        <v>44700</v>
      </c>
      <c r="L27" s="7">
        <v>2500</v>
      </c>
    </row>
    <row r="28" spans="1:12" hidden="1" x14ac:dyDescent="0.25">
      <c r="A28">
        <v>358</v>
      </c>
      <c r="B28">
        <v>3</v>
      </c>
      <c r="C28" t="str">
        <f>VLOOKUP(B28,'Categorias Fornecedores'!A:B,2,0)</f>
        <v>MATERIAL</v>
      </c>
      <c r="D28" t="s">
        <v>20</v>
      </c>
      <c r="E28">
        <v>3</v>
      </c>
      <c r="F28">
        <v>217</v>
      </c>
      <c r="G28">
        <v>9</v>
      </c>
      <c r="H28" t="str">
        <f>VLOOKUP(F28,'Cadastro ProdutosServiços'!A:B,2,0)</f>
        <v>PORTA GRELHA QD/BRANCA 150 N20 AMAN</v>
      </c>
      <c r="I28" t="s">
        <v>524</v>
      </c>
      <c r="J28">
        <v>2</v>
      </c>
      <c r="K28" s="1">
        <v>44701</v>
      </c>
      <c r="L28" s="7">
        <v>29.76</v>
      </c>
    </row>
    <row r="29" spans="1:12" hidden="1" x14ac:dyDescent="0.25">
      <c r="A29">
        <v>359</v>
      </c>
      <c r="B29">
        <v>3</v>
      </c>
      <c r="C29" t="str">
        <f>VLOOKUP(B29,'Categorias Fornecedores'!A:B,2,0)</f>
        <v>MATERIAL</v>
      </c>
      <c r="D29" t="s">
        <v>20</v>
      </c>
      <c r="E29">
        <v>3</v>
      </c>
      <c r="F29">
        <v>216</v>
      </c>
      <c r="G29">
        <v>9</v>
      </c>
      <c r="H29" t="str">
        <f>VLOOKUP(F29,'Cadastro ProdutosServiços'!A:B,2,0)</f>
        <v>PORTA GRELHA QD/BRAN 100 N12 AMANC</v>
      </c>
      <c r="I29" t="s">
        <v>524</v>
      </c>
      <c r="J29">
        <v>2</v>
      </c>
      <c r="K29" s="1">
        <v>44701</v>
      </c>
      <c r="L29" s="7">
        <v>22.12</v>
      </c>
    </row>
    <row r="30" spans="1:12" hidden="1" x14ac:dyDescent="0.25">
      <c r="A30">
        <v>360</v>
      </c>
      <c r="B30">
        <v>3</v>
      </c>
      <c r="C30" t="str">
        <f>VLOOKUP(B30,'Categorias Fornecedores'!A:B,2,0)</f>
        <v>MATERIAL</v>
      </c>
      <c r="D30" t="s">
        <v>20</v>
      </c>
      <c r="E30">
        <v>3</v>
      </c>
      <c r="F30">
        <v>215</v>
      </c>
      <c r="G30">
        <v>9</v>
      </c>
      <c r="H30" t="str">
        <f>VLOOKUP(F30,'Cadastro ProdutosServiços'!A:B,2,0)</f>
        <v>GRELHA AMANCO QUAD BR 100MM</v>
      </c>
      <c r="I30" t="s">
        <v>525</v>
      </c>
      <c r="J30">
        <v>2</v>
      </c>
      <c r="K30" s="1">
        <v>44701</v>
      </c>
      <c r="L30" s="7">
        <v>14</v>
      </c>
    </row>
    <row r="31" spans="1:12" hidden="1" x14ac:dyDescent="0.25">
      <c r="A31">
        <v>361</v>
      </c>
      <c r="B31">
        <v>3</v>
      </c>
      <c r="C31" t="str">
        <f>VLOOKUP(B31,'Categorias Fornecedores'!A:B,2,0)</f>
        <v>MATERIAL</v>
      </c>
      <c r="D31" t="s">
        <v>20</v>
      </c>
      <c r="E31">
        <v>3</v>
      </c>
      <c r="F31">
        <v>218</v>
      </c>
      <c r="G31">
        <v>9</v>
      </c>
      <c r="H31" t="str">
        <f>VLOOKUP(F31,'Cadastro ProdutosServiços'!A:B,2,0)</f>
        <v>GRELHA AMANCO QUAD BR 150 MM</v>
      </c>
      <c r="I31" t="s">
        <v>525</v>
      </c>
      <c r="J31">
        <v>2</v>
      </c>
      <c r="K31" s="1">
        <v>44701</v>
      </c>
      <c r="L31" s="7">
        <v>31.64</v>
      </c>
    </row>
    <row r="32" spans="1:12" hidden="1" x14ac:dyDescent="0.25">
      <c r="A32">
        <v>362</v>
      </c>
      <c r="B32">
        <v>3</v>
      </c>
      <c r="C32" t="str">
        <f>VLOOKUP(B32,'Categorias Fornecedores'!A:B,2,0)</f>
        <v>MATERIAL</v>
      </c>
      <c r="D32" t="s">
        <v>20</v>
      </c>
      <c r="E32">
        <v>3</v>
      </c>
      <c r="F32">
        <v>211</v>
      </c>
      <c r="G32">
        <v>9</v>
      </c>
      <c r="H32" t="str">
        <f>VLOOKUP(F32,'Cadastro ProdutosServiços'!A:B,2,0)</f>
        <v>ARGAMASSA PLASMAR AC1 (INTERNA) 20KG</v>
      </c>
      <c r="I32" t="s">
        <v>522</v>
      </c>
      <c r="J32">
        <v>15</v>
      </c>
      <c r="K32" s="1">
        <v>44704</v>
      </c>
      <c r="L32" s="7">
        <v>158.25</v>
      </c>
    </row>
    <row r="33" spans="1:12" hidden="1" x14ac:dyDescent="0.25">
      <c r="A33">
        <v>363</v>
      </c>
      <c r="B33">
        <v>3</v>
      </c>
      <c r="C33" t="str">
        <f>VLOOKUP(B33,'Categorias Fornecedores'!A:B,2,0)</f>
        <v>MATERIAL</v>
      </c>
      <c r="D33" t="s">
        <v>330</v>
      </c>
      <c r="E33">
        <v>22</v>
      </c>
      <c r="F33">
        <v>219</v>
      </c>
      <c r="G33">
        <v>9</v>
      </c>
      <c r="H33" t="str">
        <f>VLOOKUP(F33,'Cadastro ProdutosServiços'!A:B,2,0)</f>
        <v>ESPACADOR NIVELADOR DE PISO 2.0MM</v>
      </c>
      <c r="I33" t="s">
        <v>531</v>
      </c>
      <c r="J33">
        <v>3</v>
      </c>
      <c r="K33" s="1">
        <v>44704</v>
      </c>
      <c r="L33" s="7">
        <v>38.85</v>
      </c>
    </row>
    <row r="34" spans="1:12" hidden="1" x14ac:dyDescent="0.25">
      <c r="A34">
        <v>364</v>
      </c>
      <c r="B34">
        <v>3</v>
      </c>
      <c r="C34" t="str">
        <f>VLOOKUP(B34,'Categorias Fornecedores'!A:B,2,0)</f>
        <v>MATERIAL</v>
      </c>
      <c r="D34" t="s">
        <v>330</v>
      </c>
      <c r="E34">
        <v>22</v>
      </c>
      <c r="F34">
        <v>220</v>
      </c>
      <c r="G34">
        <v>9</v>
      </c>
      <c r="H34" t="str">
        <f>VLOOKUP(F34,'Cadastro ProdutosServiços'!A:B,2,0)</f>
        <v>JUNTA ESPACADOR P/PISO 2MM PC</v>
      </c>
      <c r="I34" t="s">
        <v>532</v>
      </c>
      <c r="J34">
        <v>1</v>
      </c>
      <c r="K34" s="1">
        <v>44704</v>
      </c>
      <c r="L34" s="7">
        <v>3.8</v>
      </c>
    </row>
    <row r="35" spans="1:12" hidden="1" x14ac:dyDescent="0.25">
      <c r="A35">
        <v>365</v>
      </c>
      <c r="B35">
        <v>3</v>
      </c>
      <c r="C35" t="str">
        <f>VLOOKUP(B35,'Categorias Fornecedores'!A:B,2,0)</f>
        <v>MATERIAL</v>
      </c>
      <c r="D35" t="s">
        <v>527</v>
      </c>
      <c r="E35">
        <v>24</v>
      </c>
      <c r="F35">
        <v>137</v>
      </c>
      <c r="G35">
        <v>9</v>
      </c>
      <c r="H35" t="str">
        <f>VLOOKUP(F35,'Cadastro ProdutosServiços'!A:B,2,0)</f>
        <v>CALHA</v>
      </c>
      <c r="I35" t="s">
        <v>528</v>
      </c>
      <c r="J35">
        <v>1</v>
      </c>
      <c r="K35" s="1">
        <v>44706</v>
      </c>
      <c r="L35" s="7">
        <v>350</v>
      </c>
    </row>
    <row r="36" spans="1:12" x14ac:dyDescent="0.25">
      <c r="A36">
        <v>366</v>
      </c>
      <c r="B36">
        <v>2</v>
      </c>
      <c r="C36" t="str">
        <f>VLOOKUP(B36,'Categorias Fornecedores'!A:B,2,0)</f>
        <v>PEDREIRO</v>
      </c>
      <c r="D36" t="s">
        <v>502</v>
      </c>
      <c r="E36">
        <v>31</v>
      </c>
      <c r="F36">
        <v>1</v>
      </c>
      <c r="G36">
        <v>2</v>
      </c>
      <c r="H36" t="str">
        <f>VLOOKUP(F36,'Cadastro ProdutosServiços'!A:B,2,0)</f>
        <v>MÃO DE OBRA PEDREIRO</v>
      </c>
      <c r="I36" t="s">
        <v>510</v>
      </c>
      <c r="J36">
        <v>1</v>
      </c>
      <c r="K36" s="1">
        <v>44707</v>
      </c>
      <c r="L36" s="7">
        <v>3100</v>
      </c>
    </row>
    <row r="37" spans="1:12" hidden="1" x14ac:dyDescent="0.25">
      <c r="A37">
        <v>367</v>
      </c>
      <c r="B37">
        <v>3</v>
      </c>
      <c r="C37" t="str">
        <f>VLOOKUP(B37,'Categorias Fornecedores'!A:B,2,0)</f>
        <v>MATERIAL</v>
      </c>
      <c r="D37" t="s">
        <v>20</v>
      </c>
      <c r="E37">
        <v>3</v>
      </c>
      <c r="F37">
        <v>212</v>
      </c>
      <c r="G37">
        <v>7</v>
      </c>
      <c r="H37" t="str">
        <f>VLOOKUP(F37,'Cadastro ProdutosServiços'!A:B,2,0)</f>
        <v>FILTRO ESPUMA BRANCO TIGRE</v>
      </c>
      <c r="I37" t="s">
        <v>514</v>
      </c>
      <c r="J37">
        <v>2</v>
      </c>
      <c r="K37" s="1">
        <v>44707</v>
      </c>
      <c r="L37" s="7">
        <v>15.12</v>
      </c>
    </row>
    <row r="38" spans="1:12" hidden="1" x14ac:dyDescent="0.25">
      <c r="A38">
        <v>368</v>
      </c>
      <c r="B38">
        <v>3</v>
      </c>
      <c r="C38" t="str">
        <f>VLOOKUP(B38,'Categorias Fornecedores'!A:B,2,0)</f>
        <v>MATERIAL</v>
      </c>
      <c r="D38" t="s">
        <v>20</v>
      </c>
      <c r="E38">
        <v>3</v>
      </c>
      <c r="F38">
        <v>213</v>
      </c>
      <c r="G38">
        <v>9</v>
      </c>
      <c r="H38" t="str">
        <f>VLOOKUP(F38,'Cadastro ProdutosServiços'!A:B,2,0)</f>
        <v>REJUNTE VOTOMASSA 1K CINZA PLATINA</v>
      </c>
      <c r="I38" t="s">
        <v>515</v>
      </c>
      <c r="J38">
        <v>10</v>
      </c>
      <c r="K38" s="1">
        <v>44707</v>
      </c>
      <c r="L38" s="7">
        <v>57.8</v>
      </c>
    </row>
    <row r="39" spans="1:12" hidden="1" x14ac:dyDescent="0.25">
      <c r="A39">
        <v>369</v>
      </c>
      <c r="B39">
        <v>3</v>
      </c>
      <c r="C39" t="str">
        <f>VLOOKUP(B39,'Categorias Fornecedores'!A:B,2,0)</f>
        <v>MATERIAL</v>
      </c>
      <c r="D39" t="s">
        <v>20</v>
      </c>
      <c r="E39">
        <v>3</v>
      </c>
      <c r="F39">
        <v>214</v>
      </c>
      <c r="G39">
        <v>9</v>
      </c>
      <c r="H39" t="str">
        <f>VLOOKUP(F39,'Cadastro ProdutosServiços'!A:B,2,0)</f>
        <v>ESPATULA SILICONE</v>
      </c>
      <c r="I39" t="s">
        <v>519</v>
      </c>
      <c r="J39">
        <v>2</v>
      </c>
      <c r="K39" s="1">
        <v>44707</v>
      </c>
      <c r="L39" s="7">
        <v>8.1199999999999992</v>
      </c>
    </row>
    <row r="40" spans="1:12" hidden="1" x14ac:dyDescent="0.25">
      <c r="A40">
        <v>370</v>
      </c>
      <c r="B40">
        <v>3</v>
      </c>
      <c r="C40" t="str">
        <f>VLOOKUP(B40,'Categorias Fornecedores'!A:B,2,0)</f>
        <v>MATERIAL</v>
      </c>
      <c r="D40" t="s">
        <v>20</v>
      </c>
      <c r="E40">
        <v>3</v>
      </c>
      <c r="F40">
        <v>215</v>
      </c>
      <c r="G40">
        <v>9</v>
      </c>
      <c r="H40" t="str">
        <f>VLOOKUP(F40,'Cadastro ProdutosServiços'!A:B,2,0)</f>
        <v>GRELHA AMANCO QUAD BR 100MM</v>
      </c>
      <c r="I40" t="s">
        <v>520</v>
      </c>
      <c r="J40">
        <v>1</v>
      </c>
      <c r="K40" s="1">
        <v>44707</v>
      </c>
      <c r="L40" s="7">
        <v>7</v>
      </c>
    </row>
    <row r="41" spans="1:12" hidden="1" x14ac:dyDescent="0.25">
      <c r="A41">
        <v>371</v>
      </c>
      <c r="B41">
        <v>3</v>
      </c>
      <c r="C41" t="str">
        <f>VLOOKUP(B41,'Categorias Fornecedores'!A:B,2,0)</f>
        <v>MATERIAL</v>
      </c>
      <c r="D41" t="s">
        <v>20</v>
      </c>
      <c r="E41">
        <v>3</v>
      </c>
      <c r="F41">
        <v>216</v>
      </c>
      <c r="G41">
        <v>9</v>
      </c>
      <c r="H41" t="str">
        <f>VLOOKUP(F41,'Cadastro ProdutosServiços'!A:B,2,0)</f>
        <v>PORTA GRELHA QD/BRAN 100 N12 AMANC</v>
      </c>
      <c r="I41" t="s">
        <v>521</v>
      </c>
      <c r="J41">
        <v>1</v>
      </c>
      <c r="K41" s="1">
        <v>44707</v>
      </c>
      <c r="L41" s="7">
        <v>11.06</v>
      </c>
    </row>
  </sheetData>
  <autoFilter ref="A1:L41" xr:uid="{D1BE4D16-E710-46A2-9C7F-5EB96F1463E8}">
    <filterColumn colId="8">
      <filters>
        <filter val="MÃO DE OBRA PEDREIRO SEMANA 12/05/2022"/>
      </filters>
    </filterColumn>
  </autoFilter>
  <sortState xmlns:xlrd2="http://schemas.microsoft.com/office/spreadsheetml/2017/richdata2" ref="A2:L41">
    <sortCondition ref="K1:K41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484A-080C-4141-8A36-7E1D8AC0EE53}">
  <dimension ref="A1:L8"/>
  <sheetViews>
    <sheetView topLeftCell="B1" workbookViewId="0">
      <selection activeCell="L3" sqref="L3"/>
    </sheetView>
  </sheetViews>
  <sheetFormatPr defaultRowHeight="15" x14ac:dyDescent="0.25"/>
  <cols>
    <col min="1" max="1" width="11.85546875" bestFit="1" customWidth="1"/>
    <col min="2" max="2" width="28.42578125" bestFit="1" customWidth="1"/>
    <col min="3" max="3" width="34.85546875" bestFit="1" customWidth="1"/>
    <col min="4" max="4" width="13.140625" bestFit="1" customWidth="1"/>
    <col min="5" max="5" width="17.5703125" bestFit="1" customWidth="1"/>
    <col min="6" max="6" width="22.85546875" bestFit="1" customWidth="1"/>
    <col min="7" max="7" width="34.7109375" bestFit="1" customWidth="1"/>
    <col min="8" max="8" width="40.5703125" bestFit="1" customWidth="1"/>
    <col min="9" max="9" width="42.140625" bestFit="1" customWidth="1"/>
    <col min="10" max="10" width="12.85546875" bestFit="1" customWidth="1"/>
    <col min="11" max="11" width="10.7109375" bestFit="1" customWidth="1"/>
    <col min="12" max="12" width="9.140625" bestFit="1" customWidth="1"/>
  </cols>
  <sheetData>
    <row r="1" spans="1:12" x14ac:dyDescent="0.25">
      <c r="A1" s="2" t="s">
        <v>18</v>
      </c>
      <c r="B1" s="2" t="s">
        <v>25</v>
      </c>
      <c r="C1" s="2" t="s">
        <v>26</v>
      </c>
      <c r="D1" s="2" t="s">
        <v>7</v>
      </c>
      <c r="E1" s="8" t="s">
        <v>458</v>
      </c>
      <c r="F1" s="2" t="s">
        <v>455</v>
      </c>
      <c r="G1" s="2" t="s">
        <v>456</v>
      </c>
      <c r="H1" s="2" t="s">
        <v>30</v>
      </c>
      <c r="I1" s="2" t="s">
        <v>457</v>
      </c>
      <c r="J1" s="8" t="s">
        <v>32</v>
      </c>
      <c r="K1" s="3" t="s">
        <v>5</v>
      </c>
      <c r="L1" s="2" t="s">
        <v>6</v>
      </c>
    </row>
    <row r="2" spans="1:12" x14ac:dyDescent="0.25">
      <c r="A2">
        <v>372</v>
      </c>
      <c r="B2">
        <v>3</v>
      </c>
      <c r="C2" t="str">
        <f>VLOOKUP(B2,'Categorias Fornecedores'!A:B,2,0)</f>
        <v>MATERIAL</v>
      </c>
      <c r="D2" t="s">
        <v>20</v>
      </c>
      <c r="E2">
        <v>3</v>
      </c>
      <c r="F2">
        <v>211</v>
      </c>
      <c r="G2">
        <v>9</v>
      </c>
      <c r="H2" t="str">
        <f>VLOOKUP(F2,'Cadastro ProdutosServiços'!A:B,2,0)</f>
        <v>ARGAMASSA PLASMAR AC1 (INTERNA) 20KG</v>
      </c>
      <c r="I2" t="s">
        <v>511</v>
      </c>
      <c r="J2">
        <v>8</v>
      </c>
      <c r="K2" s="1">
        <v>44722</v>
      </c>
      <c r="L2" s="7">
        <v>84.4</v>
      </c>
    </row>
    <row r="3" spans="1:12" x14ac:dyDescent="0.25">
      <c r="A3">
        <v>373</v>
      </c>
      <c r="B3">
        <v>2</v>
      </c>
      <c r="C3" t="str">
        <f>VLOOKUP(B3,'Categorias Fornecedores'!A:B,2,0)</f>
        <v>PEDREIRO</v>
      </c>
      <c r="D3" t="s">
        <v>502</v>
      </c>
      <c r="E3">
        <v>31</v>
      </c>
      <c r="F3">
        <v>1</v>
      </c>
      <c r="G3">
        <v>2</v>
      </c>
      <c r="H3" t="str">
        <f>VLOOKUP(F3,'Cadastro ProdutosServiços'!A:B,2,0)</f>
        <v>MÃO DE OBRA PEDREIRO</v>
      </c>
      <c r="I3" t="s">
        <v>533</v>
      </c>
      <c r="J3">
        <v>1</v>
      </c>
      <c r="K3" s="1">
        <v>44722</v>
      </c>
      <c r="L3" s="7">
        <v>200</v>
      </c>
    </row>
    <row r="4" spans="1:12" x14ac:dyDescent="0.25">
      <c r="A4">
        <v>374</v>
      </c>
      <c r="B4">
        <v>2</v>
      </c>
      <c r="C4" t="str">
        <f>VLOOKUP(B4,'Categorias Fornecedores'!A:B,2,0)</f>
        <v>PEDREIRO</v>
      </c>
      <c r="D4" t="s">
        <v>502</v>
      </c>
      <c r="E4">
        <v>31</v>
      </c>
      <c r="F4">
        <v>221</v>
      </c>
      <c r="G4">
        <v>9</v>
      </c>
      <c r="H4" t="str">
        <f>VLOOKUP(F4,'Cadastro ProdutosServiços'!A:B,2,0)</f>
        <v>SOLEIRA</v>
      </c>
      <c r="I4" t="s">
        <v>535</v>
      </c>
      <c r="J4">
        <v>7</v>
      </c>
      <c r="K4" s="1">
        <v>44722</v>
      </c>
      <c r="L4" s="7">
        <v>300</v>
      </c>
    </row>
    <row r="5" spans="1:12" x14ac:dyDescent="0.25">
      <c r="A5">
        <v>375</v>
      </c>
      <c r="B5">
        <v>3</v>
      </c>
      <c r="C5" t="str">
        <f>VLOOKUP(B5,'Categorias Fornecedores'!A:B,2,0)</f>
        <v>MATERIAL</v>
      </c>
      <c r="D5" t="s">
        <v>20</v>
      </c>
      <c r="E5">
        <v>3</v>
      </c>
      <c r="F5">
        <v>211</v>
      </c>
      <c r="G5">
        <v>9</v>
      </c>
      <c r="H5" t="str">
        <f>VLOOKUP(F5,'Cadastro ProdutosServiços'!A:B,2,0)</f>
        <v>ARGAMASSA PLASMAR AC1 (INTERNA) 20KG</v>
      </c>
      <c r="I5" t="s">
        <v>511</v>
      </c>
      <c r="J5">
        <v>8</v>
      </c>
      <c r="K5" s="1">
        <v>44721</v>
      </c>
      <c r="L5" s="7">
        <v>84.4</v>
      </c>
    </row>
    <row r="6" spans="1:12" x14ac:dyDescent="0.25">
      <c r="A6">
        <v>376</v>
      </c>
      <c r="B6">
        <v>3</v>
      </c>
      <c r="C6" t="str">
        <f>VLOOKUP(B6,'Categorias Fornecedores'!A:B,2,0)</f>
        <v>MATERIAL</v>
      </c>
      <c r="D6" t="s">
        <v>20</v>
      </c>
      <c r="E6">
        <v>3</v>
      </c>
      <c r="F6">
        <v>222</v>
      </c>
      <c r="G6">
        <v>9</v>
      </c>
      <c r="H6" t="str">
        <f>VLOOKUP(F6,'Cadastro ProdutosServiços'!A:B,2,0)</f>
        <v>ARGAMASSA PLASMAR AC2 20KG</v>
      </c>
      <c r="I6" t="s">
        <v>538</v>
      </c>
      <c r="J6">
        <v>20</v>
      </c>
      <c r="K6" s="1">
        <v>44741</v>
      </c>
      <c r="L6" s="7">
        <v>420</v>
      </c>
    </row>
    <row r="7" spans="1:12" x14ac:dyDescent="0.25">
      <c r="A7">
        <v>377</v>
      </c>
      <c r="B7">
        <v>3</v>
      </c>
      <c r="C7" t="s">
        <v>4</v>
      </c>
      <c r="D7" t="s">
        <v>20</v>
      </c>
      <c r="E7">
        <v>3</v>
      </c>
      <c r="F7">
        <v>9</v>
      </c>
      <c r="G7">
        <v>4</v>
      </c>
      <c r="H7" t="str">
        <f>VLOOKUP(F7,'Cadastro ProdutosServiços'!A:B,2,0)</f>
        <v>CIMENTO 50 KG</v>
      </c>
      <c r="I7" t="s">
        <v>539</v>
      </c>
      <c r="J7">
        <v>3</v>
      </c>
      <c r="K7" s="1">
        <v>44741</v>
      </c>
      <c r="L7" s="7">
        <v>104.7</v>
      </c>
    </row>
    <row r="8" spans="1:12" x14ac:dyDescent="0.25">
      <c r="A8">
        <v>378</v>
      </c>
      <c r="B8">
        <v>3</v>
      </c>
      <c r="C8" t="s">
        <v>4</v>
      </c>
      <c r="D8" t="s">
        <v>20</v>
      </c>
      <c r="E8">
        <v>3</v>
      </c>
      <c r="F8">
        <v>213</v>
      </c>
      <c r="G8">
        <v>9</v>
      </c>
      <c r="H8" t="str">
        <f>VLOOKUP(F8,'Cadastro ProdutosServiços'!A:B,2,0)</f>
        <v>REJUNTE VOTOMASSA 1K CINZA PLATINA</v>
      </c>
      <c r="I8" t="s">
        <v>540</v>
      </c>
      <c r="J8">
        <v>20</v>
      </c>
      <c r="K8" s="1">
        <v>44741</v>
      </c>
      <c r="L8" s="7">
        <v>115.6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35488-33AB-41E4-AE00-F88DEDC2755B}">
  <dimension ref="A1:L30"/>
  <sheetViews>
    <sheetView workbookViewId="0">
      <selection activeCell="K11" sqref="K11"/>
    </sheetView>
  </sheetViews>
  <sheetFormatPr defaultRowHeight="15" x14ac:dyDescent="0.25"/>
  <cols>
    <col min="1" max="1" width="11.85546875" bestFit="1" customWidth="1"/>
    <col min="2" max="2" width="28.42578125" bestFit="1" customWidth="1"/>
    <col min="3" max="3" width="34.85546875" bestFit="1" customWidth="1"/>
    <col min="4" max="4" width="13.140625" bestFit="1" customWidth="1"/>
    <col min="5" max="5" width="17.5703125" bestFit="1" customWidth="1"/>
    <col min="6" max="6" width="22.85546875" bestFit="1" customWidth="1"/>
    <col min="7" max="7" width="34.7109375" bestFit="1" customWidth="1"/>
    <col min="8" max="8" width="35.42578125" customWidth="1"/>
    <col min="9" max="9" width="42.140625" bestFit="1" customWidth="1"/>
    <col min="10" max="10" width="12.85546875" bestFit="1" customWidth="1"/>
    <col min="11" max="12" width="10.7109375" bestFit="1" customWidth="1"/>
  </cols>
  <sheetData>
    <row r="1" spans="1:12" x14ac:dyDescent="0.25">
      <c r="A1" s="2" t="s">
        <v>18</v>
      </c>
      <c r="B1" s="2" t="s">
        <v>25</v>
      </c>
      <c r="C1" s="2" t="s">
        <v>26</v>
      </c>
      <c r="D1" s="2" t="s">
        <v>7</v>
      </c>
      <c r="E1" s="8" t="s">
        <v>458</v>
      </c>
      <c r="F1" s="2" t="s">
        <v>455</v>
      </c>
      <c r="G1" s="2" t="s">
        <v>456</v>
      </c>
      <c r="H1" s="2" t="s">
        <v>30</v>
      </c>
      <c r="I1" s="2" t="s">
        <v>457</v>
      </c>
      <c r="J1" s="8" t="s">
        <v>32</v>
      </c>
      <c r="K1" s="3" t="s">
        <v>5</v>
      </c>
      <c r="L1" s="2" t="s">
        <v>6</v>
      </c>
    </row>
    <row r="2" spans="1:12" x14ac:dyDescent="0.25">
      <c r="A2">
        <v>379</v>
      </c>
      <c r="B2">
        <v>2</v>
      </c>
      <c r="C2" t="str">
        <f>VLOOKUP(B2,'Categorias Fornecedores'!A:B,2,0)</f>
        <v>PEDREIRO</v>
      </c>
      <c r="D2" t="s">
        <v>502</v>
      </c>
      <c r="E2">
        <v>31</v>
      </c>
      <c r="F2">
        <v>1</v>
      </c>
      <c r="G2">
        <v>2</v>
      </c>
      <c r="H2" t="str">
        <f>VLOOKUP(F2,'Cadastro ProdutosServiços'!A:B,2,0)</f>
        <v>MÃO DE OBRA PEDREIRO</v>
      </c>
      <c r="I2" t="s">
        <v>536</v>
      </c>
      <c r="J2">
        <v>1</v>
      </c>
      <c r="K2" s="1">
        <v>44744</v>
      </c>
      <c r="L2" s="7">
        <v>1400</v>
      </c>
    </row>
    <row r="3" spans="1:12" x14ac:dyDescent="0.25">
      <c r="A3">
        <v>380</v>
      </c>
      <c r="B3">
        <v>3</v>
      </c>
      <c r="C3" t="str">
        <f>VLOOKUP(B3,'Categorias Fornecedores'!A:B,2,0)</f>
        <v>MATERIAL</v>
      </c>
      <c r="D3" t="s">
        <v>541</v>
      </c>
      <c r="E3">
        <v>22</v>
      </c>
      <c r="F3">
        <v>223</v>
      </c>
      <c r="G3">
        <v>7</v>
      </c>
      <c r="H3" t="str">
        <f>VLOOKUP(F3,'Cadastro ProdutosServiços'!A:B,2,0)</f>
        <v>ESPACADOR NIVELADOR DE PISO 1.5MM (cortag slim)</v>
      </c>
      <c r="I3" t="s">
        <v>543</v>
      </c>
      <c r="J3">
        <v>4</v>
      </c>
      <c r="K3" s="1">
        <v>44767</v>
      </c>
      <c r="L3" s="7">
        <v>51.48</v>
      </c>
    </row>
    <row r="4" spans="1:12" x14ac:dyDescent="0.25">
      <c r="A4">
        <v>381</v>
      </c>
      <c r="B4">
        <v>3</v>
      </c>
      <c r="C4" t="str">
        <f>VLOOKUP(B4,'Categorias Fornecedores'!A:B,2,0)</f>
        <v>MATERIAL</v>
      </c>
      <c r="D4" t="s">
        <v>20</v>
      </c>
      <c r="E4">
        <v>3</v>
      </c>
      <c r="F4">
        <v>224</v>
      </c>
      <c r="G4">
        <v>4</v>
      </c>
      <c r="H4" t="str">
        <f>VLOOKUP(F4,'Cadastro ProdutosServiços'!A:B,2,0)</f>
        <v>BRITA ENSACADA 0</v>
      </c>
      <c r="I4" t="s">
        <v>545</v>
      </c>
      <c r="J4">
        <v>6</v>
      </c>
      <c r="K4" s="1">
        <v>44744</v>
      </c>
      <c r="L4" s="7">
        <v>44.4</v>
      </c>
    </row>
    <row r="5" spans="1:12" x14ac:dyDescent="0.25">
      <c r="A5">
        <v>382</v>
      </c>
      <c r="B5">
        <v>3</v>
      </c>
      <c r="C5" t="str">
        <f>VLOOKUP(B5,'Categorias Fornecedores'!A:B,2,0)</f>
        <v>MATERIAL</v>
      </c>
      <c r="D5" t="s">
        <v>20</v>
      </c>
      <c r="E5">
        <v>3</v>
      </c>
      <c r="F5">
        <v>33</v>
      </c>
      <c r="G5">
        <v>7</v>
      </c>
      <c r="H5" t="str">
        <f>VLOOKUP(F5,'Cadastro ProdutosServiços'!A:B,2,0)</f>
        <v>PREGO 17X21</v>
      </c>
      <c r="I5" t="s">
        <v>546</v>
      </c>
      <c r="J5">
        <v>1</v>
      </c>
      <c r="K5" s="1">
        <v>44743</v>
      </c>
      <c r="L5" s="7">
        <v>24</v>
      </c>
    </row>
    <row r="6" spans="1:12" x14ac:dyDescent="0.25">
      <c r="A6">
        <v>383</v>
      </c>
      <c r="B6">
        <v>3</v>
      </c>
      <c r="C6" t="str">
        <f>VLOOKUP(B6,'Categorias Fornecedores'!A:B,2,0)</f>
        <v>MATERIAL</v>
      </c>
      <c r="D6" t="s">
        <v>20</v>
      </c>
      <c r="E6">
        <v>3</v>
      </c>
      <c r="F6">
        <v>224</v>
      </c>
      <c r="G6">
        <v>4</v>
      </c>
      <c r="H6" t="str">
        <f>VLOOKUP(F6,'Cadastro ProdutosServiços'!A:B,2,0)</f>
        <v>BRITA ENSACADA 0</v>
      </c>
      <c r="I6" t="s">
        <v>547</v>
      </c>
      <c r="J6">
        <v>12</v>
      </c>
      <c r="K6" s="1">
        <v>44746</v>
      </c>
      <c r="L6" s="7">
        <v>88.8</v>
      </c>
    </row>
    <row r="7" spans="1:12" x14ac:dyDescent="0.25">
      <c r="A7">
        <v>384</v>
      </c>
      <c r="B7">
        <v>3</v>
      </c>
      <c r="C7" t="str">
        <f>VLOOKUP(B7,'Categorias Fornecedores'!A:B,2,0)</f>
        <v>MATERIAL</v>
      </c>
      <c r="D7" t="s">
        <v>20</v>
      </c>
      <c r="E7">
        <v>3</v>
      </c>
      <c r="F7">
        <v>9</v>
      </c>
      <c r="G7">
        <v>4</v>
      </c>
      <c r="H7" t="str">
        <f>VLOOKUP(F7,'Cadastro ProdutosServiços'!A:B,2,0)</f>
        <v>CIMENTO 50 KG</v>
      </c>
      <c r="I7" t="s">
        <v>548</v>
      </c>
      <c r="J7">
        <v>1</v>
      </c>
      <c r="K7" s="1">
        <v>44746</v>
      </c>
      <c r="L7" s="7">
        <v>34.9</v>
      </c>
    </row>
    <row r="8" spans="1:12" x14ac:dyDescent="0.25">
      <c r="A8">
        <v>385</v>
      </c>
      <c r="B8">
        <v>3</v>
      </c>
      <c r="C8" t="str">
        <f>VLOOKUP(B8,'Categorias Fornecedores'!A:B,2,0)</f>
        <v>MATERIAL</v>
      </c>
      <c r="D8" t="s">
        <v>20</v>
      </c>
      <c r="E8">
        <v>3</v>
      </c>
      <c r="F8">
        <v>225</v>
      </c>
      <c r="G8">
        <v>4</v>
      </c>
      <c r="H8" t="str">
        <f>VLOOKUP(F8,'Cadastro ProdutosServiços'!A:B,2,0)</f>
        <v>CAL MASSA 15 KG TRADICAL</v>
      </c>
      <c r="I8" t="s">
        <v>549</v>
      </c>
      <c r="J8">
        <v>1</v>
      </c>
      <c r="K8" s="1">
        <v>44749</v>
      </c>
      <c r="L8" s="7">
        <v>12.76</v>
      </c>
    </row>
    <row r="9" spans="1:12" x14ac:dyDescent="0.25">
      <c r="A9">
        <v>386</v>
      </c>
      <c r="B9">
        <v>3</v>
      </c>
      <c r="C9" t="str">
        <f>VLOOKUP(B9,'Categorias Fornecedores'!A:B,2,0)</f>
        <v>MATERIAL</v>
      </c>
      <c r="D9" t="s">
        <v>541</v>
      </c>
      <c r="E9">
        <v>22</v>
      </c>
      <c r="F9">
        <v>223</v>
      </c>
      <c r="G9">
        <v>7</v>
      </c>
      <c r="H9" t="str">
        <f>VLOOKUP(F9,'Cadastro ProdutosServiços'!A:B,2,0)</f>
        <v>ESPACADOR NIVELADOR DE PISO 1.5MM (cortag slim)</v>
      </c>
      <c r="I9" t="s">
        <v>551</v>
      </c>
      <c r="J9">
        <v>1</v>
      </c>
      <c r="K9" s="1">
        <v>44749</v>
      </c>
      <c r="L9" s="7">
        <v>12.87</v>
      </c>
    </row>
    <row r="10" spans="1:12" x14ac:dyDescent="0.25">
      <c r="A10">
        <v>387</v>
      </c>
      <c r="B10">
        <v>11</v>
      </c>
      <c r="C10" t="str">
        <f>VLOOKUP(B10,'Categorias Fornecedores'!A:B,2,0)</f>
        <v>LOCAÇÃO EQUIPAMENTO</v>
      </c>
      <c r="D10" t="s">
        <v>552</v>
      </c>
      <c r="E10">
        <v>19</v>
      </c>
      <c r="F10">
        <v>226</v>
      </c>
      <c r="G10">
        <v>6</v>
      </c>
      <c r="H10" t="str">
        <f>VLOOKUP(F10,'Cadastro ProdutosServiços'!A:B,2,0)</f>
        <v>LOCAÇÃO ANDAIME</v>
      </c>
      <c r="I10" t="s">
        <v>553</v>
      </c>
      <c r="J10">
        <v>1</v>
      </c>
      <c r="K10" s="1">
        <v>44750</v>
      </c>
      <c r="L10" s="7">
        <v>80</v>
      </c>
    </row>
    <row r="11" spans="1:12" x14ac:dyDescent="0.25">
      <c r="A11">
        <v>388</v>
      </c>
      <c r="B11">
        <v>3</v>
      </c>
      <c r="C11" t="str">
        <f>VLOOKUP(B11,'Categorias Fornecedores'!A:B,2,0)</f>
        <v>MATERIAL</v>
      </c>
      <c r="D11" t="s">
        <v>20</v>
      </c>
      <c r="E11">
        <v>3</v>
      </c>
      <c r="F11">
        <v>222</v>
      </c>
      <c r="G11">
        <v>9</v>
      </c>
      <c r="H11" t="str">
        <f>VLOOKUP(F11,'Cadastro ProdutosServiços'!A:B,2,0)</f>
        <v>ARGAMASSA PLASMAR AC2 20KG</v>
      </c>
      <c r="I11" t="s">
        <v>554</v>
      </c>
      <c r="J11">
        <v>10</v>
      </c>
      <c r="K11" s="1">
        <v>44767</v>
      </c>
      <c r="L11" s="7">
        <v>261.8</v>
      </c>
    </row>
    <row r="12" spans="1:12" x14ac:dyDescent="0.25">
      <c r="A12">
        <v>389</v>
      </c>
      <c r="B12">
        <v>3</v>
      </c>
      <c r="C12" t="str">
        <f>VLOOKUP(B12,'Categorias Fornecedores'!A:B,2,0)</f>
        <v>MATERIAL</v>
      </c>
      <c r="D12" t="s">
        <v>541</v>
      </c>
      <c r="E12">
        <v>22</v>
      </c>
      <c r="F12">
        <v>205</v>
      </c>
      <c r="G12">
        <v>9</v>
      </c>
      <c r="H12" t="str">
        <f>VLOOKUP(F12,'Cadastro ProdutosServiços'!A:B,2,0)</f>
        <v>PISO BELLACER 58X58 EXTRA HD 57113</v>
      </c>
      <c r="I12" t="s">
        <v>555</v>
      </c>
      <c r="J12">
        <v>36.75</v>
      </c>
      <c r="K12" s="1">
        <v>44754</v>
      </c>
      <c r="L12" s="7">
        <v>1157.97</v>
      </c>
    </row>
    <row r="13" spans="1:12" x14ac:dyDescent="0.25">
      <c r="A13">
        <v>390</v>
      </c>
      <c r="B13">
        <v>3</v>
      </c>
      <c r="C13" t="str">
        <f>VLOOKUP(B13,'Categorias Fornecedores'!A:B,2,0)</f>
        <v>MATERIAL</v>
      </c>
      <c r="D13" t="s">
        <v>20</v>
      </c>
      <c r="E13">
        <v>3</v>
      </c>
      <c r="F13">
        <v>227</v>
      </c>
      <c r="G13">
        <v>4</v>
      </c>
      <c r="H13" t="str">
        <f>VLOOKUP(F13,'Cadastro ProdutosServiços'!A:B,2,0)</f>
        <v>AREIA ENSACADA MEDIA</v>
      </c>
      <c r="I13" t="s">
        <v>557</v>
      </c>
      <c r="J13">
        <v>1</v>
      </c>
      <c r="K13" s="1">
        <v>44769</v>
      </c>
      <c r="L13" s="7">
        <v>6.6</v>
      </c>
    </row>
    <row r="14" spans="1:12" x14ac:dyDescent="0.25">
      <c r="A14">
        <v>391</v>
      </c>
      <c r="B14">
        <v>3</v>
      </c>
      <c r="C14" t="str">
        <f>VLOOKUP(B14,'Categorias Fornecedores'!A:B,2,0)</f>
        <v>MATERIAL</v>
      </c>
      <c r="D14" t="s">
        <v>20</v>
      </c>
      <c r="E14">
        <v>3</v>
      </c>
      <c r="F14">
        <v>228</v>
      </c>
      <c r="G14">
        <v>7</v>
      </c>
      <c r="H14" t="str">
        <f>VLOOKUP(F14,'Cadastro ProdutosServiços'!A:B,2,0)</f>
        <v>PALHA DE AÇO</v>
      </c>
      <c r="I14" t="s">
        <v>559</v>
      </c>
      <c r="J14">
        <v>1</v>
      </c>
      <c r="K14" s="1">
        <v>44769</v>
      </c>
      <c r="L14" s="7">
        <v>6.6</v>
      </c>
    </row>
    <row r="15" spans="1:12" x14ac:dyDescent="0.25">
      <c r="A15">
        <v>392</v>
      </c>
      <c r="B15">
        <v>3</v>
      </c>
      <c r="C15" t="str">
        <f>VLOOKUP(B15,'Categorias Fornecedores'!A:B,2,0)</f>
        <v>MATERIAL</v>
      </c>
      <c r="D15" t="s">
        <v>20</v>
      </c>
      <c r="E15">
        <v>3</v>
      </c>
      <c r="F15">
        <v>222</v>
      </c>
      <c r="G15">
        <v>9</v>
      </c>
      <c r="H15" t="str">
        <f>VLOOKUP(F15,'Cadastro ProdutosServiços'!A:B,2,0)</f>
        <v>ARGAMASSA PLASMAR AC2 20KG</v>
      </c>
      <c r="I15" t="s">
        <v>562</v>
      </c>
      <c r="J15">
        <v>16</v>
      </c>
      <c r="K15" s="1">
        <v>44769</v>
      </c>
      <c r="L15" s="7">
        <v>391.1</v>
      </c>
    </row>
    <row r="16" spans="1:12" x14ac:dyDescent="0.25">
      <c r="A16">
        <v>393</v>
      </c>
      <c r="B16">
        <v>3</v>
      </c>
      <c r="C16" t="str">
        <f>VLOOKUP(B16,'Categorias Fornecedores'!A:B,2,0)</f>
        <v>MATERIAL</v>
      </c>
      <c r="D16" t="s">
        <v>541</v>
      </c>
      <c r="E16">
        <v>22</v>
      </c>
      <c r="F16">
        <v>205</v>
      </c>
      <c r="G16">
        <v>9</v>
      </c>
      <c r="H16" t="str">
        <f>VLOOKUP(F16,'Cadastro ProdutosServiços'!A:B,2,0)</f>
        <v>PISO BELLACER 58X58 EXTRA HD 57113</v>
      </c>
      <c r="I16" t="s">
        <v>563</v>
      </c>
      <c r="J16">
        <v>2.35</v>
      </c>
      <c r="K16" s="1">
        <v>44755</v>
      </c>
      <c r="L16" s="7">
        <v>77.72</v>
      </c>
    </row>
    <row r="17" spans="1:12" x14ac:dyDescent="0.25">
      <c r="A17">
        <v>394</v>
      </c>
      <c r="B17">
        <v>3</v>
      </c>
      <c r="C17" t="str">
        <f>VLOOKUP(B17,'Categorias Fornecedores'!A:B,2,0)</f>
        <v>MATERIAL</v>
      </c>
      <c r="D17" t="s">
        <v>20</v>
      </c>
      <c r="E17">
        <v>3</v>
      </c>
      <c r="F17">
        <v>228</v>
      </c>
      <c r="G17">
        <v>7</v>
      </c>
      <c r="H17" t="str">
        <f>VLOOKUP(F17,'Cadastro ProdutosServiços'!A:B,2,0)</f>
        <v>PALHA DE AÇO</v>
      </c>
      <c r="I17" t="s">
        <v>559</v>
      </c>
      <c r="J17">
        <v>1</v>
      </c>
      <c r="K17" s="1">
        <v>44768</v>
      </c>
      <c r="L17" s="7">
        <v>6.6</v>
      </c>
    </row>
    <row r="18" spans="1:12" x14ac:dyDescent="0.25">
      <c r="A18">
        <v>395</v>
      </c>
      <c r="B18">
        <v>3</v>
      </c>
      <c r="C18" t="str">
        <f>VLOOKUP(B18,'Categorias Fornecedores'!A:B,2,0)</f>
        <v>MATERIAL</v>
      </c>
      <c r="D18" t="s">
        <v>20</v>
      </c>
      <c r="E18">
        <v>3</v>
      </c>
      <c r="F18">
        <v>229</v>
      </c>
      <c r="G18">
        <v>7</v>
      </c>
      <c r="H18" t="str">
        <f>VLOOKUP(F18,'Cadastro ProdutosServiços'!A:B,2,0)</f>
        <v>VIDEA P MAQUINA 80MM CORTAG</v>
      </c>
      <c r="I18" t="s">
        <v>566</v>
      </c>
      <c r="J18">
        <v>1</v>
      </c>
      <c r="K18" s="1">
        <v>44768</v>
      </c>
      <c r="L18" s="7">
        <v>27</v>
      </c>
    </row>
    <row r="19" spans="1:12" x14ac:dyDescent="0.25">
      <c r="A19">
        <v>396</v>
      </c>
      <c r="B19">
        <v>3</v>
      </c>
      <c r="C19" t="str">
        <f>VLOOKUP(B19,'Categorias Fornecedores'!A:B,2,0)</f>
        <v>MATERIAL</v>
      </c>
      <c r="D19" t="s">
        <v>20</v>
      </c>
      <c r="E19">
        <v>3</v>
      </c>
      <c r="F19">
        <v>230</v>
      </c>
      <c r="G19">
        <v>7</v>
      </c>
      <c r="H19" t="str">
        <f>VLOOKUP(F19,'Cadastro ProdutosServiços'!A:B,2,0)</f>
        <v>FILTRO ESPUMA CORTAG</v>
      </c>
      <c r="I19" t="s">
        <v>567</v>
      </c>
      <c r="J19">
        <v>1</v>
      </c>
      <c r="K19" s="1">
        <v>44768</v>
      </c>
      <c r="L19" s="7">
        <v>7.74</v>
      </c>
    </row>
    <row r="20" spans="1:12" x14ac:dyDescent="0.25">
      <c r="A20">
        <v>397</v>
      </c>
      <c r="B20">
        <v>3</v>
      </c>
      <c r="C20" t="str">
        <f>VLOOKUP(B20,'Categorias Fornecedores'!A:B,2,0)</f>
        <v>MATERIAL</v>
      </c>
      <c r="D20" t="s">
        <v>581</v>
      </c>
      <c r="E20">
        <v>8</v>
      </c>
      <c r="F20">
        <v>231</v>
      </c>
      <c r="G20">
        <v>9</v>
      </c>
      <c r="H20" t="str">
        <f>VLOOKUP(F20,'Cadastro ProdutosServiços'!A:B,2,0)</f>
        <v>ALIZAR CEDRINHO MESCL BOL 7 TOPAZIO</v>
      </c>
      <c r="I20" t="s">
        <v>582</v>
      </c>
      <c r="J20">
        <v>6</v>
      </c>
      <c r="K20" s="1">
        <v>44770</v>
      </c>
      <c r="L20" s="7">
        <v>596.70000000000005</v>
      </c>
    </row>
    <row r="21" spans="1:12" x14ac:dyDescent="0.25">
      <c r="A21">
        <v>398</v>
      </c>
      <c r="B21">
        <v>3</v>
      </c>
      <c r="C21" t="str">
        <f>VLOOKUP(B21,'Categorias Fornecedores'!A:B,2,0)</f>
        <v>MATERIAL</v>
      </c>
      <c r="D21" t="s">
        <v>581</v>
      </c>
      <c r="E21">
        <v>8</v>
      </c>
      <c r="F21">
        <v>232</v>
      </c>
      <c r="G21">
        <v>9</v>
      </c>
      <c r="H21" t="str">
        <f>VLOOKUP(F21,'Cadastro ProdutosServiços'!A:B,2,0)</f>
        <v>DOBR. 5296 MD 3.12" ANEL RODRIGUES AC</v>
      </c>
      <c r="I21" t="s">
        <v>583</v>
      </c>
      <c r="J21">
        <v>1</v>
      </c>
      <c r="K21" s="1">
        <v>44770</v>
      </c>
      <c r="L21" s="7">
        <v>63.86</v>
      </c>
    </row>
    <row r="22" spans="1:12" x14ac:dyDescent="0.25">
      <c r="A22">
        <v>399</v>
      </c>
      <c r="B22">
        <v>3</v>
      </c>
      <c r="C22" t="str">
        <f>VLOOKUP(B22,'Categorias Fornecedores'!A:B,2,0)</f>
        <v>MATERIAL</v>
      </c>
      <c r="D22" t="s">
        <v>581</v>
      </c>
      <c r="E22">
        <v>8</v>
      </c>
      <c r="F22">
        <v>233</v>
      </c>
      <c r="G22">
        <v>9</v>
      </c>
      <c r="H22" t="str">
        <f>VLOOKUP(F22,'Cadastro ProdutosServiços'!A:B,2,0)</f>
        <v>DOBR. 5300 3 12" RODRIGUES AC</v>
      </c>
      <c r="I22" t="s">
        <v>586</v>
      </c>
      <c r="J22">
        <v>5</v>
      </c>
      <c r="K22" s="1">
        <v>44770</v>
      </c>
      <c r="L22" s="7">
        <v>163.08000000000001</v>
      </c>
    </row>
    <row r="23" spans="1:12" x14ac:dyDescent="0.25">
      <c r="A23">
        <v>400</v>
      </c>
      <c r="B23">
        <v>3</v>
      </c>
      <c r="C23" t="str">
        <f>VLOOKUP(B23,'Categorias Fornecedores'!A:B,2,0)</f>
        <v>MATERIAL</v>
      </c>
      <c r="D23" t="s">
        <v>581</v>
      </c>
      <c r="E23">
        <v>8</v>
      </c>
      <c r="F23">
        <v>234</v>
      </c>
      <c r="G23">
        <v>9</v>
      </c>
      <c r="H23" t="str">
        <f>VLOOKUP(F23,'Cadastro ProdutosServiços'!A:B,2,0)</f>
        <v>FECH. EXT 1710 CR IMAB E81 EZ1710GR20CR</v>
      </c>
      <c r="I23" t="s">
        <v>584</v>
      </c>
      <c r="J23">
        <v>1</v>
      </c>
      <c r="K23" s="1">
        <v>44770</v>
      </c>
      <c r="L23" s="7">
        <v>195.21</v>
      </c>
    </row>
    <row r="24" spans="1:12" x14ac:dyDescent="0.25">
      <c r="A24">
        <v>401</v>
      </c>
      <c r="B24">
        <v>3</v>
      </c>
      <c r="C24" t="str">
        <f>VLOOKUP(B24,'Categorias Fornecedores'!A:B,2,0)</f>
        <v>MATERIAL</v>
      </c>
      <c r="D24" t="s">
        <v>581</v>
      </c>
      <c r="E24">
        <v>8</v>
      </c>
      <c r="F24">
        <v>235</v>
      </c>
      <c r="G24">
        <v>9</v>
      </c>
      <c r="H24" t="str">
        <f>VLOOKUP(F24,'Cadastro ProdutosServiços'!A:B,2,0)</f>
        <v>FECH. 1300 99369B NISA CR ' CJ9369B13CR</v>
      </c>
      <c r="I24" t="s">
        <v>585</v>
      </c>
      <c r="J24">
        <v>2</v>
      </c>
      <c r="K24" s="1">
        <v>44770</v>
      </c>
      <c r="L24" s="7">
        <v>191.23</v>
      </c>
    </row>
    <row r="25" spans="1:12" x14ac:dyDescent="0.25">
      <c r="A25">
        <v>402</v>
      </c>
      <c r="B25">
        <v>3</v>
      </c>
      <c r="C25" t="str">
        <f>VLOOKUP(B25,'Categorias Fornecedores'!A:B,2,0)</f>
        <v>MATERIAL</v>
      </c>
      <c r="D25" t="s">
        <v>581</v>
      </c>
      <c r="E25">
        <v>8</v>
      </c>
      <c r="F25">
        <v>236</v>
      </c>
      <c r="G25">
        <v>9</v>
      </c>
      <c r="H25" t="str">
        <f>VLOOKUP(F25,'Cadastro ProdutosServiços'!A:B,2,0)</f>
        <v>FECH. 1300 99369I NISA CR ' CJ9369113CR</v>
      </c>
      <c r="I25" t="s">
        <v>587</v>
      </c>
      <c r="J25">
        <v>3</v>
      </c>
      <c r="K25" s="1">
        <v>44770</v>
      </c>
      <c r="L25" s="7">
        <v>286.83999999999997</v>
      </c>
    </row>
    <row r="26" spans="1:12" x14ac:dyDescent="0.25">
      <c r="A26">
        <v>403</v>
      </c>
      <c r="B26">
        <v>3</v>
      </c>
      <c r="C26" t="str">
        <f>VLOOKUP(B26,'Categorias Fornecedores'!A:B,2,0)</f>
        <v>MATERIAL</v>
      </c>
      <c r="D26" t="s">
        <v>581</v>
      </c>
      <c r="E26">
        <v>8</v>
      </c>
      <c r="F26">
        <v>237</v>
      </c>
      <c r="G26">
        <v>9</v>
      </c>
      <c r="H26" t="str">
        <f>VLOOKUP(F26,'Cadastro ProdutosServiços'!A:B,2,0)</f>
        <v>PORTA BBB R 80 C.ARANA CASMAVI 2009</v>
      </c>
      <c r="I26" t="s">
        <v>588</v>
      </c>
      <c r="J26">
        <v>1</v>
      </c>
      <c r="K26" s="1">
        <v>44770</v>
      </c>
      <c r="L26" s="7">
        <v>1415.25</v>
      </c>
    </row>
    <row r="27" spans="1:12" x14ac:dyDescent="0.25">
      <c r="A27">
        <v>404</v>
      </c>
      <c r="B27">
        <v>3</v>
      </c>
      <c r="C27" t="str">
        <f>VLOOKUP(B27,'Categorias Fornecedores'!A:B,2,0)</f>
        <v>MATERIAL</v>
      </c>
      <c r="D27" t="s">
        <v>581</v>
      </c>
      <c r="E27">
        <v>8</v>
      </c>
      <c r="F27">
        <v>238</v>
      </c>
      <c r="G27">
        <v>9</v>
      </c>
      <c r="H27" t="str">
        <f>VLOOKUP(F27,'Cadastro ProdutosServiços'!A:B,2,0)</f>
        <v>PORTA LISA ENC CEDRO 70 RANDA</v>
      </c>
      <c r="I27" t="s">
        <v>589</v>
      </c>
      <c r="J27">
        <v>2</v>
      </c>
      <c r="K27" s="1">
        <v>44770</v>
      </c>
      <c r="L27" s="7">
        <v>553.69000000000005</v>
      </c>
    </row>
    <row r="28" spans="1:12" x14ac:dyDescent="0.25">
      <c r="A28">
        <v>405</v>
      </c>
      <c r="B28">
        <v>3</v>
      </c>
      <c r="C28" t="str">
        <f>VLOOKUP(B28,'Categorias Fornecedores'!A:B,2,0)</f>
        <v>MATERIAL</v>
      </c>
      <c r="D28" t="s">
        <v>581</v>
      </c>
      <c r="E28">
        <v>8</v>
      </c>
      <c r="F28">
        <v>239</v>
      </c>
      <c r="G28">
        <v>9</v>
      </c>
      <c r="H28" t="str">
        <f>VLOOKUP(F28,'Cadastro ProdutosServiços'!A:B,2,0)</f>
        <v>PORTA LISA ENC CEDRO 80 RANDA</v>
      </c>
      <c r="I28" t="s">
        <v>590</v>
      </c>
      <c r="J28">
        <v>3</v>
      </c>
      <c r="K28" s="1">
        <v>44770</v>
      </c>
      <c r="L28" s="7">
        <v>830.54</v>
      </c>
    </row>
    <row r="29" spans="1:12" x14ac:dyDescent="0.25">
      <c r="A29">
        <v>406</v>
      </c>
      <c r="B29">
        <v>3</v>
      </c>
      <c r="C29" t="str">
        <f>VLOOKUP(B29,'Categorias Fornecedores'!A:B,2,0)</f>
        <v>MATERIAL</v>
      </c>
      <c r="D29" t="s">
        <v>581</v>
      </c>
      <c r="E29">
        <v>8</v>
      </c>
      <c r="F29">
        <v>240</v>
      </c>
      <c r="G29">
        <v>9</v>
      </c>
      <c r="H29" t="str">
        <f>VLOOKUP(F29,'Cadastro ProdutosServiços'!A:B,2,0)</f>
        <v>PUX. B.CHATA 1.12" LISO 500mm CR</v>
      </c>
      <c r="I29" t="s">
        <v>591</v>
      </c>
      <c r="J29">
        <v>1</v>
      </c>
      <c r="K29" s="1">
        <v>44770</v>
      </c>
      <c r="L29" s="7">
        <v>237.69</v>
      </c>
    </row>
    <row r="30" spans="1:12" x14ac:dyDescent="0.25">
      <c r="A30">
        <v>407</v>
      </c>
      <c r="B30">
        <v>2</v>
      </c>
      <c r="C30" t="str">
        <f>VLOOKUP(B30,'Categorias Fornecedores'!A:B,2,0)</f>
        <v>PEDREIRO</v>
      </c>
      <c r="D30" t="s">
        <v>502</v>
      </c>
      <c r="E30">
        <v>31</v>
      </c>
      <c r="F30">
        <v>1</v>
      </c>
      <c r="G30">
        <v>2</v>
      </c>
      <c r="H30" t="str">
        <f>VLOOKUP(F30,'Cadastro ProdutosServiços'!A:B,2,0)</f>
        <v>MÃO DE OBRA PEDREIRO</v>
      </c>
      <c r="I30" t="s">
        <v>536</v>
      </c>
      <c r="J30">
        <v>1</v>
      </c>
      <c r="K30" s="1">
        <v>44771</v>
      </c>
      <c r="L30" s="7">
        <v>1200</v>
      </c>
    </row>
  </sheetData>
  <autoFilter ref="A1:L30" xr:uid="{75435488-33AB-41E4-AE00-F88DEDC2755B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5471-52C9-4707-84EC-D5638618002F}">
  <dimension ref="A1:L46"/>
  <sheetViews>
    <sheetView topLeftCell="B1" workbookViewId="0">
      <selection activeCell="K47" sqref="K47"/>
    </sheetView>
  </sheetViews>
  <sheetFormatPr defaultRowHeight="15" x14ac:dyDescent="0.25"/>
  <cols>
    <col min="1" max="1" width="11.85546875" bestFit="1" customWidth="1"/>
    <col min="2" max="2" width="28.42578125" bestFit="1" customWidth="1"/>
    <col min="3" max="3" width="34.85546875" bestFit="1" customWidth="1"/>
    <col min="4" max="4" width="13.140625" bestFit="1" customWidth="1"/>
    <col min="5" max="5" width="17.5703125" bestFit="1" customWidth="1"/>
    <col min="6" max="6" width="22.85546875" bestFit="1" customWidth="1"/>
    <col min="7" max="7" width="34.7109375" bestFit="1" customWidth="1"/>
    <col min="8" max="8" width="54.85546875" bestFit="1" customWidth="1"/>
    <col min="9" max="9" width="21.7109375" bestFit="1" customWidth="1"/>
    <col min="10" max="10" width="12.85546875" bestFit="1" customWidth="1"/>
    <col min="11" max="12" width="10.7109375" bestFit="1" customWidth="1"/>
  </cols>
  <sheetData>
    <row r="1" spans="1:12" x14ac:dyDescent="0.25">
      <c r="A1" s="2" t="s">
        <v>18</v>
      </c>
      <c r="B1" s="2" t="s">
        <v>25</v>
      </c>
      <c r="C1" s="2" t="s">
        <v>26</v>
      </c>
      <c r="D1" s="2" t="s">
        <v>7</v>
      </c>
      <c r="E1" s="8" t="s">
        <v>458</v>
      </c>
      <c r="F1" s="2" t="s">
        <v>455</v>
      </c>
      <c r="G1" s="2" t="s">
        <v>456</v>
      </c>
      <c r="H1" s="2" t="s">
        <v>30</v>
      </c>
      <c r="I1" s="2" t="s">
        <v>457</v>
      </c>
      <c r="J1" s="8" t="s">
        <v>32</v>
      </c>
      <c r="K1" s="3" t="s">
        <v>5</v>
      </c>
      <c r="L1" s="2" t="s">
        <v>6</v>
      </c>
    </row>
    <row r="2" spans="1:12" x14ac:dyDescent="0.25">
      <c r="A2">
        <v>408</v>
      </c>
      <c r="B2">
        <v>3</v>
      </c>
      <c r="C2" t="str">
        <f>VLOOKUP(B2,'Categorias Fornecedores'!A:B,2,0)</f>
        <v>MATERIAL</v>
      </c>
      <c r="D2" t="s">
        <v>541</v>
      </c>
      <c r="E2">
        <v>22</v>
      </c>
      <c r="F2">
        <v>222</v>
      </c>
      <c r="G2">
        <v>9</v>
      </c>
      <c r="H2" t="str">
        <f>VLOOKUP(F2,'Cadastro ProdutosServiços'!A:B,2,0)</f>
        <v>ARGAMASSA PLASMAR AC2 20KG</v>
      </c>
      <c r="I2" t="s">
        <v>560</v>
      </c>
      <c r="J2">
        <v>3</v>
      </c>
      <c r="K2" s="1">
        <v>44774</v>
      </c>
      <c r="L2" s="7">
        <v>70.53</v>
      </c>
    </row>
    <row r="3" spans="1:12" x14ac:dyDescent="0.25">
      <c r="A3">
        <v>409</v>
      </c>
      <c r="B3">
        <v>3</v>
      </c>
      <c r="C3" t="str">
        <f>VLOOKUP(B3,'Categorias Fornecedores'!A:B,2,0)</f>
        <v>MATERIAL</v>
      </c>
      <c r="D3" t="s">
        <v>541</v>
      </c>
      <c r="E3">
        <v>22</v>
      </c>
      <c r="F3">
        <v>223</v>
      </c>
      <c r="G3">
        <v>7</v>
      </c>
      <c r="H3" t="str">
        <f>VLOOKUP(F3,'Cadastro ProdutosServiços'!A:B,2,0)</f>
        <v>ESPACADOR NIVELADOR DE PISO 1.5MM (cortag slim)</v>
      </c>
      <c r="I3" t="s">
        <v>561</v>
      </c>
      <c r="J3">
        <v>2</v>
      </c>
      <c r="K3" s="1">
        <v>44774</v>
      </c>
      <c r="L3" s="7">
        <v>25.74</v>
      </c>
    </row>
    <row r="4" spans="1:12" x14ac:dyDescent="0.25">
      <c r="A4">
        <v>410</v>
      </c>
      <c r="B4">
        <v>3</v>
      </c>
      <c r="C4" t="str">
        <f>VLOOKUP(B4,'Categorias Fornecedores'!A:B,2,0)</f>
        <v>MATERIAL</v>
      </c>
      <c r="D4" t="s">
        <v>20</v>
      </c>
      <c r="E4">
        <v>3</v>
      </c>
      <c r="F4">
        <v>222</v>
      </c>
      <c r="G4">
        <v>9</v>
      </c>
      <c r="H4" t="str">
        <f>VLOOKUP(F4,'Cadastro ProdutosServiços'!A:B,2,0)</f>
        <v>ARGAMASSA PLASMAR AC2 20KG</v>
      </c>
      <c r="I4" t="s">
        <v>593</v>
      </c>
      <c r="J4">
        <v>2</v>
      </c>
      <c r="K4" s="1">
        <v>44790</v>
      </c>
      <c r="L4" s="7">
        <v>52.36</v>
      </c>
    </row>
    <row r="5" spans="1:12" x14ac:dyDescent="0.25">
      <c r="A5">
        <v>411</v>
      </c>
      <c r="B5">
        <v>3</v>
      </c>
      <c r="C5" t="str">
        <f>VLOOKUP(B5,'Categorias Fornecedores'!A:B,2,0)</f>
        <v>MATERIAL</v>
      </c>
      <c r="D5" t="s">
        <v>20</v>
      </c>
      <c r="E5">
        <v>3</v>
      </c>
      <c r="F5">
        <v>241</v>
      </c>
      <c r="G5">
        <v>7</v>
      </c>
      <c r="H5" t="str">
        <f>VLOOKUP(F5,'Cadastro ProdutosServiços'!A:B,2,0)</f>
        <v>FITA CREPE 48MMX50 QUARTZOLIT</v>
      </c>
      <c r="I5" t="s">
        <v>594</v>
      </c>
      <c r="J5">
        <v>1</v>
      </c>
      <c r="K5" s="1">
        <v>44790</v>
      </c>
      <c r="L5" s="7">
        <v>12</v>
      </c>
    </row>
    <row r="6" spans="1:12" x14ac:dyDescent="0.25">
      <c r="A6">
        <v>412</v>
      </c>
      <c r="B6">
        <v>3</v>
      </c>
      <c r="C6" t="str">
        <f>VLOOKUP(B6,'Categorias Fornecedores'!A:B,2,0)</f>
        <v>MATERIAL</v>
      </c>
      <c r="D6" t="s">
        <v>20</v>
      </c>
      <c r="E6">
        <v>3</v>
      </c>
      <c r="F6">
        <v>3</v>
      </c>
      <c r="G6">
        <v>9</v>
      </c>
      <c r="H6" t="str">
        <f>VLOOKUP(F6,'Cadastro ProdutosServiços'!A:B,2,0)</f>
        <v>BLOCO</v>
      </c>
      <c r="I6" t="s">
        <v>595</v>
      </c>
      <c r="J6">
        <v>20</v>
      </c>
      <c r="K6" s="1">
        <v>44788</v>
      </c>
      <c r="L6" s="7">
        <v>48</v>
      </c>
    </row>
    <row r="7" spans="1:12" x14ac:dyDescent="0.25">
      <c r="A7">
        <v>413</v>
      </c>
      <c r="B7">
        <v>3</v>
      </c>
      <c r="C7" t="str">
        <f>VLOOKUP(B7,'Categorias Fornecedores'!A:B,2,0)</f>
        <v>MATERIAL</v>
      </c>
      <c r="D7" t="s">
        <v>20</v>
      </c>
      <c r="E7">
        <v>3</v>
      </c>
      <c r="F7">
        <v>9</v>
      </c>
      <c r="G7">
        <v>9</v>
      </c>
      <c r="H7" t="str">
        <f>VLOOKUP(F7,'Cadastro ProdutosServiços'!A:B,2,0)</f>
        <v>CIMENTO 50 KG</v>
      </c>
      <c r="I7" t="s">
        <v>548</v>
      </c>
      <c r="J7">
        <v>1</v>
      </c>
      <c r="K7" s="1">
        <v>44788</v>
      </c>
      <c r="L7" s="7">
        <v>34.9</v>
      </c>
    </row>
    <row r="8" spans="1:12" x14ac:dyDescent="0.25">
      <c r="A8">
        <v>414</v>
      </c>
      <c r="B8">
        <v>3</v>
      </c>
      <c r="C8" t="str">
        <f>VLOOKUP(B8,'Categorias Fornecedores'!A:B,2,0)</f>
        <v>MATERIAL</v>
      </c>
      <c r="D8" t="s">
        <v>20</v>
      </c>
      <c r="E8">
        <v>3</v>
      </c>
      <c r="F8">
        <v>227</v>
      </c>
      <c r="G8">
        <v>9</v>
      </c>
      <c r="H8" t="str">
        <f>VLOOKUP(F8,'Cadastro ProdutosServiços'!A:B,2,0)</f>
        <v>AREIA ENSACADA MEDIA</v>
      </c>
      <c r="I8" t="s">
        <v>596</v>
      </c>
      <c r="J8">
        <v>10</v>
      </c>
      <c r="K8" s="1">
        <v>44788</v>
      </c>
      <c r="L8" s="7">
        <v>66</v>
      </c>
    </row>
    <row r="9" spans="1:12" x14ac:dyDescent="0.25">
      <c r="A9">
        <v>415</v>
      </c>
      <c r="B9">
        <v>3</v>
      </c>
      <c r="C9" t="str">
        <f>VLOOKUP(B9,'Categorias Fornecedores'!A:B,2,0)</f>
        <v>MATERIAL</v>
      </c>
      <c r="D9" t="s">
        <v>20</v>
      </c>
      <c r="E9">
        <v>3</v>
      </c>
      <c r="F9">
        <v>89</v>
      </c>
      <c r="G9">
        <v>9</v>
      </c>
      <c r="H9" t="str">
        <f>VLOOKUP(F9,'Cadastro ProdutosServiços'!A:B,2,0)</f>
        <v>CAL MASSA 20 KG ITAU</v>
      </c>
      <c r="I9" t="s">
        <v>549</v>
      </c>
      <c r="J9">
        <v>1</v>
      </c>
      <c r="K9" s="1">
        <v>44788</v>
      </c>
      <c r="L9" s="7">
        <v>16.399999999999999</v>
      </c>
    </row>
    <row r="10" spans="1:12" x14ac:dyDescent="0.25">
      <c r="A10">
        <v>416</v>
      </c>
      <c r="B10">
        <v>3</v>
      </c>
      <c r="C10" t="str">
        <f>VLOOKUP(B10,'Categorias Fornecedores'!A:B,2,0)</f>
        <v>MATERIAL</v>
      </c>
      <c r="D10" t="s">
        <v>541</v>
      </c>
      <c r="E10">
        <v>22</v>
      </c>
      <c r="F10">
        <v>242</v>
      </c>
      <c r="G10">
        <v>9</v>
      </c>
      <c r="H10" t="str">
        <f>VLOOKUP(F10,'Cadastro ProdutosServiços'!A:B,2,0)</f>
        <v>PISO BELLACER 56X56 GI0095 EXTRA HD 57092</v>
      </c>
      <c r="I10" t="s">
        <v>601</v>
      </c>
      <c r="J10">
        <v>11.35</v>
      </c>
      <c r="K10" s="1">
        <v>44774</v>
      </c>
      <c r="L10" s="7">
        <v>433.68</v>
      </c>
    </row>
    <row r="11" spans="1:12" x14ac:dyDescent="0.25">
      <c r="A11">
        <v>417</v>
      </c>
      <c r="B11">
        <v>3</v>
      </c>
      <c r="C11" t="str">
        <f>VLOOKUP(B11,'Categorias Fornecedores'!A:B,2,0)</f>
        <v>MATERIAL</v>
      </c>
      <c r="D11" t="s">
        <v>541</v>
      </c>
      <c r="E11">
        <v>22</v>
      </c>
      <c r="F11">
        <v>222</v>
      </c>
      <c r="G11">
        <v>9</v>
      </c>
      <c r="H11" t="str">
        <f>VLOOKUP(F11,'Cadastro ProdutosServiços'!A:B,2,0)</f>
        <v>ARGAMASSA PLASMAR AC2 20KG</v>
      </c>
      <c r="I11" t="s">
        <v>602</v>
      </c>
      <c r="J11">
        <v>6</v>
      </c>
      <c r="K11" s="1">
        <v>44775</v>
      </c>
      <c r="L11" s="7">
        <v>141</v>
      </c>
    </row>
    <row r="12" spans="1:12" x14ac:dyDescent="0.25">
      <c r="A12">
        <v>418</v>
      </c>
      <c r="B12">
        <v>3</v>
      </c>
      <c r="C12" t="str">
        <f>VLOOKUP(B12,'Categorias Fornecedores'!A:B,2,0)</f>
        <v>MATERIAL</v>
      </c>
      <c r="D12" t="s">
        <v>541</v>
      </c>
      <c r="E12">
        <v>22</v>
      </c>
      <c r="F12">
        <v>243</v>
      </c>
      <c r="G12">
        <v>9</v>
      </c>
      <c r="H12" t="str">
        <f>VLOOKUP(F12,'Cadastro ProdutosServiços'!A:B,2,0)</f>
        <v>PREGO 12X12 S/C CARTELA</v>
      </c>
      <c r="I12" t="s">
        <v>603</v>
      </c>
      <c r="J12">
        <v>2</v>
      </c>
      <c r="K12" s="1">
        <v>44774</v>
      </c>
      <c r="L12" s="7">
        <v>22.56</v>
      </c>
    </row>
    <row r="13" spans="1:12" x14ac:dyDescent="0.25">
      <c r="A13">
        <v>419</v>
      </c>
      <c r="B13">
        <v>3</v>
      </c>
      <c r="C13" t="str">
        <f>VLOOKUP(B13,'Categorias Fornecedores'!A:B,2,0)</f>
        <v>MATERIAL</v>
      </c>
      <c r="D13" t="s">
        <v>20</v>
      </c>
      <c r="E13">
        <v>3</v>
      </c>
      <c r="F13">
        <v>213</v>
      </c>
      <c r="G13">
        <v>9</v>
      </c>
      <c r="H13" t="str">
        <f>VLOOKUP(F13,'Cadastro ProdutosServiços'!A:B,2,0)</f>
        <v>REJUNTE VOTOMASSA 1K CINZA PLATINA</v>
      </c>
      <c r="I13" t="s">
        <v>604</v>
      </c>
      <c r="J13">
        <v>12</v>
      </c>
      <c r="K13" s="1">
        <v>44777</v>
      </c>
      <c r="L13" s="7">
        <v>69.36</v>
      </c>
    </row>
    <row r="14" spans="1:12" x14ac:dyDescent="0.25">
      <c r="A14">
        <v>420</v>
      </c>
      <c r="B14">
        <v>4</v>
      </c>
      <c r="C14" t="str">
        <f>VLOOKUP(B14,'Categorias Fornecedores'!A:B,2,0)</f>
        <v>SERVIÇOS DIVERSOS</v>
      </c>
      <c r="D14" t="s">
        <v>606</v>
      </c>
      <c r="E14">
        <v>32</v>
      </c>
      <c r="F14">
        <v>180</v>
      </c>
      <c r="G14">
        <v>18</v>
      </c>
      <c r="H14" t="str">
        <f>VLOOKUP(F14,'Cadastro ProdutosServiços'!A:B,2,0)</f>
        <v>CAÇAMBA</v>
      </c>
      <c r="I14" t="s">
        <v>410</v>
      </c>
      <c r="J14">
        <v>1</v>
      </c>
      <c r="K14" s="1">
        <v>44775</v>
      </c>
      <c r="L14" s="7">
        <v>200</v>
      </c>
    </row>
    <row r="15" spans="1:12" x14ac:dyDescent="0.25">
      <c r="A15">
        <v>421</v>
      </c>
      <c r="B15">
        <v>3</v>
      </c>
      <c r="C15" t="str">
        <f>VLOOKUP(B15,'Categorias Fornecedores'!A:B,2,0)</f>
        <v>MATERIAL</v>
      </c>
      <c r="D15" t="s">
        <v>20</v>
      </c>
      <c r="E15">
        <v>3</v>
      </c>
      <c r="F15">
        <v>227</v>
      </c>
      <c r="G15">
        <v>9</v>
      </c>
      <c r="H15" t="str">
        <f>VLOOKUP(F15,'Cadastro ProdutosServiços'!A:B,2,0)</f>
        <v>AREIA ENSACADA MEDIA</v>
      </c>
      <c r="I15" t="s">
        <v>607</v>
      </c>
      <c r="J15">
        <v>6</v>
      </c>
      <c r="K15" s="1">
        <v>44769</v>
      </c>
      <c r="L15" s="7">
        <v>39.6</v>
      </c>
    </row>
    <row r="16" spans="1:12" x14ac:dyDescent="0.25">
      <c r="A16">
        <v>422</v>
      </c>
      <c r="B16">
        <v>3</v>
      </c>
      <c r="C16" t="str">
        <f>VLOOKUP(B16,'Categorias Fornecedores'!A:B,2,0)</f>
        <v>MATERIAL</v>
      </c>
      <c r="D16" t="s">
        <v>20</v>
      </c>
      <c r="E16">
        <v>3</v>
      </c>
      <c r="F16">
        <v>9</v>
      </c>
      <c r="G16">
        <v>9</v>
      </c>
      <c r="H16" t="str">
        <f>VLOOKUP(F16,'Cadastro ProdutosServiços'!A:B,2,0)</f>
        <v>CIMENTO 50 KG</v>
      </c>
      <c r="I16" t="s">
        <v>608</v>
      </c>
      <c r="J16">
        <v>2</v>
      </c>
      <c r="K16" s="1">
        <v>44769</v>
      </c>
      <c r="L16" s="7">
        <v>69.8</v>
      </c>
    </row>
    <row r="17" spans="1:12" x14ac:dyDescent="0.25">
      <c r="A17">
        <v>423</v>
      </c>
      <c r="B17">
        <v>3</v>
      </c>
      <c r="C17" t="str">
        <f>VLOOKUP(B17,'Categorias Fornecedores'!A:B,2,0)</f>
        <v>MATERIAL</v>
      </c>
      <c r="D17" t="s">
        <v>20</v>
      </c>
      <c r="E17">
        <v>3</v>
      </c>
      <c r="F17">
        <v>182</v>
      </c>
      <c r="G17">
        <v>9</v>
      </c>
      <c r="H17" t="str">
        <f>VLOOKUP(F17,'Cadastro ProdutosServiços'!A:B,2,0)</f>
        <v>ARGAMASSA 20KG PLASMAR AC1</v>
      </c>
      <c r="I17" t="s">
        <v>560</v>
      </c>
      <c r="J17">
        <v>3</v>
      </c>
      <c r="K17" s="1">
        <v>44784</v>
      </c>
      <c r="L17" s="7">
        <v>13.9</v>
      </c>
    </row>
    <row r="18" spans="1:12" x14ac:dyDescent="0.25">
      <c r="A18">
        <v>424</v>
      </c>
      <c r="B18">
        <v>3</v>
      </c>
      <c r="C18" t="str">
        <f>VLOOKUP(B18,'Categorias Fornecedores'!A:B,2,0)</f>
        <v>MATERIAL</v>
      </c>
      <c r="D18" t="s">
        <v>20</v>
      </c>
      <c r="E18">
        <v>3</v>
      </c>
      <c r="F18">
        <v>244</v>
      </c>
      <c r="G18">
        <v>4</v>
      </c>
      <c r="H18" t="str">
        <f>VLOOKUP(F18,'Cadastro ProdutosServiços'!A:B,2,0)</f>
        <v>AREIA ENSACADA FINA</v>
      </c>
      <c r="I18" t="s">
        <v>610</v>
      </c>
      <c r="J18">
        <v>2</v>
      </c>
      <c r="K18" s="1">
        <v>44784</v>
      </c>
      <c r="L18" s="7">
        <v>13.72</v>
      </c>
    </row>
    <row r="19" spans="1:12" x14ac:dyDescent="0.25">
      <c r="A19">
        <v>425</v>
      </c>
      <c r="B19">
        <v>3</v>
      </c>
      <c r="C19" t="str">
        <f>VLOOKUP(B19,'Categorias Fornecedores'!A:B,2,0)</f>
        <v>MATERIAL</v>
      </c>
      <c r="D19" t="s">
        <v>20</v>
      </c>
      <c r="E19">
        <v>3</v>
      </c>
      <c r="F19">
        <v>245</v>
      </c>
      <c r="G19">
        <v>4</v>
      </c>
      <c r="H19" t="str">
        <f>VLOOKUP(F19,'Cadastro ProdutosServiços'!A:B,2,0)</f>
        <v>SILICONE 50GR TRANSPARENTE</v>
      </c>
      <c r="I19" t="s">
        <v>508</v>
      </c>
      <c r="J19">
        <v>1</v>
      </c>
      <c r="K19" s="1">
        <v>44783</v>
      </c>
      <c r="L19" s="7">
        <v>9.9</v>
      </c>
    </row>
    <row r="20" spans="1:12" x14ac:dyDescent="0.25">
      <c r="A20">
        <v>426</v>
      </c>
      <c r="B20">
        <v>3</v>
      </c>
      <c r="C20" t="str">
        <f>VLOOKUP(B20,'Categorias Fornecedores'!A:B,2,0)</f>
        <v>MATERIAL</v>
      </c>
      <c r="D20" t="s">
        <v>20</v>
      </c>
      <c r="E20">
        <v>3</v>
      </c>
      <c r="F20">
        <v>246</v>
      </c>
      <c r="G20">
        <v>4</v>
      </c>
      <c r="H20" t="str">
        <f>VLOOKUP(F20,'Cadastro ProdutosServiços'!A:B,2,0)</f>
        <v>VEDA ROSCA 18X50 AMANCO</v>
      </c>
      <c r="I20" t="s">
        <v>614</v>
      </c>
      <c r="J20">
        <v>1</v>
      </c>
      <c r="K20" s="1">
        <v>44783</v>
      </c>
      <c r="L20" s="7">
        <v>11.01</v>
      </c>
    </row>
    <row r="21" spans="1:12" x14ac:dyDescent="0.25">
      <c r="A21">
        <v>427</v>
      </c>
      <c r="B21">
        <v>3</v>
      </c>
      <c r="C21" t="str">
        <f>VLOOKUP(B21,'Categorias Fornecedores'!A:B,2,0)</f>
        <v>MATERIAL</v>
      </c>
      <c r="D21" t="s">
        <v>20</v>
      </c>
      <c r="E21">
        <v>3</v>
      </c>
      <c r="F21">
        <v>247</v>
      </c>
      <c r="G21">
        <v>4</v>
      </c>
      <c r="H21" t="str">
        <f>VLOOKUP(F21,'Cadastro ProdutosServiços'!A:B,2,0)</f>
        <v>ANEL 40MM</v>
      </c>
      <c r="I21" t="s">
        <v>615</v>
      </c>
      <c r="J21">
        <v>1</v>
      </c>
      <c r="K21" s="1">
        <v>44783</v>
      </c>
      <c r="L21" s="7">
        <v>1.44</v>
      </c>
    </row>
    <row r="22" spans="1:12" x14ac:dyDescent="0.25">
      <c r="A22">
        <v>428</v>
      </c>
      <c r="B22">
        <v>3</v>
      </c>
      <c r="C22" t="str">
        <f>VLOOKUP(B22,'Categorias Fornecedores'!A:B,2,0)</f>
        <v>MATERIAL</v>
      </c>
      <c r="D22" t="s">
        <v>276</v>
      </c>
      <c r="E22">
        <v>20</v>
      </c>
      <c r="F22">
        <v>248</v>
      </c>
      <c r="G22">
        <v>7</v>
      </c>
      <c r="H22" t="str">
        <f>VLOOKUP(F22,'Cadastro ProdutosServiços'!A:B,2,0)</f>
        <v>MASSA ACRÍLICA P/MADEIRA 400GRS.MOGNO QUARTZOLIT</v>
      </c>
      <c r="I22" t="s">
        <v>622</v>
      </c>
      <c r="J22">
        <v>1</v>
      </c>
      <c r="K22" s="1">
        <v>44783</v>
      </c>
      <c r="L22" s="7">
        <v>15.32</v>
      </c>
    </row>
    <row r="23" spans="1:12" x14ac:dyDescent="0.25">
      <c r="A23">
        <v>429</v>
      </c>
      <c r="B23">
        <v>3</v>
      </c>
      <c r="C23" t="str">
        <f>VLOOKUP(B23,'Categorias Fornecedores'!A:B,2,0)</f>
        <v>MATERIAL</v>
      </c>
      <c r="D23" t="s">
        <v>276</v>
      </c>
      <c r="E23">
        <v>20</v>
      </c>
      <c r="F23">
        <v>249</v>
      </c>
      <c r="G23">
        <v>7</v>
      </c>
      <c r="H23" t="str">
        <f>VLOOKUP(F23,'Cadastro ProdutosServiços'!A:B,2,0)</f>
        <v>SELANTE PU30 310ML BRANCO - QUARTZOLIT</v>
      </c>
      <c r="I23" t="s">
        <v>623</v>
      </c>
      <c r="J23">
        <v>1</v>
      </c>
      <c r="K23" s="1">
        <v>44783</v>
      </c>
      <c r="L23" s="7">
        <v>45.7</v>
      </c>
    </row>
    <row r="24" spans="1:12" x14ac:dyDescent="0.25">
      <c r="A24">
        <v>430</v>
      </c>
      <c r="B24">
        <v>3</v>
      </c>
      <c r="C24" t="str">
        <f>VLOOKUP(B24,'Categorias Fornecedores'!A:B,2,0)</f>
        <v>MATERIAL</v>
      </c>
      <c r="D24" t="s">
        <v>276</v>
      </c>
      <c r="E24">
        <v>20</v>
      </c>
      <c r="F24">
        <v>250</v>
      </c>
      <c r="G24">
        <v>7</v>
      </c>
      <c r="H24" t="str">
        <f>VLOOKUP(F24,'Cadastro ProdutosServiços'!A:B,2,0)</f>
        <v>SIFAO SANFONADO DUPLO PVC BRANCO - BLUKIT/ASTRA</v>
      </c>
      <c r="I24" t="s">
        <v>624</v>
      </c>
      <c r="J24">
        <v>1</v>
      </c>
      <c r="K24" s="1">
        <v>44783</v>
      </c>
      <c r="L24" s="7">
        <v>27.68</v>
      </c>
    </row>
    <row r="25" spans="1:12" x14ac:dyDescent="0.25">
      <c r="A25">
        <v>431</v>
      </c>
      <c r="B25">
        <v>3</v>
      </c>
      <c r="C25" t="str">
        <f>VLOOKUP(B25,'Categorias Fornecedores'!A:B,2,0)</f>
        <v>MATERIAL</v>
      </c>
      <c r="D25" t="s">
        <v>276</v>
      </c>
      <c r="E25">
        <v>20</v>
      </c>
      <c r="F25">
        <v>251</v>
      </c>
      <c r="G25">
        <v>7</v>
      </c>
      <c r="H25" t="str">
        <f>VLOOKUP(F25,'Cadastro ProdutosServiços'!A:B,2,0)</f>
        <v>SUPORTE P/PIA METALON 40X20 CHUMBAR 60CM - BRASOL</v>
      </c>
      <c r="I25" t="s">
        <v>626</v>
      </c>
      <c r="J25">
        <v>2</v>
      </c>
      <c r="K25" s="1">
        <v>44783</v>
      </c>
      <c r="L25" s="7">
        <v>60.64</v>
      </c>
    </row>
    <row r="26" spans="1:12" x14ac:dyDescent="0.25">
      <c r="A26">
        <v>432</v>
      </c>
      <c r="B26">
        <v>3</v>
      </c>
      <c r="C26" t="str">
        <f>VLOOKUP(B26,'Categorias Fornecedores'!A:B,2,0)</f>
        <v>MATERIAL</v>
      </c>
      <c r="D26" t="s">
        <v>276</v>
      </c>
      <c r="E26">
        <v>20</v>
      </c>
      <c r="F26">
        <v>252</v>
      </c>
      <c r="G26">
        <v>7</v>
      </c>
      <c r="H26" t="str">
        <f>VLOOKUP(F26,'Cadastro ProdutosServiços'!A:B,2,0)</f>
        <v>TANQUE FIBRA DUPLO 100X51 GELO 500109 GE - A.J.RORATO</v>
      </c>
      <c r="I26" t="s">
        <v>625</v>
      </c>
      <c r="J26">
        <v>1</v>
      </c>
      <c r="K26" s="1">
        <v>44783</v>
      </c>
      <c r="L26" s="7">
        <v>197.11</v>
      </c>
    </row>
    <row r="27" spans="1:12" x14ac:dyDescent="0.25">
      <c r="A27">
        <v>433</v>
      </c>
      <c r="B27">
        <v>3</v>
      </c>
      <c r="C27" t="str">
        <f>VLOOKUP(B27,'Categorias Fornecedores'!A:B,2,0)</f>
        <v>MATERIAL</v>
      </c>
      <c r="D27" t="s">
        <v>276</v>
      </c>
      <c r="E27">
        <v>20</v>
      </c>
      <c r="F27">
        <v>253</v>
      </c>
      <c r="G27">
        <v>7</v>
      </c>
      <c r="H27" t="str">
        <f>VLOOKUP(F27,'Cadastro ProdutosServiços'!A:B,2,0)</f>
        <v>VALVULA P/TANQUE PVC 11/4 BRANCA VT - ASTRA</v>
      </c>
      <c r="I27" t="s">
        <v>627</v>
      </c>
      <c r="J27">
        <v>2</v>
      </c>
      <c r="K27" s="1">
        <v>44783</v>
      </c>
      <c r="L27" s="7">
        <v>34.659999999999997</v>
      </c>
    </row>
    <row r="28" spans="1:12" x14ac:dyDescent="0.25">
      <c r="A28">
        <v>434</v>
      </c>
      <c r="B28">
        <v>3</v>
      </c>
      <c r="C28" t="str">
        <f>VLOOKUP(B28,'Categorias Fornecedores'!A:B,2,0)</f>
        <v>MATERIAL</v>
      </c>
      <c r="D28" t="s">
        <v>20</v>
      </c>
      <c r="E28">
        <v>3</v>
      </c>
      <c r="F28">
        <v>6</v>
      </c>
      <c r="G28">
        <v>4</v>
      </c>
      <c r="H28" t="str">
        <f>VLOOKUP(F28,'Cadastro ProdutosServiços'!A:B,2,0)</f>
        <v>CAM. AREIA MÉDIA</v>
      </c>
      <c r="I28" t="s">
        <v>628</v>
      </c>
      <c r="J28">
        <v>1</v>
      </c>
      <c r="K28" s="1">
        <v>44802</v>
      </c>
      <c r="L28" s="7">
        <v>400</v>
      </c>
    </row>
    <row r="29" spans="1:12" x14ac:dyDescent="0.25">
      <c r="A29">
        <v>435</v>
      </c>
      <c r="B29">
        <v>3</v>
      </c>
      <c r="C29" t="str">
        <f>VLOOKUP(B29,'Categorias Fornecedores'!A:B,2,0)</f>
        <v>MATERIAL</v>
      </c>
      <c r="D29" t="s">
        <v>20</v>
      </c>
      <c r="E29">
        <v>3</v>
      </c>
      <c r="F29">
        <v>32</v>
      </c>
      <c r="G29">
        <v>4</v>
      </c>
      <c r="H29" t="str">
        <f>VLOOKUP(F29,'Cadastro ProdutosServiços'!A:B,2,0)</f>
        <v>CAM. BRITA 0</v>
      </c>
      <c r="I29" t="s">
        <v>634</v>
      </c>
      <c r="J29">
        <v>2</v>
      </c>
      <c r="K29" s="1">
        <v>44802</v>
      </c>
      <c r="L29" s="7">
        <v>380</v>
      </c>
    </row>
    <row r="30" spans="1:12" x14ac:dyDescent="0.25">
      <c r="A30">
        <v>436</v>
      </c>
      <c r="B30">
        <v>3</v>
      </c>
      <c r="C30" t="str">
        <f>VLOOKUP(B30,'Categorias Fornecedores'!A:B,2,0)</f>
        <v>MATERIAL</v>
      </c>
      <c r="D30" t="s">
        <v>20</v>
      </c>
      <c r="E30">
        <v>3</v>
      </c>
      <c r="F30">
        <v>9</v>
      </c>
      <c r="G30">
        <v>4</v>
      </c>
      <c r="H30" t="str">
        <f>VLOOKUP(F30,'Cadastro ProdutosServiços'!A:B,2,0)</f>
        <v>CIMENTO 50 KG</v>
      </c>
      <c r="I30" t="s">
        <v>629</v>
      </c>
      <c r="J30">
        <v>10</v>
      </c>
      <c r="K30" s="1">
        <v>44802</v>
      </c>
      <c r="L30" s="7">
        <v>339</v>
      </c>
    </row>
    <row r="31" spans="1:12" x14ac:dyDescent="0.25">
      <c r="A31">
        <v>437</v>
      </c>
      <c r="B31">
        <v>3</v>
      </c>
      <c r="C31" t="str">
        <f>VLOOKUP(B31,'Categorias Fornecedores'!A:B,2,0)</f>
        <v>MATERIAL</v>
      </c>
      <c r="D31" t="s">
        <v>20</v>
      </c>
      <c r="E31">
        <v>3</v>
      </c>
      <c r="F31">
        <v>13</v>
      </c>
      <c r="G31">
        <v>4</v>
      </c>
      <c r="H31" t="str">
        <f>VLOOKUP(F31,'Cadastro ProdutosServiços'!A:B,2,0)</f>
        <v>GLOBOFILITO 17KG</v>
      </c>
      <c r="I31" t="s">
        <v>630</v>
      </c>
      <c r="J31">
        <v>8</v>
      </c>
      <c r="K31" s="1">
        <v>44802</v>
      </c>
      <c r="L31" s="7">
        <v>45.6</v>
      </c>
    </row>
    <row r="32" spans="1:12" x14ac:dyDescent="0.25">
      <c r="A32">
        <v>438</v>
      </c>
      <c r="B32">
        <v>3</v>
      </c>
      <c r="C32" t="str">
        <f>VLOOKUP(B32,'Categorias Fornecedores'!A:B,2,0)</f>
        <v>MATERIAL</v>
      </c>
      <c r="D32" t="s">
        <v>20</v>
      </c>
      <c r="E32">
        <v>3</v>
      </c>
      <c r="F32">
        <v>89</v>
      </c>
      <c r="G32">
        <v>4</v>
      </c>
      <c r="H32" t="str">
        <f>VLOOKUP(F32,'Cadastro ProdutosServiços'!A:B,2,0)</f>
        <v>CAL MASSA 20 KG ITAU</v>
      </c>
      <c r="I32" t="s">
        <v>631</v>
      </c>
      <c r="J32">
        <v>8</v>
      </c>
      <c r="K32" s="1">
        <v>44802</v>
      </c>
      <c r="L32" s="7">
        <v>131.19999999999999</v>
      </c>
    </row>
    <row r="33" spans="1:12" x14ac:dyDescent="0.25">
      <c r="A33">
        <v>439</v>
      </c>
      <c r="B33">
        <v>3</v>
      </c>
      <c r="C33" t="str">
        <f>VLOOKUP(B33,'Categorias Fornecedores'!A:B,2,0)</f>
        <v>MATERIAL</v>
      </c>
      <c r="D33" t="s">
        <v>20</v>
      </c>
      <c r="E33">
        <v>3</v>
      </c>
      <c r="F33">
        <v>3</v>
      </c>
      <c r="G33">
        <v>4</v>
      </c>
      <c r="H33" t="str">
        <f>VLOOKUP(F33,'Cadastro ProdutosServiços'!A:B,2,0)</f>
        <v>BLOCO</v>
      </c>
      <c r="I33" t="s">
        <v>632</v>
      </c>
      <c r="J33">
        <v>350</v>
      </c>
      <c r="K33" s="1">
        <v>44802</v>
      </c>
      <c r="L33" s="7">
        <v>840</v>
      </c>
    </row>
    <row r="34" spans="1:12" x14ac:dyDescent="0.25">
      <c r="A34">
        <v>440</v>
      </c>
      <c r="B34">
        <v>3</v>
      </c>
      <c r="C34" t="str">
        <f>VLOOKUP(B34,'Categorias Fornecedores'!A:B,2,0)</f>
        <v>MATERIAL</v>
      </c>
      <c r="D34" t="s">
        <v>20</v>
      </c>
      <c r="E34">
        <v>3</v>
      </c>
      <c r="F34">
        <v>48</v>
      </c>
      <c r="G34">
        <v>4</v>
      </c>
      <c r="H34" t="str">
        <f>VLOOKUP(F34,'Cadastro ProdutosServiços'!A:B,2,0)</f>
        <v>MONTANTE 4M 3/8 10X25</v>
      </c>
      <c r="I34" t="s">
        <v>633</v>
      </c>
      <c r="J34">
        <v>3</v>
      </c>
      <c r="K34" s="1">
        <v>44802</v>
      </c>
      <c r="L34" s="7">
        <v>456</v>
      </c>
    </row>
    <row r="35" spans="1:12" x14ac:dyDescent="0.25">
      <c r="A35">
        <v>441</v>
      </c>
      <c r="B35">
        <v>3</v>
      </c>
      <c r="C35" t="str">
        <f>VLOOKUP(B35,'Categorias Fornecedores'!A:B,2,0)</f>
        <v>MATERIAL</v>
      </c>
      <c r="D35" t="s">
        <v>20</v>
      </c>
      <c r="E35">
        <v>3</v>
      </c>
      <c r="F35">
        <v>254</v>
      </c>
      <c r="G35">
        <v>9</v>
      </c>
      <c r="H35" t="str">
        <f>VLOOKUP(F35,'Cadastro ProdutosServiços'!A:B,2,0)</f>
        <v>GAB.079 AJR FLORENCE 557129 KIT ESPEL LAVAT NOGAL</v>
      </c>
      <c r="I35" t="s">
        <v>646</v>
      </c>
      <c r="J35">
        <v>2</v>
      </c>
      <c r="K35" s="1">
        <v>44777</v>
      </c>
      <c r="L35" s="7">
        <v>1763.12</v>
      </c>
    </row>
    <row r="36" spans="1:12" x14ac:dyDescent="0.25">
      <c r="A36">
        <v>442</v>
      </c>
      <c r="B36">
        <v>3</v>
      </c>
      <c r="C36" t="str">
        <f>VLOOKUP(B36,'Categorias Fornecedores'!A:B,2,0)</f>
        <v>MATERIAL</v>
      </c>
      <c r="D36" t="s">
        <v>20</v>
      </c>
      <c r="E36">
        <v>3</v>
      </c>
      <c r="F36">
        <v>255</v>
      </c>
      <c r="G36">
        <v>9</v>
      </c>
      <c r="H36" t="str">
        <f>VLOOKUP(F36,'Cadastro ProdutosServiços'!A:B,2,0)</f>
        <v>VALVULA P/LAVATORIO (CURTA) S/LADRAO 1603 PISON</v>
      </c>
      <c r="I36" t="s">
        <v>647</v>
      </c>
      <c r="J36">
        <v>2</v>
      </c>
      <c r="K36" s="1">
        <v>44777</v>
      </c>
      <c r="L36" s="7">
        <v>36.56</v>
      </c>
    </row>
    <row r="37" spans="1:12" x14ac:dyDescent="0.25">
      <c r="A37">
        <v>443</v>
      </c>
      <c r="B37">
        <v>3</v>
      </c>
      <c r="C37" t="str">
        <f>VLOOKUP(B37,'Categorias Fornecedores'!A:B,2,0)</f>
        <v>MATERIAL</v>
      </c>
      <c r="D37" t="s">
        <v>20</v>
      </c>
      <c r="E37">
        <v>3</v>
      </c>
      <c r="F37">
        <v>256</v>
      </c>
      <c r="G37">
        <v>9</v>
      </c>
      <c r="H37" t="str">
        <f>VLOOKUP(F37,'Cadastro ProdutosServiços'!A:B,2,0)</f>
        <v>ENGATE DURIN FLEX. PVC 50CM</v>
      </c>
      <c r="I37" t="s">
        <v>648</v>
      </c>
      <c r="J37">
        <v>2</v>
      </c>
      <c r="K37" s="1">
        <v>44777</v>
      </c>
      <c r="L37" s="7">
        <v>19.22</v>
      </c>
    </row>
    <row r="38" spans="1:12" x14ac:dyDescent="0.25">
      <c r="A38">
        <v>444</v>
      </c>
      <c r="B38">
        <v>3</v>
      </c>
      <c r="C38" t="str">
        <f>VLOOKUP(B38,'Categorias Fornecedores'!A:B,2,0)</f>
        <v>MATERIAL</v>
      </c>
      <c r="D38" t="s">
        <v>541</v>
      </c>
      <c r="E38">
        <v>22</v>
      </c>
      <c r="F38">
        <v>257</v>
      </c>
      <c r="G38">
        <v>9</v>
      </c>
      <c r="H38" t="str">
        <f>VLOOKUP(F38,'Cadastro ProdutosServiços'!A:B,2,0)</f>
        <v>SIFAO EXTENSIVO BLUKIT SIMPLES BRANCO</v>
      </c>
      <c r="I38" t="s">
        <v>655</v>
      </c>
      <c r="J38">
        <v>2</v>
      </c>
      <c r="K38" s="1">
        <v>44777</v>
      </c>
      <c r="L38" s="7">
        <v>16.62</v>
      </c>
    </row>
    <row r="39" spans="1:12" x14ac:dyDescent="0.25">
      <c r="A39">
        <v>445</v>
      </c>
      <c r="B39">
        <v>3</v>
      </c>
      <c r="C39" t="str">
        <f>VLOOKUP(B39,'Categorias Fornecedores'!A:B,2,0)</f>
        <v>MATERIAL</v>
      </c>
      <c r="D39" t="s">
        <v>541</v>
      </c>
      <c r="E39">
        <v>22</v>
      </c>
      <c r="F39">
        <v>258</v>
      </c>
      <c r="G39">
        <v>9</v>
      </c>
      <c r="H39" t="str">
        <f>VLOOKUP(F39,'Cadastro ProdutosServiços'!A:B,2,0)</f>
        <v>BACIA CONV. ICASA IP5 SABATINI BRANCA</v>
      </c>
      <c r="I39" t="s">
        <v>649</v>
      </c>
      <c r="J39">
        <v>2</v>
      </c>
      <c r="K39" s="1">
        <v>44777</v>
      </c>
      <c r="L39" s="7">
        <v>612.44000000000005</v>
      </c>
    </row>
    <row r="40" spans="1:12" x14ac:dyDescent="0.25">
      <c r="A40">
        <v>446</v>
      </c>
      <c r="B40">
        <v>3</v>
      </c>
      <c r="C40" t="str">
        <f>VLOOKUP(B40,'Categorias Fornecedores'!A:B,2,0)</f>
        <v>MATERIAL</v>
      </c>
      <c r="D40" t="s">
        <v>541</v>
      </c>
      <c r="E40">
        <v>22</v>
      </c>
      <c r="F40">
        <v>259</v>
      </c>
      <c r="G40">
        <v>9</v>
      </c>
      <c r="H40" t="str">
        <f>VLOOKUP(F40,'Cadastro ProdutosServiços'!A:B,2,0)</f>
        <v>PARAFUSO P/FIX.VASO 10MM VPL974CWG ESTEVES</v>
      </c>
      <c r="I40" t="s">
        <v>650</v>
      </c>
      <c r="J40">
        <v>2</v>
      </c>
      <c r="K40" s="1">
        <v>44777</v>
      </c>
      <c r="L40" s="7">
        <v>60.36</v>
      </c>
    </row>
    <row r="41" spans="1:12" x14ac:dyDescent="0.25">
      <c r="A41">
        <v>447</v>
      </c>
      <c r="B41">
        <v>3</v>
      </c>
      <c r="C41" t="str">
        <f>VLOOKUP(B41,'Categorias Fornecedores'!A:B,2,0)</f>
        <v>MATERIAL</v>
      </c>
      <c r="D41" t="s">
        <v>541</v>
      </c>
      <c r="E41">
        <v>22</v>
      </c>
      <c r="F41">
        <v>260</v>
      </c>
      <c r="G41">
        <v>9</v>
      </c>
      <c r="H41" t="str">
        <f>VLOOKUP(F41,'Cadastro ProdutosServiços'!A:B,2,0)</f>
        <v>ANEL VEDAÇÃO P/BACIA (COM GUIA)</v>
      </c>
      <c r="I41" t="s">
        <v>656</v>
      </c>
      <c r="J41">
        <v>2</v>
      </c>
      <c r="K41" s="1">
        <v>44777</v>
      </c>
      <c r="L41" s="7">
        <v>39.619999999999997</v>
      </c>
    </row>
    <row r="42" spans="1:12" x14ac:dyDescent="0.25">
      <c r="A42">
        <v>448</v>
      </c>
      <c r="B42">
        <v>3</v>
      </c>
      <c r="C42" t="str">
        <f>VLOOKUP(B42,'Categorias Fornecedores'!A:B,2,0)</f>
        <v>MATERIAL</v>
      </c>
      <c r="D42" t="s">
        <v>541</v>
      </c>
      <c r="E42">
        <v>22</v>
      </c>
      <c r="F42">
        <v>261</v>
      </c>
      <c r="G42">
        <v>9</v>
      </c>
      <c r="H42" t="str">
        <f>VLOOKUP(F42,'Cadastro ProdutosServiços'!A:B,2,0)</f>
        <v>TUBO LIGAÇÃO P/BACIA PISON 1920 25CM</v>
      </c>
      <c r="I42" t="s">
        <v>651</v>
      </c>
      <c r="J42">
        <v>2</v>
      </c>
      <c r="K42" s="1">
        <v>44777</v>
      </c>
      <c r="L42" s="7">
        <v>99.76</v>
      </c>
    </row>
    <row r="43" spans="1:12" x14ac:dyDescent="0.25">
      <c r="A43">
        <v>449</v>
      </c>
      <c r="B43">
        <v>3</v>
      </c>
      <c r="C43" t="str">
        <f>VLOOKUP(B43,'Categorias Fornecedores'!A:B,2,0)</f>
        <v>MATERIAL</v>
      </c>
      <c r="D43" t="s">
        <v>541</v>
      </c>
      <c r="E43">
        <v>22</v>
      </c>
      <c r="F43">
        <v>262</v>
      </c>
      <c r="G43">
        <v>9</v>
      </c>
      <c r="H43" t="str">
        <f>VLOOKUP(F43,'Cadastro ProdutosServiços'!A:B,2,0)</f>
        <v>ASSENTO ASTRA ALMOF. TTP SABATINI BRANCO</v>
      </c>
      <c r="I43" t="s">
        <v>652</v>
      </c>
      <c r="J43">
        <v>2</v>
      </c>
      <c r="K43" s="1">
        <v>44777</v>
      </c>
      <c r="L43" s="7">
        <v>286.39999999999998</v>
      </c>
    </row>
    <row r="44" spans="1:12" x14ac:dyDescent="0.25">
      <c r="A44">
        <v>450</v>
      </c>
      <c r="B44">
        <v>3</v>
      </c>
      <c r="C44" t="str">
        <f>VLOOKUP(B44,'Categorias Fornecedores'!A:B,2,0)</f>
        <v>MATERIAL</v>
      </c>
      <c r="D44" t="s">
        <v>541</v>
      </c>
      <c r="E44">
        <v>22</v>
      </c>
      <c r="F44">
        <v>263</v>
      </c>
      <c r="G44">
        <v>9</v>
      </c>
      <c r="H44" t="str">
        <f>VLOOKUP(F44,'Cadastro ProdutosServiços'!A:B,2,0)</f>
        <v>TORNEIRA P/LAV.MEBER 1188 C18 BALCAO 1/4 PET</v>
      </c>
      <c r="I44" t="s">
        <v>653</v>
      </c>
      <c r="J44">
        <v>2</v>
      </c>
      <c r="K44" s="1">
        <v>44777</v>
      </c>
      <c r="L44" s="7">
        <v>226.74</v>
      </c>
    </row>
    <row r="45" spans="1:12" x14ac:dyDescent="0.25">
      <c r="A45">
        <v>451</v>
      </c>
      <c r="B45">
        <v>3</v>
      </c>
      <c r="C45" t="str">
        <f>VLOOKUP(B45,'Categorias Fornecedores'!A:B,2,0)</f>
        <v>MATERIAL</v>
      </c>
      <c r="D45" t="s">
        <v>541</v>
      </c>
      <c r="E45">
        <v>22</v>
      </c>
      <c r="F45">
        <v>264</v>
      </c>
      <c r="G45">
        <v>9</v>
      </c>
      <c r="H45" t="str">
        <f>VLOOKUP(F45,'Cadastro ProdutosServiços'!A:B,2,0)</f>
        <v>ACABAMENTO P/VALV. DECA HYDRA MAX 4900 CROMADO</v>
      </c>
      <c r="I45" t="s">
        <v>654</v>
      </c>
      <c r="J45">
        <v>2</v>
      </c>
      <c r="K45" s="1">
        <v>44777</v>
      </c>
      <c r="L45" s="7">
        <v>239.16</v>
      </c>
    </row>
    <row r="46" spans="1:12" x14ac:dyDescent="0.25">
      <c r="A46">
        <v>452</v>
      </c>
      <c r="B46">
        <v>2</v>
      </c>
      <c r="C46" t="str">
        <f>VLOOKUP(B46,'Categorias Fornecedores'!A:B,2,0)</f>
        <v>PEDREIRO</v>
      </c>
      <c r="D46" t="s">
        <v>502</v>
      </c>
      <c r="E46">
        <v>31</v>
      </c>
      <c r="F46">
        <v>1</v>
      </c>
      <c r="G46">
        <v>2</v>
      </c>
      <c r="H46" t="str">
        <f>VLOOKUP(F46,'Cadastro ProdutosServiços'!A:B,2,0)</f>
        <v>MÃO DE OBRA PEDREIRO</v>
      </c>
      <c r="I46" t="s">
        <v>29</v>
      </c>
      <c r="J46">
        <v>1</v>
      </c>
      <c r="K46" s="1">
        <v>44803</v>
      </c>
      <c r="L46" s="7">
        <v>7365</v>
      </c>
    </row>
  </sheetData>
  <autoFilter ref="A1:L46" xr:uid="{6D845471-52C9-4707-84EC-D5638618002F}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6A4A-A2AD-43A0-94B3-9E19829C5FAE}">
  <dimension ref="A1:L78"/>
  <sheetViews>
    <sheetView topLeftCell="A55" workbookViewId="0">
      <selection activeCell="B83" sqref="B83"/>
    </sheetView>
  </sheetViews>
  <sheetFormatPr defaultRowHeight="15" x14ac:dyDescent="0.25"/>
  <cols>
    <col min="1" max="1" width="11.85546875" bestFit="1" customWidth="1"/>
    <col min="2" max="2" width="28.42578125" bestFit="1" customWidth="1"/>
    <col min="3" max="3" width="34.85546875" bestFit="1" customWidth="1"/>
    <col min="4" max="4" width="13.140625" bestFit="1" customWidth="1"/>
    <col min="5" max="5" width="17.5703125" bestFit="1" customWidth="1"/>
    <col min="6" max="6" width="22.85546875" bestFit="1" customWidth="1"/>
    <col min="7" max="7" width="34.7109375" bestFit="1" customWidth="1"/>
    <col min="8" max="8" width="48.85546875" bestFit="1" customWidth="1"/>
    <col min="9" max="9" width="21.7109375" bestFit="1" customWidth="1"/>
    <col min="10" max="10" width="12.85546875" bestFit="1" customWidth="1"/>
    <col min="11" max="11" width="10.7109375" bestFit="1" customWidth="1"/>
    <col min="12" max="12" width="11.7109375" bestFit="1" customWidth="1"/>
  </cols>
  <sheetData>
    <row r="1" spans="1:12" x14ac:dyDescent="0.25">
      <c r="A1" s="2" t="s">
        <v>18</v>
      </c>
      <c r="B1" s="2" t="s">
        <v>25</v>
      </c>
      <c r="C1" s="2" t="s">
        <v>26</v>
      </c>
      <c r="D1" s="2" t="s">
        <v>7</v>
      </c>
      <c r="E1" s="8" t="s">
        <v>458</v>
      </c>
      <c r="F1" s="2" t="s">
        <v>455</v>
      </c>
      <c r="G1" s="2" t="s">
        <v>456</v>
      </c>
      <c r="H1" s="2" t="s">
        <v>30</v>
      </c>
      <c r="I1" s="2" t="s">
        <v>457</v>
      </c>
      <c r="J1" s="8" t="s">
        <v>32</v>
      </c>
      <c r="K1" s="3" t="s">
        <v>5</v>
      </c>
      <c r="L1" s="2" t="s">
        <v>6</v>
      </c>
    </row>
    <row r="2" spans="1:12" x14ac:dyDescent="0.25">
      <c r="A2">
        <v>453</v>
      </c>
      <c r="B2">
        <v>3</v>
      </c>
      <c r="C2" t="str">
        <f>VLOOKUP(B2,'Categorias Fornecedores'!A:B,2,0)</f>
        <v>MATERIAL</v>
      </c>
      <c r="D2" t="s">
        <v>663</v>
      </c>
      <c r="E2">
        <v>17</v>
      </c>
      <c r="F2">
        <v>265</v>
      </c>
      <c r="G2">
        <v>7</v>
      </c>
      <c r="H2" t="str">
        <f>VLOOKUP(F2,'Cadastro ProdutosServiços'!A:B,2,0)</f>
        <v>MOTOR PORTÃO</v>
      </c>
      <c r="I2" t="s">
        <v>660</v>
      </c>
      <c r="J2">
        <v>1</v>
      </c>
      <c r="K2" s="1">
        <v>44832</v>
      </c>
      <c r="L2" s="7">
        <v>800</v>
      </c>
    </row>
    <row r="3" spans="1:12" x14ac:dyDescent="0.25">
      <c r="A3">
        <v>454</v>
      </c>
      <c r="B3">
        <v>3</v>
      </c>
      <c r="C3" t="str">
        <f>VLOOKUP(B3,'Categorias Fornecedores'!A:B,2,0)</f>
        <v>MATERIAL</v>
      </c>
      <c r="D3" t="s">
        <v>663</v>
      </c>
      <c r="E3">
        <v>17</v>
      </c>
      <c r="F3">
        <v>266</v>
      </c>
      <c r="G3">
        <v>7</v>
      </c>
      <c r="H3" t="str">
        <f>VLOOKUP(F3,'Cadastro ProdutosServiços'!A:B,2,0)</f>
        <v>ROLO CONCERTINA</v>
      </c>
      <c r="I3" t="s">
        <v>661</v>
      </c>
      <c r="J3">
        <v>3</v>
      </c>
      <c r="K3" s="1">
        <v>44832</v>
      </c>
      <c r="L3" s="7">
        <v>800</v>
      </c>
    </row>
    <row r="4" spans="1:12" x14ac:dyDescent="0.25">
      <c r="A4">
        <v>455</v>
      </c>
      <c r="B4">
        <v>3</v>
      </c>
      <c r="C4" t="str">
        <f>VLOOKUP(B4,'Categorias Fornecedores'!A:B,2,0)</f>
        <v>MATERIAL</v>
      </c>
      <c r="D4" t="s">
        <v>663</v>
      </c>
      <c r="E4">
        <v>17</v>
      </c>
      <c r="F4">
        <v>267</v>
      </c>
      <c r="G4">
        <v>7</v>
      </c>
      <c r="H4" t="str">
        <f>VLOOKUP(F4,'Cadastro ProdutosServiços'!A:B,2,0)</f>
        <v>PONTA DE LANÇA</v>
      </c>
      <c r="I4" t="s">
        <v>662</v>
      </c>
      <c r="J4">
        <v>7</v>
      </c>
      <c r="K4" s="1">
        <v>44832</v>
      </c>
      <c r="L4" s="7">
        <v>800</v>
      </c>
    </row>
    <row r="5" spans="1:12" x14ac:dyDescent="0.25">
      <c r="A5">
        <v>456</v>
      </c>
      <c r="B5">
        <v>3</v>
      </c>
      <c r="C5" t="str">
        <f>VLOOKUP(B5,'Categorias Fornecedores'!A:B,2,0)</f>
        <v>MATERIAL</v>
      </c>
      <c r="D5" t="s">
        <v>20</v>
      </c>
      <c r="E5">
        <v>3</v>
      </c>
      <c r="F5">
        <v>227</v>
      </c>
      <c r="G5">
        <v>4</v>
      </c>
      <c r="H5" t="str">
        <f>VLOOKUP(F5,'Cadastro ProdutosServiços'!A:B,2,0)</f>
        <v>AREIA ENSACADA MEDIA</v>
      </c>
      <c r="I5" t="s">
        <v>664</v>
      </c>
      <c r="J5">
        <v>3</v>
      </c>
      <c r="K5" s="1">
        <v>44828</v>
      </c>
      <c r="L5" s="7">
        <v>19.8</v>
      </c>
    </row>
    <row r="6" spans="1:12" x14ac:dyDescent="0.25">
      <c r="A6">
        <v>457</v>
      </c>
      <c r="B6">
        <v>3</v>
      </c>
      <c r="C6" t="str">
        <f>VLOOKUP(B6,'Categorias Fornecedores'!A:B,2,0)</f>
        <v>MATERIAL</v>
      </c>
      <c r="D6" t="s">
        <v>20</v>
      </c>
      <c r="E6">
        <v>3</v>
      </c>
      <c r="F6">
        <v>9</v>
      </c>
      <c r="G6">
        <v>4</v>
      </c>
      <c r="H6" t="str">
        <f>VLOOKUP(F6,'Cadastro ProdutosServiços'!A:B,2,0)</f>
        <v>CIMENTO 50 KG</v>
      </c>
      <c r="I6" t="s">
        <v>665</v>
      </c>
      <c r="J6">
        <v>1</v>
      </c>
      <c r="K6" s="1">
        <v>44828</v>
      </c>
      <c r="L6" s="7">
        <v>33.9</v>
      </c>
    </row>
    <row r="7" spans="1:12" x14ac:dyDescent="0.25">
      <c r="A7">
        <v>458</v>
      </c>
      <c r="B7">
        <v>3</v>
      </c>
      <c r="C7" t="str">
        <f>VLOOKUP(B7,'Categorias Fornecedores'!A:B,2,0)</f>
        <v>MATERIAL</v>
      </c>
      <c r="D7" t="s">
        <v>20</v>
      </c>
      <c r="E7">
        <v>3</v>
      </c>
      <c r="F7">
        <v>268</v>
      </c>
      <c r="G7">
        <v>4</v>
      </c>
      <c r="H7" t="str">
        <f>VLOOKUP(F7,'Cadastro ProdutosServiços'!A:B,2,0)</f>
        <v>AREIA ENSACADA GROSSA</v>
      </c>
      <c r="I7" t="s">
        <v>667</v>
      </c>
      <c r="J7">
        <v>10</v>
      </c>
      <c r="K7" s="20">
        <v>44828</v>
      </c>
      <c r="L7" s="7">
        <v>66</v>
      </c>
    </row>
    <row r="8" spans="1:12" x14ac:dyDescent="0.25">
      <c r="A8">
        <v>459</v>
      </c>
      <c r="B8">
        <v>3</v>
      </c>
      <c r="C8" t="str">
        <f>VLOOKUP(B8,'Categorias Fornecedores'!A:B,2,0)</f>
        <v>MATERIAL</v>
      </c>
      <c r="D8" t="s">
        <v>20</v>
      </c>
      <c r="E8">
        <v>3</v>
      </c>
      <c r="F8">
        <v>182</v>
      </c>
      <c r="G8">
        <v>4</v>
      </c>
      <c r="H8" t="str">
        <f>VLOOKUP(F8,'Cadastro ProdutosServiços'!A:B,2,0)</f>
        <v>ARGAMASSA 20KG PLASMAR AC1</v>
      </c>
      <c r="I8" t="s">
        <v>668</v>
      </c>
      <c r="J8">
        <v>2</v>
      </c>
      <c r="K8" s="1">
        <v>44826</v>
      </c>
      <c r="L8" s="7">
        <v>27.8</v>
      </c>
    </row>
    <row r="9" spans="1:12" x14ac:dyDescent="0.25">
      <c r="A9">
        <v>460</v>
      </c>
      <c r="B9">
        <v>3</v>
      </c>
      <c r="C9" t="str">
        <f>VLOOKUP(B9,'Categorias Fornecedores'!A:B,2,0)</f>
        <v>MATERIAL</v>
      </c>
      <c r="D9" t="s">
        <v>20</v>
      </c>
      <c r="E9">
        <v>3</v>
      </c>
      <c r="F9">
        <v>9</v>
      </c>
      <c r="G9">
        <v>4</v>
      </c>
      <c r="H9" t="str">
        <f>VLOOKUP(F9,'Cadastro ProdutosServiços'!A:B,2,0)</f>
        <v>CIMENTO 50 KG</v>
      </c>
      <c r="I9" t="s">
        <v>669</v>
      </c>
      <c r="J9">
        <v>6</v>
      </c>
      <c r="K9" s="1">
        <v>44805</v>
      </c>
      <c r="L9" s="7">
        <v>203.04</v>
      </c>
    </row>
    <row r="10" spans="1:12" x14ac:dyDescent="0.25">
      <c r="A10">
        <v>461</v>
      </c>
      <c r="B10">
        <v>3</v>
      </c>
      <c r="C10" t="str">
        <f>VLOOKUP(B10,'Categorias Fornecedores'!A:B,2,0)</f>
        <v>MATERIAL</v>
      </c>
      <c r="D10" t="s">
        <v>20</v>
      </c>
      <c r="E10">
        <v>3</v>
      </c>
      <c r="F10">
        <v>3</v>
      </c>
      <c r="G10">
        <v>4</v>
      </c>
      <c r="H10" t="str">
        <f>VLOOKUP(F10,'Cadastro ProdutosServiços'!A:B,2,0)</f>
        <v>BLOCO</v>
      </c>
      <c r="I10" t="s">
        <v>670</v>
      </c>
      <c r="J10">
        <v>30</v>
      </c>
      <c r="K10" s="1">
        <v>44805</v>
      </c>
      <c r="L10" s="7">
        <v>72</v>
      </c>
    </row>
    <row r="11" spans="1:12" x14ac:dyDescent="0.25">
      <c r="A11">
        <v>462</v>
      </c>
      <c r="B11">
        <v>3</v>
      </c>
      <c r="C11" t="str">
        <f>VLOOKUP(B11,'Categorias Fornecedores'!A:B,2,0)</f>
        <v>MATERIAL</v>
      </c>
      <c r="D11" t="s">
        <v>20</v>
      </c>
      <c r="E11">
        <v>3</v>
      </c>
      <c r="F11">
        <v>13</v>
      </c>
      <c r="G11">
        <v>4</v>
      </c>
      <c r="H11" t="str">
        <f>VLOOKUP(F11,'Cadastro ProdutosServiços'!A:B,2,0)</f>
        <v>GLOBOFILITO 17KG</v>
      </c>
      <c r="I11" t="s">
        <v>664</v>
      </c>
      <c r="J11">
        <v>3</v>
      </c>
      <c r="K11" s="1">
        <v>44805</v>
      </c>
      <c r="L11" s="7">
        <v>17.100000000000001</v>
      </c>
    </row>
    <row r="12" spans="1:12" x14ac:dyDescent="0.25">
      <c r="A12">
        <v>463</v>
      </c>
      <c r="B12">
        <v>3</v>
      </c>
      <c r="C12" t="str">
        <f>VLOOKUP(B12,'Categorias Fornecedores'!A:B,2,0)</f>
        <v>MATERIAL</v>
      </c>
      <c r="D12" t="s">
        <v>20</v>
      </c>
      <c r="E12">
        <v>3</v>
      </c>
      <c r="F12">
        <v>269</v>
      </c>
      <c r="G12">
        <v>4</v>
      </c>
      <c r="H12" t="str">
        <f>VLOOKUP(F12,'Cadastro ProdutosServiços'!A:B,2,0)</f>
        <v>CONDUITE CORRUGADO 3/4 CINZA</v>
      </c>
      <c r="I12" t="s">
        <v>672</v>
      </c>
      <c r="J12">
        <v>15</v>
      </c>
      <c r="K12" s="1">
        <v>44805</v>
      </c>
      <c r="L12" s="7">
        <v>15</v>
      </c>
    </row>
    <row r="13" spans="1:12" x14ac:dyDescent="0.25">
      <c r="A13">
        <v>464</v>
      </c>
      <c r="B13">
        <v>3</v>
      </c>
      <c r="C13" t="str">
        <f>VLOOKUP(B13,'Categorias Fornecedores'!A:B,2,0)</f>
        <v>MATERIAL</v>
      </c>
      <c r="D13" t="s">
        <v>20</v>
      </c>
      <c r="E13">
        <v>3</v>
      </c>
      <c r="F13">
        <v>270</v>
      </c>
      <c r="G13">
        <v>4</v>
      </c>
      <c r="H13" t="str">
        <f>VLOOKUP(F13,'Cadastro ProdutosServiços'!A:B,2,0)</f>
        <v>VASELINA SÓLIDA 100GR</v>
      </c>
      <c r="I13" t="s">
        <v>676</v>
      </c>
      <c r="J13">
        <v>1</v>
      </c>
      <c r="K13" s="1">
        <v>44816</v>
      </c>
      <c r="L13" s="7">
        <v>14.02</v>
      </c>
    </row>
    <row r="14" spans="1:12" x14ac:dyDescent="0.25">
      <c r="A14">
        <v>465</v>
      </c>
      <c r="B14">
        <v>3</v>
      </c>
      <c r="C14" t="str">
        <f>VLOOKUP(B14,'Categorias Fornecedores'!A:B,2,0)</f>
        <v>MATERIAL</v>
      </c>
      <c r="D14" t="s">
        <v>20</v>
      </c>
      <c r="E14">
        <v>3</v>
      </c>
      <c r="F14">
        <v>271</v>
      </c>
      <c r="G14">
        <v>4</v>
      </c>
      <c r="H14" t="str">
        <f>VLOOKUP(F14,'Cadastro ProdutosServiços'!A:B,2,0)</f>
        <v>LUVA PRESSÃO 1 HBR/KRONA</v>
      </c>
      <c r="I14" t="s">
        <v>678</v>
      </c>
      <c r="J14">
        <v>4</v>
      </c>
      <c r="K14" s="1">
        <v>44816</v>
      </c>
      <c r="L14" s="7">
        <v>11.89</v>
      </c>
    </row>
    <row r="15" spans="1:12" x14ac:dyDescent="0.25">
      <c r="A15">
        <v>466</v>
      </c>
      <c r="B15">
        <v>3</v>
      </c>
      <c r="C15" t="str">
        <f>VLOOKUP(B15,'Categorias Fornecedores'!A:B,2,0)</f>
        <v>MATERIAL</v>
      </c>
      <c r="D15" t="s">
        <v>20</v>
      </c>
      <c r="E15">
        <v>3</v>
      </c>
      <c r="F15">
        <v>272</v>
      </c>
      <c r="G15">
        <v>4</v>
      </c>
      <c r="H15" t="str">
        <f>VLOOKUP(F15,'Cadastro ProdutosServiços'!A:B,2,0)</f>
        <v>LUVA PRESSÃO 3/4 HBR/KRONA</v>
      </c>
      <c r="I15" t="s">
        <v>677</v>
      </c>
      <c r="J15">
        <v>2</v>
      </c>
      <c r="K15" s="1">
        <v>44816</v>
      </c>
      <c r="L15" s="7">
        <v>4.09</v>
      </c>
    </row>
    <row r="16" spans="1:12" x14ac:dyDescent="0.25">
      <c r="A16">
        <v>467</v>
      </c>
      <c r="B16">
        <v>3</v>
      </c>
      <c r="C16" t="str">
        <f>VLOOKUP(B16,'Categorias Fornecedores'!A:B,2,0)</f>
        <v>MATERIAL</v>
      </c>
      <c r="D16" t="s">
        <v>20</v>
      </c>
      <c r="E16">
        <v>3</v>
      </c>
      <c r="F16">
        <v>230</v>
      </c>
      <c r="G16">
        <v>4</v>
      </c>
      <c r="H16" t="str">
        <f>VLOOKUP(F16,'Cadastro ProdutosServiços'!A:B,2,0)</f>
        <v>FILTRO ESPUMA CORTAG</v>
      </c>
      <c r="I16" t="s">
        <v>679</v>
      </c>
      <c r="J16">
        <v>2</v>
      </c>
      <c r="K16" s="1">
        <v>44809</v>
      </c>
      <c r="L16" s="7">
        <v>15.48</v>
      </c>
    </row>
    <row r="17" spans="1:12" x14ac:dyDescent="0.25">
      <c r="A17">
        <v>468</v>
      </c>
      <c r="B17">
        <v>3</v>
      </c>
      <c r="C17" t="str">
        <f>VLOOKUP(B17,'Categorias Fornecedores'!A:B,2,0)</f>
        <v>MATERIAL</v>
      </c>
      <c r="D17" t="s">
        <v>700</v>
      </c>
      <c r="E17">
        <v>33</v>
      </c>
      <c r="F17">
        <v>273</v>
      </c>
      <c r="G17">
        <v>5</v>
      </c>
      <c r="H17" t="str">
        <f>VLOOKUP(F17,'Cadastro ProdutosServiços'!A:B,2,0)</f>
        <v>TRAMONTINA LIZ CONJ TOMADA 20A</v>
      </c>
      <c r="I17">
        <v>1</v>
      </c>
      <c r="J17">
        <v>1</v>
      </c>
      <c r="K17" s="1">
        <v>44805</v>
      </c>
      <c r="L17" s="7">
        <v>11.28</v>
      </c>
    </row>
    <row r="18" spans="1:12" x14ac:dyDescent="0.25">
      <c r="A18">
        <v>469</v>
      </c>
      <c r="B18">
        <v>3</v>
      </c>
      <c r="C18" t="str">
        <f>VLOOKUP(B18,'Categorias Fornecedores'!A:B,2,0)</f>
        <v>MATERIAL</v>
      </c>
      <c r="D18" t="s">
        <v>700</v>
      </c>
      <c r="E18">
        <v>33</v>
      </c>
      <c r="F18">
        <v>274</v>
      </c>
      <c r="G18">
        <v>5</v>
      </c>
      <c r="H18" t="str">
        <f>VLOOKUP(F18,'Cadastro ProdutosServiços'!A:B,2,0)</f>
        <v>TRAMONTINA LIZ CONJ INTER SIMPLES</v>
      </c>
      <c r="I18">
        <v>5</v>
      </c>
      <c r="J18">
        <v>5</v>
      </c>
      <c r="K18" s="1">
        <v>44806</v>
      </c>
      <c r="L18" s="7">
        <v>52.45</v>
      </c>
    </row>
    <row r="19" spans="1:12" x14ac:dyDescent="0.25">
      <c r="A19">
        <v>470</v>
      </c>
      <c r="B19">
        <v>3</v>
      </c>
      <c r="C19" t="str">
        <f>VLOOKUP(B19,'Categorias Fornecedores'!A:B,2,0)</f>
        <v>MATERIAL</v>
      </c>
      <c r="D19" t="s">
        <v>700</v>
      </c>
      <c r="E19">
        <v>33</v>
      </c>
      <c r="F19">
        <v>275</v>
      </c>
      <c r="G19">
        <v>5</v>
      </c>
      <c r="H19" t="str">
        <f>VLOOKUP(F19,'Cadastro ProdutosServiços'!A:B,2,0)</f>
        <v>TRAMONTINA LIZ PLACA 4X2 2 MODULOS DIST</v>
      </c>
      <c r="I19">
        <v>7</v>
      </c>
      <c r="J19">
        <v>7</v>
      </c>
      <c r="K19" s="1">
        <v>44807</v>
      </c>
      <c r="L19" s="7">
        <v>37.799999999999997</v>
      </c>
    </row>
    <row r="20" spans="1:12" x14ac:dyDescent="0.25">
      <c r="A20">
        <v>471</v>
      </c>
      <c r="B20">
        <v>3</v>
      </c>
      <c r="C20" t="str">
        <f>VLOOKUP(B20,'Categorias Fornecedores'!A:B,2,0)</f>
        <v>MATERIAL</v>
      </c>
      <c r="D20" t="s">
        <v>700</v>
      </c>
      <c r="E20">
        <v>33</v>
      </c>
      <c r="F20">
        <v>276</v>
      </c>
      <c r="G20">
        <v>5</v>
      </c>
      <c r="H20" t="str">
        <f>VLOOKUP(F20,'Cadastro ProdutosServiços'!A:B,2,0)</f>
        <v>TRAMONTINA LIZ MOD TOMADA 2P+T 10A</v>
      </c>
      <c r="I20">
        <v>14</v>
      </c>
      <c r="J20">
        <v>14</v>
      </c>
      <c r="K20" s="1">
        <v>44808</v>
      </c>
      <c r="L20" s="7">
        <v>72.8</v>
      </c>
    </row>
    <row r="21" spans="1:12" x14ac:dyDescent="0.25">
      <c r="A21">
        <v>472</v>
      </c>
      <c r="B21">
        <v>3</v>
      </c>
      <c r="C21" t="str">
        <f>VLOOKUP(B21,'Categorias Fornecedores'!A:B,2,0)</f>
        <v>MATERIAL</v>
      </c>
      <c r="D21" t="s">
        <v>700</v>
      </c>
      <c r="E21">
        <v>33</v>
      </c>
      <c r="F21">
        <v>277</v>
      </c>
      <c r="G21">
        <v>5</v>
      </c>
      <c r="H21" t="str">
        <f>VLOOKUP(F21,'Cadastro ProdutosServiços'!A:B,2,0)</f>
        <v>TRAMONTINA LIZ CONJ INTER PARALELO</v>
      </c>
      <c r="I21">
        <v>3</v>
      </c>
      <c r="J21">
        <v>3</v>
      </c>
      <c r="K21" s="1">
        <v>44809</v>
      </c>
      <c r="L21" s="7">
        <v>38.46</v>
      </c>
    </row>
    <row r="22" spans="1:12" x14ac:dyDescent="0.25">
      <c r="A22">
        <v>473</v>
      </c>
      <c r="B22">
        <v>3</v>
      </c>
      <c r="C22" t="str">
        <f>VLOOKUP(B22,'Categorias Fornecedores'!A:B,2,0)</f>
        <v>MATERIAL</v>
      </c>
      <c r="D22" t="s">
        <v>700</v>
      </c>
      <c r="E22">
        <v>33</v>
      </c>
      <c r="F22">
        <v>278</v>
      </c>
      <c r="G22">
        <v>5</v>
      </c>
      <c r="H22" t="str">
        <f>VLOOKUP(F22,'Cadastro ProdutosServiços'!A:B,2,0)</f>
        <v>TRAMONTINA LIZ PALCA 4X2 FURO</v>
      </c>
      <c r="I22">
        <v>9</v>
      </c>
      <c r="J22">
        <v>9</v>
      </c>
      <c r="K22" s="1">
        <v>44810</v>
      </c>
      <c r="L22" s="7">
        <v>48.6</v>
      </c>
    </row>
    <row r="23" spans="1:12" x14ac:dyDescent="0.25">
      <c r="A23">
        <v>474</v>
      </c>
      <c r="B23">
        <v>3</v>
      </c>
      <c r="C23" t="str">
        <f>VLOOKUP(B23,'Categorias Fornecedores'!A:B,2,0)</f>
        <v>MATERIAL</v>
      </c>
      <c r="D23" t="s">
        <v>700</v>
      </c>
      <c r="E23">
        <v>33</v>
      </c>
      <c r="F23">
        <v>279</v>
      </c>
      <c r="G23">
        <v>5</v>
      </c>
      <c r="H23" t="str">
        <f>VLOOKUP(F23,'Cadastro ProdutosServiços'!A:B,2,0)</f>
        <v>TRAMONTINA LIZ PLACA 4X2 CEGA</v>
      </c>
      <c r="I23">
        <v>1</v>
      </c>
      <c r="J23">
        <v>1</v>
      </c>
      <c r="K23" s="1">
        <v>44811</v>
      </c>
      <c r="L23" s="7">
        <v>5.4</v>
      </c>
    </row>
    <row r="24" spans="1:12" x14ac:dyDescent="0.25">
      <c r="A24">
        <v>475</v>
      </c>
      <c r="B24">
        <v>3</v>
      </c>
      <c r="C24" t="str">
        <f>VLOOKUP(B24,'Categorias Fornecedores'!A:B,2,0)</f>
        <v>MATERIAL</v>
      </c>
      <c r="D24" t="s">
        <v>700</v>
      </c>
      <c r="E24">
        <v>33</v>
      </c>
      <c r="F24">
        <v>280</v>
      </c>
      <c r="G24">
        <v>5</v>
      </c>
      <c r="H24" t="str">
        <f>VLOOKUP(F24,'Cadastro ProdutosServiços'!A:B,2,0)</f>
        <v>TRAMONTINA LIZ CONJ TOMADA 10A</v>
      </c>
      <c r="I24">
        <v>10</v>
      </c>
      <c r="J24">
        <v>10</v>
      </c>
      <c r="K24" s="1">
        <v>44812</v>
      </c>
      <c r="L24" s="7">
        <v>107.2</v>
      </c>
    </row>
    <row r="25" spans="1:12" x14ac:dyDescent="0.25">
      <c r="A25">
        <v>476</v>
      </c>
      <c r="B25">
        <v>3</v>
      </c>
      <c r="C25" t="str">
        <f>VLOOKUP(B25,'Categorias Fornecedores'!A:B,2,0)</f>
        <v>MATERIAL</v>
      </c>
      <c r="D25" t="s">
        <v>700</v>
      </c>
      <c r="E25">
        <v>33</v>
      </c>
      <c r="F25">
        <v>273</v>
      </c>
      <c r="G25">
        <v>5</v>
      </c>
      <c r="H25" t="str">
        <f>VLOOKUP(F25,'Cadastro ProdutosServiços'!A:B,2,0)</f>
        <v>TRAMONTINA LIZ CONJ TOMADA 20A</v>
      </c>
      <c r="I25">
        <v>10</v>
      </c>
      <c r="J25">
        <v>10</v>
      </c>
      <c r="K25" s="1">
        <v>44813</v>
      </c>
      <c r="L25" s="7">
        <v>112.8</v>
      </c>
    </row>
    <row r="26" spans="1:12" x14ac:dyDescent="0.25">
      <c r="A26">
        <v>477</v>
      </c>
      <c r="B26">
        <v>3</v>
      </c>
      <c r="C26" t="str">
        <f>VLOOKUP(B26,'Categorias Fornecedores'!A:B,2,0)</f>
        <v>MATERIAL</v>
      </c>
      <c r="D26" t="s">
        <v>700</v>
      </c>
      <c r="E26">
        <v>33</v>
      </c>
      <c r="F26">
        <v>281</v>
      </c>
      <c r="G26">
        <v>5</v>
      </c>
      <c r="H26" t="str">
        <f>VLOOKUP(F26,'Cadastro ProdutosServiços'!A:B,2,0)</f>
        <v>TRAMONTINA LIZ PLACA 4X2 2 MODULOS</v>
      </c>
      <c r="I26">
        <v>1</v>
      </c>
      <c r="J26">
        <v>1</v>
      </c>
      <c r="K26" s="1">
        <v>44814</v>
      </c>
      <c r="L26" s="7">
        <v>5.4</v>
      </c>
    </row>
    <row r="27" spans="1:12" x14ac:dyDescent="0.25">
      <c r="A27">
        <v>478</v>
      </c>
      <c r="B27">
        <v>3</v>
      </c>
      <c r="C27" t="str">
        <f>VLOOKUP(B27,'Categorias Fornecedores'!A:B,2,0)</f>
        <v>MATERIAL</v>
      </c>
      <c r="D27" t="s">
        <v>700</v>
      </c>
      <c r="E27">
        <v>33</v>
      </c>
      <c r="F27">
        <v>282</v>
      </c>
      <c r="G27">
        <v>5</v>
      </c>
      <c r="H27" t="str">
        <f>VLOOKUP(F27,'Cadastro ProdutosServiços'!A:B,2,0)</f>
        <v>TRAMONTINA LIZ MOD TOMADA 2P+T 20A</v>
      </c>
      <c r="I27">
        <v>1</v>
      </c>
      <c r="J27">
        <v>1</v>
      </c>
      <c r="K27" s="1">
        <v>44815</v>
      </c>
      <c r="L27" s="7">
        <v>5.41</v>
      </c>
    </row>
    <row r="28" spans="1:12" x14ac:dyDescent="0.25">
      <c r="A28">
        <v>479</v>
      </c>
      <c r="B28">
        <v>3</v>
      </c>
      <c r="C28" t="str">
        <f>VLOOKUP(B28,'Categorias Fornecedores'!A:B,2,0)</f>
        <v>MATERIAL</v>
      </c>
      <c r="D28" t="s">
        <v>700</v>
      </c>
      <c r="E28">
        <v>33</v>
      </c>
      <c r="F28">
        <v>291</v>
      </c>
      <c r="G28">
        <v>5</v>
      </c>
      <c r="H28" t="str">
        <f>VLOOKUP(F28,'Cadastro ProdutosServiços'!A:B,2,0)</f>
        <v>TRAMONTINA LIZ MOD INTER PARALELO</v>
      </c>
      <c r="I28">
        <v>1</v>
      </c>
      <c r="J28">
        <v>1</v>
      </c>
      <c r="K28" s="1">
        <v>44816</v>
      </c>
      <c r="L28" s="7">
        <v>7.17</v>
      </c>
    </row>
    <row r="29" spans="1:12" x14ac:dyDescent="0.25">
      <c r="A29">
        <v>480</v>
      </c>
      <c r="B29">
        <v>3</v>
      </c>
      <c r="C29" t="str">
        <f>VLOOKUP(B29,'Categorias Fornecedores'!A:B,2,0)</f>
        <v>MATERIAL</v>
      </c>
      <c r="D29" t="s">
        <v>700</v>
      </c>
      <c r="E29">
        <v>33</v>
      </c>
      <c r="F29">
        <v>281</v>
      </c>
      <c r="G29">
        <v>5</v>
      </c>
      <c r="H29" t="str">
        <f>VLOOKUP(F29,'Cadastro ProdutosServiços'!A:B,2,0)</f>
        <v>TRAMONTINA LIZ PLACA 4X2 2 MODULOS</v>
      </c>
      <c r="I29">
        <v>1</v>
      </c>
      <c r="J29">
        <v>1</v>
      </c>
      <c r="K29" s="1">
        <v>44817</v>
      </c>
      <c r="L29" s="7">
        <v>5.4</v>
      </c>
    </row>
    <row r="30" spans="1:12" x14ac:dyDescent="0.25">
      <c r="A30">
        <v>481</v>
      </c>
      <c r="B30">
        <v>3</v>
      </c>
      <c r="C30" t="str">
        <f>VLOOKUP(B30,'Categorias Fornecedores'!A:B,2,0)</f>
        <v>MATERIAL</v>
      </c>
      <c r="D30" t="s">
        <v>700</v>
      </c>
      <c r="E30">
        <v>33</v>
      </c>
      <c r="F30">
        <v>282</v>
      </c>
      <c r="G30">
        <v>5</v>
      </c>
      <c r="H30" t="str">
        <f>VLOOKUP(F30,'Cadastro ProdutosServiços'!A:B,2,0)</f>
        <v>TRAMONTINA LIZ MOD TOMADA 2P+T 20A</v>
      </c>
      <c r="I30">
        <v>1</v>
      </c>
      <c r="J30">
        <v>1</v>
      </c>
      <c r="K30" s="1">
        <v>44818</v>
      </c>
      <c r="L30" s="7">
        <v>5.41</v>
      </c>
    </row>
    <row r="31" spans="1:12" x14ac:dyDescent="0.25">
      <c r="A31">
        <v>482</v>
      </c>
      <c r="B31">
        <v>3</v>
      </c>
      <c r="C31" t="str">
        <f>VLOOKUP(B31,'Categorias Fornecedores'!A:B,2,0)</f>
        <v>MATERIAL</v>
      </c>
      <c r="D31" t="s">
        <v>700</v>
      </c>
      <c r="E31">
        <v>33</v>
      </c>
      <c r="F31">
        <v>283</v>
      </c>
      <c r="G31">
        <v>5</v>
      </c>
      <c r="H31" t="str">
        <f>VLOOKUP(F31,'Cadastro ProdutosServiços'!A:B,2,0)</f>
        <v>TRAMONTINA LIZ MOD INTER SIMPLES</v>
      </c>
      <c r="I31">
        <v>1</v>
      </c>
      <c r="J31">
        <v>1</v>
      </c>
      <c r="K31" s="1">
        <v>44819</v>
      </c>
      <c r="L31" s="7">
        <v>5.69</v>
      </c>
    </row>
    <row r="32" spans="1:12" x14ac:dyDescent="0.25">
      <c r="A32">
        <v>483</v>
      </c>
      <c r="B32">
        <v>3</v>
      </c>
      <c r="C32" t="str">
        <f>VLOOKUP(B32,'Categorias Fornecedores'!A:B,2,0)</f>
        <v>MATERIAL</v>
      </c>
      <c r="D32" t="s">
        <v>700</v>
      </c>
      <c r="E32">
        <v>33</v>
      </c>
      <c r="F32">
        <v>281</v>
      </c>
      <c r="G32">
        <v>5</v>
      </c>
      <c r="H32" t="str">
        <f>VLOOKUP(F32,'Cadastro ProdutosServiços'!A:B,2,0)</f>
        <v>TRAMONTINA LIZ PLACA 4X2 2 MODULOS</v>
      </c>
      <c r="I32">
        <v>2</v>
      </c>
      <c r="J32">
        <v>2</v>
      </c>
      <c r="K32" s="1">
        <v>44820</v>
      </c>
      <c r="L32" s="7">
        <v>10.8</v>
      </c>
    </row>
    <row r="33" spans="1:12" x14ac:dyDescent="0.25">
      <c r="A33">
        <v>484</v>
      </c>
      <c r="B33">
        <v>3</v>
      </c>
      <c r="C33" t="str">
        <f>VLOOKUP(B33,'Categorias Fornecedores'!A:B,2,0)</f>
        <v>MATERIAL</v>
      </c>
      <c r="D33" t="s">
        <v>700</v>
      </c>
      <c r="E33">
        <v>33</v>
      </c>
      <c r="F33">
        <v>291</v>
      </c>
      <c r="G33">
        <v>5</v>
      </c>
      <c r="H33" t="str">
        <f>VLOOKUP(F33,'Cadastro ProdutosServiços'!A:B,2,0)</f>
        <v>TRAMONTINA LIZ MOD INTER PARALELO</v>
      </c>
      <c r="I33">
        <v>2</v>
      </c>
      <c r="J33">
        <v>2</v>
      </c>
      <c r="K33" s="1">
        <v>44821</v>
      </c>
      <c r="L33" s="7">
        <v>14.34</v>
      </c>
    </row>
    <row r="34" spans="1:12" x14ac:dyDescent="0.25">
      <c r="A34">
        <v>485</v>
      </c>
      <c r="B34">
        <v>3</v>
      </c>
      <c r="C34" t="str">
        <f>VLOOKUP(B34,'Categorias Fornecedores'!A:B,2,0)</f>
        <v>MATERIAL</v>
      </c>
      <c r="D34" t="s">
        <v>700</v>
      </c>
      <c r="E34">
        <v>33</v>
      </c>
      <c r="F34">
        <v>290</v>
      </c>
      <c r="G34">
        <v>5</v>
      </c>
      <c r="H34" t="str">
        <f>VLOOKUP(F34,'Cadastro ProdutosServiços'!A:B,2,0)</f>
        <v>TRAMONTINA LIZ PLACA 4X2 3 MODULOS</v>
      </c>
      <c r="I34">
        <v>1</v>
      </c>
      <c r="J34">
        <v>1</v>
      </c>
      <c r="K34" s="1">
        <v>44822</v>
      </c>
      <c r="L34" s="7">
        <v>5.4</v>
      </c>
    </row>
    <row r="35" spans="1:12" x14ac:dyDescent="0.25">
      <c r="A35">
        <v>486</v>
      </c>
      <c r="B35">
        <v>3</v>
      </c>
      <c r="C35" t="str">
        <f>VLOOKUP(B35,'Categorias Fornecedores'!A:B,2,0)</f>
        <v>MATERIAL</v>
      </c>
      <c r="D35" t="s">
        <v>700</v>
      </c>
      <c r="E35">
        <v>33</v>
      </c>
      <c r="F35">
        <v>291</v>
      </c>
      <c r="G35">
        <v>5</v>
      </c>
      <c r="H35" t="str">
        <f>VLOOKUP(F35,'Cadastro ProdutosServiços'!A:B,2,0)</f>
        <v>TRAMONTINA LIZ MOD INTER PARALELO</v>
      </c>
      <c r="I35">
        <v>2</v>
      </c>
      <c r="J35">
        <v>2</v>
      </c>
      <c r="K35" s="1">
        <v>44823</v>
      </c>
      <c r="L35" s="7">
        <v>14.34</v>
      </c>
    </row>
    <row r="36" spans="1:12" x14ac:dyDescent="0.25">
      <c r="A36">
        <v>487</v>
      </c>
      <c r="B36">
        <v>3</v>
      </c>
      <c r="C36" t="str">
        <f>VLOOKUP(B36,'Categorias Fornecedores'!A:B,2,0)</f>
        <v>MATERIAL</v>
      </c>
      <c r="D36" t="s">
        <v>700</v>
      </c>
      <c r="E36">
        <v>33</v>
      </c>
      <c r="F36">
        <v>282</v>
      </c>
      <c r="G36">
        <v>5</v>
      </c>
      <c r="H36" t="str">
        <f>VLOOKUP(F36,'Cadastro ProdutosServiços'!A:B,2,0)</f>
        <v>TRAMONTINA LIZ MOD TOMADA 2P+T 20A</v>
      </c>
      <c r="I36">
        <v>1</v>
      </c>
      <c r="J36">
        <v>1</v>
      </c>
      <c r="K36" s="1">
        <v>44824</v>
      </c>
      <c r="L36" s="7">
        <v>5.41</v>
      </c>
    </row>
    <row r="37" spans="1:12" x14ac:dyDescent="0.25">
      <c r="A37">
        <v>488</v>
      </c>
      <c r="B37">
        <v>3</v>
      </c>
      <c r="C37" t="str">
        <f>VLOOKUP(B37,'Categorias Fornecedores'!A:B,2,0)</f>
        <v>MATERIAL</v>
      </c>
      <c r="D37" t="s">
        <v>700</v>
      </c>
      <c r="E37">
        <v>33</v>
      </c>
      <c r="F37">
        <v>284</v>
      </c>
      <c r="G37">
        <v>5</v>
      </c>
      <c r="H37" t="str">
        <f>VLOOKUP(F37,'Cadastro ProdutosServiços'!A:B,2,0)</f>
        <v>CONECTOR WAGO 2 BORNES 6MM</v>
      </c>
      <c r="I37">
        <v>6</v>
      </c>
      <c r="J37">
        <v>6</v>
      </c>
      <c r="K37" s="1">
        <v>44825</v>
      </c>
      <c r="L37" s="7">
        <v>26.16</v>
      </c>
    </row>
    <row r="38" spans="1:12" x14ac:dyDescent="0.25">
      <c r="A38">
        <v>489</v>
      </c>
      <c r="B38">
        <v>3</v>
      </c>
      <c r="C38" t="str">
        <f>VLOOKUP(B38,'Categorias Fornecedores'!A:B,2,0)</f>
        <v>MATERIAL</v>
      </c>
      <c r="D38" t="s">
        <v>700</v>
      </c>
      <c r="E38">
        <v>33</v>
      </c>
      <c r="F38">
        <v>285</v>
      </c>
      <c r="G38">
        <v>5</v>
      </c>
      <c r="H38" t="str">
        <f>VLOOKUP(F38,'Cadastro ProdutosServiços'!A:B,2,0)</f>
        <v>ABRACADEIRA NYLON COLORIDA</v>
      </c>
      <c r="I38">
        <v>15</v>
      </c>
      <c r="J38">
        <v>15</v>
      </c>
      <c r="K38" s="1">
        <v>44826</v>
      </c>
      <c r="L38" s="7">
        <v>3.75</v>
      </c>
    </row>
    <row r="39" spans="1:12" x14ac:dyDescent="0.25">
      <c r="A39">
        <v>490</v>
      </c>
      <c r="B39">
        <v>3</v>
      </c>
      <c r="C39" t="str">
        <f>VLOOKUP(B39,'Categorias Fornecedores'!A:B,2,0)</f>
        <v>MATERIAL</v>
      </c>
      <c r="D39" t="s">
        <v>700</v>
      </c>
      <c r="E39">
        <v>33</v>
      </c>
      <c r="F39">
        <v>285</v>
      </c>
      <c r="G39">
        <v>5</v>
      </c>
      <c r="H39" t="str">
        <f>VLOOKUP(F39,'Cadastro ProdutosServiços'!A:B,2,0)</f>
        <v>ABRACADEIRA NYLON COLORIDA</v>
      </c>
      <c r="I39">
        <v>5</v>
      </c>
      <c r="J39">
        <v>5</v>
      </c>
      <c r="K39" s="1">
        <v>44827</v>
      </c>
      <c r="L39" s="7">
        <v>1.25</v>
      </c>
    </row>
    <row r="40" spans="1:12" x14ac:dyDescent="0.25">
      <c r="A40">
        <v>491</v>
      </c>
      <c r="B40">
        <v>3</v>
      </c>
      <c r="C40" t="str">
        <f>VLOOKUP(B40,'Categorias Fornecedores'!A:B,2,0)</f>
        <v>MATERIAL</v>
      </c>
      <c r="D40" t="s">
        <v>700</v>
      </c>
      <c r="E40">
        <v>33</v>
      </c>
      <c r="F40">
        <v>286</v>
      </c>
      <c r="G40">
        <v>5</v>
      </c>
      <c r="H40" t="str">
        <f>VLOOKUP(F40,'Cadastro ProdutosServiços'!A:B,2,0)</f>
        <v>DISJUNTOR MINI DIM 25A GE</v>
      </c>
      <c r="I40">
        <v>1</v>
      </c>
      <c r="J40">
        <v>1</v>
      </c>
      <c r="K40" s="1">
        <v>44828</v>
      </c>
      <c r="L40" s="7">
        <v>9.27</v>
      </c>
    </row>
    <row r="41" spans="1:12" x14ac:dyDescent="0.25">
      <c r="A41">
        <v>492</v>
      </c>
      <c r="B41">
        <v>3</v>
      </c>
      <c r="C41" t="str">
        <f>VLOOKUP(B41,'Categorias Fornecedores'!A:B,2,0)</f>
        <v>MATERIAL</v>
      </c>
      <c r="D41" t="s">
        <v>700</v>
      </c>
      <c r="E41">
        <v>33</v>
      </c>
      <c r="F41">
        <v>287</v>
      </c>
      <c r="G41">
        <v>5</v>
      </c>
      <c r="H41" t="str">
        <f>VLOOKUP(F41,'Cadastro ProdutosServiços'!A:B,2,0)</f>
        <v>CABO CCI 2 PARES</v>
      </c>
      <c r="I41">
        <v>15</v>
      </c>
      <c r="J41">
        <v>15</v>
      </c>
      <c r="K41" s="1">
        <v>44829</v>
      </c>
      <c r="L41" s="7">
        <v>39.75</v>
      </c>
    </row>
    <row r="42" spans="1:12" x14ac:dyDescent="0.25">
      <c r="A42">
        <v>493</v>
      </c>
      <c r="B42">
        <v>3</v>
      </c>
      <c r="C42" t="str">
        <f>VLOOKUP(B42,'Categorias Fornecedores'!A:B,2,0)</f>
        <v>MATERIAL</v>
      </c>
      <c r="D42" t="s">
        <v>700</v>
      </c>
      <c r="E42">
        <v>33</v>
      </c>
      <c r="F42">
        <v>288</v>
      </c>
      <c r="G42">
        <v>5</v>
      </c>
      <c r="H42" t="str">
        <f>VLOOKUP(F42,'Cadastro ProdutosServiços'!A:B,2,0)</f>
        <v>SOQUETE RABICHO FL</v>
      </c>
      <c r="I42">
        <v>2</v>
      </c>
      <c r="J42">
        <v>2</v>
      </c>
      <c r="K42" s="1">
        <v>44830</v>
      </c>
      <c r="L42" s="7">
        <v>10</v>
      </c>
    </row>
    <row r="43" spans="1:12" x14ac:dyDescent="0.25">
      <c r="A43">
        <v>494</v>
      </c>
      <c r="B43">
        <v>3</v>
      </c>
      <c r="C43" t="str">
        <f>VLOOKUP(B43,'Categorias Fornecedores'!A:B,2,0)</f>
        <v>MATERIAL</v>
      </c>
      <c r="D43" t="s">
        <v>700</v>
      </c>
      <c r="E43">
        <v>33</v>
      </c>
      <c r="F43">
        <v>289</v>
      </c>
      <c r="G43">
        <v>5</v>
      </c>
      <c r="H43" t="str">
        <f>VLOOKUP(F43,'Cadastro ProdutosServiços'!A:B,2,0)</f>
        <v>LAMPADA LED BULB 12W AVANT</v>
      </c>
      <c r="I43">
        <v>2</v>
      </c>
      <c r="J43">
        <v>2</v>
      </c>
      <c r="K43" s="1">
        <v>44831</v>
      </c>
      <c r="L43" s="7">
        <v>26.4</v>
      </c>
    </row>
    <row r="44" spans="1:12" x14ac:dyDescent="0.25">
      <c r="A44">
        <v>495</v>
      </c>
      <c r="B44">
        <v>3</v>
      </c>
      <c r="C44" t="str">
        <f>VLOOKUP(B44,'Categorias Fornecedores'!A:B,2,0)</f>
        <v>MATERIAL</v>
      </c>
      <c r="D44" t="s">
        <v>700</v>
      </c>
      <c r="E44">
        <v>33</v>
      </c>
      <c r="F44">
        <v>292</v>
      </c>
      <c r="G44">
        <v>5</v>
      </c>
      <c r="H44" t="str">
        <f>VLOOKUP(F44,'Cadastro ProdutosServiços'!A:B,2,0)</f>
        <v>TRAMONTINA LIZ MOD CEGO</v>
      </c>
      <c r="I44">
        <v>2</v>
      </c>
      <c r="J44">
        <v>2</v>
      </c>
      <c r="K44" s="1">
        <v>44805</v>
      </c>
      <c r="L44" s="7">
        <v>1.6</v>
      </c>
    </row>
    <row r="45" spans="1:12" x14ac:dyDescent="0.25">
      <c r="A45">
        <v>496</v>
      </c>
      <c r="B45">
        <v>3</v>
      </c>
      <c r="C45" t="str">
        <f>VLOOKUP(B45,'Categorias Fornecedores'!A:B,2,0)</f>
        <v>MATERIAL</v>
      </c>
      <c r="D45" t="s">
        <v>700</v>
      </c>
      <c r="E45">
        <v>33</v>
      </c>
      <c r="F45">
        <v>293</v>
      </c>
      <c r="G45">
        <v>5</v>
      </c>
      <c r="H45" t="str">
        <f>VLOOKUP(F45,'Cadastro ProdutosServiços'!A:B,2,0)</f>
        <v>TRAMONTINA LIZ PLACA 4X2 4 MODULOS</v>
      </c>
      <c r="I45">
        <v>1</v>
      </c>
      <c r="J45">
        <v>1</v>
      </c>
      <c r="K45" s="1">
        <v>44806</v>
      </c>
      <c r="L45" s="7">
        <v>9.9700000000000006</v>
      </c>
    </row>
    <row r="46" spans="1:12" x14ac:dyDescent="0.25">
      <c r="A46">
        <v>497</v>
      </c>
      <c r="B46">
        <v>3</v>
      </c>
      <c r="C46" t="str">
        <f>VLOOKUP(B46,'Categorias Fornecedores'!A:B,2,0)</f>
        <v>MATERIAL</v>
      </c>
      <c r="D46" t="s">
        <v>700</v>
      </c>
      <c r="E46">
        <v>33</v>
      </c>
      <c r="F46">
        <v>294</v>
      </c>
      <c r="G46">
        <v>5</v>
      </c>
      <c r="H46" t="str">
        <f>VLOOKUP(F46,'Cadastro ProdutosServiços'!A:B,2,0)</f>
        <v>TRAMONTINA LIZ MOD FURO</v>
      </c>
      <c r="I46">
        <v>2</v>
      </c>
      <c r="J46">
        <v>2</v>
      </c>
      <c r="K46" s="1">
        <v>44807</v>
      </c>
      <c r="L46" s="7">
        <v>1.84</v>
      </c>
    </row>
    <row r="47" spans="1:12" x14ac:dyDescent="0.25">
      <c r="A47">
        <v>498</v>
      </c>
      <c r="B47">
        <v>3</v>
      </c>
      <c r="C47" t="str">
        <f>VLOOKUP(B47,'Categorias Fornecedores'!A:B,2,0)</f>
        <v>MATERIAL</v>
      </c>
      <c r="D47" t="s">
        <v>700</v>
      </c>
      <c r="E47">
        <v>33</v>
      </c>
      <c r="F47">
        <v>276</v>
      </c>
      <c r="G47">
        <v>5</v>
      </c>
      <c r="H47" t="str">
        <f>VLOOKUP(F47,'Cadastro ProdutosServiços'!A:B,2,0)</f>
        <v>TRAMONTINA LIZ MOD TOMADA 2P+T 10A</v>
      </c>
      <c r="I47">
        <v>2</v>
      </c>
      <c r="J47">
        <v>2</v>
      </c>
      <c r="K47" s="1">
        <v>44808</v>
      </c>
      <c r="L47" s="7">
        <v>10.4</v>
      </c>
    </row>
    <row r="48" spans="1:12" x14ac:dyDescent="0.25">
      <c r="A48">
        <v>499</v>
      </c>
      <c r="B48">
        <v>3</v>
      </c>
      <c r="C48" t="str">
        <f>VLOOKUP(B48,'Categorias Fornecedores'!A:B,2,0)</f>
        <v>MATERIAL</v>
      </c>
      <c r="D48" t="s">
        <v>700</v>
      </c>
      <c r="E48">
        <v>33</v>
      </c>
      <c r="F48">
        <v>295</v>
      </c>
      <c r="G48">
        <v>5</v>
      </c>
      <c r="H48" t="str">
        <f>VLOOKUP(F48,'Cadastro ProdutosServiços'!A:B,2,0)</f>
        <v>TRAMONTINA LIZ PLACA 4X2 1 MODULO</v>
      </c>
      <c r="I48">
        <v>1</v>
      </c>
      <c r="J48">
        <v>1</v>
      </c>
      <c r="K48" s="1">
        <v>44809</v>
      </c>
      <c r="L48" s="7">
        <v>5.4</v>
      </c>
    </row>
    <row r="49" spans="1:12" x14ac:dyDescent="0.25">
      <c r="A49">
        <v>500</v>
      </c>
      <c r="B49">
        <v>3</v>
      </c>
      <c r="C49" t="str">
        <f>VLOOKUP(B49,'Categorias Fornecedores'!A:B,2,0)</f>
        <v>MATERIAL</v>
      </c>
      <c r="D49" t="s">
        <v>700</v>
      </c>
      <c r="E49">
        <v>33</v>
      </c>
      <c r="F49">
        <v>296</v>
      </c>
      <c r="G49">
        <v>5</v>
      </c>
      <c r="H49" t="str">
        <f>VLOOKUP(F49,'Cadastro ProdutosServiços'!A:B,2,0)</f>
        <v>TRAMONTINA LIZ MOD INT INTERMEDIARIO</v>
      </c>
      <c r="I49">
        <v>1</v>
      </c>
      <c r="J49">
        <v>1</v>
      </c>
      <c r="K49" s="1">
        <v>44810</v>
      </c>
      <c r="L49" s="7">
        <v>16.149999999999999</v>
      </c>
    </row>
    <row r="50" spans="1:12" x14ac:dyDescent="0.25">
      <c r="A50">
        <v>501</v>
      </c>
      <c r="B50">
        <v>3</v>
      </c>
      <c r="C50" t="str">
        <f>VLOOKUP(B50,'Categorias Fornecedores'!A:B,2,0)</f>
        <v>MATERIAL</v>
      </c>
      <c r="D50" t="s">
        <v>700</v>
      </c>
      <c r="E50">
        <v>33</v>
      </c>
      <c r="F50">
        <v>281</v>
      </c>
      <c r="G50">
        <v>5</v>
      </c>
      <c r="H50" t="str">
        <f>VLOOKUP(F50,'Cadastro ProdutosServiços'!A:B,2,0)</f>
        <v>TRAMONTINA LIZ PLACA 4X2 2 MODULOS</v>
      </c>
      <c r="I50">
        <v>1</v>
      </c>
      <c r="J50">
        <v>1</v>
      </c>
      <c r="K50" s="1">
        <v>44811</v>
      </c>
      <c r="L50" s="7">
        <v>5.4</v>
      </c>
    </row>
    <row r="51" spans="1:12" x14ac:dyDescent="0.25">
      <c r="A51">
        <v>502</v>
      </c>
      <c r="B51">
        <v>3</v>
      </c>
      <c r="C51" t="str">
        <f>VLOOKUP(B51,'Categorias Fornecedores'!A:B,2,0)</f>
        <v>MATERIAL</v>
      </c>
      <c r="D51" t="s">
        <v>700</v>
      </c>
      <c r="E51">
        <v>33</v>
      </c>
      <c r="F51">
        <v>276</v>
      </c>
      <c r="G51">
        <v>5</v>
      </c>
      <c r="H51" t="str">
        <f>VLOOKUP(F51,'Cadastro ProdutosServiços'!A:B,2,0)</f>
        <v>TRAMONTINA LIZ MOD TOMADA 2P+T 10A</v>
      </c>
      <c r="I51">
        <v>2</v>
      </c>
      <c r="J51">
        <v>2</v>
      </c>
      <c r="K51" s="1">
        <v>44812</v>
      </c>
      <c r="L51" s="7">
        <v>10.4</v>
      </c>
    </row>
    <row r="52" spans="1:12" x14ac:dyDescent="0.25">
      <c r="A52">
        <v>503</v>
      </c>
      <c r="B52">
        <v>3</v>
      </c>
      <c r="C52" t="str">
        <f>VLOOKUP(B52,'Categorias Fornecedores'!A:B,2,0)</f>
        <v>MATERIAL</v>
      </c>
      <c r="D52" t="s">
        <v>700</v>
      </c>
      <c r="E52">
        <v>33</v>
      </c>
      <c r="F52">
        <v>273</v>
      </c>
      <c r="G52">
        <v>5</v>
      </c>
      <c r="H52" t="str">
        <f>VLOOKUP(F52,'Cadastro ProdutosServiços'!A:B,2,0)</f>
        <v>TRAMONTINA LIZ CONJ TOMADA 20A</v>
      </c>
      <c r="I52">
        <v>3</v>
      </c>
      <c r="J52">
        <v>3</v>
      </c>
      <c r="K52" s="1">
        <v>44813</v>
      </c>
      <c r="L52" s="7">
        <v>32.159999999999997</v>
      </c>
    </row>
    <row r="53" spans="1:12" x14ac:dyDescent="0.25">
      <c r="A53">
        <v>504</v>
      </c>
      <c r="B53">
        <v>3</v>
      </c>
      <c r="C53" t="str">
        <f>VLOOKUP(B53,'Categorias Fornecedores'!A:B,2,0)</f>
        <v>MATERIAL</v>
      </c>
      <c r="D53" t="s">
        <v>700</v>
      </c>
      <c r="E53">
        <v>33</v>
      </c>
      <c r="F53">
        <v>297</v>
      </c>
      <c r="G53">
        <v>5</v>
      </c>
      <c r="H53" t="str">
        <f>VLOOKUP(F53,'Cadastro ProdutosServiços'!A:B,2,0)</f>
        <v>PLUG MACHO 10A</v>
      </c>
      <c r="I53">
        <v>2</v>
      </c>
      <c r="J53">
        <v>2</v>
      </c>
      <c r="K53" s="1">
        <v>44814</v>
      </c>
      <c r="L53" s="7">
        <v>14.08</v>
      </c>
    </row>
    <row r="54" spans="1:12" x14ac:dyDescent="0.25">
      <c r="A54">
        <v>505</v>
      </c>
      <c r="B54">
        <v>3</v>
      </c>
      <c r="C54" t="str">
        <f>VLOOKUP(B54,'Categorias Fornecedores'!A:B,2,0)</f>
        <v>MATERIAL</v>
      </c>
      <c r="D54" t="s">
        <v>700</v>
      </c>
      <c r="E54">
        <v>33</v>
      </c>
      <c r="F54">
        <v>298</v>
      </c>
      <c r="G54">
        <v>5</v>
      </c>
      <c r="H54" t="str">
        <f>VLOOKUP(F54,'Cadastro ProdutosServiços'!A:B,2,0)</f>
        <v>CORDAO PARALELO 2X0 50MM</v>
      </c>
      <c r="I54">
        <v>3</v>
      </c>
      <c r="J54">
        <v>3</v>
      </c>
      <c r="K54" s="1">
        <v>44815</v>
      </c>
      <c r="L54" s="7">
        <v>5.37</v>
      </c>
    </row>
    <row r="55" spans="1:12" x14ac:dyDescent="0.25">
      <c r="A55">
        <v>506</v>
      </c>
      <c r="B55">
        <v>3</v>
      </c>
      <c r="C55" t="str">
        <f>VLOOKUP(B55,'Categorias Fornecedores'!A:B,2,0)</f>
        <v>MATERIAL</v>
      </c>
      <c r="D55" t="s">
        <v>276</v>
      </c>
      <c r="E55">
        <v>20</v>
      </c>
      <c r="F55">
        <v>148</v>
      </c>
      <c r="G55">
        <v>11</v>
      </c>
      <c r="H55" t="str">
        <f>VLOOKUP(F55,'Cadastro ProdutosServiços'!A:B,2,0)</f>
        <v>ACABAMENTO REGISTRO 2401 C-40 CR 3/4 - TALITA</v>
      </c>
      <c r="I55" t="s">
        <v>708</v>
      </c>
      <c r="J55">
        <v>2</v>
      </c>
      <c r="K55" s="1">
        <v>44823</v>
      </c>
      <c r="L55" s="7">
        <v>84.36</v>
      </c>
    </row>
    <row r="56" spans="1:12" x14ac:dyDescent="0.25">
      <c r="A56">
        <v>507</v>
      </c>
      <c r="B56">
        <v>3</v>
      </c>
      <c r="C56" t="str">
        <f>VLOOKUP(B56,'Categorias Fornecedores'!A:B,2,0)</f>
        <v>MATERIAL</v>
      </c>
      <c r="D56" t="s">
        <v>700</v>
      </c>
      <c r="E56">
        <v>33</v>
      </c>
      <c r="F56">
        <v>286</v>
      </c>
      <c r="G56">
        <v>5</v>
      </c>
      <c r="H56" t="str">
        <f>VLOOKUP(F56,'Cadastro ProdutosServiços'!A:B,2,0)</f>
        <v>DISJUNTOR MINI DIM 25A GE</v>
      </c>
      <c r="I56">
        <v>4</v>
      </c>
      <c r="J56">
        <v>4</v>
      </c>
      <c r="K56" s="1">
        <v>44805</v>
      </c>
      <c r="L56" s="7">
        <v>37.08</v>
      </c>
    </row>
    <row r="57" spans="1:12" x14ac:dyDescent="0.25">
      <c r="A57">
        <v>508</v>
      </c>
      <c r="B57">
        <v>3</v>
      </c>
      <c r="C57" t="str">
        <f>VLOOKUP(B57,'Categorias Fornecedores'!A:B,2,0)</f>
        <v>MATERIAL</v>
      </c>
      <c r="D57" t="s">
        <v>700</v>
      </c>
      <c r="E57">
        <v>33</v>
      </c>
      <c r="F57">
        <v>299</v>
      </c>
      <c r="G57">
        <v>5</v>
      </c>
      <c r="H57" t="str">
        <f>VLOOKUP(F57,'Cadastro ProdutosServiços'!A:B,2,0)</f>
        <v>DISJUNTOR MINI DIM 2P 32A GE</v>
      </c>
      <c r="I57">
        <v>3</v>
      </c>
      <c r="J57">
        <v>3</v>
      </c>
      <c r="K57" s="1">
        <v>44806</v>
      </c>
      <c r="L57" s="7">
        <v>116.1</v>
      </c>
    </row>
    <row r="58" spans="1:12" x14ac:dyDescent="0.25">
      <c r="A58">
        <v>509</v>
      </c>
      <c r="B58">
        <v>3</v>
      </c>
      <c r="C58" t="str">
        <f>VLOOKUP(B58,'Categorias Fornecedores'!A:B,2,0)</f>
        <v>MATERIAL</v>
      </c>
      <c r="D58" t="s">
        <v>700</v>
      </c>
      <c r="E58">
        <v>33</v>
      </c>
      <c r="F58">
        <v>300</v>
      </c>
      <c r="G58">
        <v>5</v>
      </c>
      <c r="H58" t="str">
        <f>VLOOKUP(F58,'Cadastro ProdutosServiços'!A:B,2,0)</f>
        <v>TERMINAL TIPO ILHOS TUBULAR TI-2, 5-8</v>
      </c>
      <c r="I58">
        <v>10</v>
      </c>
      <c r="J58">
        <v>10</v>
      </c>
      <c r="K58" s="1">
        <v>44807</v>
      </c>
      <c r="L58" s="7">
        <v>2.8</v>
      </c>
    </row>
    <row r="59" spans="1:12" x14ac:dyDescent="0.25">
      <c r="A59">
        <v>510</v>
      </c>
      <c r="B59">
        <v>3</v>
      </c>
      <c r="C59" t="str">
        <f>VLOOKUP(B59,'Categorias Fornecedores'!A:B,2,0)</f>
        <v>MATERIAL</v>
      </c>
      <c r="D59" t="s">
        <v>700</v>
      </c>
      <c r="E59">
        <v>33</v>
      </c>
      <c r="F59">
        <v>301</v>
      </c>
      <c r="G59">
        <v>5</v>
      </c>
      <c r="H59" t="str">
        <f>VLOOKUP(F59,'Cadastro ProdutosServiços'!A:B,2,0)</f>
        <v>DISJUNTOR MINI DIM 2P 40A GE</v>
      </c>
      <c r="I59">
        <v>2</v>
      </c>
      <c r="J59">
        <v>2</v>
      </c>
      <c r="K59" s="1">
        <v>44808</v>
      </c>
      <c r="L59" s="7">
        <v>85</v>
      </c>
    </row>
    <row r="60" spans="1:12" x14ac:dyDescent="0.25">
      <c r="A60">
        <v>511</v>
      </c>
      <c r="B60">
        <v>3</v>
      </c>
      <c r="C60" t="str">
        <f>VLOOKUP(B60,'Categorias Fornecedores'!A:B,2,0)</f>
        <v>MATERIAL</v>
      </c>
      <c r="D60" t="s">
        <v>700</v>
      </c>
      <c r="E60">
        <v>33</v>
      </c>
      <c r="F60">
        <v>302</v>
      </c>
      <c r="G60">
        <v>5</v>
      </c>
      <c r="H60" t="str">
        <f>VLOOKUP(F60,'Cadastro ProdutosServiços'!A:B,2,0)</f>
        <v>DISJUNTOR MINI DIM 2P 63A GE</v>
      </c>
      <c r="I60">
        <v>1</v>
      </c>
      <c r="J60">
        <v>1</v>
      </c>
      <c r="K60" s="1">
        <v>44809</v>
      </c>
      <c r="L60" s="7">
        <v>56</v>
      </c>
    </row>
    <row r="61" spans="1:12" x14ac:dyDescent="0.25">
      <c r="A61">
        <v>512</v>
      </c>
      <c r="B61">
        <v>3</v>
      </c>
      <c r="C61" t="str">
        <f>VLOOKUP(B61,'Categorias Fornecedores'!A:B,2,0)</f>
        <v>MATERIAL</v>
      </c>
      <c r="D61" t="s">
        <v>700</v>
      </c>
      <c r="E61">
        <v>33</v>
      </c>
      <c r="F61">
        <v>303</v>
      </c>
      <c r="G61">
        <v>5</v>
      </c>
      <c r="H61" t="str">
        <f>VLOOKUP(F61,'Cadastro ProdutosServiços'!A:B,2,0)</f>
        <v>CABO FLEX 16,00MM COBRECOM/STAR BRASIL AZUL</v>
      </c>
      <c r="I61">
        <v>17</v>
      </c>
      <c r="J61">
        <v>17</v>
      </c>
      <c r="K61" s="1">
        <v>44810</v>
      </c>
      <c r="L61" s="7">
        <v>183.6</v>
      </c>
    </row>
    <row r="62" spans="1:12" x14ac:dyDescent="0.25">
      <c r="A62">
        <v>513</v>
      </c>
      <c r="B62">
        <v>3</v>
      </c>
      <c r="C62" t="str">
        <f>VLOOKUP(B62,'Categorias Fornecedores'!A:B,2,0)</f>
        <v>MATERIAL</v>
      </c>
      <c r="D62" t="s">
        <v>700</v>
      </c>
      <c r="E62">
        <v>33</v>
      </c>
      <c r="F62">
        <v>304</v>
      </c>
      <c r="G62">
        <v>5</v>
      </c>
      <c r="H62" t="str">
        <f>VLOOKUP(F62,'Cadastro ProdutosServiços'!A:B,2,0)</f>
        <v>CABO FLEX 16,00MM COBRECOM/STAR BRASIL VERDE</v>
      </c>
      <c r="I62">
        <v>17</v>
      </c>
      <c r="J62">
        <v>17</v>
      </c>
      <c r="K62" s="1">
        <v>44811</v>
      </c>
      <c r="L62" s="7">
        <v>186.6</v>
      </c>
    </row>
    <row r="63" spans="1:12" x14ac:dyDescent="0.25">
      <c r="A63">
        <v>514</v>
      </c>
      <c r="B63">
        <v>3</v>
      </c>
      <c r="C63" t="str">
        <f>VLOOKUP(B63,'Categorias Fornecedores'!A:B,2,0)</f>
        <v>MATERIAL</v>
      </c>
      <c r="D63" t="s">
        <v>700</v>
      </c>
      <c r="E63">
        <v>33</v>
      </c>
      <c r="F63">
        <v>305</v>
      </c>
      <c r="G63">
        <v>5</v>
      </c>
      <c r="H63" t="str">
        <f>VLOOKUP(F63,'Cadastro ProdutosServiços'!A:B,2,0)</f>
        <v>CABO FLEX 16,00MM COBRECOM/STAR BRASIL PRETO</v>
      </c>
      <c r="I63">
        <v>34</v>
      </c>
      <c r="J63">
        <v>34</v>
      </c>
      <c r="K63" s="1">
        <v>44812</v>
      </c>
      <c r="L63" s="7">
        <v>367.2</v>
      </c>
    </row>
    <row r="64" spans="1:12" x14ac:dyDescent="0.25">
      <c r="A64">
        <v>515</v>
      </c>
      <c r="B64">
        <v>3</v>
      </c>
      <c r="C64" t="str">
        <f>VLOOKUP(B64,'Categorias Fornecedores'!A:B,2,0)</f>
        <v>MATERIAL</v>
      </c>
      <c r="D64" t="s">
        <v>700</v>
      </c>
      <c r="E64">
        <v>33</v>
      </c>
      <c r="F64">
        <v>306</v>
      </c>
      <c r="G64">
        <v>5</v>
      </c>
      <c r="H64" t="str">
        <f>VLOOKUP(F64,'Cadastro ProdutosServiços'!A:B,2,0)</f>
        <v>CABO FLEX 6,00MM COBRECOM/STAR BRASIL PRETO</v>
      </c>
      <c r="I64">
        <v>100</v>
      </c>
      <c r="J64">
        <v>100</v>
      </c>
      <c r="K64" s="1">
        <v>44813</v>
      </c>
      <c r="L64" s="7">
        <v>414</v>
      </c>
    </row>
    <row r="65" spans="1:12" x14ac:dyDescent="0.25">
      <c r="A65">
        <v>516</v>
      </c>
      <c r="B65">
        <v>3</v>
      </c>
      <c r="C65" t="str">
        <f>VLOOKUP(B65,'Categorias Fornecedores'!A:B,2,0)</f>
        <v>MATERIAL</v>
      </c>
      <c r="D65" t="s">
        <v>700</v>
      </c>
      <c r="E65">
        <v>33</v>
      </c>
      <c r="F65">
        <v>307</v>
      </c>
      <c r="G65">
        <v>5</v>
      </c>
      <c r="H65" t="str">
        <f>VLOOKUP(F65,'Cadastro ProdutosServiços'!A:B,2,0)</f>
        <v>CABO FLEX 6,00MM COBRECOM/STAR BRASIL AZUL</v>
      </c>
      <c r="I65">
        <v>100</v>
      </c>
      <c r="J65">
        <v>100</v>
      </c>
      <c r="K65" s="1">
        <v>44814</v>
      </c>
      <c r="L65" s="7">
        <v>414</v>
      </c>
    </row>
    <row r="66" spans="1:12" x14ac:dyDescent="0.25">
      <c r="A66">
        <v>517</v>
      </c>
      <c r="B66">
        <v>3</v>
      </c>
      <c r="C66" t="str">
        <f>VLOOKUP(B66,'Categorias Fornecedores'!A:B,2,0)</f>
        <v>MATERIAL</v>
      </c>
      <c r="D66" t="s">
        <v>700</v>
      </c>
      <c r="E66">
        <v>33</v>
      </c>
      <c r="F66">
        <v>308</v>
      </c>
      <c r="G66">
        <v>5</v>
      </c>
      <c r="H66" t="str">
        <f>VLOOKUP(F66,'Cadastro ProdutosServiços'!A:B,2,0)</f>
        <v>CABO FLEX 2,5MM COBRECOM/STAR BRASIL PRETO</v>
      </c>
      <c r="I66">
        <v>100</v>
      </c>
      <c r="J66">
        <v>100</v>
      </c>
      <c r="K66" s="1">
        <v>44815</v>
      </c>
      <c r="L66" s="7">
        <v>172</v>
      </c>
    </row>
    <row r="67" spans="1:12" x14ac:dyDescent="0.25">
      <c r="A67">
        <v>518</v>
      </c>
      <c r="B67">
        <v>3</v>
      </c>
      <c r="C67" t="str">
        <f>VLOOKUP(B67,'Categorias Fornecedores'!A:B,2,0)</f>
        <v>MATERIAL</v>
      </c>
      <c r="D67" t="s">
        <v>700</v>
      </c>
      <c r="E67">
        <v>33</v>
      </c>
      <c r="F67">
        <v>309</v>
      </c>
      <c r="G67">
        <v>5</v>
      </c>
      <c r="H67" t="str">
        <f>VLOOKUP(F67,'Cadastro ProdutosServiços'!A:B,2,0)</f>
        <v>CABO FLEX 2,5MM COBRECOM/STAR BRASIL AZUL</v>
      </c>
      <c r="I67">
        <v>100</v>
      </c>
      <c r="J67">
        <v>100</v>
      </c>
      <c r="K67" s="1">
        <v>44816</v>
      </c>
      <c r="L67" s="7">
        <v>172</v>
      </c>
    </row>
    <row r="68" spans="1:12" x14ac:dyDescent="0.25">
      <c r="A68">
        <v>519</v>
      </c>
      <c r="B68">
        <v>3</v>
      </c>
      <c r="C68" t="str">
        <f>VLOOKUP(B68,'Categorias Fornecedores'!A:B,2,0)</f>
        <v>MATERIAL</v>
      </c>
      <c r="D68" t="s">
        <v>700</v>
      </c>
      <c r="E68">
        <v>33</v>
      </c>
      <c r="F68">
        <v>310</v>
      </c>
      <c r="G68">
        <v>5</v>
      </c>
      <c r="H68" t="str">
        <f>VLOOKUP(F68,'Cadastro ProdutosServiços'!A:B,2,0)</f>
        <v>CABO FLEX 2,5MM COBRECOM/STAR BRASIL VERDE</v>
      </c>
      <c r="I68">
        <v>100</v>
      </c>
      <c r="J68">
        <v>100</v>
      </c>
      <c r="K68" s="1">
        <v>44817</v>
      </c>
      <c r="L68" s="7">
        <v>172</v>
      </c>
    </row>
    <row r="69" spans="1:12" x14ac:dyDescent="0.25">
      <c r="A69">
        <v>520</v>
      </c>
      <c r="B69">
        <v>3</v>
      </c>
      <c r="C69" t="str">
        <f>VLOOKUP(B69,'Categorias Fornecedores'!A:B,2,0)</f>
        <v>MATERIAL</v>
      </c>
      <c r="D69" t="s">
        <v>700</v>
      </c>
      <c r="E69">
        <v>33</v>
      </c>
      <c r="F69">
        <v>311</v>
      </c>
      <c r="G69">
        <v>5</v>
      </c>
      <c r="H69" t="str">
        <f>VLOOKUP(F69,'Cadastro ProdutosServiços'!A:B,2,0)</f>
        <v>CABO FLEX 1,5MM COBRECOM/STAR BRASIL</v>
      </c>
      <c r="I69">
        <v>150</v>
      </c>
      <c r="J69">
        <v>150</v>
      </c>
      <c r="K69" s="1">
        <v>44818</v>
      </c>
      <c r="L69" s="7">
        <v>165</v>
      </c>
    </row>
    <row r="70" spans="1:12" x14ac:dyDescent="0.25">
      <c r="A70">
        <v>521</v>
      </c>
      <c r="B70">
        <v>3</v>
      </c>
      <c r="C70" t="str">
        <f>VLOOKUP(B70,'Categorias Fornecedores'!A:B,2,0)</f>
        <v>MATERIAL</v>
      </c>
      <c r="D70" t="s">
        <v>700</v>
      </c>
      <c r="E70">
        <v>33</v>
      </c>
      <c r="F70">
        <v>312</v>
      </c>
      <c r="G70">
        <v>5</v>
      </c>
      <c r="H70" t="str">
        <f>VLOOKUP(F70,'Cadastro ProdutosServiços'!A:B,2,0)</f>
        <v>CABO FLEX 1,5MM COBRECOM/STAR PRETO</v>
      </c>
      <c r="I70">
        <v>150</v>
      </c>
      <c r="J70">
        <v>150</v>
      </c>
      <c r="K70" s="1">
        <v>44819</v>
      </c>
      <c r="L70" s="7">
        <v>165</v>
      </c>
    </row>
    <row r="71" spans="1:12" x14ac:dyDescent="0.25">
      <c r="A71">
        <v>522</v>
      </c>
      <c r="B71">
        <v>3</v>
      </c>
      <c r="C71" t="str">
        <f>VLOOKUP(B71,'Categorias Fornecedores'!A:B,2,0)</f>
        <v>MATERIAL</v>
      </c>
      <c r="D71" t="s">
        <v>700</v>
      </c>
      <c r="E71">
        <v>33</v>
      </c>
      <c r="F71">
        <v>313</v>
      </c>
      <c r="G71">
        <v>5</v>
      </c>
      <c r="H71" t="str">
        <f>VLOOKUP(F71,'Cadastro ProdutosServiços'!A:B,2,0)</f>
        <v>CONECTOR 25MM PF</v>
      </c>
      <c r="I71">
        <v>4</v>
      </c>
      <c r="J71">
        <v>4</v>
      </c>
      <c r="K71" s="1">
        <v>44820</v>
      </c>
      <c r="L71" s="7">
        <v>39.32</v>
      </c>
    </row>
    <row r="72" spans="1:12" x14ac:dyDescent="0.25">
      <c r="A72">
        <v>523</v>
      </c>
      <c r="B72">
        <v>3</v>
      </c>
      <c r="C72" t="str">
        <f>VLOOKUP(B72,'Categorias Fornecedores'!A:B,2,0)</f>
        <v>MATERIAL</v>
      </c>
      <c r="D72" t="s">
        <v>700</v>
      </c>
      <c r="E72">
        <v>33</v>
      </c>
      <c r="F72">
        <v>314</v>
      </c>
      <c r="G72">
        <v>5</v>
      </c>
      <c r="H72" t="str">
        <f>VLOOKUP(F72,'Cadastro ProdutosServiços'!A:B,2,0)</f>
        <v>FITA ISOLANTE 20MT</v>
      </c>
      <c r="I72">
        <v>3</v>
      </c>
      <c r="J72">
        <v>3</v>
      </c>
      <c r="K72" s="1">
        <v>44821</v>
      </c>
      <c r="L72" s="7">
        <v>19.5</v>
      </c>
    </row>
    <row r="73" spans="1:12" x14ac:dyDescent="0.25">
      <c r="A73">
        <v>524</v>
      </c>
      <c r="B73">
        <v>3</v>
      </c>
      <c r="C73" t="str">
        <f>VLOOKUP(B73,'Categorias Fornecedores'!A:B,2,0)</f>
        <v>MATERIAL</v>
      </c>
      <c r="D73" t="s">
        <v>700</v>
      </c>
      <c r="E73">
        <v>33</v>
      </c>
      <c r="F73">
        <v>315</v>
      </c>
      <c r="G73">
        <v>5</v>
      </c>
      <c r="H73" t="str">
        <f>VLOOKUP(F73,'Cadastro ProdutosServiços'!A:B,2,0)</f>
        <v>CABO FLEX 4,00MM COBRECOM/STAR BRASIL PRETO</v>
      </c>
      <c r="I73">
        <v>150</v>
      </c>
      <c r="J73">
        <v>150</v>
      </c>
      <c r="K73" s="1">
        <v>44822</v>
      </c>
      <c r="L73" s="7">
        <v>415.5</v>
      </c>
    </row>
    <row r="74" spans="1:12" x14ac:dyDescent="0.25">
      <c r="A74">
        <v>525</v>
      </c>
      <c r="B74">
        <v>3</v>
      </c>
      <c r="C74" t="str">
        <f>VLOOKUP(B74,'Categorias Fornecedores'!A:B,2,0)</f>
        <v>MATERIAL</v>
      </c>
      <c r="D74" t="s">
        <v>700</v>
      </c>
      <c r="E74">
        <v>33</v>
      </c>
      <c r="F74">
        <v>316</v>
      </c>
      <c r="G74">
        <v>5</v>
      </c>
      <c r="H74" t="str">
        <f>VLOOKUP(F74,'Cadastro ProdutosServiços'!A:B,2,0)</f>
        <v>CABO FLEX 4,00MM COBRECOM/STAR BRASIL AZUL</v>
      </c>
      <c r="I74">
        <v>150</v>
      </c>
      <c r="J74">
        <v>150</v>
      </c>
      <c r="K74" s="1">
        <v>44823</v>
      </c>
      <c r="L74" s="7">
        <v>415.5</v>
      </c>
    </row>
    <row r="75" spans="1:12" x14ac:dyDescent="0.25">
      <c r="A75">
        <v>526</v>
      </c>
      <c r="B75">
        <v>3</v>
      </c>
      <c r="C75" t="str">
        <f>VLOOKUP(B75,'Categorias Fornecedores'!A:B,2,0)</f>
        <v>MATERIAL</v>
      </c>
      <c r="D75" t="s">
        <v>700</v>
      </c>
      <c r="E75">
        <v>33</v>
      </c>
      <c r="F75">
        <v>317</v>
      </c>
      <c r="G75">
        <v>5</v>
      </c>
      <c r="H75" t="str">
        <f>VLOOKUP(F75,'Cadastro ProdutosServiços'!A:B,2,0)</f>
        <v>TERMINAL TIPO ILHOS TUBULAR TI-6-12</v>
      </c>
      <c r="I75">
        <v>8</v>
      </c>
      <c r="J75">
        <v>8</v>
      </c>
      <c r="K75" s="1">
        <v>44824</v>
      </c>
      <c r="L75" s="7">
        <v>3.92</v>
      </c>
    </row>
    <row r="76" spans="1:12" x14ac:dyDescent="0.25">
      <c r="A76">
        <v>527</v>
      </c>
      <c r="B76">
        <v>3</v>
      </c>
      <c r="C76" t="str">
        <f>VLOOKUP(B76,'Categorias Fornecedores'!A:B,2,0)</f>
        <v>MATERIAL</v>
      </c>
      <c r="D76" t="s">
        <v>700</v>
      </c>
      <c r="E76">
        <v>33</v>
      </c>
      <c r="F76">
        <v>318</v>
      </c>
      <c r="G76">
        <v>5</v>
      </c>
      <c r="H76" t="str">
        <f>VLOOKUP(F76,'Cadastro ProdutosServiços'!A:B,2,0)</f>
        <v>TERMINAL TIPO ILHOS TUBULAR TI-4-12</v>
      </c>
      <c r="I76">
        <v>12</v>
      </c>
      <c r="J76">
        <v>12</v>
      </c>
      <c r="K76" s="1">
        <v>44825</v>
      </c>
      <c r="L76" s="7">
        <v>4.92</v>
      </c>
    </row>
    <row r="77" spans="1:12" x14ac:dyDescent="0.25">
      <c r="A77">
        <v>528</v>
      </c>
      <c r="B77">
        <v>11</v>
      </c>
      <c r="C77" t="str">
        <f>VLOOKUP(B77,'Categorias Fornecedores'!A:B,2,0)</f>
        <v>LOCAÇÃO EQUIPAMENTO</v>
      </c>
      <c r="D77" t="s">
        <v>729</v>
      </c>
      <c r="E77">
        <v>34</v>
      </c>
      <c r="F77">
        <v>226</v>
      </c>
      <c r="G77">
        <v>6</v>
      </c>
      <c r="H77" t="str">
        <f>VLOOKUP(F77,'Cadastro ProdutosServiços'!A:B,2,0)</f>
        <v>LOCAÇÃO ANDAIME</v>
      </c>
      <c r="I77">
        <v>1</v>
      </c>
      <c r="J77">
        <v>1</v>
      </c>
      <c r="K77" s="1">
        <v>42619</v>
      </c>
      <c r="L77" s="7">
        <v>100</v>
      </c>
    </row>
    <row r="78" spans="1:12" x14ac:dyDescent="0.25">
      <c r="A78">
        <v>529</v>
      </c>
      <c r="B78">
        <v>9</v>
      </c>
      <c r="C78" t="str">
        <f>VLOOKUP(B78,'Categorias Fornecedores'!A:B,2,0)</f>
        <v>ELETRICISTA</v>
      </c>
      <c r="D78" t="s">
        <v>253</v>
      </c>
      <c r="E78">
        <v>15</v>
      </c>
      <c r="F78">
        <v>86</v>
      </c>
      <c r="G78">
        <v>1</v>
      </c>
      <c r="H78" t="str">
        <f>VLOOKUP(F78,'Cadastro ProdutosServiços'!A:B,2,0)</f>
        <v>MÃO DE OBRA ELETRICISTA</v>
      </c>
      <c r="I78">
        <v>1</v>
      </c>
      <c r="J78">
        <v>1</v>
      </c>
      <c r="K78" s="1">
        <v>42643</v>
      </c>
      <c r="L78" s="7">
        <v>1800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B046-1963-4DF8-81B2-5316AB8A3DB2}">
  <dimension ref="A1:L78"/>
  <sheetViews>
    <sheetView tabSelected="1" topLeftCell="B22" workbookViewId="0">
      <selection activeCell="S46" sqref="S46"/>
    </sheetView>
  </sheetViews>
  <sheetFormatPr defaultRowHeight="15" x14ac:dyDescent="0.25"/>
  <cols>
    <col min="1" max="1" width="11.85546875" bestFit="1" customWidth="1"/>
    <col min="2" max="2" width="28.42578125" bestFit="1" customWidth="1"/>
    <col min="3" max="3" width="34.85546875" bestFit="1" customWidth="1"/>
    <col min="4" max="4" width="13.140625" bestFit="1" customWidth="1"/>
    <col min="5" max="5" width="17.5703125" bestFit="1" customWidth="1"/>
    <col min="6" max="6" width="22.85546875" bestFit="1" customWidth="1"/>
    <col min="7" max="7" width="34.7109375" bestFit="1" customWidth="1"/>
    <col min="8" max="8" width="57.5703125" bestFit="1" customWidth="1"/>
    <col min="9" max="9" width="21.7109375" bestFit="1" customWidth="1"/>
    <col min="10" max="10" width="12.85546875" bestFit="1" customWidth="1"/>
    <col min="11" max="11" width="10.7109375" bestFit="1" customWidth="1"/>
    <col min="12" max="12" width="11.7109375" bestFit="1" customWidth="1"/>
  </cols>
  <sheetData>
    <row r="1" spans="1:12" x14ac:dyDescent="0.25">
      <c r="A1" s="2" t="s">
        <v>18</v>
      </c>
      <c r="B1" s="2" t="s">
        <v>25</v>
      </c>
      <c r="C1" s="2" t="s">
        <v>26</v>
      </c>
      <c r="D1" s="2" t="s">
        <v>7</v>
      </c>
      <c r="E1" s="8" t="s">
        <v>458</v>
      </c>
      <c r="F1" s="2" t="s">
        <v>455</v>
      </c>
      <c r="G1" s="2" t="s">
        <v>456</v>
      </c>
      <c r="H1" s="2" t="s">
        <v>30</v>
      </c>
      <c r="I1" s="2" t="s">
        <v>457</v>
      </c>
      <c r="J1" s="8" t="s">
        <v>32</v>
      </c>
      <c r="K1" s="3" t="s">
        <v>5</v>
      </c>
      <c r="L1" s="2" t="s">
        <v>6</v>
      </c>
    </row>
    <row r="2" spans="1:12" x14ac:dyDescent="0.25">
      <c r="A2">
        <v>530</v>
      </c>
      <c r="B2">
        <v>3</v>
      </c>
      <c r="C2" t="str">
        <f>VLOOKUP(B2,'Categorias Fornecedores'!A:B,2,0)</f>
        <v>MATERIAL</v>
      </c>
      <c r="D2" t="s">
        <v>736</v>
      </c>
      <c r="E2">
        <v>35</v>
      </c>
      <c r="F2">
        <v>319</v>
      </c>
      <c r="G2">
        <f>VLOOKUP(F2,'Cadastro ProdutosServiços'!A:D,4,0)</f>
        <v>9</v>
      </c>
      <c r="H2" t="str">
        <f>VLOOKUP(F2,'Cadastro ProdutosServiços'!A:B,2,0)</f>
        <v>SIFAO EXTENSIVO BLUKIT SIMPLES BRANCO</v>
      </c>
      <c r="I2" t="s">
        <v>737</v>
      </c>
      <c r="J2">
        <v>1</v>
      </c>
      <c r="K2" s="1">
        <v>44835</v>
      </c>
      <c r="L2" s="7">
        <v>14.14</v>
      </c>
    </row>
    <row r="3" spans="1:12" x14ac:dyDescent="0.25">
      <c r="A3">
        <v>531</v>
      </c>
      <c r="B3">
        <v>3</v>
      </c>
      <c r="C3" t="str">
        <f>VLOOKUP(B3,'Categorias Fornecedores'!A:B,2,0)</f>
        <v>MATERIAL</v>
      </c>
      <c r="D3" t="s">
        <v>736</v>
      </c>
      <c r="E3">
        <v>35</v>
      </c>
      <c r="F3">
        <v>320</v>
      </c>
      <c r="G3">
        <f>VLOOKUP(F3,'Cadastro ProdutosServiços'!A:D,4,0)</f>
        <v>9</v>
      </c>
      <c r="H3" t="str">
        <f>VLOOKUP(F3,'Cadastro ProdutosServiços'!A:B,2,0)</f>
        <v>VALVULA P/PIA AMER. MEBER 1623</v>
      </c>
      <c r="I3" t="s">
        <v>738</v>
      </c>
      <c r="J3">
        <v>1</v>
      </c>
      <c r="K3" s="1">
        <v>44835</v>
      </c>
      <c r="L3" s="7">
        <v>114.66</v>
      </c>
    </row>
    <row r="4" spans="1:12" x14ac:dyDescent="0.25">
      <c r="A4">
        <v>532</v>
      </c>
      <c r="B4">
        <v>3</v>
      </c>
      <c r="C4" t="str">
        <f>VLOOKUP(B4,'Categorias Fornecedores'!A:B,2,0)</f>
        <v>MATERIAL</v>
      </c>
      <c r="D4" t="s">
        <v>736</v>
      </c>
      <c r="E4">
        <v>35</v>
      </c>
      <c r="F4">
        <v>321</v>
      </c>
      <c r="G4">
        <f>VLOOKUP(F4,'Cadastro ProdutosServiços'!A:D,4,0)</f>
        <v>9</v>
      </c>
      <c r="H4" t="str">
        <f>VLOOKUP(F4,'Cadastro ProdutosServiços'!A:B,2,0)</f>
        <v>ENGATE PISON FLEX. MALHA DE AÇO 60 CM</v>
      </c>
      <c r="I4" t="s">
        <v>739</v>
      </c>
      <c r="J4">
        <v>1</v>
      </c>
      <c r="K4" s="1">
        <v>44835</v>
      </c>
      <c r="L4" s="7">
        <v>28.12</v>
      </c>
    </row>
    <row r="5" spans="1:12" x14ac:dyDescent="0.25">
      <c r="A5">
        <v>533</v>
      </c>
      <c r="B5">
        <v>3</v>
      </c>
      <c r="C5" t="str">
        <f>VLOOKUP(B5,'Categorias Fornecedores'!A:B,2,0)</f>
        <v>MATERIAL</v>
      </c>
      <c r="D5" t="s">
        <v>736</v>
      </c>
      <c r="E5">
        <v>35</v>
      </c>
      <c r="F5">
        <v>322</v>
      </c>
      <c r="G5">
        <f>VLOOKUP(F5,'Cadastro ProdutosServiços'!A:D,4,0)</f>
        <v>9</v>
      </c>
      <c r="H5" t="str">
        <f>VLOOKUP(F5,'Cadastro ProdutosServiços'!A:B,2,0)</f>
        <v>TORNEIRA P/JARD. 1130 CROMADA 1/2 PISON</v>
      </c>
      <c r="I5" t="s">
        <v>740</v>
      </c>
      <c r="J5">
        <v>2</v>
      </c>
      <c r="K5" s="1">
        <v>44835</v>
      </c>
      <c r="L5" s="7">
        <v>72.7</v>
      </c>
    </row>
    <row r="6" spans="1:12" x14ac:dyDescent="0.25">
      <c r="A6">
        <v>534</v>
      </c>
      <c r="B6">
        <v>3</v>
      </c>
      <c r="C6" t="str">
        <f>VLOOKUP(B6,'Categorias Fornecedores'!A:B,2,0)</f>
        <v>MATERIAL</v>
      </c>
      <c r="D6" t="s">
        <v>736</v>
      </c>
      <c r="E6">
        <v>35</v>
      </c>
      <c r="F6">
        <v>323</v>
      </c>
      <c r="G6">
        <f>VLOOKUP(F6,'Cadastro ProdutosServiços'!A:D,4,0)</f>
        <v>9</v>
      </c>
      <c r="H6" t="str">
        <f>VLOOKUP(F6,'Cadastro ProdutosServiços'!A:B,2,0)</f>
        <v>TORNEIRA P/PIA LORENZETTI 1177 B27 MESA FLEX BLACK</v>
      </c>
      <c r="I6" t="s">
        <v>500</v>
      </c>
      <c r="J6">
        <v>1</v>
      </c>
      <c r="K6" s="1">
        <v>44835</v>
      </c>
      <c r="L6" s="7">
        <v>228</v>
      </c>
    </row>
    <row r="7" spans="1:12" x14ac:dyDescent="0.25">
      <c r="A7">
        <v>535</v>
      </c>
      <c r="B7">
        <v>3</v>
      </c>
      <c r="C7" t="str">
        <f>VLOOKUP(B7,'Categorias Fornecedores'!A:B,2,0)</f>
        <v>MATERIAL</v>
      </c>
      <c r="D7" t="s">
        <v>736</v>
      </c>
      <c r="E7">
        <v>35</v>
      </c>
      <c r="F7">
        <v>324</v>
      </c>
      <c r="G7">
        <f>VLOOKUP(F7,'Cadastro ProdutosServiços'!A:D,4,0)</f>
        <v>9</v>
      </c>
      <c r="H7" t="str">
        <f>VLOOKUP(F7,'Cadastro ProdutosServiços'!A:B,2,0)</f>
        <v>KIT ACESS. P/BANH. CANTO FUME(LUXO) VILDREX</v>
      </c>
      <c r="I7" t="s">
        <v>741</v>
      </c>
      <c r="J7">
        <v>2</v>
      </c>
      <c r="K7" s="1">
        <v>44835</v>
      </c>
      <c r="L7" s="7">
        <v>301.66000000000003</v>
      </c>
    </row>
    <row r="8" spans="1:12" x14ac:dyDescent="0.25">
      <c r="A8">
        <v>536</v>
      </c>
      <c r="B8">
        <v>3</v>
      </c>
      <c r="C8" t="str">
        <f>VLOOKUP(B8,'Categorias Fornecedores'!A:B,2,0)</f>
        <v>MATERIAL</v>
      </c>
      <c r="D8" t="s">
        <v>748</v>
      </c>
      <c r="E8">
        <v>33</v>
      </c>
      <c r="F8">
        <v>325</v>
      </c>
      <c r="G8">
        <f>VLOOKUP(F8,'Cadastro ProdutosServiços'!A:D,4,0)</f>
        <v>9</v>
      </c>
      <c r="H8" t="str">
        <f>VLOOKUP(F8,'Cadastro ProdutosServiços'!A:B,2,0)</f>
        <v>DUCHA FASHION 127 220</v>
      </c>
      <c r="I8" t="s">
        <v>749</v>
      </c>
      <c r="J8">
        <v>2</v>
      </c>
      <c r="K8" s="1">
        <v>44837</v>
      </c>
      <c r="L8" s="7">
        <v>202</v>
      </c>
    </row>
    <row r="9" spans="1:12" x14ac:dyDescent="0.25">
      <c r="A9">
        <v>537</v>
      </c>
      <c r="B9">
        <v>3</v>
      </c>
      <c r="C9" t="str">
        <f>VLOOKUP(B9,'Categorias Fornecedores'!A:B,2,0)</f>
        <v>MATERIAL</v>
      </c>
      <c r="D9" t="s">
        <v>748</v>
      </c>
      <c r="E9">
        <v>33</v>
      </c>
      <c r="F9">
        <v>326</v>
      </c>
      <c r="G9">
        <f>VLOOKUP(F9,'Cadastro ProdutosServiços'!A:D,4,0)</f>
        <v>9</v>
      </c>
      <c r="H9" t="str">
        <f>VLOOKUP(F9,'Cadastro ProdutosServiços'!A:B,2,0)</f>
        <v>CANO BRANCO CHUVEIRO LORENZETTI</v>
      </c>
      <c r="I9" t="s">
        <v>750</v>
      </c>
      <c r="J9">
        <v>2</v>
      </c>
      <c r="K9" s="1">
        <v>44837</v>
      </c>
      <c r="L9" s="7">
        <v>44.06</v>
      </c>
    </row>
    <row r="10" spans="1:12" x14ac:dyDescent="0.25">
      <c r="A10">
        <v>538</v>
      </c>
      <c r="B10">
        <v>3</v>
      </c>
      <c r="C10" t="str">
        <f>VLOOKUP(B10,'Categorias Fornecedores'!A:B,2,0)</f>
        <v>MATERIAL</v>
      </c>
      <c r="D10" t="s">
        <v>748</v>
      </c>
      <c r="E10">
        <v>33</v>
      </c>
      <c r="F10">
        <v>284</v>
      </c>
      <c r="G10">
        <f>VLOOKUP(F10,'Cadastro ProdutosServiços'!A:D,4,0)</f>
        <v>5</v>
      </c>
      <c r="H10" t="str">
        <f>VLOOKUP(F10,'Cadastro ProdutosServiços'!A:B,2,0)</f>
        <v>CONECTOR WAGO 2 BORNES 6MM</v>
      </c>
      <c r="I10" t="s">
        <v>752</v>
      </c>
      <c r="J10">
        <v>6</v>
      </c>
      <c r="K10" s="1">
        <v>44837</v>
      </c>
      <c r="L10" s="7">
        <v>26.16</v>
      </c>
    </row>
    <row r="11" spans="1:12" x14ac:dyDescent="0.25">
      <c r="A11">
        <v>539</v>
      </c>
      <c r="B11">
        <v>3</v>
      </c>
      <c r="C11" t="str">
        <f>VLOOKUP(B11,'Categorias Fornecedores'!A:B,2,0)</f>
        <v>MATERIAL</v>
      </c>
      <c r="D11" t="s">
        <v>748</v>
      </c>
      <c r="E11">
        <v>33</v>
      </c>
      <c r="F11">
        <v>327</v>
      </c>
      <c r="G11">
        <f>VLOOKUP(F11,'Cadastro ProdutosServiços'!A:D,4,0)</f>
        <v>9</v>
      </c>
      <c r="H11" t="str">
        <f>VLOOKUP(F11,'Cadastro ProdutosServiços'!A:B,2,0)</f>
        <v>CANALETA P SUPERFICIE DEXSON 13X7 ADESIV</v>
      </c>
      <c r="I11" t="s">
        <v>751</v>
      </c>
      <c r="J11">
        <v>2</v>
      </c>
      <c r="K11" s="1">
        <v>44837</v>
      </c>
      <c r="L11" s="7">
        <v>19</v>
      </c>
    </row>
    <row r="12" spans="1:12" x14ac:dyDescent="0.25">
      <c r="A12">
        <v>540</v>
      </c>
      <c r="B12">
        <v>3</v>
      </c>
      <c r="C12" t="str">
        <f>VLOOKUP(B12,'Categorias Fornecedores'!A:B,2,0)</f>
        <v>MATERIAL</v>
      </c>
      <c r="D12" t="s">
        <v>748</v>
      </c>
      <c r="E12">
        <v>33</v>
      </c>
      <c r="F12">
        <v>290</v>
      </c>
      <c r="G12">
        <f>VLOOKUP(F12,'Cadastro ProdutosServiços'!A:D,4,0)</f>
        <v>5</v>
      </c>
      <c r="H12" t="str">
        <f>VLOOKUP(F12,'Cadastro ProdutosServiços'!A:B,2,0)</f>
        <v>TRAMONTINA LIZ PLACA 4X2 3 MODULOS</v>
      </c>
      <c r="I12" t="s">
        <v>753</v>
      </c>
      <c r="J12">
        <v>1</v>
      </c>
      <c r="K12" s="1">
        <v>44837</v>
      </c>
      <c r="L12" s="7">
        <v>5.4</v>
      </c>
    </row>
    <row r="13" spans="1:12" x14ac:dyDescent="0.25">
      <c r="A13">
        <v>541</v>
      </c>
      <c r="B13">
        <v>3</v>
      </c>
      <c r="C13" t="str">
        <f>VLOOKUP(B13,'Categorias Fornecedores'!A:B,2,0)</f>
        <v>MATERIAL</v>
      </c>
      <c r="D13" t="s">
        <v>748</v>
      </c>
      <c r="E13">
        <v>33</v>
      </c>
      <c r="F13">
        <v>283</v>
      </c>
      <c r="G13">
        <f>VLOOKUP(F13,'Cadastro ProdutosServiços'!A:D,4,0)</f>
        <v>5</v>
      </c>
      <c r="H13" t="str">
        <f>VLOOKUP(F13,'Cadastro ProdutosServiços'!A:B,2,0)</f>
        <v>TRAMONTINA LIZ MOD INTER SIMPLES</v>
      </c>
      <c r="I13" t="s">
        <v>754</v>
      </c>
      <c r="J13">
        <v>2</v>
      </c>
      <c r="K13" s="1">
        <v>44837</v>
      </c>
      <c r="L13" s="7">
        <v>11.38</v>
      </c>
    </row>
    <row r="14" spans="1:12" x14ac:dyDescent="0.25">
      <c r="A14">
        <v>542</v>
      </c>
      <c r="B14">
        <v>3</v>
      </c>
      <c r="C14" t="str">
        <f>VLOOKUP(B14,'Categorias Fornecedores'!A:B,2,0)</f>
        <v>MATERIAL</v>
      </c>
      <c r="D14" t="s">
        <v>748</v>
      </c>
      <c r="E14">
        <v>33</v>
      </c>
      <c r="F14">
        <v>314</v>
      </c>
      <c r="G14">
        <f>VLOOKUP(F14,'Cadastro ProdutosServiços'!A:D,4,0)</f>
        <v>7</v>
      </c>
      <c r="H14" t="str">
        <f>VLOOKUP(F14,'Cadastro ProdutosServiços'!A:B,2,0)</f>
        <v>FITA ISOLANTE 20MT</v>
      </c>
      <c r="I14" t="s">
        <v>755</v>
      </c>
      <c r="J14">
        <v>1</v>
      </c>
      <c r="K14" s="1">
        <v>44837</v>
      </c>
      <c r="L14" s="7">
        <v>6.5</v>
      </c>
    </row>
    <row r="15" spans="1:12" x14ac:dyDescent="0.25">
      <c r="A15">
        <v>543</v>
      </c>
      <c r="B15">
        <v>3</v>
      </c>
      <c r="C15" t="str">
        <f>VLOOKUP(B15,'Categorias Fornecedores'!A:B,2,0)</f>
        <v>MATERIAL</v>
      </c>
      <c r="D15" t="s">
        <v>748</v>
      </c>
      <c r="E15">
        <v>33</v>
      </c>
      <c r="F15">
        <v>56</v>
      </c>
      <c r="G15">
        <f>VLOOKUP(F15,'Cadastro ProdutosServiços'!A:D,4,0)</f>
        <v>7</v>
      </c>
      <c r="H15" t="str">
        <f>VLOOKUP(F15,'Cadastro ProdutosServiços'!A:B,2,0)</f>
        <v>VEDA ROSCA TIGRE 18MMX 10M</v>
      </c>
      <c r="I15" t="s">
        <v>614</v>
      </c>
      <c r="J15">
        <v>1</v>
      </c>
      <c r="K15" s="1">
        <v>44837</v>
      </c>
      <c r="L15" s="7">
        <v>4</v>
      </c>
    </row>
    <row r="16" spans="1:12" x14ac:dyDescent="0.25">
      <c r="A16">
        <v>544</v>
      </c>
      <c r="B16">
        <v>3</v>
      </c>
      <c r="C16" t="str">
        <f>VLOOKUP(B16,'Categorias Fornecedores'!A:B,2,0)</f>
        <v>MATERIAL</v>
      </c>
      <c r="D16" t="s">
        <v>748</v>
      </c>
      <c r="E16">
        <v>33</v>
      </c>
      <c r="F16">
        <v>311</v>
      </c>
      <c r="G16">
        <f>VLOOKUP(F16,'Cadastro ProdutosServiços'!A:D,4,0)</f>
        <v>5</v>
      </c>
      <c r="H16" t="str">
        <f>VLOOKUP(F16,'Cadastro ProdutosServiços'!A:B,2,0)</f>
        <v>CABO FLEX 1,5MM COBRECOM/STAR BRASIL</v>
      </c>
      <c r="I16" t="s">
        <v>758</v>
      </c>
      <c r="J16">
        <v>60</v>
      </c>
      <c r="K16" s="1">
        <v>44837</v>
      </c>
      <c r="L16" s="7">
        <v>66</v>
      </c>
    </row>
    <row r="17" spans="1:12" x14ac:dyDescent="0.25">
      <c r="A17">
        <v>545</v>
      </c>
      <c r="B17">
        <v>3</v>
      </c>
      <c r="C17" t="str">
        <f>VLOOKUP(B17,'Categorias Fornecedores'!A:B,2,0)</f>
        <v>MATERIAL</v>
      </c>
      <c r="D17" t="s">
        <v>748</v>
      </c>
      <c r="E17">
        <v>33</v>
      </c>
      <c r="F17">
        <v>287</v>
      </c>
      <c r="G17">
        <f>VLOOKUP(F17,'Cadastro ProdutosServiços'!A:D,4,0)</f>
        <v>5</v>
      </c>
      <c r="H17" t="str">
        <f>VLOOKUP(F17,'Cadastro ProdutosServiços'!A:B,2,0)</f>
        <v>CABO CCI 2 PARES</v>
      </c>
      <c r="I17" t="s">
        <v>759</v>
      </c>
      <c r="J17">
        <v>6</v>
      </c>
      <c r="K17" s="1">
        <v>44837</v>
      </c>
      <c r="L17" s="7">
        <v>15.9</v>
      </c>
    </row>
    <row r="18" spans="1:12" x14ac:dyDescent="0.25">
      <c r="A18">
        <v>546</v>
      </c>
      <c r="B18">
        <v>3</v>
      </c>
      <c r="C18" t="str">
        <f>VLOOKUP(B18,'Categorias Fornecedores'!A:B,2,0)</f>
        <v>MATERIAL</v>
      </c>
      <c r="D18" t="s">
        <v>748</v>
      </c>
      <c r="E18">
        <v>33</v>
      </c>
      <c r="F18">
        <v>328</v>
      </c>
      <c r="G18">
        <f>VLOOKUP(F18,'Cadastro ProdutosServiços'!A:D,4,0)</f>
        <v>9</v>
      </c>
      <c r="H18" t="str">
        <f>VLOOKUP(F18,'Cadastro ProdutosServiços'!A:B,2,0)</f>
        <v>PORTEIRO ELETRONICO HDL</v>
      </c>
      <c r="I18" t="s">
        <v>756</v>
      </c>
      <c r="J18">
        <v>1</v>
      </c>
      <c r="K18" s="1">
        <v>44837</v>
      </c>
      <c r="L18" s="7">
        <v>230</v>
      </c>
    </row>
    <row r="19" spans="1:12" x14ac:dyDescent="0.25">
      <c r="A19">
        <v>547</v>
      </c>
      <c r="B19">
        <v>3</v>
      </c>
      <c r="C19" t="str">
        <f>VLOOKUP(B19,'Categorias Fornecedores'!A:B,2,0)</f>
        <v>MATERIAL</v>
      </c>
      <c r="D19" t="s">
        <v>748</v>
      </c>
      <c r="E19">
        <v>33</v>
      </c>
      <c r="F19">
        <v>329</v>
      </c>
      <c r="G19">
        <f>VLOOKUP(F19,'Cadastro ProdutosServiços'!A:D,4,0)</f>
        <v>9</v>
      </c>
      <c r="H19" t="str">
        <f>VLOOKUP(F19,'Cadastro ProdutosServiços'!A:B,2,0)</f>
        <v>PROTETOR PARA INTERFONE</v>
      </c>
      <c r="I19" t="s">
        <v>757</v>
      </c>
      <c r="J19">
        <v>1</v>
      </c>
      <c r="K19" s="1">
        <v>44837</v>
      </c>
      <c r="L19" s="7">
        <v>35</v>
      </c>
    </row>
    <row r="20" spans="1:12" x14ac:dyDescent="0.25">
      <c r="A20">
        <v>548</v>
      </c>
      <c r="B20">
        <v>3</v>
      </c>
      <c r="C20" t="str">
        <f>VLOOKUP(B20,'Categorias Fornecedores'!A:B,2,0)</f>
        <v>MATERIAL</v>
      </c>
      <c r="D20" t="s">
        <v>748</v>
      </c>
      <c r="E20">
        <v>33</v>
      </c>
      <c r="F20">
        <v>330</v>
      </c>
      <c r="G20">
        <f>VLOOKUP(F20,'Cadastro ProdutosServiços'!A:D,4,0)</f>
        <v>9</v>
      </c>
      <c r="H20" t="str">
        <f>VLOOKUP(F20,'Cadastro ProdutosServiços'!A:B,2,0)</f>
        <v>SPOT LED BEM 7W RED BF</v>
      </c>
      <c r="I20" t="s">
        <v>760</v>
      </c>
      <c r="J20">
        <v>9</v>
      </c>
      <c r="K20" s="1">
        <v>44837</v>
      </c>
      <c r="L20" s="7">
        <v>162</v>
      </c>
    </row>
    <row r="21" spans="1:12" x14ac:dyDescent="0.25">
      <c r="A21">
        <v>549</v>
      </c>
      <c r="B21">
        <v>3</v>
      </c>
      <c r="C21" t="str">
        <f>VLOOKUP(B21,'Categorias Fornecedores'!A:B,2,0)</f>
        <v>MATERIAL</v>
      </c>
      <c r="D21" t="s">
        <v>771</v>
      </c>
      <c r="E21">
        <v>9</v>
      </c>
      <c r="F21">
        <v>331</v>
      </c>
      <c r="G21">
        <f>VLOOKUP(F21,'Cadastro ProdutosServiços'!A:D,4,0)</f>
        <v>7</v>
      </c>
      <c r="H21" t="str">
        <f>VLOOKUP(F21,'Cadastro ProdutosServiços'!A:B,2,0)</f>
        <v>DISCO LIXA TELADA 9 G.150 AT14/150 - ATLAS</v>
      </c>
      <c r="I21" t="s">
        <v>772</v>
      </c>
      <c r="J21">
        <v>10</v>
      </c>
      <c r="K21" s="1">
        <v>44839</v>
      </c>
      <c r="L21" s="7">
        <v>95</v>
      </c>
    </row>
    <row r="22" spans="1:12" x14ac:dyDescent="0.25">
      <c r="A22">
        <v>550</v>
      </c>
      <c r="B22">
        <v>3</v>
      </c>
      <c r="C22" t="str">
        <f>VLOOKUP(B22,'Categorias Fornecedores'!A:B,2,0)</f>
        <v>MATERIAL</v>
      </c>
      <c r="D22" t="s">
        <v>771</v>
      </c>
      <c r="E22">
        <v>9</v>
      </c>
      <c r="F22">
        <v>332</v>
      </c>
      <c r="G22">
        <f>VLOOKUP(F22,'Cadastro ProdutosServiços'!A:D,4,0)</f>
        <v>23</v>
      </c>
      <c r="H22" t="str">
        <f>VLOOKUP(F22,'Cadastro ProdutosServiços'!A:B,2,0)</f>
        <v>FUNDO PREP.PARE.B.AGUA 18LT(NOVA FORMULA) - GRAFFORT</v>
      </c>
      <c r="I22" t="s">
        <v>773</v>
      </c>
      <c r="J22">
        <v>18</v>
      </c>
      <c r="K22" s="1">
        <v>44839</v>
      </c>
      <c r="L22" s="7">
        <v>209.9</v>
      </c>
    </row>
    <row r="23" spans="1:12" x14ac:dyDescent="0.25">
      <c r="A23">
        <v>551</v>
      </c>
      <c r="B23">
        <v>3</v>
      </c>
      <c r="C23" t="str">
        <f>VLOOKUP(B23,'Categorias Fornecedores'!A:B,2,0)</f>
        <v>MATERIAL</v>
      </c>
      <c r="D23" t="s">
        <v>771</v>
      </c>
      <c r="E23">
        <v>9</v>
      </c>
      <c r="F23">
        <v>333</v>
      </c>
      <c r="G23">
        <f>VLOOKUP(F23,'Cadastro ProdutosServiços'!A:D,4,0)</f>
        <v>7</v>
      </c>
      <c r="H23" t="str">
        <f>VLOOKUP(F23,'Cadastro ProdutosServiços'!A:B,2,0)</f>
        <v>LIXA FERRO G-80 (K246/K200) - NORTON</v>
      </c>
      <c r="I23" t="s">
        <v>774</v>
      </c>
      <c r="J23">
        <v>5</v>
      </c>
      <c r="K23" s="1">
        <v>44839</v>
      </c>
      <c r="L23" s="7">
        <v>24.7</v>
      </c>
    </row>
    <row r="24" spans="1:12" x14ac:dyDescent="0.25">
      <c r="A24">
        <v>552</v>
      </c>
      <c r="B24">
        <v>3</v>
      </c>
      <c r="C24" t="str">
        <f>VLOOKUP(B24,'Categorias Fornecedores'!A:B,2,0)</f>
        <v>MATERIAL</v>
      </c>
      <c r="D24" t="s">
        <v>771</v>
      </c>
      <c r="E24">
        <v>9</v>
      </c>
      <c r="F24">
        <v>334</v>
      </c>
      <c r="G24">
        <f>VLOOKUP(F24,'Cadastro ProdutosServiços'!A:D,4,0)</f>
        <v>7</v>
      </c>
      <c r="H24" t="str">
        <f>VLOOKUP(F24,'Cadastro ProdutosServiços'!A:B,2,0)</f>
        <v>LIXA MASSA/MADEIRA G-150 (A257) - NORTON</v>
      </c>
      <c r="I24" t="s">
        <v>775</v>
      </c>
      <c r="J24">
        <v>1</v>
      </c>
      <c r="K24" s="1">
        <v>44839</v>
      </c>
      <c r="L24" s="7">
        <v>70</v>
      </c>
    </row>
    <row r="25" spans="1:12" x14ac:dyDescent="0.25">
      <c r="A25">
        <v>553</v>
      </c>
      <c r="B25">
        <v>3</v>
      </c>
      <c r="C25" t="str">
        <f>VLOOKUP(B25,'Categorias Fornecedores'!A:B,2,0)</f>
        <v>MATERIAL</v>
      </c>
      <c r="D25" t="s">
        <v>771</v>
      </c>
      <c r="E25">
        <v>9</v>
      </c>
      <c r="F25">
        <v>335</v>
      </c>
      <c r="G25">
        <f>VLOOKUP(F25,'Cadastro ProdutosServiços'!A:D,4,0)</f>
        <v>7</v>
      </c>
      <c r="H25" t="str">
        <f>VLOOKUP(F25,'Cadastro ProdutosServiços'!A:B,2,0)</f>
        <v>LONA PRETA (4M LARGX100MICRAS) - MAXILONA</v>
      </c>
      <c r="I25" t="s">
        <v>776</v>
      </c>
      <c r="J25">
        <v>6</v>
      </c>
      <c r="K25" s="1">
        <v>44839</v>
      </c>
      <c r="L25" s="7">
        <v>51.6</v>
      </c>
    </row>
    <row r="26" spans="1:12" x14ac:dyDescent="0.25">
      <c r="A26">
        <v>554</v>
      </c>
      <c r="B26">
        <v>3</v>
      </c>
      <c r="C26" t="str">
        <f>VLOOKUP(B26,'Categorias Fornecedores'!A:B,2,0)</f>
        <v>MATERIAL</v>
      </c>
      <c r="D26" t="s">
        <v>771</v>
      </c>
      <c r="E26">
        <v>9</v>
      </c>
      <c r="F26">
        <v>336</v>
      </c>
      <c r="G26">
        <f>VLOOKUP(F26,'Cadastro ProdutosServiços'!A:D,4,0)</f>
        <v>23</v>
      </c>
      <c r="H26" t="str">
        <f>VLOOKUP(F26,'Cadastro ProdutosServiços'!A:B,2,0)</f>
        <v>MASSA CORRIDA PVA 25 KG (BALDE) - SUVINIL</v>
      </c>
      <c r="I26" t="s">
        <v>800</v>
      </c>
      <c r="J26">
        <v>250</v>
      </c>
      <c r="K26" s="1">
        <v>44839</v>
      </c>
      <c r="L26" s="7">
        <v>769</v>
      </c>
    </row>
    <row r="27" spans="1:12" x14ac:dyDescent="0.25">
      <c r="A27">
        <v>555</v>
      </c>
      <c r="B27">
        <v>3</v>
      </c>
      <c r="C27" t="str">
        <f>VLOOKUP(B27,'Categorias Fornecedores'!A:B,2,0)</f>
        <v>MATERIAL</v>
      </c>
      <c r="D27" t="s">
        <v>771</v>
      </c>
      <c r="E27">
        <v>9</v>
      </c>
      <c r="F27">
        <v>337</v>
      </c>
      <c r="G27">
        <f>VLOOKUP(F27,'Cadastro ProdutosServiços'!A:D,4,0)</f>
        <v>23</v>
      </c>
      <c r="H27" t="str">
        <f>VLOOKUP(F27,'Cadastro ProdutosServiços'!A:B,2,0)</f>
        <v>MASSA REVEST LISO 15KG - CERAMFIX</v>
      </c>
      <c r="I27" t="s">
        <v>794</v>
      </c>
      <c r="J27">
        <v>30</v>
      </c>
      <c r="K27" s="1">
        <v>44839</v>
      </c>
      <c r="L27" s="7">
        <v>150</v>
      </c>
    </row>
    <row r="28" spans="1:12" x14ac:dyDescent="0.25">
      <c r="A28">
        <v>556</v>
      </c>
      <c r="B28">
        <v>3</v>
      </c>
      <c r="C28" t="str">
        <f>VLOOKUP(B28,'Categorias Fornecedores'!A:B,2,0)</f>
        <v>MATERIAL</v>
      </c>
      <c r="D28" t="s">
        <v>771</v>
      </c>
      <c r="E28">
        <v>9</v>
      </c>
      <c r="F28">
        <v>338</v>
      </c>
      <c r="G28">
        <f>VLOOKUP(F28,'Cadastro ProdutosServiços'!A:D,4,0)</f>
        <v>23</v>
      </c>
      <c r="H28" t="str">
        <f>VLOOKUP(F28,'Cadastro ProdutosServiços'!A:B,2,0)</f>
        <v>SELADOR ACRILICO 18 LT - SUVINIL</v>
      </c>
      <c r="I28" t="s">
        <v>794</v>
      </c>
      <c r="J28">
        <v>36</v>
      </c>
      <c r="K28" s="1">
        <v>44839</v>
      </c>
      <c r="L28" s="7">
        <v>329.8</v>
      </c>
    </row>
    <row r="29" spans="1:12" x14ac:dyDescent="0.25">
      <c r="A29">
        <v>557</v>
      </c>
      <c r="B29">
        <v>3</v>
      </c>
      <c r="C29" t="str">
        <f>VLOOKUP(B29,'Categorias Fornecedores'!A:B,2,0)</f>
        <v>MATERIAL</v>
      </c>
      <c r="D29" t="s">
        <v>797</v>
      </c>
      <c r="E29">
        <v>36</v>
      </c>
      <c r="F29">
        <v>339</v>
      </c>
      <c r="G29">
        <f>VLOOKUP(F29,'Cadastro ProdutosServiços'!A:D,4,0)</f>
        <v>23</v>
      </c>
      <c r="H29" t="str">
        <f>VLOOKUP(F29,'Cadastro ProdutosServiços'!A:B,2,0)</f>
        <v>0431 RENDE MUITO BRANCO BALDE 20LT</v>
      </c>
      <c r="I29" t="s">
        <v>793</v>
      </c>
      <c r="J29">
        <v>1</v>
      </c>
      <c r="K29" s="1">
        <v>44849</v>
      </c>
      <c r="L29" s="7">
        <v>308.43</v>
      </c>
    </row>
    <row r="30" spans="1:12" x14ac:dyDescent="0.25">
      <c r="A30">
        <v>558</v>
      </c>
      <c r="B30">
        <v>3</v>
      </c>
      <c r="C30" t="str">
        <f>VLOOKUP(B30,'Categorias Fornecedores'!A:B,2,0)</f>
        <v>MATERIAL</v>
      </c>
      <c r="D30" t="s">
        <v>797</v>
      </c>
      <c r="E30">
        <v>36</v>
      </c>
      <c r="F30">
        <v>340</v>
      </c>
      <c r="G30">
        <f>VLOOKUP(F30,'Cadastro ProdutosServiços'!A:D,4,0)</f>
        <v>23</v>
      </c>
      <c r="H30" t="str">
        <f>VLOOKUP(F30,'Cadastro ProdutosServiços'!A:B,2,0)</f>
        <v>7891019919574 RENDE MUITO CROMIO 16L EAN</v>
      </c>
      <c r="I30" t="s">
        <v>794</v>
      </c>
      <c r="J30">
        <v>2</v>
      </c>
      <c r="K30" s="1">
        <v>44849</v>
      </c>
      <c r="L30" s="7">
        <v>616.86</v>
      </c>
    </row>
    <row r="31" spans="1:12" x14ac:dyDescent="0.25">
      <c r="A31">
        <v>559</v>
      </c>
      <c r="B31">
        <v>3</v>
      </c>
      <c r="C31" t="str">
        <f>VLOOKUP(B31,'Categorias Fornecedores'!A:B,2,0)</f>
        <v>MATERIAL</v>
      </c>
      <c r="D31" t="s">
        <v>797</v>
      </c>
      <c r="E31">
        <v>36</v>
      </c>
      <c r="F31">
        <v>341</v>
      </c>
      <c r="G31">
        <f>VLOOKUP(F31,'Cadastro ProdutosServiços'!A:D,4,0)</f>
        <v>23</v>
      </c>
      <c r="H31" t="str">
        <f>VLOOKUP(F31,'Cadastro ProdutosServiços'!A:B,2,0)</f>
        <v>2530 ACRILICO TOTAL MF 3.2L MEDALHA DE PRATA</v>
      </c>
      <c r="I31" t="s">
        <v>793</v>
      </c>
      <c r="J31">
        <v>1</v>
      </c>
      <c r="K31" s="1">
        <v>44849</v>
      </c>
      <c r="L31" s="7">
        <v>157.57</v>
      </c>
    </row>
    <row r="32" spans="1:12" x14ac:dyDescent="0.25">
      <c r="A32">
        <v>560</v>
      </c>
      <c r="B32">
        <v>3</v>
      </c>
      <c r="C32" t="str">
        <f>VLOOKUP(B32,'Categorias Fornecedores'!A:B,2,0)</f>
        <v>MATERIAL</v>
      </c>
      <c r="D32" t="s">
        <v>797</v>
      </c>
      <c r="E32">
        <v>36</v>
      </c>
      <c r="F32">
        <v>342</v>
      </c>
      <c r="G32">
        <f>VLOOKUP(F32,'Cadastro ProdutosServiços'!A:D,4,0)</f>
        <v>23</v>
      </c>
      <c r="H32" t="str">
        <f>VLOOKUP(F32,'Cadastro ProdutosServiços'!A:B,2,0)</f>
        <v>2533 ACRILICO TOTAL T 3.2L CINZA NOBRE</v>
      </c>
      <c r="I32" t="s">
        <v>793</v>
      </c>
      <c r="J32">
        <v>1</v>
      </c>
      <c r="K32" s="1">
        <v>44849</v>
      </c>
      <c r="L32" s="7">
        <v>142.93</v>
      </c>
    </row>
    <row r="33" spans="1:12" x14ac:dyDescent="0.25">
      <c r="A33">
        <v>561</v>
      </c>
      <c r="B33">
        <v>3</v>
      </c>
      <c r="C33" t="str">
        <f>VLOOKUP(B33,'Categorias Fornecedores'!A:B,2,0)</f>
        <v>MATERIAL</v>
      </c>
      <c r="D33" t="s">
        <v>797</v>
      </c>
      <c r="E33">
        <v>36</v>
      </c>
      <c r="F33">
        <v>343</v>
      </c>
      <c r="G33">
        <f>VLOOKUP(F33,'Cadastro ProdutosServiços'!A:D,4,0)</f>
        <v>23</v>
      </c>
      <c r="H33" t="str">
        <f>VLOOKUP(F33,'Cadastro ProdutosServiços'!A:B,2,0)</f>
        <v>726 RENDE MUITO LOC PM 16L MORADA POLAR</v>
      </c>
      <c r="I33" t="s">
        <v>794</v>
      </c>
      <c r="J33">
        <v>2</v>
      </c>
      <c r="K33" s="1">
        <v>44849</v>
      </c>
      <c r="L33" s="7">
        <v>708.79</v>
      </c>
    </row>
    <row r="34" spans="1:12" x14ac:dyDescent="0.25">
      <c r="A34">
        <v>562</v>
      </c>
      <c r="B34">
        <v>3</v>
      </c>
      <c r="C34" t="str">
        <f>VLOOKUP(B34,'Categorias Fornecedores'!A:B,2,0)</f>
        <v>MATERIAL</v>
      </c>
      <c r="D34" t="s">
        <v>797</v>
      </c>
      <c r="E34">
        <v>36</v>
      </c>
      <c r="F34">
        <v>344</v>
      </c>
      <c r="G34">
        <f>VLOOKUP(F34,'Cadastro ProdutosServiços'!A:D,4,0)</f>
        <v>23</v>
      </c>
      <c r="H34" t="str">
        <f>VLOOKUP(F34,'Cadastro ProdutosServiços'!A:B,2,0)</f>
        <v>0216 CORALIT FOSCO PRETO 3.6L</v>
      </c>
      <c r="I34" t="s">
        <v>793</v>
      </c>
      <c r="J34">
        <v>1</v>
      </c>
      <c r="K34" s="1">
        <v>44849</v>
      </c>
      <c r="L34" s="7">
        <v>142.84</v>
      </c>
    </row>
    <row r="35" spans="1:12" x14ac:dyDescent="0.25">
      <c r="A35">
        <v>563</v>
      </c>
      <c r="B35">
        <v>3</v>
      </c>
      <c r="C35" t="str">
        <f>VLOOKUP(B35,'Categorias Fornecedores'!A:B,2,0)</f>
        <v>MATERIAL</v>
      </c>
      <c r="D35" t="s">
        <v>797</v>
      </c>
      <c r="E35">
        <v>36</v>
      </c>
      <c r="F35">
        <v>345</v>
      </c>
      <c r="G35">
        <f>VLOOKUP(F35,'Cadastro ProdutosServiços'!A:D,4,0)</f>
        <v>23</v>
      </c>
      <c r="H35" t="str">
        <f>VLOOKUP(F35,'Cadastro ProdutosServiços'!A:B,2,0)</f>
        <v>0213 CORALIT FOSCO PRETO 0.9L</v>
      </c>
      <c r="I35" t="s">
        <v>793</v>
      </c>
      <c r="J35">
        <v>1</v>
      </c>
      <c r="K35" s="1">
        <v>44849</v>
      </c>
      <c r="L35" s="7">
        <v>42.13</v>
      </c>
    </row>
    <row r="36" spans="1:12" x14ac:dyDescent="0.25">
      <c r="A36">
        <v>564</v>
      </c>
      <c r="B36">
        <v>3</v>
      </c>
      <c r="C36" t="str">
        <f>VLOOKUP(B36,'Categorias Fornecedores'!A:B,2,0)</f>
        <v>MATERIAL</v>
      </c>
      <c r="D36" t="s">
        <v>797</v>
      </c>
      <c r="E36">
        <v>36</v>
      </c>
      <c r="F36">
        <v>346</v>
      </c>
      <c r="G36">
        <f>VLOOKUP(F36,'Cadastro ProdutosServiços'!A:D,4,0)</f>
        <v>23</v>
      </c>
      <c r="H36" t="str">
        <f>VLOOKUP(F36,'Cadastro ProdutosServiços'!A:B,2,0)</f>
        <v>0150 CORALIT AB BRANCO 0.9L</v>
      </c>
      <c r="I36" t="s">
        <v>793</v>
      </c>
      <c r="J36">
        <v>1</v>
      </c>
      <c r="K36" s="1">
        <v>44849</v>
      </c>
      <c r="L36" s="7">
        <v>39.44</v>
      </c>
    </row>
    <row r="37" spans="1:12" x14ac:dyDescent="0.25">
      <c r="A37">
        <v>565</v>
      </c>
      <c r="B37">
        <v>3</v>
      </c>
      <c r="C37" t="str">
        <f>VLOOKUP(B37,'Categorias Fornecedores'!A:B,2,0)</f>
        <v>MATERIAL</v>
      </c>
      <c r="D37" t="s">
        <v>797</v>
      </c>
      <c r="E37">
        <v>36</v>
      </c>
      <c r="F37">
        <v>347</v>
      </c>
      <c r="G37">
        <f>VLOOKUP(F37,'Cadastro ProdutosServiços'!A:D,4,0)</f>
        <v>23</v>
      </c>
      <c r="H37" t="str">
        <f>VLOOKUP(F37,'Cadastro ProdutosServiços'!A:B,2,0)</f>
        <v>0702 SPARLACK NEUTREX IMBUIA 3.6L</v>
      </c>
      <c r="I37" t="s">
        <v>793</v>
      </c>
      <c r="J37">
        <v>1</v>
      </c>
      <c r="K37" s="1">
        <v>44849</v>
      </c>
      <c r="L37" s="7">
        <v>132.94999999999999</v>
      </c>
    </row>
    <row r="38" spans="1:12" x14ac:dyDescent="0.25">
      <c r="A38">
        <v>566</v>
      </c>
      <c r="B38">
        <v>3</v>
      </c>
      <c r="C38" t="str">
        <f>VLOOKUP(B38,'Categorias Fornecedores'!A:B,2,0)</f>
        <v>MATERIAL</v>
      </c>
      <c r="D38" t="s">
        <v>797</v>
      </c>
      <c r="E38">
        <v>36</v>
      </c>
      <c r="F38">
        <v>348</v>
      </c>
      <c r="G38">
        <f>VLOOKUP(F38,'Cadastro ProdutosServiços'!A:D,4,0)</f>
        <v>23</v>
      </c>
      <c r="H38" t="str">
        <f>VLOOKUP(F38,'Cadastro ProdutosServiços'!A:B,2,0)</f>
        <v>0218 THINNER BRASILUX 5027 0.9L</v>
      </c>
      <c r="I38" t="s">
        <v>793</v>
      </c>
      <c r="J38">
        <v>1</v>
      </c>
      <c r="K38" s="1">
        <v>44849</v>
      </c>
      <c r="L38" s="7">
        <v>21.47</v>
      </c>
    </row>
    <row r="39" spans="1:12" x14ac:dyDescent="0.25">
      <c r="A39">
        <v>567</v>
      </c>
      <c r="B39">
        <v>3</v>
      </c>
      <c r="C39" t="str">
        <f>VLOOKUP(B39,'Categorias Fornecedores'!A:B,2,0)</f>
        <v>MATERIAL</v>
      </c>
      <c r="D39" t="s">
        <v>797</v>
      </c>
      <c r="E39">
        <v>36</v>
      </c>
      <c r="F39">
        <v>349</v>
      </c>
      <c r="G39">
        <f>VLOOKUP(F39,'Cadastro ProdutosServiços'!A:D,4,0)</f>
        <v>23</v>
      </c>
      <c r="H39" t="str">
        <f>VLOOKUP(F39,'Cadastro ProdutosServiços'!A:B,2,0)</f>
        <v>2444 AGUA RAZ MINERAL BRASILUX 0.9L</v>
      </c>
      <c r="I39" t="s">
        <v>793</v>
      </c>
      <c r="J39">
        <v>1</v>
      </c>
      <c r="K39" s="1">
        <v>44849</v>
      </c>
      <c r="L39" s="7">
        <v>19.670000000000002</v>
      </c>
    </row>
    <row r="40" spans="1:12" x14ac:dyDescent="0.25">
      <c r="A40">
        <v>568</v>
      </c>
      <c r="B40">
        <v>3</v>
      </c>
      <c r="C40" t="str">
        <f>VLOOKUP(B40,'Categorias Fornecedores'!A:B,2,0)</f>
        <v>MATERIAL</v>
      </c>
      <c r="D40" t="s">
        <v>797</v>
      </c>
      <c r="E40">
        <v>36</v>
      </c>
      <c r="F40">
        <v>350</v>
      </c>
      <c r="G40">
        <f>VLOOKUP(F40,'Cadastro ProdutosServiços'!A:D,4,0)</f>
        <v>23</v>
      </c>
      <c r="H40" t="str">
        <f>VLOOKUP(F40,'Cadastro ProdutosServiços'!A:B,2,0)</f>
        <v>0510 ROLO DE ESPUMA ATLAS 15CM</v>
      </c>
      <c r="I40" t="s">
        <v>795</v>
      </c>
      <c r="J40">
        <v>1</v>
      </c>
      <c r="K40" s="1">
        <v>44849</v>
      </c>
      <c r="L40" s="7">
        <v>7.64</v>
      </c>
    </row>
    <row r="41" spans="1:12" x14ac:dyDescent="0.25">
      <c r="A41">
        <v>569</v>
      </c>
      <c r="B41">
        <v>3</v>
      </c>
      <c r="C41" t="str">
        <f>VLOOKUP(B41,'Categorias Fornecedores'!A:B,2,0)</f>
        <v>MATERIAL</v>
      </c>
      <c r="D41" t="s">
        <v>797</v>
      </c>
      <c r="E41">
        <v>36</v>
      </c>
      <c r="F41">
        <v>351</v>
      </c>
      <c r="G41">
        <f>VLOOKUP(F41,'Cadastro ProdutosServiços'!A:D,4,0)</f>
        <v>23</v>
      </c>
      <c r="H41" t="str">
        <f>VLOOKUP(F41,'Cadastro ProdutosServiços'!A:B,2,0)</f>
        <v>0513 ROLO DE ESPUMA ATLAS 9CM</v>
      </c>
      <c r="I41" t="s">
        <v>795</v>
      </c>
      <c r="J41">
        <v>1</v>
      </c>
      <c r="K41" s="1">
        <v>44849</v>
      </c>
      <c r="L41" s="7">
        <v>4.67</v>
      </c>
    </row>
    <row r="42" spans="1:12" x14ac:dyDescent="0.25">
      <c r="A42">
        <v>570</v>
      </c>
      <c r="B42">
        <v>3</v>
      </c>
      <c r="C42" t="str">
        <f>VLOOKUP(B42,'Categorias Fornecedores'!A:B,2,0)</f>
        <v>MATERIAL</v>
      </c>
      <c r="D42" t="s">
        <v>797</v>
      </c>
      <c r="E42">
        <v>36</v>
      </c>
      <c r="F42">
        <v>352</v>
      </c>
      <c r="G42">
        <f>VLOOKUP(F42,'Cadastro ProdutosServiços'!A:D,4,0)</f>
        <v>23</v>
      </c>
      <c r="H42" t="str">
        <f>VLOOKUP(F42,'Cadastro ProdutosServiços'!A:B,2,0)</f>
        <v>0562 TRINCHA ATLAS 396 1 /12</v>
      </c>
      <c r="I42" t="s">
        <v>796</v>
      </c>
      <c r="J42">
        <v>1</v>
      </c>
      <c r="K42" s="1">
        <v>44849</v>
      </c>
      <c r="L42" s="7">
        <v>4.6100000000000003</v>
      </c>
    </row>
    <row r="43" spans="1:12" x14ac:dyDescent="0.25">
      <c r="A43">
        <v>571</v>
      </c>
      <c r="B43">
        <v>3</v>
      </c>
      <c r="C43" t="str">
        <f>VLOOKUP(B43,'Categorias Fornecedores'!A:B,2,0)</f>
        <v>MATERIAL</v>
      </c>
      <c r="D43" t="s">
        <v>797</v>
      </c>
      <c r="E43">
        <v>36</v>
      </c>
      <c r="F43">
        <v>353</v>
      </c>
      <c r="G43">
        <f>VLOOKUP(F43,'Cadastro ProdutosServiços'!A:D,4,0)</f>
        <v>23</v>
      </c>
      <c r="H43" t="str">
        <f>VLOOKUP(F43,'Cadastro ProdutosServiços'!A:B,2,0)</f>
        <v>MASSA CORRIDA CORAL 25KG</v>
      </c>
      <c r="I43" t="s">
        <v>793</v>
      </c>
      <c r="J43">
        <v>1</v>
      </c>
      <c r="K43" s="1">
        <v>44851</v>
      </c>
      <c r="L43" s="7">
        <v>76.900000000000006</v>
      </c>
    </row>
    <row r="44" spans="1:12" x14ac:dyDescent="0.25">
      <c r="A44">
        <v>572</v>
      </c>
      <c r="B44">
        <v>3</v>
      </c>
      <c r="C44" t="str">
        <f>VLOOKUP(B44,'Categorias Fornecedores'!A:B,2,0)</f>
        <v>MATERIAL</v>
      </c>
      <c r="D44" t="s">
        <v>797</v>
      </c>
      <c r="E44">
        <v>36</v>
      </c>
      <c r="F44">
        <v>354</v>
      </c>
      <c r="G44">
        <f>VLOOKUP(F44,'Cadastro ProdutosServiços'!A:D,4,0)</f>
        <v>23</v>
      </c>
      <c r="H44" t="str">
        <f>VLOOKUP(F44,'Cadastro ProdutosServiços'!A:B,2,0)</f>
        <v>SELADOR ACRILICO PLUS 18 KG BD</v>
      </c>
      <c r="I44" t="s">
        <v>793</v>
      </c>
      <c r="J44">
        <v>1</v>
      </c>
      <c r="K44" s="1">
        <v>44851</v>
      </c>
      <c r="L44" s="7">
        <v>80</v>
      </c>
    </row>
    <row r="45" spans="1:12" x14ac:dyDescent="0.25">
      <c r="A45">
        <v>573</v>
      </c>
      <c r="B45">
        <v>3</v>
      </c>
      <c r="C45" t="str">
        <f>VLOOKUP(B45,'Categorias Fornecedores'!A:B,2,0)</f>
        <v>MATERIAL</v>
      </c>
      <c r="D45" t="s">
        <v>797</v>
      </c>
      <c r="E45">
        <v>36</v>
      </c>
      <c r="F45">
        <v>340</v>
      </c>
      <c r="G45">
        <f>VLOOKUP(F45,'Cadastro ProdutosServiços'!A:D,4,0)</f>
        <v>23</v>
      </c>
      <c r="H45" t="str">
        <f>VLOOKUP(F45,'Cadastro ProdutosServiços'!A:B,2,0)</f>
        <v>7891019919574 RENDE MUITO CROMIO 16L EAN</v>
      </c>
      <c r="I45" t="s">
        <v>793</v>
      </c>
      <c r="J45">
        <v>1</v>
      </c>
      <c r="K45" s="1">
        <v>44854</v>
      </c>
      <c r="L45" s="7">
        <v>329</v>
      </c>
    </row>
    <row r="46" spans="1:12" x14ac:dyDescent="0.25">
      <c r="A46">
        <v>574</v>
      </c>
      <c r="B46">
        <v>3</v>
      </c>
      <c r="C46" t="str">
        <f>VLOOKUP(B46,'Categorias Fornecedores'!A:B,2,0)</f>
        <v>MATERIAL</v>
      </c>
      <c r="D46" t="s">
        <v>797</v>
      </c>
      <c r="E46">
        <v>36</v>
      </c>
      <c r="F46">
        <v>352</v>
      </c>
      <c r="G46">
        <f>VLOOKUP(F46,'Cadastro ProdutosServiços'!A:D,4,0)</f>
        <v>23</v>
      </c>
      <c r="H46" t="str">
        <f>VLOOKUP(F46,'Cadastro ProdutosServiços'!A:B,2,0)</f>
        <v>0562 TRINCHA ATLAS 396 1 /12</v>
      </c>
      <c r="I46" t="s">
        <v>796</v>
      </c>
      <c r="J46">
        <v>1</v>
      </c>
      <c r="K46" s="1">
        <v>44854</v>
      </c>
      <c r="L46" s="7">
        <v>8</v>
      </c>
    </row>
    <row r="47" spans="1:12" x14ac:dyDescent="0.25">
      <c r="K47" s="1"/>
      <c r="L47" s="7"/>
    </row>
    <row r="48" spans="1:12" x14ac:dyDescent="0.25">
      <c r="K48" s="1"/>
      <c r="L48" s="7"/>
    </row>
    <row r="49" spans="11:12" x14ac:dyDescent="0.25">
      <c r="K49" s="1"/>
      <c r="L49" s="7"/>
    </row>
    <row r="50" spans="11:12" x14ac:dyDescent="0.25">
      <c r="K50" s="1"/>
      <c r="L50" s="7"/>
    </row>
    <row r="51" spans="11:12" x14ac:dyDescent="0.25">
      <c r="K51" s="1"/>
      <c r="L51" s="7"/>
    </row>
    <row r="52" spans="11:12" x14ac:dyDescent="0.25">
      <c r="K52" s="1"/>
      <c r="L52" s="7"/>
    </row>
    <row r="53" spans="11:12" x14ac:dyDescent="0.25">
      <c r="K53" s="1"/>
      <c r="L53" s="7"/>
    </row>
    <row r="54" spans="11:12" x14ac:dyDescent="0.25">
      <c r="K54" s="1"/>
      <c r="L54" s="7"/>
    </row>
    <row r="55" spans="11:12" x14ac:dyDescent="0.25">
      <c r="K55" s="1"/>
      <c r="L55" s="7"/>
    </row>
    <row r="56" spans="11:12" x14ac:dyDescent="0.25">
      <c r="K56" s="1"/>
      <c r="L56" s="7"/>
    </row>
    <row r="57" spans="11:12" x14ac:dyDescent="0.25">
      <c r="K57" s="1"/>
      <c r="L57" s="7"/>
    </row>
    <row r="58" spans="11:12" x14ac:dyDescent="0.25">
      <c r="K58" s="1"/>
      <c r="L58" s="7"/>
    </row>
    <row r="59" spans="11:12" x14ac:dyDescent="0.25">
      <c r="K59" s="1"/>
      <c r="L59" s="7"/>
    </row>
    <row r="60" spans="11:12" x14ac:dyDescent="0.25">
      <c r="K60" s="1"/>
      <c r="L60" s="7"/>
    </row>
    <row r="61" spans="11:12" x14ac:dyDescent="0.25">
      <c r="K61" s="1"/>
      <c r="L61" s="7"/>
    </row>
    <row r="62" spans="11:12" x14ac:dyDescent="0.25">
      <c r="K62" s="1"/>
      <c r="L62" s="7"/>
    </row>
    <row r="63" spans="11:12" x14ac:dyDescent="0.25">
      <c r="K63" s="1"/>
      <c r="L63" s="7"/>
    </row>
    <row r="64" spans="11:12" x14ac:dyDescent="0.25">
      <c r="K64" s="1"/>
      <c r="L64" s="7"/>
    </row>
    <row r="65" spans="11:12" x14ac:dyDescent="0.25">
      <c r="K65" s="1"/>
      <c r="L65" s="7"/>
    </row>
    <row r="66" spans="11:12" x14ac:dyDescent="0.25">
      <c r="K66" s="1"/>
      <c r="L66" s="7"/>
    </row>
    <row r="67" spans="11:12" x14ac:dyDescent="0.25">
      <c r="K67" s="1"/>
      <c r="L67" s="7"/>
    </row>
    <row r="68" spans="11:12" x14ac:dyDescent="0.25">
      <c r="K68" s="1"/>
      <c r="L68" s="7"/>
    </row>
    <row r="69" spans="11:12" x14ac:dyDescent="0.25">
      <c r="K69" s="1"/>
      <c r="L69" s="7"/>
    </row>
    <row r="70" spans="11:12" x14ac:dyDescent="0.25">
      <c r="K70" s="1"/>
      <c r="L70" s="7"/>
    </row>
    <row r="71" spans="11:12" x14ac:dyDescent="0.25">
      <c r="K71" s="1"/>
      <c r="L71" s="7"/>
    </row>
    <row r="72" spans="11:12" x14ac:dyDescent="0.25">
      <c r="K72" s="1"/>
      <c r="L72" s="7"/>
    </row>
    <row r="73" spans="11:12" x14ac:dyDescent="0.25">
      <c r="K73" s="1"/>
      <c r="L73" s="7"/>
    </row>
    <row r="74" spans="11:12" x14ac:dyDescent="0.25">
      <c r="K74" s="1"/>
      <c r="L74" s="7"/>
    </row>
    <row r="75" spans="11:12" x14ac:dyDescent="0.25">
      <c r="K75" s="1"/>
      <c r="L75" s="7"/>
    </row>
    <row r="76" spans="11:12" x14ac:dyDescent="0.25">
      <c r="K76" s="1"/>
      <c r="L76" s="7"/>
    </row>
    <row r="77" spans="11:12" x14ac:dyDescent="0.25">
      <c r="K77" s="1"/>
      <c r="L77" s="7"/>
    </row>
    <row r="78" spans="11:12" x14ac:dyDescent="0.25">
      <c r="K78" s="1"/>
      <c r="L78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E38" sqref="E38"/>
    </sheetView>
  </sheetViews>
  <sheetFormatPr defaultRowHeight="15" x14ac:dyDescent="0.25"/>
  <cols>
    <col min="1" max="1" width="35.140625" bestFit="1" customWidth="1"/>
    <col min="3" max="3" width="26.7109375" bestFit="1" customWidth="1"/>
    <col min="4" max="4" width="22" bestFit="1" customWidth="1"/>
  </cols>
  <sheetData>
    <row r="1" spans="1:4" x14ac:dyDescent="0.25">
      <c r="A1" s="4" t="s">
        <v>10</v>
      </c>
      <c r="B1" s="4" t="s">
        <v>8</v>
      </c>
      <c r="C1" s="4" t="s">
        <v>12</v>
      </c>
      <c r="D1" s="4" t="s">
        <v>13</v>
      </c>
    </row>
    <row r="2" spans="1:4" x14ac:dyDescent="0.25">
      <c r="A2" t="s">
        <v>11</v>
      </c>
      <c r="B2">
        <v>1</v>
      </c>
      <c r="C2">
        <v>1</v>
      </c>
      <c r="D2" t="str">
        <f>VLOOKUP(C2,'Categorias Fornecedores'!A:B,2,0)</f>
        <v>ENGENHEIRO</v>
      </c>
    </row>
    <row r="3" spans="1:4" x14ac:dyDescent="0.25">
      <c r="A3" t="s">
        <v>16</v>
      </c>
      <c r="B3">
        <v>2</v>
      </c>
      <c r="C3">
        <v>5</v>
      </c>
      <c r="D3" t="str">
        <f>VLOOKUP(C3,'Categorias Fornecedores'!A:B,2,0)</f>
        <v>ESCAVAÇÃO</v>
      </c>
    </row>
    <row r="4" spans="1:4" x14ac:dyDescent="0.25">
      <c r="A4" t="s">
        <v>20</v>
      </c>
      <c r="B4">
        <v>3</v>
      </c>
      <c r="C4">
        <v>3</v>
      </c>
      <c r="D4" t="str">
        <f>VLOOKUP(C4,'Categorias Fornecedores'!A:B,2,0)</f>
        <v>MATERIAL</v>
      </c>
    </row>
    <row r="5" spans="1:4" x14ac:dyDescent="0.25">
      <c r="A5" t="s">
        <v>21</v>
      </c>
      <c r="B5">
        <v>4</v>
      </c>
      <c r="C5">
        <v>2</v>
      </c>
      <c r="D5" t="str">
        <f>VLOOKUP(C5,'Categorias Fornecedores'!A:B,2,0)</f>
        <v>PEDREIRO</v>
      </c>
    </row>
    <row r="6" spans="1:4" x14ac:dyDescent="0.25">
      <c r="A6" t="s">
        <v>23</v>
      </c>
      <c r="B6">
        <v>5</v>
      </c>
      <c r="C6">
        <v>3</v>
      </c>
      <c r="D6" t="str">
        <f>VLOOKUP(C6,'Categorias Fornecedores'!A:B,2,0)</f>
        <v>MATERIAL</v>
      </c>
    </row>
    <row r="7" spans="1:4" x14ac:dyDescent="0.25">
      <c r="A7" t="s">
        <v>84</v>
      </c>
      <c r="B7">
        <v>6</v>
      </c>
      <c r="C7">
        <v>4</v>
      </c>
      <c r="D7" t="str">
        <f>VLOOKUP(C7,'Categorias Fornecedores'!A:B,2,0)</f>
        <v>SERVIÇOS DIVERSOS</v>
      </c>
    </row>
    <row r="8" spans="1:4" x14ac:dyDescent="0.25">
      <c r="A8" t="s">
        <v>87</v>
      </c>
      <c r="B8">
        <v>7</v>
      </c>
      <c r="C8">
        <v>3</v>
      </c>
      <c r="D8" t="str">
        <f>VLOOKUP(C8,'Categorias Fornecedores'!A:B,2,0)</f>
        <v>MATERIAL</v>
      </c>
    </row>
    <row r="9" spans="1:4" x14ac:dyDescent="0.25">
      <c r="A9" t="s">
        <v>95</v>
      </c>
      <c r="B9">
        <v>8</v>
      </c>
      <c r="C9">
        <v>3</v>
      </c>
      <c r="D9" t="str">
        <f>VLOOKUP(C9,'Categorias Fornecedores'!A:B,2,0)</f>
        <v>MATERIAL</v>
      </c>
    </row>
    <row r="10" spans="1:4" x14ac:dyDescent="0.25">
      <c r="A10" t="s">
        <v>115</v>
      </c>
      <c r="B10">
        <v>9</v>
      </c>
      <c r="C10">
        <v>3</v>
      </c>
      <c r="D10" t="str">
        <f>VLOOKUP(C10,'Categorias Fornecedores'!A:B,2,0)</f>
        <v>MATERIAL</v>
      </c>
    </row>
    <row r="11" spans="1:4" x14ac:dyDescent="0.25">
      <c r="A11" t="s">
        <v>148</v>
      </c>
      <c r="B11">
        <v>10</v>
      </c>
      <c r="C11">
        <v>3</v>
      </c>
      <c r="D11" t="str">
        <f>VLOOKUP(C11,'Categorias Fornecedores'!A:B,2,0)</f>
        <v>MATERIAL</v>
      </c>
    </row>
    <row r="12" spans="1:4" x14ac:dyDescent="0.25">
      <c r="A12" t="s">
        <v>152</v>
      </c>
      <c r="B12">
        <v>11</v>
      </c>
      <c r="C12">
        <v>6</v>
      </c>
      <c r="D12" t="str">
        <f>VLOOKUP(C12,'Categorias Fornecedores'!A:B,2,0)</f>
        <v>PADRONISTA</v>
      </c>
    </row>
    <row r="13" spans="1:4" x14ac:dyDescent="0.25">
      <c r="A13" t="s">
        <v>193</v>
      </c>
      <c r="B13">
        <v>12</v>
      </c>
      <c r="C13">
        <v>4</v>
      </c>
      <c r="D13" t="str">
        <f>VLOOKUP(C13,'Categorias Fornecedores'!A:B,2,0)</f>
        <v>SERVIÇOS DIVERSOS</v>
      </c>
    </row>
    <row r="14" spans="1:4" x14ac:dyDescent="0.25">
      <c r="A14" t="s">
        <v>199</v>
      </c>
      <c r="B14">
        <v>13</v>
      </c>
      <c r="C14">
        <v>3</v>
      </c>
      <c r="D14" t="str">
        <f>VLOOKUP(C14,'Categorias Fornecedores'!A:B,2,0)</f>
        <v>MATERIAL</v>
      </c>
    </row>
    <row r="15" spans="1:4" x14ac:dyDescent="0.25">
      <c r="A15" t="s">
        <v>230</v>
      </c>
      <c r="B15">
        <v>14</v>
      </c>
      <c r="C15">
        <v>8</v>
      </c>
      <c r="D15" t="str">
        <f>VLOOKUP(C15,'Categorias Fornecedores'!A:B,2,0)</f>
        <v>PORTÃO</v>
      </c>
    </row>
    <row r="16" spans="1:4" x14ac:dyDescent="0.25">
      <c r="A16" t="s">
        <v>253</v>
      </c>
      <c r="B16">
        <v>15</v>
      </c>
      <c r="C16">
        <v>9</v>
      </c>
      <c r="D16" t="str">
        <f>VLOOKUP(C16,'Categorias Fornecedores'!A:B,2,0)</f>
        <v>ELETRICISTA</v>
      </c>
    </row>
    <row r="17" spans="1:4" x14ac:dyDescent="0.25">
      <c r="A17" t="s">
        <v>255</v>
      </c>
      <c r="B17">
        <v>16</v>
      </c>
      <c r="C17">
        <v>3</v>
      </c>
      <c r="D17" t="str">
        <f>VLOOKUP(C17,'Categorias Fornecedores'!A:B,2,0)</f>
        <v>MATERIAL</v>
      </c>
    </row>
    <row r="18" spans="1:4" x14ac:dyDescent="0.25">
      <c r="A18" t="s">
        <v>459</v>
      </c>
      <c r="B18">
        <v>17</v>
      </c>
      <c r="C18">
        <v>3</v>
      </c>
      <c r="D18" t="str">
        <f>VLOOKUP(C18,'Categorias Fornecedores'!A:B,2,0)</f>
        <v>MATERIAL</v>
      </c>
    </row>
    <row r="19" spans="1:4" x14ac:dyDescent="0.25">
      <c r="A19" t="s">
        <v>269</v>
      </c>
      <c r="B19">
        <v>18</v>
      </c>
      <c r="C19">
        <v>3</v>
      </c>
      <c r="D19" t="str">
        <f>VLOOKUP(C19,'Categorias Fornecedores'!A:B,2,0)</f>
        <v>MATERIAL</v>
      </c>
    </row>
    <row r="20" spans="1:4" x14ac:dyDescent="0.25">
      <c r="A20" t="s">
        <v>272</v>
      </c>
      <c r="B20">
        <v>19</v>
      </c>
      <c r="C20">
        <v>11</v>
      </c>
      <c r="D20" t="str">
        <f>VLOOKUP(C20,'Categorias Fornecedores'!A:B,2,0)</f>
        <v>LOCAÇÃO EQUIPAMENTO</v>
      </c>
    </row>
    <row r="21" spans="1:4" x14ac:dyDescent="0.25">
      <c r="A21" t="s">
        <v>276</v>
      </c>
      <c r="B21">
        <v>20</v>
      </c>
      <c r="C21">
        <v>3</v>
      </c>
      <c r="D21" t="str">
        <f>VLOOKUP(C21,'Categorias Fornecedores'!A:B,2,0)</f>
        <v>MATERIAL</v>
      </c>
    </row>
    <row r="22" spans="1:4" x14ac:dyDescent="0.25">
      <c r="A22" t="s">
        <v>312</v>
      </c>
      <c r="B22">
        <v>21</v>
      </c>
      <c r="C22">
        <v>3</v>
      </c>
      <c r="D22" t="str">
        <f>VLOOKUP(C22,'Categorias Fornecedores'!A:B,2,0)</f>
        <v>MATERIAL</v>
      </c>
    </row>
    <row r="23" spans="1:4" x14ac:dyDescent="0.25">
      <c r="A23" t="s">
        <v>330</v>
      </c>
      <c r="B23">
        <v>22</v>
      </c>
      <c r="C23">
        <v>3</v>
      </c>
      <c r="D23" t="str">
        <f>VLOOKUP(C23,'Categorias Fornecedores'!A:B,2,0)</f>
        <v>MATERIAL</v>
      </c>
    </row>
    <row r="24" spans="1:4" x14ac:dyDescent="0.25">
      <c r="A24" t="s">
        <v>335</v>
      </c>
      <c r="B24">
        <v>23</v>
      </c>
      <c r="C24">
        <v>3</v>
      </c>
      <c r="D24" t="str">
        <f>VLOOKUP(C24,'Categorias Fornecedores'!A:B,2,0)</f>
        <v>MATERIAL</v>
      </c>
    </row>
    <row r="25" spans="1:4" x14ac:dyDescent="0.25">
      <c r="A25" t="s">
        <v>344</v>
      </c>
      <c r="B25">
        <v>24</v>
      </c>
      <c r="C25">
        <v>3</v>
      </c>
      <c r="D25" t="str">
        <f>VLOOKUP(C25,'Categorias Fornecedores'!A:B,2,0)</f>
        <v>MATERIAL</v>
      </c>
    </row>
    <row r="26" spans="1:4" x14ac:dyDescent="0.25">
      <c r="A26" t="s">
        <v>382</v>
      </c>
      <c r="B26">
        <v>25</v>
      </c>
      <c r="C26">
        <v>3</v>
      </c>
      <c r="D26" t="str">
        <f>VLOOKUP(C26,'Categorias Fornecedores'!A:B,2,0)</f>
        <v>MATERIAL</v>
      </c>
    </row>
    <row r="27" spans="1:4" x14ac:dyDescent="0.25">
      <c r="A27" t="s">
        <v>414</v>
      </c>
      <c r="B27">
        <v>26</v>
      </c>
      <c r="C27">
        <v>3</v>
      </c>
      <c r="D27" t="str">
        <f>VLOOKUP(C27,'Categorias Fornecedores'!A:B,2,0)</f>
        <v>MATERIAL</v>
      </c>
    </row>
    <row r="28" spans="1:4" x14ac:dyDescent="0.25">
      <c r="A28" t="s">
        <v>460</v>
      </c>
      <c r="B28">
        <v>27</v>
      </c>
      <c r="C28">
        <v>4</v>
      </c>
      <c r="D28" t="str">
        <f>VLOOKUP(C28,'Categorias Fornecedores'!A:B,2,0)</f>
        <v>SERVIÇOS DIVERSOS</v>
      </c>
    </row>
    <row r="29" spans="1:4" x14ac:dyDescent="0.25">
      <c r="A29" t="s">
        <v>411</v>
      </c>
      <c r="B29">
        <v>28</v>
      </c>
      <c r="C29">
        <v>4</v>
      </c>
      <c r="D29" t="str">
        <f>VLOOKUP(C29,'Categorias Fornecedores'!A:B,2,0)</f>
        <v>SERVIÇOS DIVERSOS</v>
      </c>
    </row>
    <row r="30" spans="1:4" x14ac:dyDescent="0.25">
      <c r="A30" t="s">
        <v>432</v>
      </c>
      <c r="B30">
        <v>29</v>
      </c>
      <c r="C30">
        <v>4</v>
      </c>
      <c r="D30" t="str">
        <f>VLOOKUP(C30,'Categorias Fornecedores'!A:B,2,0)</f>
        <v>SERVIÇOS DIVERSOS</v>
      </c>
    </row>
    <row r="31" spans="1:4" x14ac:dyDescent="0.25">
      <c r="A31" t="s">
        <v>501</v>
      </c>
      <c r="B31">
        <v>30</v>
      </c>
      <c r="C31">
        <v>3</v>
      </c>
      <c r="D31" t="str">
        <f>VLOOKUP(C31,'Categorias Fornecedores'!A:B,2,0)</f>
        <v>MATERIAL</v>
      </c>
    </row>
    <row r="32" spans="1:4" x14ac:dyDescent="0.25">
      <c r="A32" t="s">
        <v>502</v>
      </c>
      <c r="B32">
        <v>31</v>
      </c>
      <c r="C32">
        <v>2</v>
      </c>
      <c r="D32" t="str">
        <f>VLOOKUP(C32,'Categorias Fornecedores'!A:B,2,0)</f>
        <v>PEDREIRO</v>
      </c>
    </row>
    <row r="33" spans="1:4" x14ac:dyDescent="0.25">
      <c r="A33" t="s">
        <v>605</v>
      </c>
      <c r="B33">
        <v>32</v>
      </c>
      <c r="C33">
        <v>4</v>
      </c>
      <c r="D33" t="str">
        <f>VLOOKUP(C33,'Categorias Fornecedores'!A:B,2,0)</f>
        <v>SERVIÇOS DIVERSOS</v>
      </c>
    </row>
    <row r="34" spans="1:4" x14ac:dyDescent="0.25">
      <c r="A34" t="s">
        <v>699</v>
      </c>
      <c r="B34">
        <v>33</v>
      </c>
      <c r="C34">
        <v>3</v>
      </c>
      <c r="D34" t="str">
        <f>VLOOKUP(C34,'Categorias Fornecedores'!A:B,2,0)</f>
        <v>MATERIAL</v>
      </c>
    </row>
    <row r="35" spans="1:4" x14ac:dyDescent="0.25">
      <c r="A35" t="s">
        <v>729</v>
      </c>
      <c r="B35">
        <v>34</v>
      </c>
      <c r="C35">
        <v>11</v>
      </c>
      <c r="D35" t="str">
        <f>VLOOKUP(C35,'Categorias Fornecedores'!A:B,2,0)</f>
        <v>LOCAÇÃO EQUIPAMENTO</v>
      </c>
    </row>
    <row r="36" spans="1:4" x14ac:dyDescent="0.25">
      <c r="A36" t="s">
        <v>735</v>
      </c>
      <c r="B36">
        <v>35</v>
      </c>
      <c r="C36">
        <v>3</v>
      </c>
      <c r="D36" t="str">
        <f>VLOOKUP(C36,'Categorias Fornecedores'!A:B,2,0)</f>
        <v>MATERIAL</v>
      </c>
    </row>
    <row r="37" spans="1:4" x14ac:dyDescent="0.25">
      <c r="A37" t="s">
        <v>797</v>
      </c>
      <c r="B37">
        <v>36</v>
      </c>
      <c r="C37">
        <v>3</v>
      </c>
      <c r="D37" t="str">
        <f>VLOOKUP(C37,'Categorias Fornecedores'!A:B,2,0)</f>
        <v>MATERIAL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workbookViewId="0">
      <selection activeCell="A25" sqref="A25"/>
    </sheetView>
  </sheetViews>
  <sheetFormatPr defaultRowHeight="15" x14ac:dyDescent="0.25"/>
  <cols>
    <col min="1" max="1" width="8.140625" bestFit="1" customWidth="1"/>
    <col min="2" max="2" width="33.140625" bestFit="1" customWidth="1"/>
  </cols>
  <sheetData>
    <row r="1" spans="1:2" x14ac:dyDescent="0.25">
      <c r="A1" s="4" t="s">
        <v>437</v>
      </c>
      <c r="B1" s="4" t="s">
        <v>10</v>
      </c>
    </row>
    <row r="2" spans="1:2" x14ac:dyDescent="0.25">
      <c r="A2">
        <v>1</v>
      </c>
      <c r="B2" t="s">
        <v>438</v>
      </c>
    </row>
    <row r="3" spans="1:2" x14ac:dyDescent="0.25">
      <c r="A3">
        <v>2</v>
      </c>
      <c r="B3" t="s">
        <v>439</v>
      </c>
    </row>
    <row r="4" spans="1:2" x14ac:dyDescent="0.25">
      <c r="A4">
        <v>3</v>
      </c>
      <c r="B4" t="s">
        <v>435</v>
      </c>
    </row>
    <row r="5" spans="1:2" x14ac:dyDescent="0.25">
      <c r="A5">
        <v>4</v>
      </c>
      <c r="B5" t="s">
        <v>440</v>
      </c>
    </row>
    <row r="6" spans="1:2" x14ac:dyDescent="0.25">
      <c r="A6">
        <v>5</v>
      </c>
      <c r="B6" t="s">
        <v>441</v>
      </c>
    </row>
    <row r="7" spans="1:2" x14ac:dyDescent="0.25">
      <c r="A7">
        <v>6</v>
      </c>
      <c r="B7" t="s">
        <v>442</v>
      </c>
    </row>
    <row r="8" spans="1:2" x14ac:dyDescent="0.25">
      <c r="A8">
        <v>7</v>
      </c>
      <c r="B8" t="s">
        <v>443</v>
      </c>
    </row>
    <row r="9" spans="1:2" x14ac:dyDescent="0.25">
      <c r="A9">
        <v>8</v>
      </c>
      <c r="B9" t="s">
        <v>449</v>
      </c>
    </row>
    <row r="10" spans="1:2" x14ac:dyDescent="0.25">
      <c r="A10">
        <v>9</v>
      </c>
      <c r="B10" t="s">
        <v>444</v>
      </c>
    </row>
    <row r="11" spans="1:2" x14ac:dyDescent="0.25">
      <c r="A11">
        <v>10</v>
      </c>
      <c r="B11" t="s">
        <v>445</v>
      </c>
    </row>
    <row r="12" spans="1:2" x14ac:dyDescent="0.25">
      <c r="A12">
        <v>11</v>
      </c>
      <c r="B12" t="s">
        <v>446</v>
      </c>
    </row>
    <row r="13" spans="1:2" x14ac:dyDescent="0.25">
      <c r="A13">
        <v>12</v>
      </c>
      <c r="B13" t="s">
        <v>447</v>
      </c>
    </row>
    <row r="14" spans="1:2" x14ac:dyDescent="0.25">
      <c r="A14">
        <v>13</v>
      </c>
      <c r="B14" t="s">
        <v>448</v>
      </c>
    </row>
    <row r="15" spans="1:2" x14ac:dyDescent="0.25">
      <c r="A15">
        <v>14</v>
      </c>
      <c r="B15" t="s">
        <v>450</v>
      </c>
    </row>
    <row r="16" spans="1:2" x14ac:dyDescent="0.25">
      <c r="A16">
        <v>15</v>
      </c>
      <c r="B16" t="s">
        <v>451</v>
      </c>
    </row>
    <row r="17" spans="1:2" x14ac:dyDescent="0.25">
      <c r="A17">
        <v>16</v>
      </c>
      <c r="B17" t="s">
        <v>452</v>
      </c>
    </row>
    <row r="18" spans="1:2" x14ac:dyDescent="0.25">
      <c r="A18">
        <v>17</v>
      </c>
      <c r="B18" t="s">
        <v>453</v>
      </c>
    </row>
    <row r="19" spans="1:2" x14ac:dyDescent="0.25">
      <c r="A19">
        <v>18</v>
      </c>
      <c r="B19" t="s">
        <v>454</v>
      </c>
    </row>
    <row r="20" spans="1:2" x14ac:dyDescent="0.25">
      <c r="A20">
        <v>19</v>
      </c>
      <c r="B20" t="s">
        <v>85</v>
      </c>
    </row>
    <row r="21" spans="1:2" x14ac:dyDescent="0.25">
      <c r="A21">
        <v>20</v>
      </c>
      <c r="B21" t="s">
        <v>229</v>
      </c>
    </row>
    <row r="22" spans="1:2" x14ac:dyDescent="0.25">
      <c r="A22">
        <v>21</v>
      </c>
      <c r="B22" t="s">
        <v>254</v>
      </c>
    </row>
    <row r="23" spans="1:2" x14ac:dyDescent="0.25">
      <c r="A23">
        <v>22</v>
      </c>
      <c r="B23" t="s">
        <v>337</v>
      </c>
    </row>
    <row r="24" spans="1:2" x14ac:dyDescent="0.25">
      <c r="A24">
        <v>23</v>
      </c>
      <c r="B24" t="s">
        <v>761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5"/>
  <sheetViews>
    <sheetView topLeftCell="A327" workbookViewId="0">
      <selection activeCell="F354" sqref="F354"/>
    </sheetView>
  </sheetViews>
  <sheetFormatPr defaultRowHeight="15" x14ac:dyDescent="0.25"/>
  <cols>
    <col min="1" max="1" width="8.140625" bestFit="1" customWidth="1"/>
    <col min="2" max="2" width="60.140625" bestFit="1" customWidth="1"/>
    <col min="4" max="4" width="18.5703125" bestFit="1" customWidth="1"/>
    <col min="5" max="5" width="25.85546875" bestFit="1" customWidth="1"/>
    <col min="8" max="8" width="13.85546875" bestFit="1" customWidth="1"/>
  </cols>
  <sheetData>
    <row r="1" spans="1:8" x14ac:dyDescent="0.25">
      <c r="A1" s="4" t="s">
        <v>0</v>
      </c>
      <c r="B1" s="4" t="s">
        <v>1</v>
      </c>
      <c r="C1" s="4" t="s">
        <v>48</v>
      </c>
      <c r="D1" s="15" t="s">
        <v>436</v>
      </c>
      <c r="E1" s="15" t="s">
        <v>1</v>
      </c>
    </row>
    <row r="2" spans="1:8" x14ac:dyDescent="0.25">
      <c r="A2" s="5">
        <v>1</v>
      </c>
      <c r="B2" s="5" t="s">
        <v>29</v>
      </c>
      <c r="C2" t="s">
        <v>50</v>
      </c>
      <c r="D2">
        <v>1</v>
      </c>
      <c r="E2" t="str">
        <f>VLOOKUP(D2,CategoriaProdutos!$A$2:$B$30,2,0)</f>
        <v>MÃO DE OBRA</v>
      </c>
    </row>
    <row r="3" spans="1:8" x14ac:dyDescent="0.25">
      <c r="A3" s="5">
        <v>2</v>
      </c>
      <c r="B3" s="5" t="s">
        <v>27</v>
      </c>
      <c r="C3" t="s">
        <v>50</v>
      </c>
      <c r="D3">
        <v>16</v>
      </c>
      <c r="E3" t="str">
        <f>VLOOKUP(D3,CategoriaProdutos!$A$2:$B$30,2,0)</f>
        <v>TIJOLOS</v>
      </c>
      <c r="H3" s="9" t="s">
        <v>53</v>
      </c>
    </row>
    <row r="4" spans="1:8" x14ac:dyDescent="0.25">
      <c r="A4" s="5">
        <v>3</v>
      </c>
      <c r="B4" s="5" t="s">
        <v>28</v>
      </c>
      <c r="C4" t="s">
        <v>50</v>
      </c>
      <c r="D4">
        <v>17</v>
      </c>
      <c r="E4" t="str">
        <f>VLOOKUP(D4,CategoriaProdutos!$A$2:$B$30,2,0)</f>
        <v>BLOCOS</v>
      </c>
      <c r="H4" s="10" t="s">
        <v>54</v>
      </c>
    </row>
    <row r="5" spans="1:8" x14ac:dyDescent="0.25">
      <c r="A5" s="5">
        <v>4</v>
      </c>
      <c r="B5" s="6" t="s">
        <v>17</v>
      </c>
      <c r="C5" t="s">
        <v>50</v>
      </c>
      <c r="D5">
        <v>18</v>
      </c>
      <c r="E5" t="str">
        <f>VLOOKUP(D5,CategoriaProdutos!$A$2:$B$30,2,0)</f>
        <v>OUTROS SERVIÇOS</v>
      </c>
      <c r="H5" s="10" t="s">
        <v>55</v>
      </c>
    </row>
    <row r="6" spans="1:8" x14ac:dyDescent="0.25">
      <c r="A6" s="5">
        <v>5</v>
      </c>
      <c r="B6" s="6" t="s">
        <v>31</v>
      </c>
      <c r="C6" t="s">
        <v>50</v>
      </c>
      <c r="D6">
        <v>7</v>
      </c>
      <c r="E6" t="str">
        <f>VLOOKUP(D6,CategoriaProdutos!$A$2:$B$30,2,0)</f>
        <v>MATERIAIS AUXILIARES</v>
      </c>
      <c r="H6" s="10" t="s">
        <v>57</v>
      </c>
    </row>
    <row r="7" spans="1:8" x14ac:dyDescent="0.25">
      <c r="A7" s="5">
        <v>6</v>
      </c>
      <c r="B7" s="6" t="s">
        <v>33</v>
      </c>
      <c r="C7" t="s">
        <v>50</v>
      </c>
      <c r="D7">
        <v>4</v>
      </c>
      <c r="E7" t="str">
        <f>VLOOKUP(D7,CategoriaProdutos!$A$2:$B$30,2,0)</f>
        <v>MATERIAL DE CONSTRUÇÃO</v>
      </c>
      <c r="H7" s="11" t="s">
        <v>56</v>
      </c>
    </row>
    <row r="8" spans="1:8" x14ac:dyDescent="0.25">
      <c r="A8" s="5">
        <v>7</v>
      </c>
      <c r="B8" s="6" t="s">
        <v>34</v>
      </c>
      <c r="C8" t="s">
        <v>50</v>
      </c>
      <c r="D8">
        <v>4</v>
      </c>
      <c r="E8" t="str">
        <f>VLOOKUP(D8,CategoriaProdutos!$A$2:$B$30,2,0)</f>
        <v>MATERIAL DE CONSTRUÇÃO</v>
      </c>
      <c r="H8" s="13" t="s">
        <v>93</v>
      </c>
    </row>
    <row r="9" spans="1:8" x14ac:dyDescent="0.25">
      <c r="A9" s="5">
        <v>8</v>
      </c>
      <c r="B9" s="6" t="s">
        <v>35</v>
      </c>
      <c r="C9" t="s">
        <v>50</v>
      </c>
      <c r="D9">
        <v>4</v>
      </c>
      <c r="E9" t="str">
        <f>VLOOKUP(D9,CategoriaProdutos!$A$2:$B$30,2,0)</f>
        <v>MATERIAL DE CONSTRUÇÃO</v>
      </c>
      <c r="H9" s="12" t="s">
        <v>118</v>
      </c>
    </row>
    <row r="10" spans="1:8" x14ac:dyDescent="0.25">
      <c r="A10" s="5">
        <v>9</v>
      </c>
      <c r="B10" s="6" t="s">
        <v>36</v>
      </c>
      <c r="C10" t="s">
        <v>52</v>
      </c>
      <c r="D10">
        <v>4</v>
      </c>
      <c r="E10" t="str">
        <f>VLOOKUP(D10,CategoriaProdutos!$A$2:$B$30,2,0)</f>
        <v>MATERIAL DE CONSTRUÇÃO</v>
      </c>
      <c r="H10" s="13" t="s">
        <v>170</v>
      </c>
    </row>
    <row r="11" spans="1:8" x14ac:dyDescent="0.25">
      <c r="A11" s="5">
        <v>10</v>
      </c>
      <c r="B11" s="6" t="s">
        <v>37</v>
      </c>
      <c r="C11" t="s">
        <v>50</v>
      </c>
      <c r="D11">
        <v>3</v>
      </c>
      <c r="E11" t="str">
        <f>VLOOKUP(D11,CategoriaProdutos!$A$2:$B$30,2,0)</f>
        <v>FERRAGEM</v>
      </c>
      <c r="H11" s="13" t="s">
        <v>329</v>
      </c>
    </row>
    <row r="12" spans="1:8" x14ac:dyDescent="0.25">
      <c r="A12" s="5">
        <v>11</v>
      </c>
      <c r="B12" s="6" t="s">
        <v>38</v>
      </c>
      <c r="C12" t="s">
        <v>50</v>
      </c>
      <c r="D12">
        <v>3</v>
      </c>
      <c r="E12" t="str">
        <f>VLOOKUP(D12,CategoriaProdutos!$A$2:$B$30,2,0)</f>
        <v>FERRAGEM</v>
      </c>
      <c r="H12" s="13" t="s">
        <v>599</v>
      </c>
    </row>
    <row r="13" spans="1:8" x14ac:dyDescent="0.25">
      <c r="A13" s="5">
        <v>12</v>
      </c>
      <c r="B13" s="6" t="s">
        <v>40</v>
      </c>
      <c r="C13" t="s">
        <v>50</v>
      </c>
      <c r="D13">
        <v>3</v>
      </c>
      <c r="E13" t="str">
        <f>VLOOKUP(D13,CategoriaProdutos!$A$2:$B$30,2,0)</f>
        <v>FERRAGEM</v>
      </c>
      <c r="H13" s="23" t="s">
        <v>777</v>
      </c>
    </row>
    <row r="14" spans="1:8" x14ac:dyDescent="0.25">
      <c r="A14" s="5">
        <v>13</v>
      </c>
      <c r="B14" s="6" t="s">
        <v>39</v>
      </c>
      <c r="C14" t="s">
        <v>50</v>
      </c>
      <c r="D14">
        <v>4</v>
      </c>
      <c r="E14" t="str">
        <f>VLOOKUP(D14,CategoriaProdutos!$A$2:$B$30,2,0)</f>
        <v>MATERIAL DE CONSTRUÇÃO</v>
      </c>
    </row>
    <row r="15" spans="1:8" x14ac:dyDescent="0.25">
      <c r="A15" s="5">
        <v>14</v>
      </c>
      <c r="B15" s="6" t="s">
        <v>41</v>
      </c>
      <c r="C15" t="s">
        <v>49</v>
      </c>
      <c r="D15">
        <v>4</v>
      </c>
      <c r="E15" t="str">
        <f>VLOOKUP(D15,CategoriaProdutos!$A$2:$B$30,2,0)</f>
        <v>MATERIAL DE CONSTRUÇÃO</v>
      </c>
    </row>
    <row r="16" spans="1:8" x14ac:dyDescent="0.25">
      <c r="A16" s="5">
        <v>15</v>
      </c>
      <c r="B16" s="6" t="s">
        <v>42</v>
      </c>
      <c r="C16" t="s">
        <v>50</v>
      </c>
      <c r="D16">
        <v>7</v>
      </c>
      <c r="E16" t="str">
        <f>VLOOKUP(D16,CategoriaProdutos!$A$2:$B$30,2,0)</f>
        <v>MATERIAIS AUXILIARES</v>
      </c>
    </row>
    <row r="17" spans="1:5" x14ac:dyDescent="0.25">
      <c r="A17" s="5">
        <v>16</v>
      </c>
      <c r="B17" s="6" t="s">
        <v>43</v>
      </c>
      <c r="C17" t="s">
        <v>49</v>
      </c>
      <c r="D17">
        <v>7</v>
      </c>
      <c r="E17" t="str">
        <f>VLOOKUP(D17,CategoriaProdutos!$A$2:$B$30,2,0)</f>
        <v>MATERIAIS AUXILIARES</v>
      </c>
    </row>
    <row r="18" spans="1:5" x14ac:dyDescent="0.25">
      <c r="A18" s="5">
        <v>17</v>
      </c>
      <c r="B18" s="6" t="s">
        <v>44</v>
      </c>
      <c r="C18" t="s">
        <v>50</v>
      </c>
      <c r="D18">
        <v>7</v>
      </c>
      <c r="E18" t="str">
        <f>VLOOKUP(D18,CategoriaProdutos!$A$2:$B$30,2,0)</f>
        <v>MATERIAIS AUXILIARES</v>
      </c>
    </row>
    <row r="19" spans="1:5" x14ac:dyDescent="0.25">
      <c r="A19" s="5">
        <v>18</v>
      </c>
      <c r="B19" s="6" t="s">
        <v>45</v>
      </c>
      <c r="C19" t="s">
        <v>50</v>
      </c>
      <c r="D19">
        <v>11</v>
      </c>
      <c r="E19" t="str">
        <f>VLOOKUP(D19,CategoriaProdutos!$A$2:$B$30,2,0)</f>
        <v>MATERIAL HIDRÁULICO</v>
      </c>
    </row>
    <row r="20" spans="1:5" x14ac:dyDescent="0.25">
      <c r="A20" s="5">
        <v>19</v>
      </c>
      <c r="B20" s="6" t="s">
        <v>46</v>
      </c>
      <c r="C20" t="s">
        <v>50</v>
      </c>
      <c r="D20">
        <v>7</v>
      </c>
      <c r="E20" t="str">
        <f>VLOOKUP(D20,CategoriaProdutos!$A$2:$B$30,2,0)</f>
        <v>MATERIAIS AUXILIARES</v>
      </c>
    </row>
    <row r="21" spans="1:5" x14ac:dyDescent="0.25">
      <c r="A21" s="5">
        <v>20</v>
      </c>
      <c r="B21" s="6" t="s">
        <v>47</v>
      </c>
      <c r="C21" t="s">
        <v>51</v>
      </c>
      <c r="D21">
        <v>7</v>
      </c>
      <c r="E21" t="str">
        <f>VLOOKUP(D21,CategoriaProdutos!$A$2:$B$30,2,0)</f>
        <v>MATERIAIS AUXILIARES</v>
      </c>
    </row>
    <row r="22" spans="1:5" x14ac:dyDescent="0.25">
      <c r="A22" s="6">
        <v>21</v>
      </c>
      <c r="B22" s="6" t="s">
        <v>72</v>
      </c>
      <c r="C22" t="s">
        <v>50</v>
      </c>
      <c r="D22">
        <v>7</v>
      </c>
      <c r="E22" t="str">
        <f>VLOOKUP(D22,CategoriaProdutos!$A$2:$B$30,2,0)</f>
        <v>MATERIAIS AUXILIARES</v>
      </c>
    </row>
    <row r="23" spans="1:5" x14ac:dyDescent="0.25">
      <c r="A23" s="6">
        <v>22</v>
      </c>
      <c r="B23" s="6" t="s">
        <v>73</v>
      </c>
      <c r="C23" t="s">
        <v>50</v>
      </c>
      <c r="D23">
        <v>7</v>
      </c>
      <c r="E23" t="str">
        <f>VLOOKUP(D23,CategoriaProdutos!$A$2:$B$30,2,0)</f>
        <v>MATERIAIS AUXILIARES</v>
      </c>
    </row>
    <row r="24" spans="1:5" x14ac:dyDescent="0.25">
      <c r="A24" s="6">
        <v>23</v>
      </c>
      <c r="B24" s="6" t="s">
        <v>74</v>
      </c>
      <c r="C24" t="s">
        <v>50</v>
      </c>
      <c r="D24">
        <v>7</v>
      </c>
      <c r="E24" t="str">
        <f>VLOOKUP(D24,CategoriaProdutos!$A$2:$B$30,2,0)</f>
        <v>MATERIAIS AUXILIARES</v>
      </c>
    </row>
    <row r="25" spans="1:5" x14ac:dyDescent="0.25">
      <c r="A25" s="6">
        <v>24</v>
      </c>
      <c r="B25" s="6" t="s">
        <v>75</v>
      </c>
      <c r="C25" t="s">
        <v>50</v>
      </c>
      <c r="D25">
        <v>3</v>
      </c>
      <c r="E25" t="str">
        <f>VLOOKUP(D25,CategoriaProdutos!$A$2:$B$30,2,0)</f>
        <v>FERRAGEM</v>
      </c>
    </row>
    <row r="26" spans="1:5" x14ac:dyDescent="0.25">
      <c r="A26" s="6">
        <v>25</v>
      </c>
      <c r="B26" s="6" t="s">
        <v>79</v>
      </c>
      <c r="C26" t="s">
        <v>50</v>
      </c>
      <c r="D26">
        <v>3</v>
      </c>
      <c r="E26" t="str">
        <f>VLOOKUP(D26,CategoriaProdutos!$A$2:$B$30,2,0)</f>
        <v>FERRAGEM</v>
      </c>
    </row>
    <row r="27" spans="1:5" x14ac:dyDescent="0.25">
      <c r="A27" s="6">
        <v>26</v>
      </c>
      <c r="B27" s="6" t="s">
        <v>83</v>
      </c>
      <c r="C27" t="s">
        <v>50</v>
      </c>
      <c r="D27">
        <v>4</v>
      </c>
      <c r="E27" t="str">
        <f>VLOOKUP(D27,CategoriaProdutos!$A$2:$B$30,2,0)</f>
        <v>MATERIAL DE CONSTRUÇÃO</v>
      </c>
    </row>
    <row r="28" spans="1:5" x14ac:dyDescent="0.25">
      <c r="A28" s="6">
        <v>27</v>
      </c>
      <c r="B28" s="6" t="s">
        <v>85</v>
      </c>
      <c r="C28" t="s">
        <v>50</v>
      </c>
      <c r="D28">
        <v>19</v>
      </c>
      <c r="E28" t="str">
        <f>VLOOKUP(D28,CategoriaProdutos!$A$2:$B$30,2,0)</f>
        <v>BITONEIRA</v>
      </c>
    </row>
    <row r="29" spans="1:5" x14ac:dyDescent="0.25">
      <c r="A29" s="6">
        <v>28</v>
      </c>
      <c r="B29" s="6" t="s">
        <v>88</v>
      </c>
      <c r="C29" t="s">
        <v>49</v>
      </c>
      <c r="D29">
        <v>4</v>
      </c>
      <c r="E29" t="str">
        <f>VLOOKUP(D29,CategoriaProdutos!$A$2:$B$30,2,0)</f>
        <v>MATERIAL DE CONSTRUÇÃO</v>
      </c>
    </row>
    <row r="30" spans="1:5" x14ac:dyDescent="0.25">
      <c r="A30" s="6">
        <v>29</v>
      </c>
      <c r="B30" s="6" t="s">
        <v>91</v>
      </c>
      <c r="C30" t="s">
        <v>92</v>
      </c>
      <c r="D30">
        <v>2</v>
      </c>
      <c r="E30" t="str">
        <f>VLOOKUP(D30,CategoriaProdutos!$A$2:$B$30,2,0)</f>
        <v>MADEIRAMENTO</v>
      </c>
    </row>
    <row r="31" spans="1:5" x14ac:dyDescent="0.25">
      <c r="A31" s="6">
        <v>30</v>
      </c>
      <c r="B31" s="6" t="s">
        <v>94</v>
      </c>
      <c r="C31" t="s">
        <v>92</v>
      </c>
      <c r="D31">
        <v>2</v>
      </c>
      <c r="E31" t="str">
        <f>VLOOKUP(D31,CategoriaProdutos!$A$2:$B$30,2,0)</f>
        <v>MADEIRAMENTO</v>
      </c>
    </row>
    <row r="32" spans="1:5" x14ac:dyDescent="0.25">
      <c r="A32" s="6">
        <v>31</v>
      </c>
      <c r="B32" s="6" t="s">
        <v>99</v>
      </c>
      <c r="C32" t="s">
        <v>50</v>
      </c>
      <c r="D32">
        <v>4</v>
      </c>
      <c r="E32" t="str">
        <f>VLOOKUP(D32,CategoriaProdutos!$A$2:$B$30,2,0)</f>
        <v>MATERIAL DE CONSTRUÇÃO</v>
      </c>
    </row>
    <row r="33" spans="1:5" x14ac:dyDescent="0.25">
      <c r="A33" s="6">
        <v>32</v>
      </c>
      <c r="B33" s="6" t="s">
        <v>102</v>
      </c>
      <c r="C33" t="s">
        <v>50</v>
      </c>
      <c r="D33">
        <v>4</v>
      </c>
      <c r="E33" t="str">
        <f>VLOOKUP(D33,CategoriaProdutos!$A$2:$B$30,2,0)</f>
        <v>MATERIAL DE CONSTRUÇÃO</v>
      </c>
    </row>
    <row r="34" spans="1:5" x14ac:dyDescent="0.25">
      <c r="A34" s="6">
        <v>33</v>
      </c>
      <c r="B34" s="6" t="s">
        <v>104</v>
      </c>
      <c r="C34" t="s">
        <v>50</v>
      </c>
      <c r="D34">
        <v>7</v>
      </c>
      <c r="E34" t="str">
        <f>VLOOKUP(D34,CategoriaProdutos!$A$2:$B$30,2,0)</f>
        <v>MATERIAIS AUXILIARES</v>
      </c>
    </row>
    <row r="35" spans="1:5" x14ac:dyDescent="0.25">
      <c r="A35" s="6">
        <v>34</v>
      </c>
      <c r="B35" s="6" t="s">
        <v>107</v>
      </c>
      <c r="C35" t="s">
        <v>51</v>
      </c>
      <c r="D35">
        <v>7</v>
      </c>
      <c r="E35" t="str">
        <f>VLOOKUP(D35,CategoriaProdutos!$A$2:$B$30,2,0)</f>
        <v>MATERIAIS AUXILIARES</v>
      </c>
    </row>
    <row r="36" spans="1:5" x14ac:dyDescent="0.25">
      <c r="A36" s="6">
        <v>35</v>
      </c>
      <c r="B36" s="6" t="s">
        <v>110</v>
      </c>
      <c r="C36" t="s">
        <v>50</v>
      </c>
      <c r="D36">
        <v>7</v>
      </c>
      <c r="E36" t="str">
        <f>VLOOKUP(D36,CategoriaProdutos!$A$2:$B$30,2,0)</f>
        <v>MATERIAIS AUXILIARES</v>
      </c>
    </row>
    <row r="37" spans="1:5" x14ac:dyDescent="0.25">
      <c r="A37" s="6">
        <v>36</v>
      </c>
      <c r="B37" s="6" t="s">
        <v>109</v>
      </c>
      <c r="C37" t="s">
        <v>50</v>
      </c>
      <c r="D37">
        <v>7</v>
      </c>
      <c r="E37" t="str">
        <f>VLOOKUP(D37,CategoriaProdutos!$A$2:$B$30,2,0)</f>
        <v>MATERIAIS AUXILIARES</v>
      </c>
    </row>
    <row r="38" spans="1:5" x14ac:dyDescent="0.25">
      <c r="A38" s="6">
        <v>37</v>
      </c>
      <c r="B38" s="6" t="s">
        <v>113</v>
      </c>
      <c r="C38" t="s">
        <v>50</v>
      </c>
      <c r="D38">
        <v>7</v>
      </c>
      <c r="E38" t="str">
        <f>VLOOKUP(D38,CategoriaProdutos!$A$2:$B$30,2,0)</f>
        <v>MATERIAIS AUXILIARES</v>
      </c>
    </row>
    <row r="39" spans="1:5" x14ac:dyDescent="0.25">
      <c r="A39" s="6">
        <v>38</v>
      </c>
      <c r="B39" s="6" t="s">
        <v>116</v>
      </c>
      <c r="C39" t="s">
        <v>117</v>
      </c>
      <c r="D39">
        <v>4</v>
      </c>
      <c r="E39" t="str">
        <f>VLOOKUP(D39,CategoriaProdutos!$A$2:$B$30,2,0)</f>
        <v>MATERIAL DE CONSTRUÇÃO</v>
      </c>
    </row>
    <row r="40" spans="1:5" x14ac:dyDescent="0.25">
      <c r="A40" s="6">
        <v>39</v>
      </c>
      <c r="B40" s="6" t="s">
        <v>119</v>
      </c>
      <c r="C40" t="s">
        <v>49</v>
      </c>
      <c r="D40">
        <v>4</v>
      </c>
      <c r="E40" t="str">
        <f>VLOOKUP(D40,CategoriaProdutos!$A$2:$B$30,2,0)</f>
        <v>MATERIAL DE CONSTRUÇÃO</v>
      </c>
    </row>
    <row r="41" spans="1:5" x14ac:dyDescent="0.25">
      <c r="A41" s="6">
        <v>40</v>
      </c>
      <c r="B41" s="6" t="s">
        <v>121</v>
      </c>
      <c r="C41" t="s">
        <v>49</v>
      </c>
      <c r="D41">
        <v>7</v>
      </c>
      <c r="E41" t="str">
        <f>VLOOKUP(D41,CategoriaProdutos!$A$2:$B$30,2,0)</f>
        <v>MATERIAIS AUXILIARES</v>
      </c>
    </row>
    <row r="42" spans="1:5" x14ac:dyDescent="0.25">
      <c r="A42" s="6">
        <v>41</v>
      </c>
      <c r="B42" s="6" t="s">
        <v>123</v>
      </c>
      <c r="C42" t="s">
        <v>49</v>
      </c>
      <c r="D42">
        <v>7</v>
      </c>
      <c r="E42" t="str">
        <f>VLOOKUP(D42,CategoriaProdutos!$A$2:$B$30,2,0)</f>
        <v>MATERIAIS AUXILIARES</v>
      </c>
    </row>
    <row r="43" spans="1:5" x14ac:dyDescent="0.25">
      <c r="A43" s="6">
        <v>42</v>
      </c>
      <c r="B43" s="6" t="s">
        <v>124</v>
      </c>
      <c r="C43" t="s">
        <v>49</v>
      </c>
      <c r="D43">
        <v>7</v>
      </c>
      <c r="E43" t="str">
        <f>VLOOKUP(D43,CategoriaProdutos!$A$2:$B$30,2,0)</f>
        <v>MATERIAIS AUXILIARES</v>
      </c>
    </row>
    <row r="44" spans="1:5" x14ac:dyDescent="0.25">
      <c r="A44" s="6">
        <v>43</v>
      </c>
      <c r="B44" s="6" t="s">
        <v>127</v>
      </c>
      <c r="C44" t="s">
        <v>49</v>
      </c>
      <c r="D44">
        <v>2</v>
      </c>
      <c r="E44" t="str">
        <f>VLOOKUP(D44,CategoriaProdutos!$A$2:$B$30,2,0)</f>
        <v>MADEIRAMENTO</v>
      </c>
    </row>
    <row r="45" spans="1:5" x14ac:dyDescent="0.25">
      <c r="A45" s="6">
        <v>44</v>
      </c>
      <c r="B45" s="6" t="s">
        <v>128</v>
      </c>
      <c r="C45" t="s">
        <v>49</v>
      </c>
      <c r="D45">
        <v>2</v>
      </c>
      <c r="E45" t="str">
        <f>VLOOKUP(D45,CategoriaProdutos!$A$2:$B$30,2,0)</f>
        <v>MADEIRAMENTO</v>
      </c>
    </row>
    <row r="46" spans="1:5" x14ac:dyDescent="0.25">
      <c r="A46" s="6">
        <v>45</v>
      </c>
      <c r="B46" s="6" t="s">
        <v>131</v>
      </c>
      <c r="C46" t="s">
        <v>50</v>
      </c>
      <c r="D46">
        <v>3</v>
      </c>
      <c r="E46" t="str">
        <f>VLOOKUP(D46,CategoriaProdutos!$A$2:$B$30,2,0)</f>
        <v>FERRAGEM</v>
      </c>
    </row>
    <row r="47" spans="1:5" x14ac:dyDescent="0.25">
      <c r="A47" s="6">
        <v>46</v>
      </c>
      <c r="B47" s="6" t="s">
        <v>133</v>
      </c>
      <c r="C47" t="s">
        <v>50</v>
      </c>
      <c r="D47">
        <v>3</v>
      </c>
      <c r="E47" t="str">
        <f>VLOOKUP(D47,CategoriaProdutos!$A$2:$B$30,2,0)</f>
        <v>FERRAGEM</v>
      </c>
    </row>
    <row r="48" spans="1:5" x14ac:dyDescent="0.25">
      <c r="A48" s="6">
        <v>47</v>
      </c>
      <c r="B48" s="6" t="s">
        <v>135</v>
      </c>
      <c r="C48" t="s">
        <v>50</v>
      </c>
      <c r="D48">
        <v>7</v>
      </c>
      <c r="E48" t="str">
        <f>VLOOKUP(D48,CategoriaProdutos!$A$2:$B$30,2,0)</f>
        <v>MATERIAIS AUXILIARES</v>
      </c>
    </row>
    <row r="49" spans="1:5" x14ac:dyDescent="0.25">
      <c r="A49" s="6">
        <v>48</v>
      </c>
      <c r="B49" s="6" t="s">
        <v>137</v>
      </c>
      <c r="C49" t="s">
        <v>50</v>
      </c>
      <c r="D49">
        <v>3</v>
      </c>
      <c r="E49" t="str">
        <f>VLOOKUP(D49,CategoriaProdutos!$A$2:$B$30,2,0)</f>
        <v>FERRAGEM</v>
      </c>
    </row>
    <row r="50" spans="1:5" x14ac:dyDescent="0.25">
      <c r="A50" s="6">
        <v>49</v>
      </c>
      <c r="B50" s="6" t="s">
        <v>139</v>
      </c>
      <c r="C50" t="s">
        <v>50</v>
      </c>
      <c r="D50">
        <v>7</v>
      </c>
      <c r="E50" t="str">
        <f>VLOOKUP(D50,CategoriaProdutos!$A$2:$B$30,2,0)</f>
        <v>MATERIAIS AUXILIARES</v>
      </c>
    </row>
    <row r="51" spans="1:5" x14ac:dyDescent="0.25">
      <c r="A51" s="6">
        <v>50</v>
      </c>
      <c r="B51" s="6" t="s">
        <v>142</v>
      </c>
      <c r="C51" t="s">
        <v>50</v>
      </c>
      <c r="D51">
        <v>3</v>
      </c>
      <c r="E51" t="str">
        <f>VLOOKUP(D51,CategoriaProdutos!$A$2:$B$30,2,0)</f>
        <v>FERRAGEM</v>
      </c>
    </row>
    <row r="52" spans="1:5" x14ac:dyDescent="0.25">
      <c r="A52" s="6">
        <v>51</v>
      </c>
      <c r="B52" s="6" t="s">
        <v>144</v>
      </c>
      <c r="C52" t="s">
        <v>50</v>
      </c>
      <c r="D52">
        <v>7</v>
      </c>
      <c r="E52" t="str">
        <f>VLOOKUP(D52,CategoriaProdutos!$A$2:$B$30,2,0)</f>
        <v>MATERIAIS AUXILIARES</v>
      </c>
    </row>
    <row r="53" spans="1:5" x14ac:dyDescent="0.25">
      <c r="A53" s="6">
        <v>52</v>
      </c>
      <c r="B53" s="6" t="s">
        <v>147</v>
      </c>
      <c r="C53" t="s">
        <v>50</v>
      </c>
      <c r="D53">
        <v>16</v>
      </c>
      <c r="E53" t="str">
        <f>VLOOKUP(D53,CategoriaProdutos!$A$2:$B$30,2,0)</f>
        <v>TIJOLOS</v>
      </c>
    </row>
    <row r="54" spans="1:5" x14ac:dyDescent="0.25">
      <c r="A54" s="6">
        <v>53</v>
      </c>
      <c r="B54" s="6" t="s">
        <v>150</v>
      </c>
      <c r="C54" t="s">
        <v>50</v>
      </c>
      <c r="D54">
        <v>5</v>
      </c>
      <c r="E54" t="str">
        <f>VLOOKUP(D54,CategoriaProdutos!$A$2:$B$30,2,0)</f>
        <v>MATERIAL ELÉTRICO</v>
      </c>
    </row>
    <row r="55" spans="1:5" x14ac:dyDescent="0.25">
      <c r="A55" s="6">
        <v>54</v>
      </c>
      <c r="B55" s="6" t="s">
        <v>155</v>
      </c>
      <c r="C55" t="s">
        <v>50</v>
      </c>
      <c r="D55">
        <v>11</v>
      </c>
      <c r="E55" t="str">
        <f>VLOOKUP(D55,CategoriaProdutos!$A$2:$B$30,2,0)</f>
        <v>MATERIAL HIDRÁULICO</v>
      </c>
    </row>
    <row r="56" spans="1:5" x14ac:dyDescent="0.25">
      <c r="A56" s="6">
        <v>55</v>
      </c>
      <c r="B56" s="6" t="s">
        <v>156</v>
      </c>
      <c r="C56" t="s">
        <v>50</v>
      </c>
      <c r="D56">
        <v>11</v>
      </c>
      <c r="E56" t="str">
        <f>VLOOKUP(D56,CategoriaProdutos!$A$2:$B$30,2,0)</f>
        <v>MATERIAL HIDRÁULICO</v>
      </c>
    </row>
    <row r="57" spans="1:5" x14ac:dyDescent="0.25">
      <c r="A57" s="6">
        <v>56</v>
      </c>
      <c r="B57" s="6" t="s">
        <v>157</v>
      </c>
      <c r="C57" t="s">
        <v>50</v>
      </c>
      <c r="D57">
        <v>7</v>
      </c>
      <c r="E57" t="str">
        <f>VLOOKUP(D57,CategoriaProdutos!$A$2:$B$30,2,0)</f>
        <v>MATERIAIS AUXILIARES</v>
      </c>
    </row>
    <row r="58" spans="1:5" x14ac:dyDescent="0.25">
      <c r="A58" s="6">
        <v>57</v>
      </c>
      <c r="B58" s="6" t="s">
        <v>158</v>
      </c>
      <c r="C58" t="s">
        <v>50</v>
      </c>
      <c r="D58">
        <v>11</v>
      </c>
      <c r="E58" t="str">
        <f>VLOOKUP(D58,CategoriaProdutos!$A$2:$B$30,2,0)</f>
        <v>MATERIAL HIDRÁULICO</v>
      </c>
    </row>
    <row r="59" spans="1:5" x14ac:dyDescent="0.25">
      <c r="A59" s="6">
        <v>58</v>
      </c>
      <c r="B59" s="6" t="s">
        <v>159</v>
      </c>
      <c r="C59" t="s">
        <v>50</v>
      </c>
      <c r="D59">
        <v>11</v>
      </c>
      <c r="E59" t="str">
        <f>VLOOKUP(D59,CategoriaProdutos!$A$2:$B$30,2,0)</f>
        <v>MATERIAL HIDRÁULICO</v>
      </c>
    </row>
    <row r="60" spans="1:5" x14ac:dyDescent="0.25">
      <c r="A60" s="6">
        <v>59</v>
      </c>
      <c r="B60" s="6" t="s">
        <v>160</v>
      </c>
      <c r="C60" t="s">
        <v>50</v>
      </c>
      <c r="D60">
        <v>11</v>
      </c>
      <c r="E60" t="str">
        <f>VLOOKUP(D60,CategoriaProdutos!$A$2:$B$30,2,0)</f>
        <v>MATERIAL HIDRÁULICO</v>
      </c>
    </row>
    <row r="61" spans="1:5" x14ac:dyDescent="0.25">
      <c r="A61" s="6">
        <v>60</v>
      </c>
      <c r="B61" s="6" t="s">
        <v>168</v>
      </c>
      <c r="C61" t="s">
        <v>169</v>
      </c>
      <c r="D61">
        <v>3</v>
      </c>
      <c r="E61" t="str">
        <f>VLOOKUP(D61,CategoriaProdutos!$A$2:$B$30,2,0)</f>
        <v>FERRAGEM</v>
      </c>
    </row>
    <row r="62" spans="1:5" x14ac:dyDescent="0.25">
      <c r="A62" s="6">
        <v>61</v>
      </c>
      <c r="B62" s="6" t="s">
        <v>172</v>
      </c>
      <c r="C62" t="s">
        <v>50</v>
      </c>
      <c r="D62">
        <v>4</v>
      </c>
      <c r="E62" t="str">
        <f>VLOOKUP(D62,CategoriaProdutos!$A$2:$B$30,2,0)</f>
        <v>MATERIAL DE CONSTRUÇÃO</v>
      </c>
    </row>
    <row r="63" spans="1:5" x14ac:dyDescent="0.25">
      <c r="A63" s="6">
        <v>62</v>
      </c>
      <c r="B63" s="6" t="s">
        <v>174</v>
      </c>
      <c r="C63" t="s">
        <v>50</v>
      </c>
      <c r="D63">
        <v>3</v>
      </c>
      <c r="E63" t="str">
        <f>VLOOKUP(D63,CategoriaProdutos!$A$2:$B$30,2,0)</f>
        <v>FERRAGEM</v>
      </c>
    </row>
    <row r="64" spans="1:5" x14ac:dyDescent="0.25">
      <c r="A64" s="6">
        <v>63</v>
      </c>
      <c r="B64" s="6" t="s">
        <v>176</v>
      </c>
      <c r="C64" t="s">
        <v>50</v>
      </c>
      <c r="D64">
        <v>3</v>
      </c>
      <c r="E64" t="str">
        <f>VLOOKUP(D64,CategoriaProdutos!$A$2:$B$30,2,0)</f>
        <v>FERRAGEM</v>
      </c>
    </row>
    <row r="65" spans="1:5" x14ac:dyDescent="0.25">
      <c r="A65" s="6">
        <v>64</v>
      </c>
      <c r="B65" s="6" t="s">
        <v>180</v>
      </c>
      <c r="C65" t="s">
        <v>50</v>
      </c>
      <c r="D65">
        <v>7</v>
      </c>
      <c r="E65" t="str">
        <f>VLOOKUP(D65,CategoriaProdutos!$A$2:$B$30,2,0)</f>
        <v>MATERIAIS AUXILIARES</v>
      </c>
    </row>
    <row r="66" spans="1:5" x14ac:dyDescent="0.25">
      <c r="A66" s="6">
        <v>65</v>
      </c>
      <c r="B66" s="6" t="s">
        <v>183</v>
      </c>
      <c r="C66" t="s">
        <v>50</v>
      </c>
      <c r="D66">
        <v>5</v>
      </c>
      <c r="E66" t="str">
        <f>VLOOKUP(D66,CategoriaProdutos!$A$2:$B$30,2,0)</f>
        <v>MATERIAL ELÉTRICO</v>
      </c>
    </row>
    <row r="67" spans="1:5" x14ac:dyDescent="0.25">
      <c r="A67" s="6">
        <v>66</v>
      </c>
      <c r="B67" s="6" t="s">
        <v>184</v>
      </c>
      <c r="C67" t="s">
        <v>50</v>
      </c>
      <c r="D67">
        <v>5</v>
      </c>
      <c r="E67" t="str">
        <f>VLOOKUP(D67,CategoriaProdutos!$A$2:$B$30,2,0)</f>
        <v>MATERIAL ELÉTRICO</v>
      </c>
    </row>
    <row r="68" spans="1:5" x14ac:dyDescent="0.25">
      <c r="A68" s="14">
        <v>67</v>
      </c>
      <c r="B68" s="6" t="s">
        <v>185</v>
      </c>
      <c r="C68" t="s">
        <v>92</v>
      </c>
      <c r="D68">
        <v>4</v>
      </c>
      <c r="E68" t="str">
        <f>VLOOKUP(D68,CategoriaProdutos!$A$2:$B$30,2,0)</f>
        <v>MATERIAL DE CONSTRUÇÃO</v>
      </c>
    </row>
    <row r="69" spans="1:5" x14ac:dyDescent="0.25">
      <c r="A69" s="14">
        <v>68</v>
      </c>
      <c r="B69" s="6" t="s">
        <v>194</v>
      </c>
      <c r="C69" t="s">
        <v>50</v>
      </c>
      <c r="D69">
        <v>18</v>
      </c>
      <c r="E69" t="str">
        <f>VLOOKUP(D69,CategoriaProdutos!$A$2:$B$30,2,0)</f>
        <v>OUTROS SERVIÇOS</v>
      </c>
    </row>
    <row r="70" spans="1:5" x14ac:dyDescent="0.25">
      <c r="A70" s="14">
        <v>69</v>
      </c>
      <c r="B70" s="6" t="s">
        <v>204</v>
      </c>
      <c r="C70" t="s">
        <v>50</v>
      </c>
      <c r="D70">
        <v>7</v>
      </c>
      <c r="E70" t="str">
        <f>VLOOKUP(D70,CategoriaProdutos!$A$2:$B$30,2,0)</f>
        <v>MATERIAIS AUXILIARES</v>
      </c>
    </row>
    <row r="71" spans="1:5" x14ac:dyDescent="0.25">
      <c r="A71" s="14">
        <v>70</v>
      </c>
      <c r="B71" s="6" t="s">
        <v>205</v>
      </c>
      <c r="C71" t="s">
        <v>50</v>
      </c>
      <c r="D71">
        <v>7</v>
      </c>
      <c r="E71" t="str">
        <f>VLOOKUP(D71,CategoriaProdutos!$A$2:$B$30,2,0)</f>
        <v>MATERIAIS AUXILIARES</v>
      </c>
    </row>
    <row r="72" spans="1:5" x14ac:dyDescent="0.25">
      <c r="A72" s="14">
        <v>71</v>
      </c>
      <c r="B72" s="6" t="s">
        <v>206</v>
      </c>
      <c r="C72" t="s">
        <v>50</v>
      </c>
      <c r="D72">
        <v>7</v>
      </c>
      <c r="E72" t="str">
        <f>VLOOKUP(D72,CategoriaProdutos!$A$2:$B$30,2,0)</f>
        <v>MATERIAIS AUXILIARES</v>
      </c>
    </row>
    <row r="73" spans="1:5" x14ac:dyDescent="0.25">
      <c r="A73" s="14">
        <v>72</v>
      </c>
      <c r="B73" s="6" t="s">
        <v>213</v>
      </c>
      <c r="C73" t="s">
        <v>50</v>
      </c>
      <c r="D73">
        <v>17</v>
      </c>
      <c r="E73" t="str">
        <f>VLOOKUP(D73,CategoriaProdutos!$A$2:$B$30,2,0)</f>
        <v>BLOCOS</v>
      </c>
    </row>
    <row r="74" spans="1:5" x14ac:dyDescent="0.25">
      <c r="A74" s="14">
        <v>73</v>
      </c>
      <c r="B74" s="6" t="s">
        <v>216</v>
      </c>
      <c r="C74" t="s">
        <v>50</v>
      </c>
      <c r="D74">
        <v>11</v>
      </c>
      <c r="E74" t="str">
        <f>VLOOKUP(D74,CategoriaProdutos!$A$2:$B$30,2,0)</f>
        <v>MATERIAL HIDRÁULICO</v>
      </c>
    </row>
    <row r="75" spans="1:5" x14ac:dyDescent="0.25">
      <c r="A75" s="14">
        <v>74</v>
      </c>
      <c r="B75" s="6" t="s">
        <v>217</v>
      </c>
      <c r="C75" t="s">
        <v>51</v>
      </c>
      <c r="D75">
        <v>11</v>
      </c>
      <c r="E75" t="str">
        <f>VLOOKUP(D75,CategoriaProdutos!$A$2:$B$30,2,0)</f>
        <v>MATERIAL HIDRÁULICO</v>
      </c>
    </row>
    <row r="76" spans="1:5" x14ac:dyDescent="0.25">
      <c r="A76" s="14">
        <v>75</v>
      </c>
      <c r="B76" s="6" t="s">
        <v>220</v>
      </c>
      <c r="C76" t="s">
        <v>50</v>
      </c>
      <c r="D76">
        <v>11</v>
      </c>
      <c r="E76" t="str">
        <f>VLOOKUP(D76,CategoriaProdutos!$A$2:$B$30,2,0)</f>
        <v>MATERIAL HIDRÁULICO</v>
      </c>
    </row>
    <row r="77" spans="1:5" x14ac:dyDescent="0.25">
      <c r="A77" s="14">
        <v>76</v>
      </c>
      <c r="B77" s="6" t="s">
        <v>222</v>
      </c>
      <c r="C77" t="s">
        <v>50</v>
      </c>
      <c r="D77">
        <v>7</v>
      </c>
      <c r="E77" t="str">
        <f>VLOOKUP(D77,CategoriaProdutos!$A$2:$B$30,2,0)</f>
        <v>MATERIAIS AUXILIARES</v>
      </c>
    </row>
    <row r="78" spans="1:5" x14ac:dyDescent="0.25">
      <c r="A78" s="14">
        <v>77</v>
      </c>
      <c r="B78" s="6" t="s">
        <v>223</v>
      </c>
      <c r="C78" t="s">
        <v>50</v>
      </c>
      <c r="D78">
        <v>11</v>
      </c>
      <c r="E78" t="str">
        <f>VLOOKUP(D78,CategoriaProdutos!$A$2:$B$30,2,0)</f>
        <v>MATERIAL HIDRÁULICO</v>
      </c>
    </row>
    <row r="79" spans="1:5" x14ac:dyDescent="0.25">
      <c r="A79" s="14">
        <v>78</v>
      </c>
      <c r="B79" s="6" t="s">
        <v>231</v>
      </c>
      <c r="C79" t="s">
        <v>50</v>
      </c>
      <c r="D79">
        <v>20</v>
      </c>
      <c r="E79" t="str">
        <f>VLOOKUP(D79,CategoriaProdutos!$A$2:$B$30,2,0)</f>
        <v>PORTÃO</v>
      </c>
    </row>
    <row r="80" spans="1:5" x14ac:dyDescent="0.25">
      <c r="A80" s="14">
        <v>79</v>
      </c>
      <c r="B80" s="6" t="s">
        <v>232</v>
      </c>
      <c r="C80" t="s">
        <v>92</v>
      </c>
      <c r="D80">
        <v>2</v>
      </c>
      <c r="E80" t="str">
        <f>VLOOKUP(D80,CategoriaProdutos!$A$2:$B$30,2,0)</f>
        <v>MADEIRAMENTO</v>
      </c>
    </row>
    <row r="81" spans="1:5" x14ac:dyDescent="0.25">
      <c r="A81" s="14">
        <v>80</v>
      </c>
      <c r="B81" s="6" t="s">
        <v>233</v>
      </c>
      <c r="C81" t="s">
        <v>92</v>
      </c>
      <c r="D81">
        <v>2</v>
      </c>
      <c r="E81" t="str">
        <f>VLOOKUP(D81,CategoriaProdutos!$A$2:$B$30,2,0)</f>
        <v>MADEIRAMENTO</v>
      </c>
    </row>
    <row r="82" spans="1:5" x14ac:dyDescent="0.25">
      <c r="A82" s="14">
        <v>81</v>
      </c>
      <c r="B82" s="6" t="s">
        <v>234</v>
      </c>
      <c r="C82" t="s">
        <v>92</v>
      </c>
      <c r="D82">
        <v>2</v>
      </c>
      <c r="E82" t="str">
        <f>VLOOKUP(D82,CategoriaProdutos!$A$2:$B$30,2,0)</f>
        <v>MADEIRAMENTO</v>
      </c>
    </row>
    <row r="83" spans="1:5" x14ac:dyDescent="0.25">
      <c r="A83" s="14">
        <v>82</v>
      </c>
      <c r="B83" s="6" t="s">
        <v>235</v>
      </c>
      <c r="C83" t="s">
        <v>92</v>
      </c>
      <c r="D83">
        <v>2</v>
      </c>
      <c r="E83" t="str">
        <f>VLOOKUP(D83,CategoriaProdutos!$A$2:$B$30,2,0)</f>
        <v>MADEIRAMENTO</v>
      </c>
    </row>
    <row r="84" spans="1:5" x14ac:dyDescent="0.25">
      <c r="A84" s="14">
        <v>83</v>
      </c>
      <c r="B84" s="6" t="s">
        <v>240</v>
      </c>
      <c r="C84" t="s">
        <v>50</v>
      </c>
      <c r="D84">
        <v>16</v>
      </c>
      <c r="E84" t="str">
        <f>VLOOKUP(D84,CategoriaProdutos!$A$2:$B$30,2,0)</f>
        <v>TIJOLOS</v>
      </c>
    </row>
    <row r="85" spans="1:5" x14ac:dyDescent="0.25">
      <c r="A85" s="14">
        <v>84</v>
      </c>
      <c r="B85" s="6" t="s">
        <v>243</v>
      </c>
      <c r="C85" t="s">
        <v>49</v>
      </c>
      <c r="D85">
        <v>7</v>
      </c>
      <c r="E85" t="str">
        <f>VLOOKUP(D85,CategoriaProdutos!$A$2:$B$30,2,0)</f>
        <v>MATERIAIS AUXILIARES</v>
      </c>
    </row>
    <row r="86" spans="1:5" x14ac:dyDescent="0.25">
      <c r="A86" s="14">
        <v>85</v>
      </c>
      <c r="B86" s="6" t="s">
        <v>246</v>
      </c>
      <c r="C86" t="s">
        <v>50</v>
      </c>
      <c r="D86">
        <v>4</v>
      </c>
      <c r="E86" t="str">
        <f>VLOOKUP(D86,CategoriaProdutos!$A$2:$B$30,2,0)</f>
        <v>MATERIAL DE CONSTRUÇÃO</v>
      </c>
    </row>
    <row r="87" spans="1:5" x14ac:dyDescent="0.25">
      <c r="A87" s="14">
        <v>86</v>
      </c>
      <c r="B87" s="6" t="s">
        <v>251</v>
      </c>
      <c r="C87" t="s">
        <v>50</v>
      </c>
      <c r="D87">
        <v>1</v>
      </c>
      <c r="E87" t="str">
        <f>VLOOKUP(D87,CategoriaProdutos!$A$2:$B$30,2,0)</f>
        <v>MÃO DE OBRA</v>
      </c>
    </row>
    <row r="88" spans="1:5" x14ac:dyDescent="0.25">
      <c r="A88" s="14">
        <v>87</v>
      </c>
      <c r="B88" s="6" t="s">
        <v>254</v>
      </c>
      <c r="C88" t="s">
        <v>51</v>
      </c>
      <c r="D88">
        <v>21</v>
      </c>
      <c r="E88" t="str">
        <f>VLOOKUP(D88,CategoriaProdutos!$A$2:$B$30,2,0)</f>
        <v>CONCRETO</v>
      </c>
    </row>
    <row r="89" spans="1:5" x14ac:dyDescent="0.25">
      <c r="A89" s="14">
        <v>88</v>
      </c>
      <c r="B89" s="6" t="s">
        <v>257</v>
      </c>
      <c r="C89" t="s">
        <v>50</v>
      </c>
      <c r="D89">
        <v>7</v>
      </c>
      <c r="E89" t="str">
        <f>VLOOKUP(D89,CategoriaProdutos!$A$2:$B$30,2,0)</f>
        <v>MATERIAIS AUXILIARES</v>
      </c>
    </row>
    <row r="90" spans="1:5" x14ac:dyDescent="0.25">
      <c r="A90" s="14">
        <v>89</v>
      </c>
      <c r="B90" s="6" t="s">
        <v>260</v>
      </c>
      <c r="C90" t="s">
        <v>52</v>
      </c>
      <c r="D90">
        <v>4</v>
      </c>
      <c r="E90" t="str">
        <f>VLOOKUP(D90,CategoriaProdutos!$A$2:$B$30,2,0)</f>
        <v>MATERIAL DE CONSTRUÇÃO</v>
      </c>
    </row>
    <row r="91" spans="1:5" x14ac:dyDescent="0.25">
      <c r="A91" s="14">
        <v>90</v>
      </c>
      <c r="B91" s="6" t="s">
        <v>262</v>
      </c>
      <c r="C91" t="s">
        <v>50</v>
      </c>
      <c r="D91">
        <v>7</v>
      </c>
      <c r="E91" t="str">
        <f>VLOOKUP(D91,CategoriaProdutos!$A$2:$B$30,2,0)</f>
        <v>MATERIAIS AUXILIARES</v>
      </c>
    </row>
    <row r="92" spans="1:5" x14ac:dyDescent="0.25">
      <c r="A92" s="14">
        <v>91</v>
      </c>
      <c r="B92" s="6" t="s">
        <v>264</v>
      </c>
      <c r="C92" t="s">
        <v>50</v>
      </c>
      <c r="D92">
        <v>7</v>
      </c>
      <c r="E92" t="str">
        <f>VLOOKUP(D92,CategoriaProdutos!$A$2:$B$30,2,0)</f>
        <v>MATERIAIS AUXILIARES</v>
      </c>
    </row>
    <row r="93" spans="1:5" x14ac:dyDescent="0.25">
      <c r="A93" s="14">
        <v>92</v>
      </c>
      <c r="B93" s="6" t="s">
        <v>266</v>
      </c>
      <c r="C93" t="s">
        <v>50</v>
      </c>
      <c r="D93">
        <v>4</v>
      </c>
      <c r="E93" t="str">
        <f>VLOOKUP(D93,CategoriaProdutos!$A$2:$B$30,2,0)</f>
        <v>MATERIAL DE CONSTRUÇÃO</v>
      </c>
    </row>
    <row r="94" spans="1:5" x14ac:dyDescent="0.25">
      <c r="A94" s="14">
        <v>93</v>
      </c>
      <c r="B94" s="6" t="s">
        <v>270</v>
      </c>
      <c r="C94" t="s">
        <v>50</v>
      </c>
      <c r="D94">
        <v>8</v>
      </c>
      <c r="E94" t="str">
        <f>VLOOKUP(D94,CategoriaProdutos!$A$2:$B$30,2,0)</f>
        <v>TELHAS E CAIXA DAGUA</v>
      </c>
    </row>
    <row r="95" spans="1:5" x14ac:dyDescent="0.25">
      <c r="A95" s="14">
        <v>94</v>
      </c>
      <c r="B95" s="6" t="s">
        <v>275</v>
      </c>
      <c r="C95" t="s">
        <v>50</v>
      </c>
      <c r="D95">
        <v>18</v>
      </c>
      <c r="E95" t="str">
        <f>VLOOKUP(D95,CategoriaProdutos!$A$2:$B$30,2,0)</f>
        <v>OUTROS SERVIÇOS</v>
      </c>
    </row>
    <row r="96" spans="1:5" x14ac:dyDescent="0.25">
      <c r="A96" s="14">
        <v>95</v>
      </c>
      <c r="B96" s="6" t="s">
        <v>277</v>
      </c>
      <c r="C96" t="s">
        <v>92</v>
      </c>
      <c r="D96">
        <v>7</v>
      </c>
      <c r="E96" t="str">
        <f>VLOOKUP(D96,CategoriaProdutos!$A$2:$B$30,2,0)</f>
        <v>MATERIAIS AUXILIARES</v>
      </c>
    </row>
    <row r="97" spans="1:5" x14ac:dyDescent="0.25">
      <c r="A97" s="14">
        <v>96</v>
      </c>
      <c r="B97" s="6" t="s">
        <v>278</v>
      </c>
      <c r="C97" t="s">
        <v>92</v>
      </c>
      <c r="D97">
        <v>11</v>
      </c>
      <c r="E97" t="str">
        <f>VLOOKUP(D97,CategoriaProdutos!$A$2:$B$30,2,0)</f>
        <v>MATERIAL HIDRÁULICO</v>
      </c>
    </row>
    <row r="98" spans="1:5" x14ac:dyDescent="0.25">
      <c r="A98" s="14">
        <v>97</v>
      </c>
      <c r="B98" s="6" t="s">
        <v>279</v>
      </c>
      <c r="C98" t="s">
        <v>92</v>
      </c>
      <c r="D98">
        <v>11</v>
      </c>
      <c r="E98" t="str">
        <f>VLOOKUP(D98,CategoriaProdutos!$A$2:$B$30,2,0)</f>
        <v>MATERIAL HIDRÁULICO</v>
      </c>
    </row>
    <row r="99" spans="1:5" x14ac:dyDescent="0.25">
      <c r="A99" s="14">
        <v>98</v>
      </c>
      <c r="B99" s="6" t="s">
        <v>280</v>
      </c>
      <c r="C99" t="s">
        <v>92</v>
      </c>
      <c r="D99">
        <v>11</v>
      </c>
      <c r="E99" t="str">
        <f>VLOOKUP(D99,CategoriaProdutos!$A$2:$B$30,2,0)</f>
        <v>MATERIAL HIDRÁULICO</v>
      </c>
    </row>
    <row r="100" spans="1:5" x14ac:dyDescent="0.25">
      <c r="A100" s="14">
        <v>99</v>
      </c>
      <c r="B100" s="6" t="s">
        <v>281</v>
      </c>
      <c r="C100" t="s">
        <v>92</v>
      </c>
      <c r="D100">
        <v>11</v>
      </c>
      <c r="E100" t="str">
        <f>VLOOKUP(D100,CategoriaProdutos!$A$2:$B$30,2,0)</f>
        <v>MATERIAL HIDRÁULICO</v>
      </c>
    </row>
    <row r="101" spans="1:5" x14ac:dyDescent="0.25">
      <c r="A101" s="14">
        <v>100</v>
      </c>
      <c r="B101" s="6" t="s">
        <v>282</v>
      </c>
      <c r="C101" t="s">
        <v>92</v>
      </c>
      <c r="D101">
        <v>11</v>
      </c>
      <c r="E101" t="str">
        <f>VLOOKUP(D101,CategoriaProdutos!$A$2:$B$30,2,0)</f>
        <v>MATERIAL HIDRÁULICO</v>
      </c>
    </row>
    <row r="102" spans="1:5" x14ac:dyDescent="0.25">
      <c r="A102" s="14">
        <v>101</v>
      </c>
      <c r="B102" s="6" t="s">
        <v>283</v>
      </c>
      <c r="C102" t="s">
        <v>92</v>
      </c>
      <c r="D102">
        <v>11</v>
      </c>
      <c r="E102" t="str">
        <f>VLOOKUP(D102,CategoriaProdutos!$A$2:$B$30,2,0)</f>
        <v>MATERIAL HIDRÁULICO</v>
      </c>
    </row>
    <row r="103" spans="1:5" x14ac:dyDescent="0.25">
      <c r="A103" s="14">
        <v>102</v>
      </c>
      <c r="B103" s="6" t="s">
        <v>284</v>
      </c>
      <c r="C103" t="s">
        <v>92</v>
      </c>
      <c r="D103">
        <v>11</v>
      </c>
      <c r="E103" t="str">
        <f>VLOOKUP(D103,CategoriaProdutos!$A$2:$B$30,2,0)</f>
        <v>MATERIAL HIDRÁULICO</v>
      </c>
    </row>
    <row r="104" spans="1:5" x14ac:dyDescent="0.25">
      <c r="A104" s="14">
        <v>103</v>
      </c>
      <c r="B104" s="6" t="s">
        <v>285</v>
      </c>
      <c r="C104" t="s">
        <v>92</v>
      </c>
      <c r="D104">
        <v>11</v>
      </c>
      <c r="E104" t="str">
        <f>VLOOKUP(D104,CategoriaProdutos!$A$2:$B$30,2,0)</f>
        <v>MATERIAL HIDRÁULICO</v>
      </c>
    </row>
    <row r="105" spans="1:5" x14ac:dyDescent="0.25">
      <c r="A105" s="14">
        <v>104</v>
      </c>
      <c r="B105" s="6" t="s">
        <v>286</v>
      </c>
      <c r="C105" t="s">
        <v>92</v>
      </c>
      <c r="D105">
        <v>7</v>
      </c>
      <c r="E105" t="str">
        <f>VLOOKUP(D105,CategoriaProdutos!$A$2:$B$30,2,0)</f>
        <v>MATERIAIS AUXILIARES</v>
      </c>
    </row>
    <row r="106" spans="1:5" x14ac:dyDescent="0.25">
      <c r="A106" s="14">
        <v>105</v>
      </c>
      <c r="B106" s="6" t="s">
        <v>287</v>
      </c>
      <c r="C106" t="s">
        <v>92</v>
      </c>
      <c r="D106">
        <v>11</v>
      </c>
      <c r="E106" t="str">
        <f>VLOOKUP(D106,CategoriaProdutos!$A$2:$B$30,2,0)</f>
        <v>MATERIAL HIDRÁULICO</v>
      </c>
    </row>
    <row r="107" spans="1:5" x14ac:dyDescent="0.25">
      <c r="A107" s="14">
        <v>106</v>
      </c>
      <c r="B107" s="6" t="s">
        <v>288</v>
      </c>
      <c r="C107" t="s">
        <v>92</v>
      </c>
      <c r="D107">
        <v>11</v>
      </c>
      <c r="E107" t="str">
        <f>VLOOKUP(D107,CategoriaProdutos!$A$2:$B$30,2,0)</f>
        <v>MATERIAL HIDRÁULICO</v>
      </c>
    </row>
    <row r="108" spans="1:5" x14ac:dyDescent="0.25">
      <c r="A108" s="14">
        <v>107</v>
      </c>
      <c r="B108" s="6" t="s">
        <v>289</v>
      </c>
      <c r="C108" t="s">
        <v>92</v>
      </c>
      <c r="D108">
        <v>11</v>
      </c>
      <c r="E108" t="str">
        <f>VLOOKUP(D108,CategoriaProdutos!$A$2:$B$30,2,0)</f>
        <v>MATERIAL HIDRÁULICO</v>
      </c>
    </row>
    <row r="109" spans="1:5" x14ac:dyDescent="0.25">
      <c r="A109" s="14">
        <v>108</v>
      </c>
      <c r="B109" s="6" t="s">
        <v>290</v>
      </c>
      <c r="C109" t="s">
        <v>92</v>
      </c>
      <c r="D109">
        <v>11</v>
      </c>
      <c r="E109" t="str">
        <f>VLOOKUP(D109,CategoriaProdutos!$A$2:$B$30,2,0)</f>
        <v>MATERIAL HIDRÁULICO</v>
      </c>
    </row>
    <row r="110" spans="1:5" x14ac:dyDescent="0.25">
      <c r="A110" s="14">
        <v>109</v>
      </c>
      <c r="B110" s="6" t="s">
        <v>291</v>
      </c>
      <c r="C110" t="s">
        <v>51</v>
      </c>
      <c r="D110">
        <v>11</v>
      </c>
      <c r="E110" t="str">
        <f>VLOOKUP(D110,CategoriaProdutos!$A$2:$B$30,2,0)</f>
        <v>MATERIAL HIDRÁULICO</v>
      </c>
    </row>
    <row r="111" spans="1:5" x14ac:dyDescent="0.25">
      <c r="A111" s="14">
        <v>110</v>
      </c>
      <c r="B111" s="6" t="s">
        <v>292</v>
      </c>
      <c r="C111" t="s">
        <v>51</v>
      </c>
      <c r="D111">
        <v>11</v>
      </c>
      <c r="E111" t="str">
        <f>VLOOKUP(D111,CategoriaProdutos!$A$2:$B$30,2,0)</f>
        <v>MATERIAL HIDRÁULICO</v>
      </c>
    </row>
    <row r="112" spans="1:5" x14ac:dyDescent="0.25">
      <c r="A112" s="14">
        <v>111</v>
      </c>
      <c r="B112" s="6" t="s">
        <v>293</v>
      </c>
      <c r="C112" t="s">
        <v>51</v>
      </c>
      <c r="D112">
        <v>11</v>
      </c>
      <c r="E112" t="str">
        <f>VLOOKUP(D112,CategoriaProdutos!$A$2:$B$30,2,0)</f>
        <v>MATERIAL HIDRÁULICO</v>
      </c>
    </row>
    <row r="113" spans="1:5" x14ac:dyDescent="0.25">
      <c r="A113" s="14">
        <v>112</v>
      </c>
      <c r="B113" s="6" t="s">
        <v>294</v>
      </c>
      <c r="C113" t="s">
        <v>51</v>
      </c>
      <c r="D113">
        <v>11</v>
      </c>
      <c r="E113" t="str">
        <f>VLOOKUP(D113,CategoriaProdutos!$A$2:$B$30,2,0)</f>
        <v>MATERIAL HIDRÁULICO</v>
      </c>
    </row>
    <row r="114" spans="1:5" x14ac:dyDescent="0.25">
      <c r="A114" s="14">
        <v>113</v>
      </c>
      <c r="B114" s="6" t="s">
        <v>298</v>
      </c>
      <c r="C114" t="s">
        <v>50</v>
      </c>
      <c r="D114">
        <v>10</v>
      </c>
      <c r="E114" t="str">
        <f>VLOOKUP(D114,CategoriaProdutos!$A$2:$B$30,2,0)</f>
        <v>PORTAS E JANELAS</v>
      </c>
    </row>
    <row r="115" spans="1:5" x14ac:dyDescent="0.25">
      <c r="A115" s="14">
        <v>114</v>
      </c>
      <c r="B115" s="6" t="s">
        <v>299</v>
      </c>
      <c r="C115" t="s">
        <v>50</v>
      </c>
      <c r="D115">
        <v>10</v>
      </c>
      <c r="E115" t="str">
        <f>VLOOKUP(D115,CategoriaProdutos!$A$2:$B$30,2,0)</f>
        <v>PORTAS E JANELAS</v>
      </c>
    </row>
    <row r="116" spans="1:5" x14ac:dyDescent="0.25">
      <c r="A116" s="14">
        <v>115</v>
      </c>
      <c r="B116" s="6" t="s">
        <v>302</v>
      </c>
      <c r="C116" t="s">
        <v>50</v>
      </c>
      <c r="D116">
        <v>8</v>
      </c>
      <c r="E116" t="str">
        <f>VLOOKUP(D116,CategoriaProdutos!$A$2:$B$30,2,0)</f>
        <v>TELHAS E CAIXA DAGUA</v>
      </c>
    </row>
    <row r="117" spans="1:5" x14ac:dyDescent="0.25">
      <c r="A117" s="14">
        <v>116</v>
      </c>
      <c r="B117" s="6" t="s">
        <v>303</v>
      </c>
      <c r="C117" t="s">
        <v>50</v>
      </c>
      <c r="D117">
        <v>11</v>
      </c>
      <c r="E117" t="str">
        <f>VLOOKUP(D117,CategoriaProdutos!$A$2:$B$30,2,0)</f>
        <v>MATERIAL HIDRÁULICO</v>
      </c>
    </row>
    <row r="118" spans="1:5" x14ac:dyDescent="0.25">
      <c r="A118" s="14">
        <v>117</v>
      </c>
      <c r="B118" s="6" t="s">
        <v>304</v>
      </c>
      <c r="C118" t="s">
        <v>50</v>
      </c>
      <c r="D118">
        <v>11</v>
      </c>
      <c r="E118" t="str">
        <f>VLOOKUP(D118,CategoriaProdutos!$A$2:$B$30,2,0)</f>
        <v>MATERIAL HIDRÁULICO</v>
      </c>
    </row>
    <row r="119" spans="1:5" x14ac:dyDescent="0.25">
      <c r="A119" s="14">
        <v>118</v>
      </c>
      <c r="B119" s="6" t="s">
        <v>307</v>
      </c>
      <c r="C119" t="s">
        <v>50</v>
      </c>
      <c r="D119">
        <v>7</v>
      </c>
      <c r="E119" t="str">
        <f>VLOOKUP(D119,CategoriaProdutos!$A$2:$B$30,2,0)</f>
        <v>MATERIAIS AUXILIARES</v>
      </c>
    </row>
    <row r="120" spans="1:5" x14ac:dyDescent="0.25">
      <c r="A120" s="14">
        <v>119</v>
      </c>
      <c r="B120" s="6" t="s">
        <v>295</v>
      </c>
      <c r="C120" t="s">
        <v>50</v>
      </c>
      <c r="D120">
        <v>4</v>
      </c>
      <c r="E120" t="str">
        <f>VLOOKUP(D120,CategoriaProdutos!$A$2:$B$30,2,0)</f>
        <v>MATERIAL DE CONSTRUÇÃO</v>
      </c>
    </row>
    <row r="121" spans="1:5" x14ac:dyDescent="0.25">
      <c r="A121" s="14">
        <v>120</v>
      </c>
      <c r="B121" s="6" t="s">
        <v>311</v>
      </c>
      <c r="C121" t="s">
        <v>117</v>
      </c>
      <c r="D121">
        <v>7</v>
      </c>
      <c r="E121" t="str">
        <f>VLOOKUP(D121,CategoriaProdutos!$A$2:$B$30,2,0)</f>
        <v>MATERIAIS AUXILIARES</v>
      </c>
    </row>
    <row r="122" spans="1:5" x14ac:dyDescent="0.25">
      <c r="A122" s="14">
        <v>121</v>
      </c>
      <c r="B122" s="6" t="s">
        <v>313</v>
      </c>
      <c r="C122" t="s">
        <v>92</v>
      </c>
      <c r="D122">
        <v>7</v>
      </c>
      <c r="E122" t="str">
        <f>VLOOKUP(D122,CategoriaProdutos!$A$2:$B$30,2,0)</f>
        <v>MATERIAIS AUXILIARES</v>
      </c>
    </row>
    <row r="123" spans="1:5" x14ac:dyDescent="0.25">
      <c r="A123" s="14">
        <v>122</v>
      </c>
      <c r="B123" s="6" t="s">
        <v>314</v>
      </c>
      <c r="C123" t="s">
        <v>92</v>
      </c>
      <c r="D123">
        <v>11</v>
      </c>
      <c r="E123" t="str">
        <f>VLOOKUP(D123,CategoriaProdutos!$A$2:$B$30,2,0)</f>
        <v>MATERIAL HIDRÁULICO</v>
      </c>
    </row>
    <row r="124" spans="1:5" x14ac:dyDescent="0.25">
      <c r="A124" s="14">
        <v>123</v>
      </c>
      <c r="B124" s="6" t="s">
        <v>315</v>
      </c>
      <c r="C124" t="s">
        <v>92</v>
      </c>
      <c r="D124">
        <v>11</v>
      </c>
      <c r="E124" t="str">
        <f>VLOOKUP(D124,CategoriaProdutos!$A$2:$B$30,2,0)</f>
        <v>MATERIAL HIDRÁULICO</v>
      </c>
    </row>
    <row r="125" spans="1:5" x14ac:dyDescent="0.25">
      <c r="A125" s="14">
        <v>124</v>
      </c>
      <c r="B125" s="6" t="s">
        <v>316</v>
      </c>
      <c r="C125" t="s">
        <v>92</v>
      </c>
      <c r="D125">
        <v>11</v>
      </c>
      <c r="E125" t="str">
        <f>VLOOKUP(D125,CategoriaProdutos!$A$2:$B$30,2,0)</f>
        <v>MATERIAL HIDRÁULICO</v>
      </c>
    </row>
    <row r="126" spans="1:5" x14ac:dyDescent="0.25">
      <c r="A126" s="14">
        <v>125</v>
      </c>
      <c r="B126" s="6" t="s">
        <v>317</v>
      </c>
      <c r="C126" t="s">
        <v>92</v>
      </c>
      <c r="D126">
        <v>11</v>
      </c>
      <c r="E126" t="str">
        <f>VLOOKUP(D126,CategoriaProdutos!$A$2:$B$30,2,0)</f>
        <v>MATERIAL HIDRÁULICO</v>
      </c>
    </row>
    <row r="127" spans="1:5" x14ac:dyDescent="0.25">
      <c r="A127" s="14">
        <v>126</v>
      </c>
      <c r="B127" s="6" t="s">
        <v>318</v>
      </c>
      <c r="C127" t="s">
        <v>92</v>
      </c>
      <c r="D127">
        <v>11</v>
      </c>
      <c r="E127" t="str">
        <f>VLOOKUP(D127,CategoriaProdutos!$A$2:$B$30,2,0)</f>
        <v>MATERIAL HIDRÁULICO</v>
      </c>
    </row>
    <row r="128" spans="1:5" x14ac:dyDescent="0.25">
      <c r="A128" s="14">
        <v>127</v>
      </c>
      <c r="B128" s="6" t="s">
        <v>319</v>
      </c>
      <c r="C128" t="s">
        <v>92</v>
      </c>
      <c r="D128">
        <v>8</v>
      </c>
      <c r="E128" t="str">
        <f>VLOOKUP(D128,CategoriaProdutos!$A$2:$B$30,2,0)</f>
        <v>TELHAS E CAIXA DAGUA</v>
      </c>
    </row>
    <row r="129" spans="1:5" x14ac:dyDescent="0.25">
      <c r="A129" s="14">
        <v>128</v>
      </c>
      <c r="B129" s="6" t="s">
        <v>320</v>
      </c>
      <c r="C129" t="s">
        <v>92</v>
      </c>
      <c r="D129">
        <v>8</v>
      </c>
      <c r="E129" t="str">
        <f>VLOOKUP(D129,CategoriaProdutos!$A$2:$B$30,2,0)</f>
        <v>TELHAS E CAIXA DAGUA</v>
      </c>
    </row>
    <row r="130" spans="1:5" x14ac:dyDescent="0.25">
      <c r="A130" s="14">
        <v>129</v>
      </c>
      <c r="B130" s="6" t="s">
        <v>321</v>
      </c>
      <c r="C130" t="s">
        <v>92</v>
      </c>
      <c r="D130">
        <v>8</v>
      </c>
      <c r="E130" t="str">
        <f>VLOOKUP(D130,CategoriaProdutos!$A$2:$B$30,2,0)</f>
        <v>TELHAS E CAIXA DAGUA</v>
      </c>
    </row>
    <row r="131" spans="1:5" x14ac:dyDescent="0.25">
      <c r="A131" s="14">
        <v>130</v>
      </c>
      <c r="B131" s="6" t="s">
        <v>326</v>
      </c>
      <c r="C131" t="s">
        <v>327</v>
      </c>
      <c r="D131">
        <v>5</v>
      </c>
      <c r="E131" t="str">
        <f>VLOOKUP(D131,CategoriaProdutos!$A$2:$B$30,2,0)</f>
        <v>MATERIAL ELÉTRICO</v>
      </c>
    </row>
    <row r="132" spans="1:5" x14ac:dyDescent="0.25">
      <c r="A132" s="14">
        <v>131</v>
      </c>
      <c r="B132" s="6" t="s">
        <v>328</v>
      </c>
      <c r="C132" t="s">
        <v>327</v>
      </c>
      <c r="D132">
        <v>5</v>
      </c>
      <c r="E132" t="str">
        <f>VLOOKUP(D132,CategoriaProdutos!$A$2:$B$30,2,0)</f>
        <v>MATERIAL ELÉTRICO</v>
      </c>
    </row>
    <row r="133" spans="1:5" x14ac:dyDescent="0.25">
      <c r="A133" s="14">
        <v>132</v>
      </c>
      <c r="B133" s="6" t="s">
        <v>333</v>
      </c>
      <c r="C133" t="s">
        <v>52</v>
      </c>
      <c r="D133">
        <v>7</v>
      </c>
      <c r="E133" t="str">
        <f>VLOOKUP(D133,CategoriaProdutos!$A$2:$B$30,2,0)</f>
        <v>MATERIAIS AUXILIARES</v>
      </c>
    </row>
    <row r="134" spans="1:5" x14ac:dyDescent="0.25">
      <c r="A134" s="14">
        <v>133</v>
      </c>
      <c r="B134" s="6" t="s">
        <v>337</v>
      </c>
      <c r="C134" t="s">
        <v>50</v>
      </c>
      <c r="D134">
        <v>22</v>
      </c>
      <c r="E134" t="str">
        <f>VLOOKUP(D134,CategoriaProdutos!$A$2:$B$30,2,0)</f>
        <v>GESSO</v>
      </c>
    </row>
    <row r="135" spans="1:5" x14ac:dyDescent="0.25">
      <c r="A135" s="14">
        <v>134</v>
      </c>
      <c r="B135" s="6" t="s">
        <v>339</v>
      </c>
      <c r="C135" t="s">
        <v>50</v>
      </c>
      <c r="D135">
        <v>11</v>
      </c>
      <c r="E135" t="str">
        <f>VLOOKUP(D135,CategoriaProdutos!$A$2:$B$30,2,0)</f>
        <v>MATERIAL HIDRÁULICO</v>
      </c>
    </row>
    <row r="136" spans="1:5" x14ac:dyDescent="0.25">
      <c r="A136" s="14">
        <v>135</v>
      </c>
      <c r="B136" s="6" t="s">
        <v>341</v>
      </c>
      <c r="C136" t="s">
        <v>50</v>
      </c>
      <c r="D136">
        <v>11</v>
      </c>
      <c r="E136" t="str">
        <f>VLOOKUP(D136,CategoriaProdutos!$A$2:$B$30,2,0)</f>
        <v>MATERIAL HIDRÁULICO</v>
      </c>
    </row>
    <row r="137" spans="1:5" x14ac:dyDescent="0.25">
      <c r="A137" s="14">
        <v>136</v>
      </c>
      <c r="B137" s="6" t="s">
        <v>343</v>
      </c>
      <c r="C137" t="s">
        <v>50</v>
      </c>
      <c r="D137">
        <v>7</v>
      </c>
      <c r="E137" t="str">
        <f>VLOOKUP(D137,CategoriaProdutos!$A$2:$B$30,2,0)</f>
        <v>MATERIAIS AUXILIARES</v>
      </c>
    </row>
    <row r="138" spans="1:5" x14ac:dyDescent="0.25">
      <c r="A138" s="14">
        <v>137</v>
      </c>
      <c r="B138" s="6" t="s">
        <v>345</v>
      </c>
      <c r="C138" t="s">
        <v>50</v>
      </c>
      <c r="D138">
        <v>14</v>
      </c>
      <c r="E138" t="str">
        <f>VLOOKUP(D138,CategoriaProdutos!$A$2:$B$30,2,0)</f>
        <v>CALHAS</v>
      </c>
    </row>
    <row r="139" spans="1:5" x14ac:dyDescent="0.25">
      <c r="A139" s="14">
        <v>138</v>
      </c>
      <c r="B139" s="6" t="s">
        <v>348</v>
      </c>
      <c r="C139" t="s">
        <v>50</v>
      </c>
      <c r="D139">
        <v>11</v>
      </c>
      <c r="E139" t="str">
        <f>VLOOKUP(D139,CategoriaProdutos!$A$2:$B$30,2,0)</f>
        <v>MATERIAL HIDRÁULICO</v>
      </c>
    </row>
    <row r="140" spans="1:5" x14ac:dyDescent="0.25">
      <c r="A140" s="14">
        <v>139</v>
      </c>
      <c r="B140" s="6" t="s">
        <v>350</v>
      </c>
      <c r="C140" t="s">
        <v>92</v>
      </c>
      <c r="D140">
        <v>8</v>
      </c>
      <c r="E140" t="str">
        <f>VLOOKUP(D140,CategoriaProdutos!$A$2:$B$30,2,0)</f>
        <v>TELHAS E CAIXA DAGUA</v>
      </c>
    </row>
    <row r="141" spans="1:5" x14ac:dyDescent="0.25">
      <c r="A141" s="14">
        <v>140</v>
      </c>
      <c r="B141" s="6" t="s">
        <v>352</v>
      </c>
      <c r="C141" t="s">
        <v>50</v>
      </c>
      <c r="D141">
        <v>11</v>
      </c>
      <c r="E141" t="str">
        <f>VLOOKUP(D141,CategoriaProdutos!$A$2:$B$30,2,0)</f>
        <v>MATERIAL HIDRÁULICO</v>
      </c>
    </row>
    <row r="142" spans="1:5" x14ac:dyDescent="0.25">
      <c r="A142" s="14">
        <v>141</v>
      </c>
      <c r="B142" s="6" t="s">
        <v>353</v>
      </c>
      <c r="C142" t="s">
        <v>51</v>
      </c>
      <c r="D142">
        <v>11</v>
      </c>
      <c r="E142" t="str">
        <f>VLOOKUP(D142,CategoriaProdutos!$A$2:$B$30,2,0)</f>
        <v>MATERIAL HIDRÁULICO</v>
      </c>
    </row>
    <row r="143" spans="1:5" x14ac:dyDescent="0.25">
      <c r="A143" s="14">
        <v>142</v>
      </c>
      <c r="B143" s="6" t="s">
        <v>356</v>
      </c>
      <c r="C143" t="s">
        <v>50</v>
      </c>
      <c r="D143">
        <v>7</v>
      </c>
      <c r="E143" t="str">
        <f>VLOOKUP(D143,CategoriaProdutos!$A$2:$B$30,2,0)</f>
        <v>MATERIAIS AUXILIARES</v>
      </c>
    </row>
    <row r="144" spans="1:5" x14ac:dyDescent="0.25">
      <c r="A144" s="14">
        <v>143</v>
      </c>
      <c r="B144" s="6" t="s">
        <v>359</v>
      </c>
      <c r="C144" t="s">
        <v>50</v>
      </c>
      <c r="D144">
        <v>11</v>
      </c>
      <c r="E144" t="str">
        <f>VLOOKUP(D144,CategoriaProdutos!$A$2:$B$30,2,0)</f>
        <v>MATERIAL HIDRÁULICO</v>
      </c>
    </row>
    <row r="145" spans="1:5" x14ac:dyDescent="0.25">
      <c r="A145" s="14">
        <v>144</v>
      </c>
      <c r="B145" s="6" t="s">
        <v>362</v>
      </c>
      <c r="C145" t="s">
        <v>51</v>
      </c>
      <c r="D145">
        <v>11</v>
      </c>
      <c r="E145" t="str">
        <f>VLOOKUP(D145,CategoriaProdutos!$A$2:$B$30,2,0)</f>
        <v>MATERIAL HIDRÁULICO</v>
      </c>
    </row>
    <row r="146" spans="1:5" x14ac:dyDescent="0.25">
      <c r="A146" s="14">
        <v>145</v>
      </c>
      <c r="B146" s="6" t="s">
        <v>363</v>
      </c>
      <c r="C146" t="s">
        <v>50</v>
      </c>
      <c r="D146">
        <v>11</v>
      </c>
      <c r="E146" t="str">
        <f>VLOOKUP(D146,CategoriaProdutos!$A$2:$B$30,2,0)</f>
        <v>MATERIAL HIDRÁULICO</v>
      </c>
    </row>
    <row r="147" spans="1:5" x14ac:dyDescent="0.25">
      <c r="A147" s="14">
        <v>146</v>
      </c>
      <c r="B147" s="6" t="s">
        <v>364</v>
      </c>
      <c r="C147" t="s">
        <v>92</v>
      </c>
      <c r="D147">
        <v>11</v>
      </c>
      <c r="E147" t="str">
        <f>VLOOKUP(D147,CategoriaProdutos!$A$2:$B$30,2,0)</f>
        <v>MATERIAL HIDRÁULICO</v>
      </c>
    </row>
    <row r="148" spans="1:5" x14ac:dyDescent="0.25">
      <c r="A148" s="14">
        <v>147</v>
      </c>
      <c r="B148" s="6" t="s">
        <v>365</v>
      </c>
      <c r="C148" t="s">
        <v>50</v>
      </c>
      <c r="D148">
        <v>7</v>
      </c>
      <c r="E148" t="str">
        <f>VLOOKUP(D148,CategoriaProdutos!$A$2:$B$30,2,0)</f>
        <v>MATERIAIS AUXILIARES</v>
      </c>
    </row>
    <row r="149" spans="1:5" x14ac:dyDescent="0.25">
      <c r="A149" s="14">
        <v>148</v>
      </c>
      <c r="B149" s="6" t="s">
        <v>370</v>
      </c>
      <c r="C149" t="s">
        <v>92</v>
      </c>
      <c r="D149">
        <v>11</v>
      </c>
      <c r="E149" t="str">
        <f>VLOOKUP(D149,CategoriaProdutos!$A$2:$B$30,2,0)</f>
        <v>MATERIAL HIDRÁULICO</v>
      </c>
    </row>
    <row r="150" spans="1:5" x14ac:dyDescent="0.25">
      <c r="A150" s="14">
        <v>149</v>
      </c>
      <c r="B150" s="6" t="s">
        <v>371</v>
      </c>
      <c r="C150" t="s">
        <v>92</v>
      </c>
      <c r="D150">
        <v>11</v>
      </c>
      <c r="E150" t="str">
        <f>VLOOKUP(D150,CategoriaProdutos!$A$2:$B$30,2,0)</f>
        <v>MATERIAL HIDRÁULICO</v>
      </c>
    </row>
    <row r="151" spans="1:5" x14ac:dyDescent="0.25">
      <c r="A151" s="14">
        <v>150</v>
      </c>
      <c r="B151" s="6" t="s">
        <v>372</v>
      </c>
      <c r="C151" t="s">
        <v>92</v>
      </c>
      <c r="D151">
        <v>11</v>
      </c>
      <c r="E151" t="str">
        <f>VLOOKUP(D151,CategoriaProdutos!$A$2:$B$30,2,0)</f>
        <v>MATERIAL HIDRÁULICO</v>
      </c>
    </row>
    <row r="152" spans="1:5" x14ac:dyDescent="0.25">
      <c r="A152" s="14">
        <v>151</v>
      </c>
      <c r="B152" s="6" t="s">
        <v>373</v>
      </c>
      <c r="C152" t="s">
        <v>92</v>
      </c>
      <c r="D152">
        <v>11</v>
      </c>
      <c r="E152" t="str">
        <f>VLOOKUP(D152,CategoriaProdutos!$A$2:$B$30,2,0)</f>
        <v>MATERIAL HIDRÁULICO</v>
      </c>
    </row>
    <row r="153" spans="1:5" x14ac:dyDescent="0.25">
      <c r="A153" s="14">
        <v>152</v>
      </c>
      <c r="B153" s="6" t="s">
        <v>374</v>
      </c>
      <c r="C153" t="s">
        <v>92</v>
      </c>
      <c r="D153">
        <v>11</v>
      </c>
      <c r="E153" t="str">
        <f>VLOOKUP(D153,CategoriaProdutos!$A$2:$B$30,2,0)</f>
        <v>MATERIAL HIDRÁULICO</v>
      </c>
    </row>
    <row r="154" spans="1:5" x14ac:dyDescent="0.25">
      <c r="A154" s="14">
        <v>153</v>
      </c>
      <c r="B154" s="6" t="s">
        <v>375</v>
      </c>
      <c r="C154" t="s">
        <v>92</v>
      </c>
      <c r="D154">
        <v>10</v>
      </c>
      <c r="E154" t="str">
        <f>VLOOKUP(D154,CategoriaProdutos!$A$2:$B$30,2,0)</f>
        <v>PORTAS E JANELAS</v>
      </c>
    </row>
    <row r="155" spans="1:5" x14ac:dyDescent="0.25">
      <c r="A155" s="14">
        <v>154</v>
      </c>
      <c r="B155" s="6" t="s">
        <v>376</v>
      </c>
      <c r="C155" t="s">
        <v>92</v>
      </c>
      <c r="D155">
        <v>10</v>
      </c>
      <c r="E155" t="str">
        <f>VLOOKUP(D155,CategoriaProdutos!$A$2:$B$30,2,0)</f>
        <v>PORTAS E JANELAS</v>
      </c>
    </row>
    <row r="156" spans="1:5" x14ac:dyDescent="0.25">
      <c r="A156" s="14">
        <v>155</v>
      </c>
      <c r="B156" s="6" t="s">
        <v>377</v>
      </c>
      <c r="C156" t="s">
        <v>92</v>
      </c>
      <c r="D156">
        <v>10</v>
      </c>
      <c r="E156" t="str">
        <f>VLOOKUP(D156,CategoriaProdutos!$A$2:$B$30,2,0)</f>
        <v>PORTAS E JANELAS</v>
      </c>
    </row>
    <row r="157" spans="1:5" x14ac:dyDescent="0.25">
      <c r="A157" s="14">
        <v>156</v>
      </c>
      <c r="B157" s="6" t="s">
        <v>378</v>
      </c>
      <c r="C157" t="s">
        <v>92</v>
      </c>
      <c r="D157">
        <v>10</v>
      </c>
      <c r="E157" t="str">
        <f>VLOOKUP(D157,CategoriaProdutos!$A$2:$B$30,2,0)</f>
        <v>PORTAS E JANELAS</v>
      </c>
    </row>
    <row r="158" spans="1:5" x14ac:dyDescent="0.25">
      <c r="A158" s="14">
        <v>157</v>
      </c>
      <c r="B158" s="6" t="s">
        <v>379</v>
      </c>
      <c r="C158" t="s">
        <v>92</v>
      </c>
      <c r="D158">
        <v>10</v>
      </c>
      <c r="E158" t="str">
        <f>VLOOKUP(D158,CategoriaProdutos!$A$2:$B$30,2,0)</f>
        <v>PORTAS E JANELAS</v>
      </c>
    </row>
    <row r="159" spans="1:5" x14ac:dyDescent="0.25">
      <c r="A159" s="14">
        <v>158</v>
      </c>
      <c r="B159" s="6" t="s">
        <v>384</v>
      </c>
      <c r="C159" t="s">
        <v>50</v>
      </c>
      <c r="D159">
        <v>11</v>
      </c>
      <c r="E159" t="str">
        <f>VLOOKUP(D159,CategoriaProdutos!$A$2:$B$30,2,0)</f>
        <v>MATERIAL HIDRÁULICO</v>
      </c>
    </row>
    <row r="160" spans="1:5" x14ac:dyDescent="0.25">
      <c r="A160" s="14">
        <v>159</v>
      </c>
      <c r="B160" s="6" t="s">
        <v>385</v>
      </c>
      <c r="C160" t="s">
        <v>50</v>
      </c>
      <c r="D160">
        <v>11</v>
      </c>
      <c r="E160" t="str">
        <f>VLOOKUP(D160,CategoriaProdutos!$A$2:$B$30,2,0)</f>
        <v>MATERIAL HIDRÁULICO</v>
      </c>
    </row>
    <row r="161" spans="1:5" x14ac:dyDescent="0.25">
      <c r="A161" s="14">
        <v>160</v>
      </c>
      <c r="B161" s="6" t="s">
        <v>386</v>
      </c>
      <c r="C161" t="s">
        <v>50</v>
      </c>
      <c r="D161">
        <v>11</v>
      </c>
      <c r="E161" t="str">
        <f>VLOOKUP(D161,CategoriaProdutos!$A$2:$B$30,2,0)</f>
        <v>MATERIAL HIDRÁULICO</v>
      </c>
    </row>
    <row r="162" spans="1:5" x14ac:dyDescent="0.25">
      <c r="A162" s="14">
        <v>161</v>
      </c>
      <c r="B162" s="6" t="s">
        <v>387</v>
      </c>
      <c r="C162" t="s">
        <v>50</v>
      </c>
      <c r="D162">
        <v>11</v>
      </c>
      <c r="E162" t="str">
        <f>VLOOKUP(D162,CategoriaProdutos!$A$2:$B$30,2,0)</f>
        <v>MATERIAL HIDRÁULICO</v>
      </c>
    </row>
    <row r="163" spans="1:5" x14ac:dyDescent="0.25">
      <c r="A163" s="14">
        <v>162</v>
      </c>
      <c r="B163" s="6" t="s">
        <v>388</v>
      </c>
      <c r="C163" t="s">
        <v>50</v>
      </c>
      <c r="D163">
        <v>11</v>
      </c>
      <c r="E163" t="str">
        <f>VLOOKUP(D163,CategoriaProdutos!$A$2:$B$30,2,0)</f>
        <v>MATERIAL HIDRÁULICO</v>
      </c>
    </row>
    <row r="164" spans="1:5" x14ac:dyDescent="0.25">
      <c r="A164" s="14">
        <v>163</v>
      </c>
      <c r="B164" s="6" t="s">
        <v>389</v>
      </c>
      <c r="C164" t="s">
        <v>50</v>
      </c>
      <c r="D164">
        <v>11</v>
      </c>
      <c r="E164" t="str">
        <f>VLOOKUP(D164,CategoriaProdutos!$A$2:$B$30,2,0)</f>
        <v>MATERIAL HIDRÁULICO</v>
      </c>
    </row>
    <row r="165" spans="1:5" x14ac:dyDescent="0.25">
      <c r="A165" s="14">
        <v>164</v>
      </c>
      <c r="B165" s="6" t="s">
        <v>390</v>
      </c>
      <c r="C165" t="s">
        <v>50</v>
      </c>
      <c r="D165">
        <v>11</v>
      </c>
      <c r="E165" t="str">
        <f>VLOOKUP(D165,CategoriaProdutos!$A$2:$B$30,2,0)</f>
        <v>MATERIAL HIDRÁULICO</v>
      </c>
    </row>
    <row r="166" spans="1:5" x14ac:dyDescent="0.25">
      <c r="A166" s="14">
        <v>165</v>
      </c>
      <c r="B166" s="6" t="s">
        <v>391</v>
      </c>
      <c r="C166" t="s">
        <v>50</v>
      </c>
      <c r="D166">
        <v>11</v>
      </c>
      <c r="E166" t="str">
        <f>VLOOKUP(D166,CategoriaProdutos!$A$2:$B$30,2,0)</f>
        <v>MATERIAL HIDRÁULICO</v>
      </c>
    </row>
    <row r="167" spans="1:5" x14ac:dyDescent="0.25">
      <c r="A167" s="14">
        <v>166</v>
      </c>
      <c r="B167" s="6" t="s">
        <v>392</v>
      </c>
      <c r="C167" t="s">
        <v>50</v>
      </c>
      <c r="D167">
        <v>11</v>
      </c>
      <c r="E167" t="str">
        <f>VLOOKUP(D167,CategoriaProdutos!$A$2:$B$30,2,0)</f>
        <v>MATERIAL HIDRÁULICO</v>
      </c>
    </row>
    <row r="168" spans="1:5" x14ac:dyDescent="0.25">
      <c r="A168" s="14">
        <v>167</v>
      </c>
      <c r="B168" s="6" t="s">
        <v>393</v>
      </c>
      <c r="C168" t="s">
        <v>50</v>
      </c>
      <c r="D168">
        <v>11</v>
      </c>
      <c r="E168" t="str">
        <f>VLOOKUP(D168,CategoriaProdutos!$A$2:$B$30,2,0)</f>
        <v>MATERIAL HIDRÁULICO</v>
      </c>
    </row>
    <row r="169" spans="1:5" x14ac:dyDescent="0.25">
      <c r="A169" s="14">
        <v>168</v>
      </c>
      <c r="B169" s="6" t="s">
        <v>394</v>
      </c>
      <c r="C169" t="s">
        <v>50</v>
      </c>
      <c r="D169">
        <v>11</v>
      </c>
      <c r="E169" t="str">
        <f>VLOOKUP(D169,CategoriaProdutos!$A$2:$B$30,2,0)</f>
        <v>MATERIAL HIDRÁULICO</v>
      </c>
    </row>
    <row r="170" spans="1:5" x14ac:dyDescent="0.25">
      <c r="A170" s="14">
        <v>169</v>
      </c>
      <c r="B170" s="6" t="s">
        <v>395</v>
      </c>
      <c r="C170" t="s">
        <v>50</v>
      </c>
      <c r="D170">
        <v>11</v>
      </c>
      <c r="E170" t="str">
        <f>VLOOKUP(D170,CategoriaProdutos!$A$2:$B$30,2,0)</f>
        <v>MATERIAL HIDRÁULICO</v>
      </c>
    </row>
    <row r="171" spans="1:5" x14ac:dyDescent="0.25">
      <c r="A171" s="14">
        <v>170</v>
      </c>
      <c r="B171" s="6" t="s">
        <v>396</v>
      </c>
      <c r="C171" t="s">
        <v>50</v>
      </c>
      <c r="D171">
        <v>11</v>
      </c>
      <c r="E171" t="str">
        <f>VLOOKUP(D171,CategoriaProdutos!$A$2:$B$30,2,0)</f>
        <v>MATERIAL HIDRÁULICO</v>
      </c>
    </row>
    <row r="172" spans="1:5" x14ac:dyDescent="0.25">
      <c r="A172" s="14">
        <v>171</v>
      </c>
      <c r="B172" s="6" t="s">
        <v>397</v>
      </c>
      <c r="C172" t="s">
        <v>50</v>
      </c>
      <c r="D172">
        <v>11</v>
      </c>
      <c r="E172" t="str">
        <f>VLOOKUP(D172,CategoriaProdutos!$A$2:$B$30,2,0)</f>
        <v>MATERIAL HIDRÁULICO</v>
      </c>
    </row>
    <row r="173" spans="1:5" x14ac:dyDescent="0.25">
      <c r="A173" s="14">
        <v>172</v>
      </c>
      <c r="B173" s="6" t="s">
        <v>398</v>
      </c>
      <c r="C173" t="s">
        <v>51</v>
      </c>
      <c r="D173">
        <v>11</v>
      </c>
      <c r="E173" t="str">
        <f>VLOOKUP(D173,CategoriaProdutos!$A$2:$B$30,2,0)</f>
        <v>MATERIAL HIDRÁULICO</v>
      </c>
    </row>
    <row r="174" spans="1:5" x14ac:dyDescent="0.25">
      <c r="A174" s="14">
        <v>173</v>
      </c>
      <c r="B174" s="6" t="s">
        <v>399</v>
      </c>
      <c r="C174" t="s">
        <v>51</v>
      </c>
      <c r="D174">
        <v>11</v>
      </c>
      <c r="E174" t="str">
        <f>VLOOKUP(D174,CategoriaProdutos!$A$2:$B$30,2,0)</f>
        <v>MATERIAL HIDRÁULICO</v>
      </c>
    </row>
    <row r="175" spans="1:5" x14ac:dyDescent="0.25">
      <c r="A175" s="14">
        <v>174</v>
      </c>
      <c r="B175" s="6" t="s">
        <v>400</v>
      </c>
      <c r="C175" t="s">
        <v>50</v>
      </c>
      <c r="D175">
        <v>11</v>
      </c>
      <c r="E175" t="str">
        <f>VLOOKUP(D175,CategoriaProdutos!$A$2:$B$30,2,0)</f>
        <v>MATERIAL HIDRÁULICO</v>
      </c>
    </row>
    <row r="176" spans="1:5" x14ac:dyDescent="0.25">
      <c r="A176" s="14">
        <v>175</v>
      </c>
      <c r="B176" s="6" t="s">
        <v>401</v>
      </c>
      <c r="C176" t="s">
        <v>50</v>
      </c>
      <c r="D176">
        <v>11</v>
      </c>
      <c r="E176" t="str">
        <f>VLOOKUP(D176,CategoriaProdutos!$A$2:$B$30,2,0)</f>
        <v>MATERIAL HIDRÁULICO</v>
      </c>
    </row>
    <row r="177" spans="1:5" x14ac:dyDescent="0.25">
      <c r="A177" s="14">
        <v>176</v>
      </c>
      <c r="B177" s="6" t="s">
        <v>402</v>
      </c>
      <c r="C177" t="s">
        <v>50</v>
      </c>
      <c r="D177">
        <v>7</v>
      </c>
      <c r="E177" t="str">
        <f>VLOOKUP(D177,CategoriaProdutos!$A$2:$B$30,2,0)</f>
        <v>MATERIAIS AUXILIARES</v>
      </c>
    </row>
    <row r="178" spans="1:5" x14ac:dyDescent="0.25">
      <c r="A178" s="14">
        <v>177</v>
      </c>
      <c r="B178" s="6" t="s">
        <v>406</v>
      </c>
      <c r="C178" t="s">
        <v>50</v>
      </c>
      <c r="D178">
        <v>11</v>
      </c>
      <c r="E178" t="str">
        <f>VLOOKUP(D178,CategoriaProdutos!$A$2:$B$30,2,0)</f>
        <v>MATERIAL HIDRÁULICO</v>
      </c>
    </row>
    <row r="179" spans="1:5" x14ac:dyDescent="0.25">
      <c r="A179" s="14">
        <v>178</v>
      </c>
      <c r="B179" s="6" t="s">
        <v>407</v>
      </c>
      <c r="C179" t="s">
        <v>50</v>
      </c>
      <c r="D179">
        <v>7</v>
      </c>
      <c r="E179" t="str">
        <f>VLOOKUP(D179,CategoriaProdutos!$A$2:$B$30,2,0)</f>
        <v>MATERIAIS AUXILIARES</v>
      </c>
    </row>
    <row r="180" spans="1:5" x14ac:dyDescent="0.25">
      <c r="A180" s="14">
        <v>179</v>
      </c>
      <c r="B180" s="6" t="s">
        <v>408</v>
      </c>
      <c r="C180" t="s">
        <v>50</v>
      </c>
      <c r="D180">
        <v>7</v>
      </c>
      <c r="E180" t="str">
        <f>VLOOKUP(D180,CategoriaProdutos!$A$2:$B$30,2,0)</f>
        <v>MATERIAIS AUXILIARES</v>
      </c>
    </row>
    <row r="181" spans="1:5" x14ac:dyDescent="0.25">
      <c r="A181" s="14">
        <v>180</v>
      </c>
      <c r="B181" s="6" t="s">
        <v>410</v>
      </c>
      <c r="C181" t="s">
        <v>50</v>
      </c>
      <c r="D181">
        <v>18</v>
      </c>
      <c r="E181" t="str">
        <f>VLOOKUP(D181,CategoriaProdutos!$A$2:$B$30,2,0)</f>
        <v>OUTROS SERVIÇOS</v>
      </c>
    </row>
    <row r="182" spans="1:5" x14ac:dyDescent="0.25">
      <c r="A182" s="14">
        <v>181</v>
      </c>
      <c r="B182" s="6" t="s">
        <v>412</v>
      </c>
      <c r="C182" t="s">
        <v>50</v>
      </c>
      <c r="D182">
        <v>7</v>
      </c>
      <c r="E182" t="str">
        <f>VLOOKUP(D182,CategoriaProdutos!$A$2:$B$30,2,0)</f>
        <v>MATERIAIS AUXILIARES</v>
      </c>
    </row>
    <row r="183" spans="1:5" x14ac:dyDescent="0.25">
      <c r="A183" s="14">
        <v>182</v>
      </c>
      <c r="B183" s="6" t="s">
        <v>417</v>
      </c>
      <c r="C183" t="s">
        <v>50</v>
      </c>
      <c r="D183">
        <v>4</v>
      </c>
      <c r="E183" t="str">
        <f>VLOOKUP(D183,CategoriaProdutos!$A$2:$B$30,2,0)</f>
        <v>MATERIAL DE CONSTRUÇÃO</v>
      </c>
    </row>
    <row r="184" spans="1:5" x14ac:dyDescent="0.25">
      <c r="A184" s="14">
        <v>183</v>
      </c>
      <c r="B184" s="6" t="s">
        <v>418</v>
      </c>
      <c r="C184" t="s">
        <v>50</v>
      </c>
      <c r="D184">
        <v>4</v>
      </c>
      <c r="E184" t="str">
        <f>VLOOKUP(D184,CategoriaProdutos!$A$2:$B$30,2,0)</f>
        <v>MATERIAL DE CONSTRUÇÃO</v>
      </c>
    </row>
    <row r="185" spans="1:5" x14ac:dyDescent="0.25">
      <c r="A185" s="14">
        <v>184</v>
      </c>
      <c r="B185" s="6" t="s">
        <v>422</v>
      </c>
      <c r="C185" t="s">
        <v>51</v>
      </c>
      <c r="D185">
        <v>11</v>
      </c>
      <c r="E185" t="str">
        <f>VLOOKUP(D185,CategoriaProdutos!$A$2:$B$30,2,0)</f>
        <v>MATERIAL HIDRÁULICO</v>
      </c>
    </row>
    <row r="186" spans="1:5" x14ac:dyDescent="0.25">
      <c r="A186" s="14">
        <v>185</v>
      </c>
      <c r="B186" s="6" t="s">
        <v>423</v>
      </c>
      <c r="C186" t="s">
        <v>50</v>
      </c>
      <c r="D186">
        <v>4</v>
      </c>
      <c r="E186" t="str">
        <f>VLOOKUP(D186,CategoriaProdutos!$A$2:$B$30,2,0)</f>
        <v>MATERIAL DE CONSTRUÇÃO</v>
      </c>
    </row>
    <row r="187" spans="1:5" x14ac:dyDescent="0.25">
      <c r="A187" s="14">
        <v>186</v>
      </c>
      <c r="B187" s="6" t="s">
        <v>424</v>
      </c>
      <c r="C187" t="s">
        <v>50</v>
      </c>
      <c r="D187">
        <v>4</v>
      </c>
      <c r="E187" t="str">
        <f>VLOOKUP(D187,CategoriaProdutos!$A$2:$B$30,2,0)</f>
        <v>MATERIAL DE CONSTRUÇÃO</v>
      </c>
    </row>
    <row r="188" spans="1:5" x14ac:dyDescent="0.25">
      <c r="A188" s="14">
        <v>187</v>
      </c>
      <c r="B188" s="6" t="s">
        <v>425</v>
      </c>
      <c r="C188" t="s">
        <v>50</v>
      </c>
      <c r="D188">
        <v>4</v>
      </c>
      <c r="E188" t="str">
        <f>VLOOKUP(D188,CategoriaProdutos!$A$2:$B$30,2,0)</f>
        <v>MATERIAL DE CONSTRUÇÃO</v>
      </c>
    </row>
    <row r="189" spans="1:5" x14ac:dyDescent="0.25">
      <c r="A189" s="14">
        <v>188</v>
      </c>
      <c r="B189" s="6" t="s">
        <v>426</v>
      </c>
      <c r="C189" t="s">
        <v>50</v>
      </c>
      <c r="D189">
        <v>10</v>
      </c>
      <c r="E189" t="str">
        <f>VLOOKUP(D189,CategoriaProdutos!$A$2:$B$30,2,0)</f>
        <v>PORTAS E JANELAS</v>
      </c>
    </row>
    <row r="190" spans="1:5" x14ac:dyDescent="0.25">
      <c r="A190" s="14">
        <v>189</v>
      </c>
      <c r="B190" s="6" t="s">
        <v>427</v>
      </c>
      <c r="C190" t="s">
        <v>50</v>
      </c>
      <c r="D190">
        <v>7</v>
      </c>
      <c r="E190" t="str">
        <f>VLOOKUP(D190,CategoriaProdutos!$A$2:$B$30,2,0)</f>
        <v>MATERIAIS AUXILIARES</v>
      </c>
    </row>
    <row r="191" spans="1:5" x14ac:dyDescent="0.25">
      <c r="A191" s="14">
        <v>190</v>
      </c>
      <c r="B191" s="6" t="s">
        <v>428</v>
      </c>
      <c r="C191" t="s">
        <v>50</v>
      </c>
      <c r="D191">
        <v>5</v>
      </c>
      <c r="E191" t="str">
        <f>VLOOKUP(D191,CategoriaProdutos!$A$2:$B$30,2,0)</f>
        <v>MATERIAL ELÉTRICO</v>
      </c>
    </row>
    <row r="192" spans="1:5" x14ac:dyDescent="0.25">
      <c r="A192" s="14">
        <v>191</v>
      </c>
      <c r="B192" s="6" t="s">
        <v>429</v>
      </c>
      <c r="C192" t="s">
        <v>50</v>
      </c>
      <c r="D192">
        <v>5</v>
      </c>
      <c r="E192" t="str">
        <f>VLOOKUP(D192,CategoriaProdutos!$A$2:$B$30,2,0)</f>
        <v>MATERIAL ELÉTRICO</v>
      </c>
    </row>
    <row r="193" spans="1:5" x14ac:dyDescent="0.25">
      <c r="A193" s="14">
        <v>192</v>
      </c>
      <c r="B193" s="6" t="s">
        <v>433</v>
      </c>
      <c r="C193" t="s">
        <v>50</v>
      </c>
      <c r="D193">
        <v>11</v>
      </c>
      <c r="E193" t="str">
        <f>VLOOKUP(D193,CategoriaProdutos!$A$2:$B$30,2,0)</f>
        <v>MATERIAL HIDRÁULICO</v>
      </c>
    </row>
    <row r="194" spans="1:5" x14ac:dyDescent="0.25">
      <c r="A194" s="14">
        <v>193</v>
      </c>
      <c r="B194" s="6" t="s">
        <v>461</v>
      </c>
      <c r="C194" t="s">
        <v>50</v>
      </c>
      <c r="D194">
        <v>10</v>
      </c>
      <c r="E194" t="str">
        <f>VLOOKUP(D194,CategoriaProdutos!$A$2:$B$30,2,0)</f>
        <v>PORTAS E JANELAS</v>
      </c>
    </row>
    <row r="195" spans="1:5" x14ac:dyDescent="0.25">
      <c r="A195" s="14">
        <v>194</v>
      </c>
      <c r="B195" s="6" t="s">
        <v>463</v>
      </c>
      <c r="C195" t="s">
        <v>50</v>
      </c>
      <c r="D195">
        <v>1</v>
      </c>
      <c r="E195" t="str">
        <f>VLOOKUP(D195,CategoriaProdutos!$A$2:$B$30,2,0)</f>
        <v>MÃO DE OBRA</v>
      </c>
    </row>
    <row r="196" spans="1:5" x14ac:dyDescent="0.25">
      <c r="A196" s="14">
        <v>195</v>
      </c>
      <c r="B196" s="6" t="s">
        <v>469</v>
      </c>
      <c r="C196" t="s">
        <v>50</v>
      </c>
      <c r="D196">
        <v>11</v>
      </c>
      <c r="E196" t="str">
        <f>VLOOKUP(D196,CategoriaProdutos!$A$2:$B$30,2,0)</f>
        <v>MATERIAL HIDRÁULICO</v>
      </c>
    </row>
    <row r="197" spans="1:5" x14ac:dyDescent="0.25">
      <c r="A197" s="14">
        <v>196</v>
      </c>
      <c r="B197" s="6" t="s">
        <v>470</v>
      </c>
      <c r="C197" t="s">
        <v>50</v>
      </c>
      <c r="D197">
        <v>5</v>
      </c>
      <c r="E197" t="str">
        <f>VLOOKUP(D197,CategoriaProdutos!$A$2:$B$30,2,0)</f>
        <v>MATERIAL ELÉTRICO</v>
      </c>
    </row>
    <row r="198" spans="1:5" x14ac:dyDescent="0.25">
      <c r="A198" s="14">
        <v>197</v>
      </c>
      <c r="B198" s="6" t="s">
        <v>471</v>
      </c>
      <c r="C198" t="s">
        <v>50</v>
      </c>
      <c r="D198">
        <v>4</v>
      </c>
      <c r="E198" t="str">
        <f>VLOOKUP(D198,CategoriaProdutos!$A$2:$B$30,2,0)</f>
        <v>MATERIAL DE CONSTRUÇÃO</v>
      </c>
    </row>
    <row r="199" spans="1:5" x14ac:dyDescent="0.25">
      <c r="A199" s="14">
        <v>198</v>
      </c>
      <c r="B199" s="6" t="s">
        <v>472</v>
      </c>
      <c r="C199" t="s">
        <v>50</v>
      </c>
      <c r="D199">
        <v>11</v>
      </c>
      <c r="E199" t="str">
        <f>VLOOKUP(D199,CategoriaProdutos!$A$2:$B$30,2,0)</f>
        <v>MATERIAL HIDRÁULICO</v>
      </c>
    </row>
    <row r="200" spans="1:5" x14ac:dyDescent="0.25">
      <c r="A200" s="14">
        <v>199</v>
      </c>
      <c r="B200" s="6" t="s">
        <v>473</v>
      </c>
      <c r="C200" t="s">
        <v>50</v>
      </c>
      <c r="D200">
        <v>9</v>
      </c>
      <c r="E200" t="str">
        <f>VLOOKUP(D200,CategoriaProdutos!$A$2:$B$30,2,0)</f>
        <v>MATERIAIS DE ACABAMENTO</v>
      </c>
    </row>
    <row r="201" spans="1:5" x14ac:dyDescent="0.25">
      <c r="A201" s="14">
        <v>200</v>
      </c>
      <c r="B201" s="6" t="s">
        <v>474</v>
      </c>
      <c r="C201" t="s">
        <v>50</v>
      </c>
      <c r="D201">
        <v>9</v>
      </c>
      <c r="E201" t="str">
        <f>VLOOKUP(D201,CategoriaProdutos!$A$2:$B$30,2,0)</f>
        <v>MATERIAIS DE ACABAMENTO</v>
      </c>
    </row>
    <row r="202" spans="1:5" x14ac:dyDescent="0.25">
      <c r="A202" s="14">
        <v>201</v>
      </c>
      <c r="B202" s="6" t="s">
        <v>475</v>
      </c>
      <c r="C202" t="s">
        <v>50</v>
      </c>
      <c r="D202">
        <v>9</v>
      </c>
      <c r="E202" t="str">
        <f>VLOOKUP(D202,CategoriaProdutos!$A$2:$B$30,2,0)</f>
        <v>MATERIAIS DE ACABAMENTO</v>
      </c>
    </row>
    <row r="203" spans="1:5" x14ac:dyDescent="0.25">
      <c r="A203" s="14">
        <v>202</v>
      </c>
      <c r="B203" s="6" t="s">
        <v>476</v>
      </c>
      <c r="C203" t="s">
        <v>50</v>
      </c>
      <c r="D203">
        <v>7</v>
      </c>
      <c r="E203" t="str">
        <f>VLOOKUP(D203,CategoriaProdutos!$A$2:$B$30,2,0)</f>
        <v>MATERIAIS AUXILIARES</v>
      </c>
    </row>
    <row r="204" spans="1:5" x14ac:dyDescent="0.25">
      <c r="A204" s="14">
        <v>203</v>
      </c>
      <c r="B204" s="6" t="s">
        <v>477</v>
      </c>
      <c r="C204" t="s">
        <v>52</v>
      </c>
      <c r="D204">
        <v>9</v>
      </c>
      <c r="E204" t="str">
        <f>VLOOKUP(D204,CategoriaProdutos!$A$2:$B$30,2,0)</f>
        <v>MATERIAIS DE ACABAMENTO</v>
      </c>
    </row>
    <row r="205" spans="1:5" x14ac:dyDescent="0.25">
      <c r="A205" s="14">
        <v>204</v>
      </c>
      <c r="B205" s="6" t="s">
        <v>478</v>
      </c>
      <c r="C205" t="s">
        <v>598</v>
      </c>
      <c r="D205">
        <v>9</v>
      </c>
      <c r="E205" t="str">
        <f>VLOOKUP(D205,CategoriaProdutos!$A$2:$B$30,2,0)</f>
        <v>MATERIAIS DE ACABAMENTO</v>
      </c>
    </row>
    <row r="206" spans="1:5" x14ac:dyDescent="0.25">
      <c r="A206" s="14">
        <v>205</v>
      </c>
      <c r="B206" s="6" t="s">
        <v>479</v>
      </c>
      <c r="C206" t="s">
        <v>598</v>
      </c>
      <c r="D206">
        <v>9</v>
      </c>
      <c r="E206" t="str">
        <f>VLOOKUP(D206,CategoriaProdutos!$A$2:$B$30,2,0)</f>
        <v>MATERIAIS DE ACABAMENTO</v>
      </c>
    </row>
    <row r="207" spans="1:5" x14ac:dyDescent="0.25">
      <c r="A207" s="14">
        <v>206</v>
      </c>
      <c r="B207" s="6" t="s">
        <v>488</v>
      </c>
      <c r="C207" t="s">
        <v>598</v>
      </c>
      <c r="D207">
        <v>9</v>
      </c>
      <c r="E207" t="str">
        <f>VLOOKUP(D207,CategoriaProdutos!$A$2:$B$30,2,0)</f>
        <v>MATERIAIS DE ACABAMENTO</v>
      </c>
    </row>
    <row r="208" spans="1:5" x14ac:dyDescent="0.25">
      <c r="A208" s="14">
        <v>207</v>
      </c>
      <c r="B208" s="6" t="s">
        <v>489</v>
      </c>
      <c r="C208" t="s">
        <v>598</v>
      </c>
      <c r="D208">
        <v>9</v>
      </c>
      <c r="E208" t="str">
        <f>VLOOKUP(D208,CategoriaProdutos!$A$2:$B$30,2,0)</f>
        <v>MATERIAIS DE ACABAMENTO</v>
      </c>
    </row>
    <row r="209" spans="1:5" x14ac:dyDescent="0.25">
      <c r="A209" s="14">
        <v>208</v>
      </c>
      <c r="B209" s="6" t="s">
        <v>480</v>
      </c>
      <c r="C209" t="s">
        <v>598</v>
      </c>
      <c r="D209">
        <v>9</v>
      </c>
      <c r="E209" t="str">
        <f>VLOOKUP(D209,CategoriaProdutos!$A$2:$B$30,2,0)</f>
        <v>MATERIAIS DE ACABAMENTO</v>
      </c>
    </row>
    <row r="210" spans="1:5" x14ac:dyDescent="0.25">
      <c r="A210" s="14">
        <v>209</v>
      </c>
      <c r="B210" s="6" t="s">
        <v>481</v>
      </c>
      <c r="C210" t="s">
        <v>598</v>
      </c>
      <c r="D210">
        <v>9</v>
      </c>
      <c r="E210" t="str">
        <f>VLOOKUP(D210,CategoriaProdutos!$A$2:$B$30,2,0)</f>
        <v>MATERIAIS DE ACABAMENTO</v>
      </c>
    </row>
    <row r="211" spans="1:5" x14ac:dyDescent="0.25">
      <c r="A211" s="14">
        <v>210</v>
      </c>
      <c r="B211" s="6" t="s">
        <v>482</v>
      </c>
      <c r="C211" t="s">
        <v>598</v>
      </c>
      <c r="D211">
        <v>9</v>
      </c>
      <c r="E211" t="str">
        <f>VLOOKUP(D211,CategoriaProdutos!$A$2:$B$30,2,0)</f>
        <v>MATERIAIS DE ACABAMENTO</v>
      </c>
    </row>
    <row r="212" spans="1:5" x14ac:dyDescent="0.25">
      <c r="A212" s="14">
        <v>211</v>
      </c>
      <c r="B212" s="6" t="s">
        <v>483</v>
      </c>
      <c r="C212" t="s">
        <v>52</v>
      </c>
      <c r="D212">
        <v>9</v>
      </c>
      <c r="E212" t="str">
        <f>VLOOKUP(D212,CategoriaProdutos!$A$2:$B$30,2,0)</f>
        <v>MATERIAIS DE ACABAMENTO</v>
      </c>
    </row>
    <row r="213" spans="1:5" x14ac:dyDescent="0.25">
      <c r="A213" s="14">
        <v>212</v>
      </c>
      <c r="B213" s="6" t="s">
        <v>512</v>
      </c>
      <c r="C213" t="s">
        <v>50</v>
      </c>
      <c r="D213">
        <v>7</v>
      </c>
      <c r="E213" t="str">
        <f>VLOOKUP(D213,CategoriaProdutos!$A$2:$B$30,2,0)</f>
        <v>MATERIAIS AUXILIARES</v>
      </c>
    </row>
    <row r="214" spans="1:5" x14ac:dyDescent="0.25">
      <c r="A214" s="14">
        <v>213</v>
      </c>
      <c r="B214" s="6" t="s">
        <v>513</v>
      </c>
      <c r="C214" t="s">
        <v>49</v>
      </c>
      <c r="D214">
        <v>9</v>
      </c>
      <c r="E214" t="str">
        <f>VLOOKUP(D214,CategoriaProdutos!$A$2:$B$30,2,0)</f>
        <v>MATERIAIS DE ACABAMENTO</v>
      </c>
    </row>
    <row r="215" spans="1:5" x14ac:dyDescent="0.25">
      <c r="A215" s="14">
        <v>214</v>
      </c>
      <c r="B215" s="6" t="s">
        <v>516</v>
      </c>
      <c r="C215" t="s">
        <v>50</v>
      </c>
      <c r="D215">
        <v>7</v>
      </c>
      <c r="E215" t="str">
        <f>VLOOKUP(D215,CategoriaProdutos!$A$2:$B$30,2,0)</f>
        <v>MATERIAIS AUXILIARES</v>
      </c>
    </row>
    <row r="216" spans="1:5" x14ac:dyDescent="0.25">
      <c r="A216" s="14">
        <v>215</v>
      </c>
      <c r="B216" s="6" t="s">
        <v>517</v>
      </c>
      <c r="C216" t="s">
        <v>50</v>
      </c>
      <c r="D216">
        <v>9</v>
      </c>
      <c r="E216" t="str">
        <f>VLOOKUP(D216,CategoriaProdutos!$A$2:$B$30,2,0)</f>
        <v>MATERIAIS DE ACABAMENTO</v>
      </c>
    </row>
    <row r="217" spans="1:5" x14ac:dyDescent="0.25">
      <c r="A217" s="14">
        <v>216</v>
      </c>
      <c r="B217" s="6" t="s">
        <v>518</v>
      </c>
      <c r="C217" t="s">
        <v>50</v>
      </c>
      <c r="D217">
        <v>9</v>
      </c>
      <c r="E217" t="str">
        <f>VLOOKUP(D217,CategoriaProdutos!$A$2:$B$30,2,0)</f>
        <v>MATERIAIS DE ACABAMENTO</v>
      </c>
    </row>
    <row r="218" spans="1:5" x14ac:dyDescent="0.25">
      <c r="A218" s="14">
        <v>217</v>
      </c>
      <c r="B218" s="6" t="s">
        <v>523</v>
      </c>
      <c r="C218" t="s">
        <v>50</v>
      </c>
      <c r="D218">
        <v>9</v>
      </c>
      <c r="E218" t="str">
        <f>VLOOKUP(D218,CategoriaProdutos!$A$2:$B$30,2,0)</f>
        <v>MATERIAIS DE ACABAMENTO</v>
      </c>
    </row>
    <row r="219" spans="1:5" x14ac:dyDescent="0.25">
      <c r="A219" s="14">
        <v>218</v>
      </c>
      <c r="B219" s="6" t="s">
        <v>526</v>
      </c>
      <c r="C219" t="s">
        <v>50</v>
      </c>
      <c r="D219">
        <v>9</v>
      </c>
      <c r="E219" t="str">
        <f>VLOOKUP(D219,CategoriaProdutos!$A$2:$B$30,2,0)</f>
        <v>MATERIAIS DE ACABAMENTO</v>
      </c>
    </row>
    <row r="220" spans="1:5" x14ac:dyDescent="0.25">
      <c r="A220" s="14">
        <v>219</v>
      </c>
      <c r="B220" s="6" t="s">
        <v>529</v>
      </c>
      <c r="C220" t="s">
        <v>92</v>
      </c>
      <c r="D220">
        <v>7</v>
      </c>
      <c r="E220" t="str">
        <f>VLOOKUP(D220,CategoriaProdutos!$A$2:$B$30,2,0)</f>
        <v>MATERIAIS AUXILIARES</v>
      </c>
    </row>
    <row r="221" spans="1:5" x14ac:dyDescent="0.25">
      <c r="A221" s="14">
        <v>220</v>
      </c>
      <c r="B221" s="6" t="s">
        <v>530</v>
      </c>
      <c r="C221" t="s">
        <v>92</v>
      </c>
      <c r="D221">
        <v>7</v>
      </c>
      <c r="E221" t="str">
        <f>VLOOKUP(D221,CategoriaProdutos!$A$2:$B$30,2,0)</f>
        <v>MATERIAIS AUXILIARES</v>
      </c>
    </row>
    <row r="222" spans="1:5" x14ac:dyDescent="0.25">
      <c r="A222" s="14">
        <v>221</v>
      </c>
      <c r="B222" s="6" t="s">
        <v>534</v>
      </c>
      <c r="C222" t="s">
        <v>50</v>
      </c>
      <c r="D222">
        <v>9</v>
      </c>
      <c r="E222" t="str">
        <f>VLOOKUP(D222,CategoriaProdutos!$A$2:$B$30,2,0)</f>
        <v>MATERIAIS DE ACABAMENTO</v>
      </c>
    </row>
    <row r="223" spans="1:5" x14ac:dyDescent="0.25">
      <c r="A223" s="14">
        <v>222</v>
      </c>
      <c r="B223" s="6" t="s">
        <v>537</v>
      </c>
      <c r="C223" t="s">
        <v>52</v>
      </c>
      <c r="D223">
        <v>9</v>
      </c>
      <c r="E223" t="str">
        <f>VLOOKUP(D223,CategoriaProdutos!$A$2:$B$30,2,0)</f>
        <v>MATERIAIS DE ACABAMENTO</v>
      </c>
    </row>
    <row r="224" spans="1:5" x14ac:dyDescent="0.25">
      <c r="A224" s="14">
        <v>223</v>
      </c>
      <c r="B224" s="6" t="s">
        <v>542</v>
      </c>
      <c r="C224" t="s">
        <v>92</v>
      </c>
      <c r="D224">
        <v>7</v>
      </c>
      <c r="E224" t="str">
        <f>VLOOKUP(D224,CategoriaProdutos!$A$2:$B$30,2,0)</f>
        <v>MATERIAIS AUXILIARES</v>
      </c>
    </row>
    <row r="225" spans="1:5" x14ac:dyDescent="0.25">
      <c r="A225" s="14">
        <v>224</v>
      </c>
      <c r="B225" s="6" t="s">
        <v>544</v>
      </c>
      <c r="C225" t="s">
        <v>52</v>
      </c>
      <c r="D225">
        <v>4</v>
      </c>
      <c r="E225" t="str">
        <f>VLOOKUP(D225,CategoriaProdutos!$A$2:$B$30,2,0)</f>
        <v>MATERIAL DE CONSTRUÇÃO</v>
      </c>
    </row>
    <row r="226" spans="1:5" x14ac:dyDescent="0.25">
      <c r="A226" s="14">
        <v>225</v>
      </c>
      <c r="B226" s="6" t="s">
        <v>550</v>
      </c>
      <c r="C226" t="s">
        <v>52</v>
      </c>
      <c r="D226">
        <v>4</v>
      </c>
      <c r="E226" t="str">
        <f>VLOOKUP(D226,CategoriaProdutos!$A$2:$B$30,2,0)</f>
        <v>MATERIAL DE CONSTRUÇÃO</v>
      </c>
    </row>
    <row r="227" spans="1:5" x14ac:dyDescent="0.25">
      <c r="A227" s="14">
        <v>226</v>
      </c>
      <c r="B227" s="6" t="s">
        <v>553</v>
      </c>
      <c r="C227" t="s">
        <v>50</v>
      </c>
      <c r="D227">
        <v>6</v>
      </c>
      <c r="E227" t="str">
        <f>VLOOKUP(D227,CategoriaProdutos!$A$2:$B$30,2,0)</f>
        <v>LOCAÇÃO DE EQUIPAMENTOS</v>
      </c>
    </row>
    <row r="228" spans="1:5" x14ac:dyDescent="0.25">
      <c r="A228" s="14">
        <v>227</v>
      </c>
      <c r="B228" s="6" t="s">
        <v>556</v>
      </c>
      <c r="C228" t="s">
        <v>52</v>
      </c>
      <c r="D228">
        <v>4</v>
      </c>
      <c r="E228" t="str">
        <f>VLOOKUP(D228,CategoriaProdutos!$A$2:$B$30,2,0)</f>
        <v>MATERIAL DE CONSTRUÇÃO</v>
      </c>
    </row>
    <row r="229" spans="1:5" x14ac:dyDescent="0.25">
      <c r="A229" s="14">
        <v>228</v>
      </c>
      <c r="B229" s="6" t="s">
        <v>558</v>
      </c>
      <c r="C229" t="s">
        <v>52</v>
      </c>
      <c r="D229">
        <v>7</v>
      </c>
      <c r="E229" t="str">
        <f>VLOOKUP(D229,CategoriaProdutos!$A$2:$B$30,2,0)</f>
        <v>MATERIAIS AUXILIARES</v>
      </c>
    </row>
    <row r="230" spans="1:5" x14ac:dyDescent="0.25">
      <c r="A230" s="14">
        <v>229</v>
      </c>
      <c r="B230" s="6" t="s">
        <v>564</v>
      </c>
      <c r="C230" t="s">
        <v>50</v>
      </c>
      <c r="D230">
        <v>7</v>
      </c>
      <c r="E230" t="str">
        <f>VLOOKUP(D230,CategoriaProdutos!$A$2:$B$30,2,0)</f>
        <v>MATERIAIS AUXILIARES</v>
      </c>
    </row>
    <row r="231" spans="1:5" x14ac:dyDescent="0.25">
      <c r="A231" s="14">
        <v>230</v>
      </c>
      <c r="B231" s="6" t="s">
        <v>565</v>
      </c>
      <c r="C231" t="s">
        <v>50</v>
      </c>
      <c r="D231">
        <v>7</v>
      </c>
      <c r="E231" t="str">
        <f>VLOOKUP(D231,CategoriaProdutos!$A$2:$B$30,2,0)</f>
        <v>MATERIAIS AUXILIARES</v>
      </c>
    </row>
    <row r="232" spans="1:5" x14ac:dyDescent="0.25">
      <c r="A232" s="14">
        <v>231</v>
      </c>
      <c r="B232" s="6" t="s">
        <v>568</v>
      </c>
      <c r="C232" t="s">
        <v>578</v>
      </c>
      <c r="D232">
        <v>9</v>
      </c>
      <c r="E232" t="str">
        <f>VLOOKUP(D232,CategoriaProdutos!$A$2:$B$30,2,0)</f>
        <v>MATERIAIS DE ACABAMENTO</v>
      </c>
    </row>
    <row r="233" spans="1:5" x14ac:dyDescent="0.25">
      <c r="A233" s="14">
        <v>232</v>
      </c>
      <c r="B233" s="6" t="s">
        <v>575</v>
      </c>
      <c r="C233" t="s">
        <v>579</v>
      </c>
      <c r="D233">
        <v>9</v>
      </c>
      <c r="E233" t="str">
        <f>VLOOKUP(D233,CategoriaProdutos!$A$2:$B$30,2,0)</f>
        <v>MATERIAIS DE ACABAMENTO</v>
      </c>
    </row>
    <row r="234" spans="1:5" x14ac:dyDescent="0.25">
      <c r="A234" s="14">
        <v>233</v>
      </c>
      <c r="B234" s="6" t="s">
        <v>576</v>
      </c>
      <c r="C234" t="s">
        <v>579</v>
      </c>
      <c r="D234">
        <v>9</v>
      </c>
      <c r="E234" t="str">
        <f>VLOOKUP(D234,CategoriaProdutos!$A$2:$B$30,2,0)</f>
        <v>MATERIAIS DE ACABAMENTO</v>
      </c>
    </row>
    <row r="235" spans="1:5" x14ac:dyDescent="0.25">
      <c r="A235" s="14">
        <v>234</v>
      </c>
      <c r="B235" s="6" t="s">
        <v>569</v>
      </c>
      <c r="C235" t="s">
        <v>50</v>
      </c>
      <c r="D235">
        <v>9</v>
      </c>
      <c r="E235" t="str">
        <f>VLOOKUP(D235,CategoriaProdutos!$A$2:$B$30,2,0)</f>
        <v>MATERIAIS DE ACABAMENTO</v>
      </c>
    </row>
    <row r="236" spans="1:5" x14ac:dyDescent="0.25">
      <c r="A236" s="14">
        <v>235</v>
      </c>
      <c r="B236" s="6" t="s">
        <v>570</v>
      </c>
      <c r="C236" t="s">
        <v>50</v>
      </c>
      <c r="D236">
        <v>9</v>
      </c>
      <c r="E236" t="str">
        <f>VLOOKUP(D236,CategoriaProdutos!$A$2:$B$30,2,0)</f>
        <v>MATERIAIS DE ACABAMENTO</v>
      </c>
    </row>
    <row r="237" spans="1:5" x14ac:dyDescent="0.25">
      <c r="A237" s="14">
        <v>236</v>
      </c>
      <c r="B237" s="6" t="s">
        <v>571</v>
      </c>
      <c r="C237" t="s">
        <v>50</v>
      </c>
      <c r="D237">
        <v>9</v>
      </c>
      <c r="E237" t="str">
        <f>VLOOKUP(D237,CategoriaProdutos!$A$2:$B$30,2,0)</f>
        <v>MATERIAIS DE ACABAMENTO</v>
      </c>
    </row>
    <row r="238" spans="1:5" x14ac:dyDescent="0.25">
      <c r="A238" s="14">
        <v>237</v>
      </c>
      <c r="B238" s="6" t="s">
        <v>572</v>
      </c>
      <c r="C238" t="s">
        <v>50</v>
      </c>
      <c r="D238">
        <v>9</v>
      </c>
      <c r="E238" t="str">
        <f>VLOOKUP(D238,CategoriaProdutos!$A$2:$B$30,2,0)</f>
        <v>MATERIAIS DE ACABAMENTO</v>
      </c>
    </row>
    <row r="239" spans="1:5" x14ac:dyDescent="0.25">
      <c r="A239" s="14">
        <v>238</v>
      </c>
      <c r="B239" s="6" t="s">
        <v>573</v>
      </c>
      <c r="C239" t="s">
        <v>50</v>
      </c>
      <c r="D239">
        <v>9</v>
      </c>
      <c r="E239" t="str">
        <f>VLOOKUP(D239,CategoriaProdutos!$A$2:$B$30,2,0)</f>
        <v>MATERIAIS DE ACABAMENTO</v>
      </c>
    </row>
    <row r="240" spans="1:5" x14ac:dyDescent="0.25">
      <c r="A240" s="14">
        <v>239</v>
      </c>
      <c r="B240" s="6" t="s">
        <v>574</v>
      </c>
      <c r="C240" t="s">
        <v>50</v>
      </c>
      <c r="D240">
        <v>9</v>
      </c>
      <c r="E240" t="str">
        <f>VLOOKUP(D240,CategoriaProdutos!$A$2:$B$30,2,0)</f>
        <v>MATERIAIS DE ACABAMENTO</v>
      </c>
    </row>
    <row r="241" spans="1:5" x14ac:dyDescent="0.25">
      <c r="A241" s="14">
        <v>240</v>
      </c>
      <c r="B241" s="6" t="s">
        <v>577</v>
      </c>
      <c r="C241" t="s">
        <v>580</v>
      </c>
      <c r="D241">
        <v>9</v>
      </c>
      <c r="E241" t="str">
        <f>VLOOKUP(D241,CategoriaProdutos!$A$2:$B$30,2,0)</f>
        <v>MATERIAIS DE ACABAMENTO</v>
      </c>
    </row>
    <row r="242" spans="1:5" x14ac:dyDescent="0.25">
      <c r="A242" s="14">
        <v>241</v>
      </c>
      <c r="B242" s="6" t="s">
        <v>592</v>
      </c>
      <c r="C242" t="s">
        <v>50</v>
      </c>
      <c r="D242">
        <v>7</v>
      </c>
      <c r="E242" t="str">
        <f>VLOOKUP(D242,CategoriaProdutos!$A$2:$B$30,2,0)</f>
        <v>MATERIAIS AUXILIARES</v>
      </c>
    </row>
    <row r="243" spans="1:5" x14ac:dyDescent="0.25">
      <c r="A243" s="14">
        <v>242</v>
      </c>
      <c r="B243" s="6" t="s">
        <v>597</v>
      </c>
      <c r="C243" t="s">
        <v>598</v>
      </c>
      <c r="D243">
        <v>9</v>
      </c>
      <c r="E243" t="str">
        <f>VLOOKUP(D243,CategoriaProdutos!$A$2:$B$30,2,0)</f>
        <v>MATERIAIS DE ACABAMENTO</v>
      </c>
    </row>
    <row r="244" spans="1:5" x14ac:dyDescent="0.25">
      <c r="A244" s="14">
        <v>243</v>
      </c>
      <c r="B244" s="6" t="s">
        <v>600</v>
      </c>
      <c r="C244" t="s">
        <v>50</v>
      </c>
      <c r="D244">
        <v>9</v>
      </c>
      <c r="E244" t="str">
        <f>VLOOKUP(D244,CategoriaProdutos!$A$2:$B$30,2,0)</f>
        <v>MATERIAIS DE ACABAMENTO</v>
      </c>
    </row>
    <row r="245" spans="1:5" x14ac:dyDescent="0.25">
      <c r="A245" s="14">
        <v>244</v>
      </c>
      <c r="B245" s="14" t="s">
        <v>609</v>
      </c>
      <c r="C245" t="s">
        <v>50</v>
      </c>
      <c r="D245">
        <v>4</v>
      </c>
      <c r="E245" t="str">
        <f>VLOOKUP(D245,CategoriaProdutos!$A$2:$B$30,2,0)</f>
        <v>MATERIAL DE CONSTRUÇÃO</v>
      </c>
    </row>
    <row r="246" spans="1:5" x14ac:dyDescent="0.25">
      <c r="A246" s="14">
        <v>245</v>
      </c>
      <c r="B246" s="14" t="s">
        <v>611</v>
      </c>
      <c r="C246" t="s">
        <v>50</v>
      </c>
      <c r="D246">
        <v>7</v>
      </c>
      <c r="E246" t="str">
        <f>VLOOKUP(D246,CategoriaProdutos!$A$2:$B$30,2,0)</f>
        <v>MATERIAIS AUXILIARES</v>
      </c>
    </row>
    <row r="247" spans="1:5" x14ac:dyDescent="0.25">
      <c r="A247" s="14">
        <v>246</v>
      </c>
      <c r="B247" s="14" t="s">
        <v>612</v>
      </c>
      <c r="C247" t="s">
        <v>50</v>
      </c>
      <c r="D247">
        <v>7</v>
      </c>
      <c r="E247" t="str">
        <f>VLOOKUP(D247,CategoriaProdutos!$A$2:$B$30,2,0)</f>
        <v>MATERIAIS AUXILIARES</v>
      </c>
    </row>
    <row r="248" spans="1:5" x14ac:dyDescent="0.25">
      <c r="A248" s="14">
        <v>247</v>
      </c>
      <c r="B248" s="14" t="s">
        <v>613</v>
      </c>
      <c r="C248" t="s">
        <v>50</v>
      </c>
      <c r="D248">
        <v>7</v>
      </c>
      <c r="E248" t="str">
        <f>VLOOKUP(D248,CategoriaProdutos!$A$2:$B$30,2,0)</f>
        <v>MATERIAIS AUXILIARES</v>
      </c>
    </row>
    <row r="249" spans="1:5" x14ac:dyDescent="0.25">
      <c r="A249" s="14">
        <v>248</v>
      </c>
      <c r="B249" s="14" t="s">
        <v>616</v>
      </c>
      <c r="C249" t="s">
        <v>92</v>
      </c>
      <c r="D249">
        <v>7</v>
      </c>
      <c r="E249" t="str">
        <f>VLOOKUP(D249,CategoriaProdutos!$A$2:$B$30,2,0)</f>
        <v>MATERIAIS AUXILIARES</v>
      </c>
    </row>
    <row r="250" spans="1:5" x14ac:dyDescent="0.25">
      <c r="A250" s="14">
        <v>249</v>
      </c>
      <c r="B250" s="14" t="s">
        <v>617</v>
      </c>
      <c r="C250" t="s">
        <v>92</v>
      </c>
      <c r="D250">
        <v>7</v>
      </c>
      <c r="E250" t="str">
        <f>VLOOKUP(D250,CategoriaProdutos!$A$2:$B$30,2,0)</f>
        <v>MATERIAIS AUXILIARES</v>
      </c>
    </row>
    <row r="251" spans="1:5" x14ac:dyDescent="0.25">
      <c r="A251" s="14">
        <v>250</v>
      </c>
      <c r="B251" s="14" t="s">
        <v>618</v>
      </c>
      <c r="C251" t="s">
        <v>92</v>
      </c>
      <c r="D251">
        <v>7</v>
      </c>
      <c r="E251" t="str">
        <f>VLOOKUP(D251,CategoriaProdutos!$A$2:$B$30,2,0)</f>
        <v>MATERIAIS AUXILIARES</v>
      </c>
    </row>
    <row r="252" spans="1:5" x14ac:dyDescent="0.25">
      <c r="A252" s="14">
        <v>251</v>
      </c>
      <c r="B252" s="14" t="s">
        <v>619</v>
      </c>
      <c r="C252" t="s">
        <v>92</v>
      </c>
      <c r="D252">
        <v>7</v>
      </c>
      <c r="E252" t="str">
        <f>VLOOKUP(D252,CategoriaProdutos!$A$2:$B$30,2,0)</f>
        <v>MATERIAIS AUXILIARES</v>
      </c>
    </row>
    <row r="253" spans="1:5" x14ac:dyDescent="0.25">
      <c r="A253" s="14">
        <v>252</v>
      </c>
      <c r="B253" s="14" t="s">
        <v>620</v>
      </c>
      <c r="C253" t="s">
        <v>92</v>
      </c>
      <c r="D253">
        <v>7</v>
      </c>
      <c r="E253" t="str">
        <f>VLOOKUP(D253,CategoriaProdutos!$A$2:$B$30,2,0)</f>
        <v>MATERIAIS AUXILIARES</v>
      </c>
    </row>
    <row r="254" spans="1:5" x14ac:dyDescent="0.25">
      <c r="A254" s="14">
        <v>253</v>
      </c>
      <c r="B254" s="14" t="s">
        <v>621</v>
      </c>
      <c r="C254" t="s">
        <v>92</v>
      </c>
      <c r="D254">
        <v>7</v>
      </c>
      <c r="E254" t="str">
        <f>VLOOKUP(D254,CategoriaProdutos!$A$2:$B$30,2,0)</f>
        <v>MATERIAIS AUXILIARES</v>
      </c>
    </row>
    <row r="255" spans="1:5" x14ac:dyDescent="0.25">
      <c r="A255" s="14">
        <v>254</v>
      </c>
      <c r="B255" s="14" t="s">
        <v>635</v>
      </c>
      <c r="C255" t="s">
        <v>92</v>
      </c>
      <c r="D255">
        <v>9</v>
      </c>
      <c r="E255" t="str">
        <f>VLOOKUP(D255,CategoriaProdutos!$A$2:$B$30,2,0)</f>
        <v>MATERIAIS DE ACABAMENTO</v>
      </c>
    </row>
    <row r="256" spans="1:5" x14ac:dyDescent="0.25">
      <c r="A256" s="14">
        <v>255</v>
      </c>
      <c r="B256" s="14" t="s">
        <v>636</v>
      </c>
      <c r="C256" t="s">
        <v>92</v>
      </c>
      <c r="D256">
        <v>9</v>
      </c>
      <c r="E256" t="str">
        <f>VLOOKUP(D256,CategoriaProdutos!$A$2:$B$30,2,0)</f>
        <v>MATERIAIS DE ACABAMENTO</v>
      </c>
    </row>
    <row r="257" spans="1:5" x14ac:dyDescent="0.25">
      <c r="A257" s="14">
        <v>256</v>
      </c>
      <c r="B257" s="14" t="s">
        <v>637</v>
      </c>
      <c r="C257" t="s">
        <v>92</v>
      </c>
      <c r="D257">
        <v>9</v>
      </c>
      <c r="E257" t="str">
        <f>VLOOKUP(D257,CategoriaProdutos!$A$2:$B$30,2,0)</f>
        <v>MATERIAIS DE ACABAMENTO</v>
      </c>
    </row>
    <row r="258" spans="1:5" x14ac:dyDescent="0.25">
      <c r="A258" s="14">
        <v>257</v>
      </c>
      <c r="B258" s="14" t="s">
        <v>638</v>
      </c>
      <c r="C258" t="s">
        <v>92</v>
      </c>
      <c r="D258">
        <v>9</v>
      </c>
      <c r="E258" t="str">
        <f>VLOOKUP(D258,CategoriaProdutos!$A$2:$B$30,2,0)</f>
        <v>MATERIAIS DE ACABAMENTO</v>
      </c>
    </row>
    <row r="259" spans="1:5" x14ac:dyDescent="0.25">
      <c r="A259" s="14">
        <v>258</v>
      </c>
      <c r="B259" s="14" t="s">
        <v>639</v>
      </c>
      <c r="C259" t="s">
        <v>92</v>
      </c>
      <c r="D259">
        <v>9</v>
      </c>
      <c r="E259" t="str">
        <f>VLOOKUP(D259,CategoriaProdutos!$A$2:$B$30,2,0)</f>
        <v>MATERIAIS DE ACABAMENTO</v>
      </c>
    </row>
    <row r="260" spans="1:5" x14ac:dyDescent="0.25">
      <c r="A260" s="14">
        <v>259</v>
      </c>
      <c r="B260" s="14" t="s">
        <v>640</v>
      </c>
      <c r="C260" t="s">
        <v>92</v>
      </c>
      <c r="D260">
        <v>9</v>
      </c>
      <c r="E260" t="str">
        <f>VLOOKUP(D260,CategoriaProdutos!$A$2:$B$30,2,0)</f>
        <v>MATERIAIS DE ACABAMENTO</v>
      </c>
    </row>
    <row r="261" spans="1:5" x14ac:dyDescent="0.25">
      <c r="A261" s="14">
        <v>260</v>
      </c>
      <c r="B261" s="14" t="s">
        <v>641</v>
      </c>
      <c r="C261" t="s">
        <v>92</v>
      </c>
      <c r="D261">
        <v>9</v>
      </c>
      <c r="E261" t="str">
        <f>VLOOKUP(D261,CategoriaProdutos!$A$2:$B$30,2,0)</f>
        <v>MATERIAIS DE ACABAMENTO</v>
      </c>
    </row>
    <row r="262" spans="1:5" x14ac:dyDescent="0.25">
      <c r="A262" s="14">
        <v>261</v>
      </c>
      <c r="B262" s="14" t="s">
        <v>642</v>
      </c>
      <c r="C262" t="s">
        <v>92</v>
      </c>
      <c r="D262">
        <v>9</v>
      </c>
      <c r="E262" t="str">
        <f>VLOOKUP(D262,CategoriaProdutos!$A$2:$B$30,2,0)</f>
        <v>MATERIAIS DE ACABAMENTO</v>
      </c>
    </row>
    <row r="263" spans="1:5" x14ac:dyDescent="0.25">
      <c r="A263" s="14">
        <v>262</v>
      </c>
      <c r="B263" s="14" t="s">
        <v>643</v>
      </c>
      <c r="C263" t="s">
        <v>92</v>
      </c>
      <c r="D263">
        <v>9</v>
      </c>
      <c r="E263" t="str">
        <f>VLOOKUP(D263,CategoriaProdutos!$A$2:$B$30,2,0)</f>
        <v>MATERIAIS DE ACABAMENTO</v>
      </c>
    </row>
    <row r="264" spans="1:5" x14ac:dyDescent="0.25">
      <c r="A264" s="14">
        <v>263</v>
      </c>
      <c r="B264" s="14" t="s">
        <v>644</v>
      </c>
      <c r="C264" t="s">
        <v>92</v>
      </c>
      <c r="D264">
        <v>9</v>
      </c>
      <c r="E264" t="str">
        <f>VLOOKUP(D264,CategoriaProdutos!$A$2:$B$30,2,0)</f>
        <v>MATERIAIS DE ACABAMENTO</v>
      </c>
    </row>
    <row r="265" spans="1:5" x14ac:dyDescent="0.25">
      <c r="A265" s="14">
        <v>264</v>
      </c>
      <c r="B265" s="14" t="s">
        <v>645</v>
      </c>
      <c r="C265" t="s">
        <v>92</v>
      </c>
      <c r="D265">
        <v>9</v>
      </c>
      <c r="E265" t="str">
        <f>VLOOKUP(D265,CategoriaProdutos!$A$2:$B$30,2,0)</f>
        <v>MATERIAIS DE ACABAMENTO</v>
      </c>
    </row>
    <row r="266" spans="1:5" x14ac:dyDescent="0.25">
      <c r="A266" s="14">
        <v>265</v>
      </c>
      <c r="B266" s="14" t="s">
        <v>657</v>
      </c>
      <c r="C266" t="s">
        <v>92</v>
      </c>
      <c r="D266">
        <v>7</v>
      </c>
      <c r="E266" t="str">
        <f>VLOOKUP(D266,CategoriaProdutos!$A$2:$B$30,2,0)</f>
        <v>MATERIAIS AUXILIARES</v>
      </c>
    </row>
    <row r="267" spans="1:5" x14ac:dyDescent="0.25">
      <c r="A267" s="14">
        <v>266</v>
      </c>
      <c r="B267" s="14" t="s">
        <v>658</v>
      </c>
      <c r="C267" t="s">
        <v>92</v>
      </c>
      <c r="D267">
        <v>7</v>
      </c>
      <c r="E267" t="str">
        <f>VLOOKUP(D267,CategoriaProdutos!$A$2:$B$30,2,0)</f>
        <v>MATERIAIS AUXILIARES</v>
      </c>
    </row>
    <row r="268" spans="1:5" x14ac:dyDescent="0.25">
      <c r="A268" s="14">
        <v>267</v>
      </c>
      <c r="B268" s="14" t="s">
        <v>659</v>
      </c>
      <c r="C268" t="s">
        <v>92</v>
      </c>
      <c r="D268">
        <v>7</v>
      </c>
      <c r="E268" t="str">
        <f>VLOOKUP(D268,CategoriaProdutos!$A$2:$B$30,2,0)</f>
        <v>MATERIAIS AUXILIARES</v>
      </c>
    </row>
    <row r="269" spans="1:5" x14ac:dyDescent="0.25">
      <c r="A269" s="14">
        <v>268</v>
      </c>
      <c r="B269" s="14" t="s">
        <v>666</v>
      </c>
      <c r="C269" t="s">
        <v>92</v>
      </c>
      <c r="D269">
        <v>4</v>
      </c>
      <c r="E269" t="str">
        <f>VLOOKUP(D269,CategoriaProdutos!$A$2:$B$30,2,0)</f>
        <v>MATERIAL DE CONSTRUÇÃO</v>
      </c>
    </row>
    <row r="270" spans="1:5" x14ac:dyDescent="0.25">
      <c r="A270" s="14">
        <v>269</v>
      </c>
      <c r="B270" s="14" t="s">
        <v>671</v>
      </c>
      <c r="C270" t="s">
        <v>92</v>
      </c>
      <c r="D270">
        <v>4</v>
      </c>
      <c r="E270" t="str">
        <f>VLOOKUP(D270,CategoriaProdutos!$A$2:$B$30,2,0)</f>
        <v>MATERIAL DE CONSTRUÇÃO</v>
      </c>
    </row>
    <row r="271" spans="1:5" x14ac:dyDescent="0.25">
      <c r="A271" s="14">
        <v>270</v>
      </c>
      <c r="B271" s="14" t="s">
        <v>673</v>
      </c>
      <c r="C271" t="s">
        <v>50</v>
      </c>
      <c r="D271">
        <v>4</v>
      </c>
      <c r="E271" t="str">
        <f>VLOOKUP(D271,CategoriaProdutos!$A$2:$B$30,2,0)</f>
        <v>MATERIAL DE CONSTRUÇÃO</v>
      </c>
    </row>
    <row r="272" spans="1:5" x14ac:dyDescent="0.25">
      <c r="A272" s="14">
        <v>271</v>
      </c>
      <c r="B272" s="14" t="s">
        <v>674</v>
      </c>
      <c r="C272" t="s">
        <v>50</v>
      </c>
      <c r="D272">
        <v>4</v>
      </c>
      <c r="E272" t="str">
        <f>VLOOKUP(D272,CategoriaProdutos!$A$2:$B$30,2,0)</f>
        <v>MATERIAL DE CONSTRUÇÃO</v>
      </c>
    </row>
    <row r="273" spans="1:5" x14ac:dyDescent="0.25">
      <c r="A273" s="14">
        <v>272</v>
      </c>
      <c r="B273" s="14" t="s">
        <v>675</v>
      </c>
      <c r="C273" t="s">
        <v>50</v>
      </c>
      <c r="D273">
        <v>4</v>
      </c>
      <c r="E273" t="str">
        <f>VLOOKUP(D273,CategoriaProdutos!$A$2:$B$30,2,0)</f>
        <v>MATERIAL DE CONSTRUÇÃO</v>
      </c>
    </row>
    <row r="274" spans="1:5" x14ac:dyDescent="0.25">
      <c r="A274" s="14">
        <v>273</v>
      </c>
      <c r="B274" s="14" t="s">
        <v>680</v>
      </c>
      <c r="C274" t="s">
        <v>50</v>
      </c>
      <c r="D274">
        <v>5</v>
      </c>
      <c r="E274" t="str">
        <f>VLOOKUP(D274,CategoriaProdutos!$A$2:$B$30,2,0)</f>
        <v>MATERIAL ELÉTRICO</v>
      </c>
    </row>
    <row r="275" spans="1:5" x14ac:dyDescent="0.25">
      <c r="A275" s="14">
        <v>274</v>
      </c>
      <c r="B275" s="14" t="s">
        <v>681</v>
      </c>
      <c r="C275" t="s">
        <v>50</v>
      </c>
      <c r="D275">
        <v>5</v>
      </c>
      <c r="E275" t="str">
        <f>VLOOKUP(D275,CategoriaProdutos!$A$2:$B$30,2,0)</f>
        <v>MATERIAL ELÉTRICO</v>
      </c>
    </row>
    <row r="276" spans="1:5" x14ac:dyDescent="0.25">
      <c r="A276" s="14">
        <v>275</v>
      </c>
      <c r="B276" s="14" t="s">
        <v>682</v>
      </c>
      <c r="C276" t="s">
        <v>50</v>
      </c>
      <c r="D276">
        <v>5</v>
      </c>
      <c r="E276" t="str">
        <f>VLOOKUP(D276,CategoriaProdutos!$A$2:$B$30,2,0)</f>
        <v>MATERIAL ELÉTRICO</v>
      </c>
    </row>
    <row r="277" spans="1:5" x14ac:dyDescent="0.25">
      <c r="A277" s="14">
        <v>276</v>
      </c>
      <c r="B277" s="14" t="s">
        <v>683</v>
      </c>
      <c r="C277" t="s">
        <v>50</v>
      </c>
      <c r="D277">
        <v>5</v>
      </c>
      <c r="E277" t="str">
        <f>VLOOKUP(D277,CategoriaProdutos!$A$2:$B$30,2,0)</f>
        <v>MATERIAL ELÉTRICO</v>
      </c>
    </row>
    <row r="278" spans="1:5" x14ac:dyDescent="0.25">
      <c r="A278" s="14">
        <v>277</v>
      </c>
      <c r="B278" s="14" t="s">
        <v>684</v>
      </c>
      <c r="C278" t="s">
        <v>50</v>
      </c>
      <c r="D278">
        <v>5</v>
      </c>
      <c r="E278" t="str">
        <f>VLOOKUP(D278,CategoriaProdutos!$A$2:$B$30,2,0)</f>
        <v>MATERIAL ELÉTRICO</v>
      </c>
    </row>
    <row r="279" spans="1:5" x14ac:dyDescent="0.25">
      <c r="A279" s="14">
        <v>278</v>
      </c>
      <c r="B279" s="14" t="s">
        <v>685</v>
      </c>
      <c r="C279" t="s">
        <v>50</v>
      </c>
      <c r="D279">
        <v>5</v>
      </c>
      <c r="E279" t="str">
        <f>VLOOKUP(D279,CategoriaProdutos!$A$2:$B$30,2,0)</f>
        <v>MATERIAL ELÉTRICO</v>
      </c>
    </row>
    <row r="280" spans="1:5" x14ac:dyDescent="0.25">
      <c r="A280" s="14">
        <v>279</v>
      </c>
      <c r="B280" s="14" t="s">
        <v>686</v>
      </c>
      <c r="C280" t="s">
        <v>50</v>
      </c>
      <c r="D280">
        <v>5</v>
      </c>
      <c r="E280" t="str">
        <f>VLOOKUP(D280,CategoriaProdutos!$A$2:$B$30,2,0)</f>
        <v>MATERIAL ELÉTRICO</v>
      </c>
    </row>
    <row r="281" spans="1:5" x14ac:dyDescent="0.25">
      <c r="A281" s="14">
        <v>280</v>
      </c>
      <c r="B281" s="14" t="s">
        <v>687</v>
      </c>
      <c r="C281" t="s">
        <v>50</v>
      </c>
      <c r="D281">
        <v>5</v>
      </c>
      <c r="E281" t="str">
        <f>VLOOKUP(D281,CategoriaProdutos!$A$2:$B$30,2,0)</f>
        <v>MATERIAL ELÉTRICO</v>
      </c>
    </row>
    <row r="282" spans="1:5" x14ac:dyDescent="0.25">
      <c r="A282" s="14">
        <v>281</v>
      </c>
      <c r="B282" s="14" t="s">
        <v>688</v>
      </c>
      <c r="C282" t="s">
        <v>50</v>
      </c>
      <c r="D282">
        <v>5</v>
      </c>
      <c r="E282" t="str">
        <f>VLOOKUP(D282,CategoriaProdutos!$A$2:$B$30,2,0)</f>
        <v>MATERIAL ELÉTRICO</v>
      </c>
    </row>
    <row r="283" spans="1:5" x14ac:dyDescent="0.25">
      <c r="A283" s="14">
        <v>282</v>
      </c>
      <c r="B283" s="14" t="s">
        <v>689</v>
      </c>
      <c r="C283" t="s">
        <v>50</v>
      </c>
      <c r="D283">
        <v>5</v>
      </c>
      <c r="E283" t="str">
        <f>VLOOKUP(D283,CategoriaProdutos!$A$2:$B$30,2,0)</f>
        <v>MATERIAL ELÉTRICO</v>
      </c>
    </row>
    <row r="284" spans="1:5" x14ac:dyDescent="0.25">
      <c r="A284" s="14">
        <v>283</v>
      </c>
      <c r="B284" s="14" t="s">
        <v>690</v>
      </c>
      <c r="C284" t="s">
        <v>50</v>
      </c>
      <c r="D284">
        <v>5</v>
      </c>
      <c r="E284" t="str">
        <f>VLOOKUP(D284,CategoriaProdutos!$A$2:$B$30,2,0)</f>
        <v>MATERIAL ELÉTRICO</v>
      </c>
    </row>
    <row r="285" spans="1:5" x14ac:dyDescent="0.25">
      <c r="A285" s="14">
        <v>284</v>
      </c>
      <c r="B285" s="14" t="s">
        <v>691</v>
      </c>
      <c r="C285" t="s">
        <v>50</v>
      </c>
      <c r="D285">
        <v>5</v>
      </c>
      <c r="E285" t="str">
        <f>VLOOKUP(D285,CategoriaProdutos!$A$2:$B$30,2,0)</f>
        <v>MATERIAL ELÉTRICO</v>
      </c>
    </row>
    <row r="286" spans="1:5" x14ac:dyDescent="0.25">
      <c r="A286" s="14">
        <v>285</v>
      </c>
      <c r="B286" s="14" t="s">
        <v>692</v>
      </c>
      <c r="C286" t="s">
        <v>50</v>
      </c>
      <c r="D286">
        <v>5</v>
      </c>
      <c r="E286" t="str">
        <f>VLOOKUP(D286,CategoriaProdutos!$A$2:$B$30,2,0)</f>
        <v>MATERIAL ELÉTRICO</v>
      </c>
    </row>
    <row r="287" spans="1:5" x14ac:dyDescent="0.25">
      <c r="A287" s="14">
        <v>286</v>
      </c>
      <c r="B287" s="14" t="s">
        <v>693</v>
      </c>
      <c r="C287" t="s">
        <v>50</v>
      </c>
      <c r="D287">
        <v>5</v>
      </c>
      <c r="E287" t="str">
        <f>VLOOKUP(D287,CategoriaProdutos!$A$2:$B$30,2,0)</f>
        <v>MATERIAL ELÉTRICO</v>
      </c>
    </row>
    <row r="288" spans="1:5" x14ac:dyDescent="0.25">
      <c r="A288" s="14">
        <v>287</v>
      </c>
      <c r="B288" s="14" t="s">
        <v>694</v>
      </c>
      <c r="C288" t="s">
        <v>50</v>
      </c>
      <c r="D288">
        <v>5</v>
      </c>
      <c r="E288" t="str">
        <f>VLOOKUP(D288,CategoriaProdutos!$A$2:$B$30,2,0)</f>
        <v>MATERIAL ELÉTRICO</v>
      </c>
    </row>
    <row r="289" spans="1:5" x14ac:dyDescent="0.25">
      <c r="A289" s="14">
        <v>288</v>
      </c>
      <c r="B289" s="14" t="s">
        <v>695</v>
      </c>
      <c r="C289" t="s">
        <v>50</v>
      </c>
      <c r="D289">
        <v>5</v>
      </c>
      <c r="E289" t="str">
        <f>VLOOKUP(D289,CategoriaProdutos!$A$2:$B$30,2,0)</f>
        <v>MATERIAL ELÉTRICO</v>
      </c>
    </row>
    <row r="290" spans="1:5" x14ac:dyDescent="0.25">
      <c r="A290" s="14">
        <v>289</v>
      </c>
      <c r="B290" s="14" t="s">
        <v>696</v>
      </c>
      <c r="C290" t="s">
        <v>50</v>
      </c>
      <c r="D290">
        <v>5</v>
      </c>
      <c r="E290" t="str">
        <f>VLOOKUP(D290,CategoriaProdutos!$A$2:$B$30,2,0)</f>
        <v>MATERIAL ELÉTRICO</v>
      </c>
    </row>
    <row r="291" spans="1:5" x14ac:dyDescent="0.25">
      <c r="A291" s="14">
        <v>290</v>
      </c>
      <c r="B291" s="14" t="s">
        <v>697</v>
      </c>
      <c r="C291" t="s">
        <v>50</v>
      </c>
      <c r="D291">
        <v>5</v>
      </c>
      <c r="E291" t="str">
        <f>VLOOKUP(D291,CategoriaProdutos!$A$2:$B$30,2,0)</f>
        <v>MATERIAL ELÉTRICO</v>
      </c>
    </row>
    <row r="292" spans="1:5" x14ac:dyDescent="0.25">
      <c r="A292" s="14">
        <v>291</v>
      </c>
      <c r="B292" s="14" t="s">
        <v>698</v>
      </c>
      <c r="C292" t="s">
        <v>50</v>
      </c>
      <c r="D292">
        <v>5</v>
      </c>
      <c r="E292" t="str">
        <f>VLOOKUP(D292,CategoriaProdutos!$A$2:$B$30,2,0)</f>
        <v>MATERIAL ELÉTRICO</v>
      </c>
    </row>
    <row r="293" spans="1:5" x14ac:dyDescent="0.25">
      <c r="A293" s="14">
        <v>292</v>
      </c>
      <c r="B293" s="14" t="s">
        <v>701</v>
      </c>
      <c r="C293" t="s">
        <v>50</v>
      </c>
      <c r="D293">
        <v>5</v>
      </c>
      <c r="E293" t="str">
        <f>VLOOKUP(D293,CategoriaProdutos!$A$2:$B$30,2,0)</f>
        <v>MATERIAL ELÉTRICO</v>
      </c>
    </row>
    <row r="294" spans="1:5" x14ac:dyDescent="0.25">
      <c r="A294" s="14">
        <v>293</v>
      </c>
      <c r="B294" s="14" t="s">
        <v>702</v>
      </c>
      <c r="C294" t="s">
        <v>50</v>
      </c>
      <c r="D294">
        <v>5</v>
      </c>
      <c r="E294" t="str">
        <f>VLOOKUP(D294,CategoriaProdutos!$A$2:$B$30,2,0)</f>
        <v>MATERIAL ELÉTRICO</v>
      </c>
    </row>
    <row r="295" spans="1:5" x14ac:dyDescent="0.25">
      <c r="A295" s="14">
        <v>294</v>
      </c>
      <c r="B295" s="14" t="s">
        <v>703</v>
      </c>
      <c r="C295" t="s">
        <v>50</v>
      </c>
      <c r="D295">
        <v>5</v>
      </c>
      <c r="E295" t="str">
        <f>VLOOKUP(D295,CategoriaProdutos!$A$2:$B$30,2,0)</f>
        <v>MATERIAL ELÉTRICO</v>
      </c>
    </row>
    <row r="296" spans="1:5" x14ac:dyDescent="0.25">
      <c r="A296" s="14">
        <v>295</v>
      </c>
      <c r="B296" s="14" t="s">
        <v>704</v>
      </c>
      <c r="C296" t="s">
        <v>50</v>
      </c>
      <c r="D296">
        <v>5</v>
      </c>
      <c r="E296" t="str">
        <f>VLOOKUP(D296,CategoriaProdutos!$A$2:$B$30,2,0)</f>
        <v>MATERIAL ELÉTRICO</v>
      </c>
    </row>
    <row r="297" spans="1:5" x14ac:dyDescent="0.25">
      <c r="A297" s="14">
        <v>296</v>
      </c>
      <c r="B297" s="14" t="s">
        <v>705</v>
      </c>
      <c r="C297" t="s">
        <v>50</v>
      </c>
      <c r="D297">
        <v>5</v>
      </c>
      <c r="E297" t="str">
        <f>VLOOKUP(D297,CategoriaProdutos!$A$2:$B$30,2,0)</f>
        <v>MATERIAL ELÉTRICO</v>
      </c>
    </row>
    <row r="298" spans="1:5" x14ac:dyDescent="0.25">
      <c r="A298" s="14">
        <v>297</v>
      </c>
      <c r="B298" s="14" t="s">
        <v>706</v>
      </c>
      <c r="C298" t="s">
        <v>50</v>
      </c>
      <c r="D298">
        <v>5</v>
      </c>
      <c r="E298" t="str">
        <f>VLOOKUP(D298,CategoriaProdutos!$A$2:$B$30,2,0)</f>
        <v>MATERIAL ELÉTRICO</v>
      </c>
    </row>
    <row r="299" spans="1:5" x14ac:dyDescent="0.25">
      <c r="A299" s="14">
        <v>298</v>
      </c>
      <c r="B299" s="14" t="s">
        <v>707</v>
      </c>
      <c r="C299" t="s">
        <v>50</v>
      </c>
      <c r="D299">
        <v>5</v>
      </c>
      <c r="E299" t="str">
        <f>VLOOKUP(D299,CategoriaProdutos!$A$2:$B$30,2,0)</f>
        <v>MATERIAL ELÉTRICO</v>
      </c>
    </row>
    <row r="300" spans="1:5" x14ac:dyDescent="0.25">
      <c r="A300" s="14">
        <v>299</v>
      </c>
      <c r="B300" s="14" t="s">
        <v>709</v>
      </c>
      <c r="C300" t="s">
        <v>50</v>
      </c>
      <c r="D300">
        <v>5</v>
      </c>
      <c r="E300" t="str">
        <f>VLOOKUP(D300,CategoriaProdutos!$A$2:$B$30,2,0)</f>
        <v>MATERIAL ELÉTRICO</v>
      </c>
    </row>
    <row r="301" spans="1:5" x14ac:dyDescent="0.25">
      <c r="A301" s="14">
        <v>300</v>
      </c>
      <c r="B301" s="14" t="s">
        <v>710</v>
      </c>
      <c r="C301" t="s">
        <v>50</v>
      </c>
      <c r="D301">
        <v>5</v>
      </c>
      <c r="E301" t="str">
        <f>VLOOKUP(D301,CategoriaProdutos!$A$2:$B$30,2,0)</f>
        <v>MATERIAL ELÉTRICO</v>
      </c>
    </row>
    <row r="302" spans="1:5" x14ac:dyDescent="0.25">
      <c r="A302" s="14">
        <v>301</v>
      </c>
      <c r="B302" s="14" t="s">
        <v>711</v>
      </c>
      <c r="C302" t="s">
        <v>50</v>
      </c>
      <c r="D302">
        <v>5</v>
      </c>
      <c r="E302" t="str">
        <f>VLOOKUP(D302,CategoriaProdutos!$A$2:$B$30,2,0)</f>
        <v>MATERIAL ELÉTRICO</v>
      </c>
    </row>
    <row r="303" spans="1:5" x14ac:dyDescent="0.25">
      <c r="A303" s="14">
        <v>302</v>
      </c>
      <c r="B303" s="14" t="s">
        <v>712</v>
      </c>
      <c r="C303" t="s">
        <v>50</v>
      </c>
      <c r="D303">
        <v>5</v>
      </c>
      <c r="E303" t="str">
        <f>VLOOKUP(D303,CategoriaProdutos!$A$2:$B$30,2,0)</f>
        <v>MATERIAL ELÉTRICO</v>
      </c>
    </row>
    <row r="304" spans="1:5" x14ac:dyDescent="0.25">
      <c r="A304" s="14">
        <v>303</v>
      </c>
      <c r="B304" s="14" t="s">
        <v>718</v>
      </c>
      <c r="C304" t="s">
        <v>51</v>
      </c>
      <c r="D304">
        <v>5</v>
      </c>
      <c r="E304" t="str">
        <f>VLOOKUP(D304,CategoriaProdutos!$A$2:$B$30,2,0)</f>
        <v>MATERIAL ELÉTRICO</v>
      </c>
    </row>
    <row r="305" spans="1:5" x14ac:dyDescent="0.25">
      <c r="A305" s="14">
        <v>304</v>
      </c>
      <c r="B305" s="14" t="s">
        <v>719</v>
      </c>
      <c r="C305" t="s">
        <v>51</v>
      </c>
      <c r="D305">
        <v>5</v>
      </c>
      <c r="E305" t="str">
        <f>VLOOKUP(D305,CategoriaProdutos!$A$2:$B$30,2,0)</f>
        <v>MATERIAL ELÉTRICO</v>
      </c>
    </row>
    <row r="306" spans="1:5" x14ac:dyDescent="0.25">
      <c r="A306" s="14">
        <v>305</v>
      </c>
      <c r="B306" s="14" t="s">
        <v>720</v>
      </c>
      <c r="C306" t="s">
        <v>51</v>
      </c>
      <c r="D306">
        <v>5</v>
      </c>
      <c r="E306" t="str">
        <f>VLOOKUP(D306,CategoriaProdutos!$A$2:$B$30,2,0)</f>
        <v>MATERIAL ELÉTRICO</v>
      </c>
    </row>
    <row r="307" spans="1:5" x14ac:dyDescent="0.25">
      <c r="A307" s="14">
        <v>306</v>
      </c>
      <c r="B307" s="14" t="s">
        <v>721</v>
      </c>
      <c r="C307" t="s">
        <v>51</v>
      </c>
      <c r="D307">
        <v>5</v>
      </c>
      <c r="E307" t="str">
        <f>VLOOKUP(D307,CategoriaProdutos!$A$2:$B$30,2,0)</f>
        <v>MATERIAL ELÉTRICO</v>
      </c>
    </row>
    <row r="308" spans="1:5" x14ac:dyDescent="0.25">
      <c r="A308" s="14">
        <v>307</v>
      </c>
      <c r="B308" s="14" t="s">
        <v>722</v>
      </c>
      <c r="C308" t="s">
        <v>51</v>
      </c>
      <c r="D308">
        <v>5</v>
      </c>
      <c r="E308" t="str">
        <f>VLOOKUP(D308,CategoriaProdutos!$A$2:$B$30,2,0)</f>
        <v>MATERIAL ELÉTRICO</v>
      </c>
    </row>
    <row r="309" spans="1:5" x14ac:dyDescent="0.25">
      <c r="A309" s="14">
        <v>308</v>
      </c>
      <c r="B309" s="14" t="s">
        <v>713</v>
      </c>
      <c r="C309" t="s">
        <v>51</v>
      </c>
      <c r="D309">
        <v>5</v>
      </c>
      <c r="E309" t="str">
        <f>VLOOKUP(D309,CategoriaProdutos!$A$2:$B$30,2,0)</f>
        <v>MATERIAL ELÉTRICO</v>
      </c>
    </row>
    <row r="310" spans="1:5" x14ac:dyDescent="0.25">
      <c r="A310" s="14">
        <v>309</v>
      </c>
      <c r="B310" s="14" t="s">
        <v>714</v>
      </c>
      <c r="C310" t="s">
        <v>51</v>
      </c>
      <c r="D310">
        <v>5</v>
      </c>
      <c r="E310" t="str">
        <f>VLOOKUP(D310,CategoriaProdutos!$A$2:$B$30,2,0)</f>
        <v>MATERIAL ELÉTRICO</v>
      </c>
    </row>
    <row r="311" spans="1:5" x14ac:dyDescent="0.25">
      <c r="A311" s="14">
        <v>310</v>
      </c>
      <c r="B311" s="14" t="s">
        <v>715</v>
      </c>
      <c r="C311" t="s">
        <v>51</v>
      </c>
      <c r="D311">
        <v>5</v>
      </c>
      <c r="E311" t="str">
        <f>VLOOKUP(D311,CategoriaProdutos!$A$2:$B$30,2,0)</f>
        <v>MATERIAL ELÉTRICO</v>
      </c>
    </row>
    <row r="312" spans="1:5" x14ac:dyDescent="0.25">
      <c r="A312" s="14">
        <v>311</v>
      </c>
      <c r="B312" s="14" t="s">
        <v>716</v>
      </c>
      <c r="C312" t="s">
        <v>51</v>
      </c>
      <c r="D312">
        <v>5</v>
      </c>
      <c r="E312" t="str">
        <f>VLOOKUP(D312,CategoriaProdutos!$A$2:$B$30,2,0)</f>
        <v>MATERIAL ELÉTRICO</v>
      </c>
    </row>
    <row r="313" spans="1:5" x14ac:dyDescent="0.25">
      <c r="A313" s="14">
        <v>312</v>
      </c>
      <c r="B313" s="14" t="s">
        <v>717</v>
      </c>
      <c r="C313" t="s">
        <v>51</v>
      </c>
      <c r="D313">
        <v>5</v>
      </c>
      <c r="E313" t="str">
        <f>VLOOKUP(D313,CategoriaProdutos!$A$2:$B$30,2,0)</f>
        <v>MATERIAL ELÉTRICO</v>
      </c>
    </row>
    <row r="314" spans="1:5" x14ac:dyDescent="0.25">
      <c r="A314" s="14">
        <v>313</v>
      </c>
      <c r="B314" s="14" t="s">
        <v>723</v>
      </c>
      <c r="C314" t="s">
        <v>50</v>
      </c>
      <c r="D314">
        <v>5</v>
      </c>
      <c r="E314" t="str">
        <f>VLOOKUP(D314,CategoriaProdutos!$A$2:$B$30,2,0)</f>
        <v>MATERIAL ELÉTRICO</v>
      </c>
    </row>
    <row r="315" spans="1:5" x14ac:dyDescent="0.25">
      <c r="A315" s="14">
        <v>314</v>
      </c>
      <c r="B315" s="14" t="s">
        <v>724</v>
      </c>
      <c r="C315" t="s">
        <v>51</v>
      </c>
      <c r="D315">
        <v>7</v>
      </c>
      <c r="E315" t="str">
        <f>VLOOKUP(D315,CategoriaProdutos!$A$2:$B$30,2,0)</f>
        <v>MATERIAIS AUXILIARES</v>
      </c>
    </row>
    <row r="316" spans="1:5" x14ac:dyDescent="0.25">
      <c r="A316" s="14">
        <v>315</v>
      </c>
      <c r="B316" s="14" t="s">
        <v>725</v>
      </c>
      <c r="C316" t="s">
        <v>51</v>
      </c>
      <c r="D316">
        <v>5</v>
      </c>
      <c r="E316" t="str">
        <f>VLOOKUP(D316,CategoriaProdutos!$A$2:$B$30,2,0)</f>
        <v>MATERIAL ELÉTRICO</v>
      </c>
    </row>
    <row r="317" spans="1:5" x14ac:dyDescent="0.25">
      <c r="A317" s="14">
        <v>316</v>
      </c>
      <c r="B317" s="14" t="s">
        <v>726</v>
      </c>
      <c r="C317" t="s">
        <v>51</v>
      </c>
      <c r="D317">
        <v>5</v>
      </c>
      <c r="E317" t="str">
        <f>VLOOKUP(D317,CategoriaProdutos!$A$2:$B$30,2,0)</f>
        <v>MATERIAL ELÉTRICO</v>
      </c>
    </row>
    <row r="318" spans="1:5" x14ac:dyDescent="0.25">
      <c r="A318" s="14">
        <v>317</v>
      </c>
      <c r="B318" s="14" t="s">
        <v>727</v>
      </c>
      <c r="C318" t="s">
        <v>50</v>
      </c>
      <c r="D318">
        <v>5</v>
      </c>
      <c r="E318" t="str">
        <f>VLOOKUP(D318,CategoriaProdutos!$A$2:$B$30,2,0)</f>
        <v>MATERIAL ELÉTRICO</v>
      </c>
    </row>
    <row r="319" spans="1:5" x14ac:dyDescent="0.25">
      <c r="A319" s="14">
        <v>318</v>
      </c>
      <c r="B319" s="14" t="s">
        <v>728</v>
      </c>
      <c r="C319" t="s">
        <v>50</v>
      </c>
      <c r="D319">
        <v>5</v>
      </c>
      <c r="E319" t="str">
        <f>VLOOKUP(D319,CategoriaProdutos!$A$2:$B$30,2,0)</f>
        <v>MATERIAL ELÉTRICO</v>
      </c>
    </row>
    <row r="320" spans="1:5" x14ac:dyDescent="0.25">
      <c r="A320" s="14">
        <v>319</v>
      </c>
      <c r="B320" s="14" t="s">
        <v>638</v>
      </c>
      <c r="C320" t="s">
        <v>92</v>
      </c>
      <c r="D320">
        <v>9</v>
      </c>
      <c r="E320" t="str">
        <f>VLOOKUP(D320,CategoriaProdutos!$A$2:$B$30,2,0)</f>
        <v>MATERIAIS DE ACABAMENTO</v>
      </c>
    </row>
    <row r="321" spans="1:5" x14ac:dyDescent="0.25">
      <c r="A321" s="14">
        <v>320</v>
      </c>
      <c r="B321" s="14" t="s">
        <v>730</v>
      </c>
      <c r="C321" t="s">
        <v>92</v>
      </c>
      <c r="D321">
        <v>9</v>
      </c>
      <c r="E321" t="str">
        <f>VLOOKUP(D321,CategoriaProdutos!$A$2:$B$30,2,0)</f>
        <v>MATERIAIS DE ACABAMENTO</v>
      </c>
    </row>
    <row r="322" spans="1:5" x14ac:dyDescent="0.25">
      <c r="A322" s="14">
        <v>321</v>
      </c>
      <c r="B322" s="14" t="s">
        <v>731</v>
      </c>
      <c r="C322" t="s">
        <v>92</v>
      </c>
      <c r="D322">
        <v>9</v>
      </c>
      <c r="E322" t="str">
        <f>VLOOKUP(D322,CategoriaProdutos!$A$2:$B$30,2,0)</f>
        <v>MATERIAIS DE ACABAMENTO</v>
      </c>
    </row>
    <row r="323" spans="1:5" x14ac:dyDescent="0.25">
      <c r="A323" s="14">
        <v>322</v>
      </c>
      <c r="B323" s="14" t="s">
        <v>732</v>
      </c>
      <c r="C323" t="s">
        <v>92</v>
      </c>
      <c r="D323">
        <v>9</v>
      </c>
      <c r="E323" t="str">
        <f>VLOOKUP(D323,CategoriaProdutos!$A$2:$B$30,2,0)</f>
        <v>MATERIAIS DE ACABAMENTO</v>
      </c>
    </row>
    <row r="324" spans="1:5" x14ac:dyDescent="0.25">
      <c r="A324" s="14">
        <v>323</v>
      </c>
      <c r="B324" s="14" t="s">
        <v>733</v>
      </c>
      <c r="C324" t="s">
        <v>92</v>
      </c>
      <c r="D324">
        <v>9</v>
      </c>
      <c r="E324" t="str">
        <f>VLOOKUP(D324,CategoriaProdutos!$A$2:$B$30,2,0)</f>
        <v>MATERIAIS DE ACABAMENTO</v>
      </c>
    </row>
    <row r="325" spans="1:5" x14ac:dyDescent="0.25">
      <c r="A325" s="14">
        <v>324</v>
      </c>
      <c r="B325" s="14" t="s">
        <v>734</v>
      </c>
      <c r="C325" t="s">
        <v>92</v>
      </c>
      <c r="D325">
        <v>9</v>
      </c>
      <c r="E325" t="str">
        <f>VLOOKUP(D325,CategoriaProdutos!$A$2:$B$30,2,0)</f>
        <v>MATERIAIS DE ACABAMENTO</v>
      </c>
    </row>
    <row r="326" spans="1:5" x14ac:dyDescent="0.25">
      <c r="A326" s="14">
        <v>325</v>
      </c>
      <c r="B326" s="14" t="s">
        <v>742</v>
      </c>
      <c r="C326" t="s">
        <v>50</v>
      </c>
      <c r="D326">
        <v>9</v>
      </c>
      <c r="E326" t="str">
        <f>VLOOKUP(D326,CategoriaProdutos!$A$2:$B$30,2,0)</f>
        <v>MATERIAIS DE ACABAMENTO</v>
      </c>
    </row>
    <row r="327" spans="1:5" x14ac:dyDescent="0.25">
      <c r="A327" s="14">
        <v>326</v>
      </c>
      <c r="B327" s="14" t="s">
        <v>743</v>
      </c>
      <c r="C327" t="s">
        <v>50</v>
      </c>
      <c r="D327">
        <v>9</v>
      </c>
      <c r="E327" t="str">
        <f>VLOOKUP(D327,CategoriaProdutos!$A$2:$B$30,2,0)</f>
        <v>MATERIAIS DE ACABAMENTO</v>
      </c>
    </row>
    <row r="328" spans="1:5" x14ac:dyDescent="0.25">
      <c r="A328" s="14">
        <v>327</v>
      </c>
      <c r="B328" s="14" t="s">
        <v>744</v>
      </c>
      <c r="C328" t="s">
        <v>50</v>
      </c>
      <c r="D328">
        <v>9</v>
      </c>
      <c r="E328" t="str">
        <f>VLOOKUP(D328,CategoriaProdutos!$A$2:$B$30,2,0)</f>
        <v>MATERIAIS DE ACABAMENTO</v>
      </c>
    </row>
    <row r="329" spans="1:5" x14ac:dyDescent="0.25">
      <c r="A329" s="14">
        <v>328</v>
      </c>
      <c r="B329" s="14" t="s">
        <v>745</v>
      </c>
      <c r="C329" t="s">
        <v>50</v>
      </c>
      <c r="D329">
        <v>9</v>
      </c>
      <c r="E329" t="str">
        <f>VLOOKUP(D329,CategoriaProdutos!$A$2:$B$30,2,0)</f>
        <v>MATERIAIS DE ACABAMENTO</v>
      </c>
    </row>
    <row r="330" spans="1:5" x14ac:dyDescent="0.25">
      <c r="A330" s="14">
        <v>329</v>
      </c>
      <c r="B330" s="14" t="s">
        <v>746</v>
      </c>
      <c r="C330" t="s">
        <v>50</v>
      </c>
      <c r="D330">
        <v>9</v>
      </c>
      <c r="E330" t="str">
        <f>VLOOKUP(D330,CategoriaProdutos!$A$2:$B$30,2,0)</f>
        <v>MATERIAIS DE ACABAMENTO</v>
      </c>
    </row>
    <row r="331" spans="1:5" x14ac:dyDescent="0.25">
      <c r="A331" s="14">
        <v>330</v>
      </c>
      <c r="B331" s="14" t="s">
        <v>747</v>
      </c>
      <c r="C331" t="s">
        <v>50</v>
      </c>
      <c r="D331">
        <v>9</v>
      </c>
      <c r="E331" t="str">
        <f>VLOOKUP(D331,CategoriaProdutos!$A$2:$B$30,2,0)</f>
        <v>MATERIAIS DE ACABAMENTO</v>
      </c>
    </row>
    <row r="332" spans="1:5" x14ac:dyDescent="0.25">
      <c r="A332" s="14">
        <v>331</v>
      </c>
      <c r="B332" s="14" t="s">
        <v>763</v>
      </c>
      <c r="C332" t="s">
        <v>50</v>
      </c>
      <c r="D332">
        <v>7</v>
      </c>
      <c r="E332" t="str">
        <f>VLOOKUP(D332,CategoriaProdutos!$A$2:$B$30,2,0)</f>
        <v>MATERIAIS AUXILIARES</v>
      </c>
    </row>
    <row r="333" spans="1:5" x14ac:dyDescent="0.25">
      <c r="A333" s="14">
        <v>332</v>
      </c>
      <c r="B333" s="14" t="s">
        <v>764</v>
      </c>
      <c r="C333" t="s">
        <v>117</v>
      </c>
      <c r="D333">
        <v>23</v>
      </c>
      <c r="E333" t="str">
        <f>VLOOKUP(D333,CategoriaProdutos!$A$2:$B$30,2,0)</f>
        <v>MATERIAIS PINTURA</v>
      </c>
    </row>
    <row r="334" spans="1:5" x14ac:dyDescent="0.25">
      <c r="A334" s="14">
        <v>333</v>
      </c>
      <c r="B334" s="14" t="s">
        <v>765</v>
      </c>
      <c r="C334" t="s">
        <v>50</v>
      </c>
      <c r="D334">
        <v>7</v>
      </c>
      <c r="E334" t="str">
        <f>VLOOKUP(D334,CategoriaProdutos!$A$2:$B$30,2,0)</f>
        <v>MATERIAIS AUXILIARES</v>
      </c>
    </row>
    <row r="335" spans="1:5" x14ac:dyDescent="0.25">
      <c r="A335" s="14">
        <v>334</v>
      </c>
      <c r="B335" s="14" t="s">
        <v>766</v>
      </c>
      <c r="C335" t="s">
        <v>50</v>
      </c>
      <c r="D335">
        <v>7</v>
      </c>
      <c r="E335" t="str">
        <f>VLOOKUP(D335,CategoriaProdutos!$A$2:$B$30,2,0)</f>
        <v>MATERIAIS AUXILIARES</v>
      </c>
    </row>
    <row r="336" spans="1:5" x14ac:dyDescent="0.25">
      <c r="A336" s="14">
        <v>335</v>
      </c>
      <c r="B336" s="14" t="s">
        <v>767</v>
      </c>
      <c r="C336" t="s">
        <v>51</v>
      </c>
      <c r="D336">
        <v>7</v>
      </c>
      <c r="E336" t="str">
        <f>VLOOKUP(D336,CategoriaProdutos!$A$2:$B$30,2,0)</f>
        <v>MATERIAIS AUXILIARES</v>
      </c>
    </row>
    <row r="337" spans="1:5" x14ac:dyDescent="0.25">
      <c r="A337" s="14">
        <v>336</v>
      </c>
      <c r="B337" s="14" t="s">
        <v>768</v>
      </c>
      <c r="C337" t="s">
        <v>117</v>
      </c>
      <c r="D337">
        <v>23</v>
      </c>
      <c r="E337" t="str">
        <f>VLOOKUP(D337,CategoriaProdutos!$A$2:$B$30,2,0)</f>
        <v>MATERIAIS PINTURA</v>
      </c>
    </row>
    <row r="338" spans="1:5" x14ac:dyDescent="0.25">
      <c r="A338" s="14">
        <v>337</v>
      </c>
      <c r="B338" s="14" t="s">
        <v>769</v>
      </c>
      <c r="C338" t="s">
        <v>117</v>
      </c>
      <c r="D338">
        <v>23</v>
      </c>
      <c r="E338" t="str">
        <f>VLOOKUP(D338,CategoriaProdutos!$A$2:$B$30,2,0)</f>
        <v>MATERIAIS PINTURA</v>
      </c>
    </row>
    <row r="339" spans="1:5" x14ac:dyDescent="0.25">
      <c r="A339" s="14">
        <v>338</v>
      </c>
      <c r="B339" s="14" t="s">
        <v>770</v>
      </c>
      <c r="C339" t="s">
        <v>117</v>
      </c>
      <c r="D339">
        <v>23</v>
      </c>
      <c r="E339" t="str">
        <f>VLOOKUP(D339,CategoriaProdutos!$A$2:$B$30,2,0)</f>
        <v>MATERIAIS PINTURA</v>
      </c>
    </row>
    <row r="340" spans="1:5" x14ac:dyDescent="0.25">
      <c r="A340" s="14">
        <v>339</v>
      </c>
      <c r="B340" s="14" t="s">
        <v>778</v>
      </c>
      <c r="C340" t="s">
        <v>787</v>
      </c>
      <c r="D340">
        <v>23</v>
      </c>
      <c r="E340" t="str">
        <f>VLOOKUP(D340,CategoriaProdutos!$A$2:$B$30,2,0)</f>
        <v>MATERIAIS PINTURA</v>
      </c>
    </row>
    <row r="341" spans="1:5" x14ac:dyDescent="0.25">
      <c r="A341" s="14">
        <v>340</v>
      </c>
      <c r="B341" s="14" t="s">
        <v>779</v>
      </c>
      <c r="C341" t="s">
        <v>787</v>
      </c>
      <c r="D341">
        <v>23</v>
      </c>
      <c r="E341" t="str">
        <f>VLOOKUP(D341,CategoriaProdutos!$A$2:$B$30,2,0)</f>
        <v>MATERIAIS PINTURA</v>
      </c>
    </row>
    <row r="342" spans="1:5" x14ac:dyDescent="0.25">
      <c r="A342" s="14">
        <v>341</v>
      </c>
      <c r="B342" s="14" t="s">
        <v>780</v>
      </c>
      <c r="C342" t="s">
        <v>50</v>
      </c>
      <c r="D342">
        <v>23</v>
      </c>
      <c r="E342" t="str">
        <f>VLOOKUP(D342,CategoriaProdutos!$A$2:$B$30,2,0)</f>
        <v>MATERIAIS PINTURA</v>
      </c>
    </row>
    <row r="343" spans="1:5" x14ac:dyDescent="0.25">
      <c r="A343" s="14">
        <v>342</v>
      </c>
      <c r="B343" s="14" t="s">
        <v>781</v>
      </c>
      <c r="C343" t="s">
        <v>50</v>
      </c>
      <c r="D343">
        <v>23</v>
      </c>
      <c r="E343" t="str">
        <f>VLOOKUP(D343,CategoriaProdutos!$A$2:$B$30,2,0)</f>
        <v>MATERIAIS PINTURA</v>
      </c>
    </row>
    <row r="344" spans="1:5" x14ac:dyDescent="0.25">
      <c r="A344" s="14">
        <v>343</v>
      </c>
      <c r="B344" s="14" t="s">
        <v>782</v>
      </c>
      <c r="C344" t="s">
        <v>787</v>
      </c>
      <c r="D344">
        <v>23</v>
      </c>
      <c r="E344" t="str">
        <f>VLOOKUP(D344,CategoriaProdutos!$A$2:$B$30,2,0)</f>
        <v>MATERIAIS PINTURA</v>
      </c>
    </row>
    <row r="345" spans="1:5" x14ac:dyDescent="0.25">
      <c r="A345" s="14">
        <v>344</v>
      </c>
      <c r="B345" s="14" t="s">
        <v>783</v>
      </c>
      <c r="C345" t="s">
        <v>50</v>
      </c>
      <c r="D345">
        <v>23</v>
      </c>
      <c r="E345" t="str">
        <f>VLOOKUP(D345,CategoriaProdutos!$A$2:$B$30,2,0)</f>
        <v>MATERIAIS PINTURA</v>
      </c>
    </row>
    <row r="346" spans="1:5" x14ac:dyDescent="0.25">
      <c r="A346" s="14">
        <v>345</v>
      </c>
      <c r="B346" s="14" t="s">
        <v>784</v>
      </c>
      <c r="C346" t="s">
        <v>50</v>
      </c>
      <c r="D346">
        <v>23</v>
      </c>
      <c r="E346" t="str">
        <f>VLOOKUP(D346,CategoriaProdutos!$A$2:$B$30,2,0)</f>
        <v>MATERIAIS PINTURA</v>
      </c>
    </row>
    <row r="347" spans="1:5" x14ac:dyDescent="0.25">
      <c r="A347" s="14">
        <v>346</v>
      </c>
      <c r="B347" s="14" t="s">
        <v>785</v>
      </c>
      <c r="C347" t="s">
        <v>787</v>
      </c>
      <c r="D347">
        <v>23</v>
      </c>
      <c r="E347" t="str">
        <f>VLOOKUP(D347,CategoriaProdutos!$A$2:$B$30,2,0)</f>
        <v>MATERIAIS PINTURA</v>
      </c>
    </row>
    <row r="348" spans="1:5" x14ac:dyDescent="0.25">
      <c r="A348" s="14">
        <v>347</v>
      </c>
      <c r="B348" s="14" t="s">
        <v>786</v>
      </c>
      <c r="C348" t="s">
        <v>50</v>
      </c>
      <c r="D348">
        <v>23</v>
      </c>
      <c r="E348" t="str">
        <f>VLOOKUP(D348,CategoriaProdutos!$A$2:$B$30,2,0)</f>
        <v>MATERIAIS PINTURA</v>
      </c>
    </row>
    <row r="349" spans="1:5" x14ac:dyDescent="0.25">
      <c r="A349" s="14">
        <v>348</v>
      </c>
      <c r="B349" s="14" t="s">
        <v>788</v>
      </c>
      <c r="C349" t="s">
        <v>50</v>
      </c>
      <c r="D349">
        <v>23</v>
      </c>
      <c r="E349" t="str">
        <f>VLOOKUP(D349,CategoriaProdutos!$A$2:$B$30,2,0)</f>
        <v>MATERIAIS PINTURA</v>
      </c>
    </row>
    <row r="350" spans="1:5" x14ac:dyDescent="0.25">
      <c r="A350" s="14">
        <v>349</v>
      </c>
      <c r="B350" s="14" t="s">
        <v>789</v>
      </c>
      <c r="C350" t="s">
        <v>50</v>
      </c>
      <c r="D350">
        <v>23</v>
      </c>
      <c r="E350" t="str">
        <f>VLOOKUP(D350,CategoriaProdutos!$A$2:$B$30,2,0)</f>
        <v>MATERIAIS PINTURA</v>
      </c>
    </row>
    <row r="351" spans="1:5" x14ac:dyDescent="0.25">
      <c r="A351" s="14">
        <v>350</v>
      </c>
      <c r="B351" s="14" t="s">
        <v>790</v>
      </c>
      <c r="C351" t="s">
        <v>50</v>
      </c>
      <c r="D351">
        <v>23</v>
      </c>
      <c r="E351" t="str">
        <f>VLOOKUP(D351,CategoriaProdutos!$A$2:$B$30,2,0)</f>
        <v>MATERIAIS PINTURA</v>
      </c>
    </row>
    <row r="352" spans="1:5" x14ac:dyDescent="0.25">
      <c r="A352" s="14">
        <v>351</v>
      </c>
      <c r="B352" s="14" t="s">
        <v>791</v>
      </c>
      <c r="C352" t="s">
        <v>50</v>
      </c>
      <c r="D352">
        <v>23</v>
      </c>
      <c r="E352" t="str">
        <f>VLOOKUP(D352,CategoriaProdutos!$A$2:$B$30,2,0)</f>
        <v>MATERIAIS PINTURA</v>
      </c>
    </row>
    <row r="353" spans="1:5" x14ac:dyDescent="0.25">
      <c r="A353" s="14">
        <v>352</v>
      </c>
      <c r="B353" s="14" t="s">
        <v>792</v>
      </c>
      <c r="C353" t="s">
        <v>50</v>
      </c>
      <c r="D353">
        <v>23</v>
      </c>
      <c r="E353" t="str">
        <f>VLOOKUP(D353,CategoriaProdutos!$A$2:$B$30,2,0)</f>
        <v>MATERIAIS PINTURA</v>
      </c>
    </row>
    <row r="354" spans="1:5" x14ac:dyDescent="0.25">
      <c r="A354" s="14">
        <v>353</v>
      </c>
      <c r="B354" s="14" t="s">
        <v>798</v>
      </c>
      <c r="C354" t="s">
        <v>50</v>
      </c>
      <c r="D354">
        <v>23</v>
      </c>
      <c r="E354" t="str">
        <f>VLOOKUP(D354,CategoriaProdutos!$A$2:$B$30,2,0)</f>
        <v>MATERIAIS PINTURA</v>
      </c>
    </row>
    <row r="355" spans="1:5" x14ac:dyDescent="0.25">
      <c r="A355" s="14">
        <v>354</v>
      </c>
      <c r="B355" s="14" t="s">
        <v>799</v>
      </c>
      <c r="C355" t="s">
        <v>50</v>
      </c>
      <c r="D355">
        <v>23</v>
      </c>
      <c r="E355" t="str">
        <f>VLOOKUP(D355,CategoriaProdutos!$A$2:$B$30,2,0)</f>
        <v>MATERIAIS PINTURA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>
      <selection activeCell="I15" sqref="I15"/>
    </sheetView>
  </sheetViews>
  <sheetFormatPr defaultRowHeight="15" x14ac:dyDescent="0.25"/>
  <cols>
    <col min="1" max="1" width="24.42578125" customWidth="1"/>
    <col min="2" max="2" width="28.42578125" bestFit="1" customWidth="1"/>
    <col min="3" max="3" width="43.42578125" customWidth="1"/>
    <col min="4" max="4" width="17.5703125" bestFit="1" customWidth="1"/>
    <col min="5" max="5" width="19.28515625" bestFit="1" customWidth="1"/>
    <col min="6" max="6" width="21.7109375" bestFit="1" customWidth="1"/>
    <col min="7" max="7" width="17.5703125" customWidth="1"/>
    <col min="8" max="8" width="18.42578125" customWidth="1"/>
    <col min="9" max="9" width="10.7109375" bestFit="1" customWidth="1"/>
    <col min="10" max="10" width="22.85546875" bestFit="1" customWidth="1"/>
    <col min="11" max="11" width="34.7109375" bestFit="1" customWidth="1"/>
  </cols>
  <sheetData>
    <row r="1" spans="1:11" x14ac:dyDescent="0.25">
      <c r="A1" s="2" t="s">
        <v>18</v>
      </c>
      <c r="B1" s="2" t="s">
        <v>25</v>
      </c>
      <c r="C1" s="2" t="s">
        <v>26</v>
      </c>
      <c r="D1" s="2" t="s">
        <v>458</v>
      </c>
      <c r="E1" s="17" t="s">
        <v>7</v>
      </c>
      <c r="F1" s="2" t="s">
        <v>457</v>
      </c>
      <c r="G1" s="8" t="s">
        <v>32</v>
      </c>
      <c r="H1" s="3" t="s">
        <v>5</v>
      </c>
      <c r="I1" s="2" t="s">
        <v>6</v>
      </c>
      <c r="J1" s="2" t="s">
        <v>455</v>
      </c>
      <c r="K1" s="2" t="s">
        <v>456</v>
      </c>
    </row>
    <row r="2" spans="1:11" x14ac:dyDescent="0.25">
      <c r="A2">
        <v>1</v>
      </c>
      <c r="B2">
        <v>1</v>
      </c>
      <c r="C2" t="str">
        <f>VLOOKUP(B2,'Categorias Fornecedores'!1:1048576,2,0)</f>
        <v>ENGENHEIRO</v>
      </c>
      <c r="D2">
        <f>VLOOKUP(E2,'Cadastro Fornecedores'!1:1048576,2,0)</f>
        <v>1</v>
      </c>
      <c r="E2" t="s">
        <v>11</v>
      </c>
      <c r="F2" t="s">
        <v>9</v>
      </c>
      <c r="G2">
        <v>1</v>
      </c>
      <c r="H2" s="1">
        <v>44362</v>
      </c>
      <c r="I2" s="7">
        <v>2070</v>
      </c>
      <c r="J2">
        <v>194</v>
      </c>
      <c r="K2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6"/>
  <sheetViews>
    <sheetView topLeftCell="C1" workbookViewId="0">
      <selection activeCell="F2" sqref="F2"/>
    </sheetView>
  </sheetViews>
  <sheetFormatPr defaultRowHeight="15" x14ac:dyDescent="0.25"/>
  <cols>
    <col min="1" max="1" width="14.140625" bestFit="1" customWidth="1"/>
    <col min="2" max="2" width="30.7109375" bestFit="1" customWidth="1"/>
    <col min="3" max="3" width="37.140625" bestFit="1" customWidth="1"/>
    <col min="4" max="4" width="30" style="16" bestFit="1" customWidth="1"/>
    <col min="5" max="5" width="30" customWidth="1"/>
    <col min="6" max="6" width="36.140625" bestFit="1" customWidth="1"/>
    <col min="7" max="7" width="36.140625" customWidth="1"/>
    <col min="8" max="8" width="42.42578125" bestFit="1" customWidth="1"/>
    <col min="9" max="9" width="42.5703125" bestFit="1" customWidth="1"/>
    <col min="10" max="10" width="35.28515625" customWidth="1"/>
    <col min="11" max="11" width="20" style="1" customWidth="1"/>
    <col min="12" max="12" width="33.140625" customWidth="1"/>
    <col min="13" max="13" width="17.140625" customWidth="1"/>
  </cols>
  <sheetData>
    <row r="1" spans="1:12" x14ac:dyDescent="0.25">
      <c r="A1" s="2" t="s">
        <v>18</v>
      </c>
      <c r="B1" s="2" t="s">
        <v>25</v>
      </c>
      <c r="C1" s="2" t="s">
        <v>26</v>
      </c>
      <c r="D1" s="17" t="s">
        <v>7</v>
      </c>
      <c r="E1" s="2" t="s">
        <v>458</v>
      </c>
      <c r="F1" s="2" t="s">
        <v>455</v>
      </c>
      <c r="G1" s="2" t="s">
        <v>456</v>
      </c>
      <c r="H1" s="2" t="s">
        <v>30</v>
      </c>
      <c r="I1" s="2" t="s">
        <v>457</v>
      </c>
      <c r="J1" s="8" t="s">
        <v>32</v>
      </c>
      <c r="K1" s="3" t="s">
        <v>5</v>
      </c>
      <c r="L1" s="2" t="s">
        <v>6</v>
      </c>
    </row>
    <row r="2" spans="1:12" x14ac:dyDescent="0.25">
      <c r="A2">
        <v>1</v>
      </c>
      <c r="B2">
        <v>5</v>
      </c>
      <c r="C2" t="str">
        <f>VLOOKUP(B2,'Categorias Fornecedores'!A:B,2,0)</f>
        <v>ESCAVAÇÃO</v>
      </c>
      <c r="D2" t="s">
        <v>16</v>
      </c>
      <c r="E2">
        <f>VLOOKUP(D2,'Cadastro Fornecedores'!$A$2:$D$38,2,0)</f>
        <v>2</v>
      </c>
      <c r="F2">
        <v>5</v>
      </c>
      <c r="G2">
        <f>VLOOKUP(F2,'Cadastro ProdutosServiços'!$A$2:$E$557,4,0)</f>
        <v>7</v>
      </c>
      <c r="H2" t="str">
        <f>VLOOKUP(F2,'Cadastro ProdutosServiços'!A:B,2,0)</f>
        <v>LINHA DE PEDREIRO</v>
      </c>
      <c r="I2" t="s">
        <v>15</v>
      </c>
      <c r="J2">
        <v>1</v>
      </c>
      <c r="K2" s="1">
        <v>44382</v>
      </c>
      <c r="L2" s="7">
        <v>900</v>
      </c>
    </row>
    <row r="3" spans="1:12" x14ac:dyDescent="0.25">
      <c r="A3">
        <v>2</v>
      </c>
      <c r="B3">
        <v>3</v>
      </c>
      <c r="C3" t="str">
        <f>VLOOKUP(B3,'Categorias Fornecedores'!A:B,2,0)</f>
        <v>MATERIAL</v>
      </c>
      <c r="D3" t="s">
        <v>20</v>
      </c>
      <c r="E3">
        <f>VLOOKUP(D3,'Cadastro Fornecedores'!$A$2:$D$38,2,0)</f>
        <v>3</v>
      </c>
      <c r="F3">
        <v>6</v>
      </c>
      <c r="G3">
        <f>VLOOKUP(F3,'Cadastro ProdutosServiços'!$A$2:$E$557,4,0)</f>
        <v>4</v>
      </c>
      <c r="H3" t="str">
        <f>VLOOKUP(F3,'Cadastro ProdutosServiços'!A:B,2,0)</f>
        <v>CAM. AREIA MÉDIA</v>
      </c>
      <c r="I3" t="s">
        <v>19</v>
      </c>
      <c r="J3">
        <v>1</v>
      </c>
      <c r="K3" s="1">
        <v>44391</v>
      </c>
      <c r="L3" s="7">
        <v>6.35</v>
      </c>
    </row>
    <row r="4" spans="1:12" x14ac:dyDescent="0.25">
      <c r="A4">
        <v>3</v>
      </c>
      <c r="B4">
        <v>2</v>
      </c>
      <c r="C4" t="str">
        <f>VLOOKUP(B4,'Categorias Fornecedores'!A:B,2,0)</f>
        <v>PEDREIRO</v>
      </c>
      <c r="D4" t="s">
        <v>21</v>
      </c>
      <c r="E4">
        <f>VLOOKUP(D4,'Cadastro Fornecedores'!$A$2:$D$38,2,0)</f>
        <v>4</v>
      </c>
      <c r="F4">
        <v>1</v>
      </c>
      <c r="G4">
        <f>VLOOKUP(F4,'Cadastro ProdutosServiços'!$A$2:$E$557,4,0)</f>
        <v>1</v>
      </c>
      <c r="H4" t="str">
        <f>VLOOKUP(F4,'Cadastro ProdutosServiços'!A:B,2,0)</f>
        <v>MÃO DE OBRA PEDREIRO</v>
      </c>
      <c r="I4" t="s">
        <v>22</v>
      </c>
      <c r="J4">
        <v>1</v>
      </c>
      <c r="K4" s="1">
        <v>44393</v>
      </c>
      <c r="L4" s="7">
        <v>3000</v>
      </c>
    </row>
    <row r="5" spans="1:12" x14ac:dyDescent="0.25">
      <c r="A5">
        <v>4</v>
      </c>
      <c r="B5">
        <v>3</v>
      </c>
      <c r="C5" t="str">
        <f>VLOOKUP(B5,'Categorias Fornecedores'!A:B,2,0)</f>
        <v>MATERIAL</v>
      </c>
      <c r="D5" t="s">
        <v>23</v>
      </c>
      <c r="E5">
        <f>VLOOKUP(D5,'Cadastro Fornecedores'!$A$2:$D$38,2,0)</f>
        <v>5</v>
      </c>
      <c r="F5">
        <v>3</v>
      </c>
      <c r="G5">
        <f>VLOOKUP(F5,'Cadastro ProdutosServiços'!$A$2:$E$557,4,0)</f>
        <v>17</v>
      </c>
      <c r="H5" t="str">
        <f>VLOOKUP(F5,'Cadastro ProdutosServiços'!A:B,2,0)</f>
        <v>BLOCO</v>
      </c>
      <c r="I5" t="s">
        <v>24</v>
      </c>
      <c r="J5">
        <v>2000</v>
      </c>
      <c r="K5" s="1">
        <v>44393</v>
      </c>
      <c r="L5" s="7">
        <v>4000</v>
      </c>
    </row>
    <row r="6" spans="1:12" x14ac:dyDescent="0.25">
      <c r="A6">
        <v>5</v>
      </c>
      <c r="B6">
        <v>3</v>
      </c>
      <c r="C6" t="str">
        <f>VLOOKUP(B6,'Categorias Fornecedores'!A:B,2,0)</f>
        <v>MATERIAL</v>
      </c>
      <c r="D6" t="s">
        <v>20</v>
      </c>
      <c r="E6">
        <f>VLOOKUP(D6,'Cadastro Fornecedores'!$A$2:$D$38,2,0)</f>
        <v>3</v>
      </c>
      <c r="F6">
        <v>6</v>
      </c>
      <c r="G6">
        <f>VLOOKUP(F6,'Cadastro ProdutosServiços'!$A$2:$E$557,4,0)</f>
        <v>4</v>
      </c>
      <c r="H6" t="str">
        <f>VLOOKUP(F6,'Cadastro ProdutosServiços'!A:B,2,0)</f>
        <v>CAM. AREIA MÉDIA</v>
      </c>
      <c r="I6" t="s">
        <v>58</v>
      </c>
      <c r="J6">
        <v>1</v>
      </c>
      <c r="K6" s="1">
        <v>44392</v>
      </c>
      <c r="L6" s="7">
        <v>430</v>
      </c>
    </row>
    <row r="7" spans="1:12" x14ac:dyDescent="0.25">
      <c r="A7">
        <v>6</v>
      </c>
      <c r="B7">
        <v>3</v>
      </c>
      <c r="C7" t="str">
        <f>VLOOKUP(B7,'Categorias Fornecedores'!A:B,2,0)</f>
        <v>MATERIAL</v>
      </c>
      <c r="D7" t="s">
        <v>20</v>
      </c>
      <c r="E7">
        <f>VLOOKUP(D7,'Cadastro Fornecedores'!$A$2:$D$38,2,0)</f>
        <v>3</v>
      </c>
      <c r="F7">
        <v>7</v>
      </c>
      <c r="G7">
        <f>VLOOKUP(F7,'Cadastro ProdutosServiços'!$A$2:$E$557,4,0)</f>
        <v>4</v>
      </c>
      <c r="H7" t="str">
        <f>VLOOKUP(F7,'Cadastro ProdutosServiços'!A:B,2,0)</f>
        <v>CAM. BRITA 1</v>
      </c>
      <c r="I7" t="s">
        <v>59</v>
      </c>
      <c r="J7">
        <v>1</v>
      </c>
      <c r="K7" s="1">
        <v>44392</v>
      </c>
      <c r="L7" s="7">
        <v>520</v>
      </c>
    </row>
    <row r="8" spans="1:12" x14ac:dyDescent="0.25">
      <c r="A8">
        <v>7</v>
      </c>
      <c r="B8">
        <v>3</v>
      </c>
      <c r="C8" t="str">
        <f>VLOOKUP(B8,'Categorias Fornecedores'!A:B,2,0)</f>
        <v>MATERIAL</v>
      </c>
      <c r="D8" t="s">
        <v>20</v>
      </c>
      <c r="E8">
        <f>VLOOKUP(D8,'Cadastro Fornecedores'!$A$2:$D$38,2,0)</f>
        <v>3</v>
      </c>
      <c r="F8">
        <v>8</v>
      </c>
      <c r="G8">
        <f>VLOOKUP(F8,'Cadastro ProdutosServiços'!$A$2:$E$557,4,0)</f>
        <v>4</v>
      </c>
      <c r="H8" t="str">
        <f>VLOOKUP(F8,'Cadastro ProdutosServiços'!A:B,2,0)</f>
        <v>CAM. MATACÃO</v>
      </c>
      <c r="I8" t="s">
        <v>60</v>
      </c>
      <c r="J8">
        <v>1</v>
      </c>
      <c r="K8" s="1">
        <v>44392</v>
      </c>
      <c r="L8" s="7">
        <v>520</v>
      </c>
    </row>
    <row r="9" spans="1:12" x14ac:dyDescent="0.25">
      <c r="A9">
        <v>8</v>
      </c>
      <c r="B9">
        <v>3</v>
      </c>
      <c r="C9" t="str">
        <f>VLOOKUP(B9,'Categorias Fornecedores'!A:B,2,0)</f>
        <v>MATERIAL</v>
      </c>
      <c r="D9" t="s">
        <v>20</v>
      </c>
      <c r="E9">
        <f>VLOOKUP(D9,'Cadastro Fornecedores'!$A$2:$D$38,2,0)</f>
        <v>3</v>
      </c>
      <c r="F9">
        <v>9</v>
      </c>
      <c r="G9">
        <f>VLOOKUP(F9,'Cadastro ProdutosServiços'!$A$2:$E$557,4,0)</f>
        <v>4</v>
      </c>
      <c r="H9" t="str">
        <f>VLOOKUP(F9,'Cadastro ProdutosServiços'!A:B,2,0)</f>
        <v>CIMENTO 50 KG</v>
      </c>
      <c r="I9" t="s">
        <v>61</v>
      </c>
      <c r="J9">
        <v>30</v>
      </c>
      <c r="K9" s="1">
        <v>44392</v>
      </c>
      <c r="L9" s="7">
        <v>855</v>
      </c>
    </row>
    <row r="10" spans="1:12" x14ac:dyDescent="0.25">
      <c r="A10">
        <v>9</v>
      </c>
      <c r="B10">
        <v>3</v>
      </c>
      <c r="C10" t="str">
        <f>VLOOKUP(B10,'Categorias Fornecedores'!A:B,2,0)</f>
        <v>MATERIAL</v>
      </c>
      <c r="D10" t="s">
        <v>20</v>
      </c>
      <c r="E10">
        <f>VLOOKUP(D10,'Cadastro Fornecedores'!$A$2:$D$38,2,0)</f>
        <v>3</v>
      </c>
      <c r="F10">
        <v>10</v>
      </c>
      <c r="G10">
        <f>VLOOKUP(F10,'Cadastro ProdutosServiços'!$A$2:$E$557,4,0)</f>
        <v>3</v>
      </c>
      <c r="H10" t="str">
        <f>VLOOKUP(F10,'Cadastro ProdutosServiços'!A:B,2,0)</f>
        <v>MONTANTE 3,50 3/8 12X17</v>
      </c>
      <c r="I10" t="s">
        <v>62</v>
      </c>
      <c r="J10">
        <v>7</v>
      </c>
      <c r="K10" s="1">
        <v>44392</v>
      </c>
      <c r="L10" s="7">
        <v>931</v>
      </c>
    </row>
    <row r="11" spans="1:12" x14ac:dyDescent="0.25">
      <c r="A11">
        <v>10</v>
      </c>
      <c r="B11">
        <v>3</v>
      </c>
      <c r="C11" t="str">
        <f>VLOOKUP(B11,'Categorias Fornecedores'!A:B,2,0)</f>
        <v>MATERIAL</v>
      </c>
      <c r="D11" t="s">
        <v>20</v>
      </c>
      <c r="E11">
        <f>VLOOKUP(D11,'Cadastro Fornecedores'!$A$2:$D$38,2,0)</f>
        <v>3</v>
      </c>
      <c r="F11">
        <v>11</v>
      </c>
      <c r="G11">
        <f>VLOOKUP(F11,'Cadastro ProdutosServiços'!$A$2:$E$557,4,0)</f>
        <v>3</v>
      </c>
      <c r="H11" t="str">
        <f>VLOOKUP(F11,'Cadastro ProdutosServiços'!A:B,2,0)</f>
        <v>TRELIÇA 6M</v>
      </c>
      <c r="I11" t="s">
        <v>63</v>
      </c>
      <c r="J11">
        <v>5</v>
      </c>
      <c r="K11" s="1">
        <v>44392</v>
      </c>
      <c r="L11" s="7">
        <v>320.64999999999998</v>
      </c>
    </row>
    <row r="12" spans="1:12" x14ac:dyDescent="0.25">
      <c r="A12">
        <v>11</v>
      </c>
      <c r="B12">
        <v>3</v>
      </c>
      <c r="C12" t="str">
        <f>VLOOKUP(B12,'Categorias Fornecedores'!A:B,2,0)</f>
        <v>MATERIAL</v>
      </c>
      <c r="D12" t="s">
        <v>20</v>
      </c>
      <c r="E12">
        <f>VLOOKUP(D12,'Cadastro Fornecedores'!$A$2:$D$38,2,0)</f>
        <v>3</v>
      </c>
      <c r="F12">
        <v>12</v>
      </c>
      <c r="G12">
        <f>VLOOKUP(F12,'Cadastro ProdutosServiços'!$A$2:$E$557,4,0)</f>
        <v>3</v>
      </c>
      <c r="H12" t="str">
        <f>VLOOKUP(F12,'Cadastro ProdutosServiços'!A:B,2,0)</f>
        <v>CANALETA 15CM</v>
      </c>
      <c r="I12" t="s">
        <v>64</v>
      </c>
      <c r="J12">
        <v>100</v>
      </c>
      <c r="K12" s="1">
        <v>44392</v>
      </c>
      <c r="L12" s="7">
        <v>264</v>
      </c>
    </row>
    <row r="13" spans="1:12" x14ac:dyDescent="0.25">
      <c r="A13">
        <v>12</v>
      </c>
      <c r="B13">
        <v>3</v>
      </c>
      <c r="C13" t="str">
        <f>VLOOKUP(B13,'Categorias Fornecedores'!A:B,2,0)</f>
        <v>MATERIAL</v>
      </c>
      <c r="D13" t="s">
        <v>20</v>
      </c>
      <c r="E13">
        <f>VLOOKUP(D13,'Cadastro Fornecedores'!$A$2:$D$38,2,0)</f>
        <v>3</v>
      </c>
      <c r="F13">
        <v>13</v>
      </c>
      <c r="G13">
        <f>VLOOKUP(F13,'Cadastro ProdutosServiços'!$A$2:$E$557,4,0)</f>
        <v>4</v>
      </c>
      <c r="H13" t="str">
        <f>VLOOKUP(F13,'Cadastro ProdutosServiços'!A:B,2,0)</f>
        <v>GLOBOFILITO 17KG</v>
      </c>
      <c r="I13" t="s">
        <v>65</v>
      </c>
      <c r="J13">
        <v>15</v>
      </c>
      <c r="K13" s="1">
        <v>44392</v>
      </c>
      <c r="L13" s="7">
        <v>69.75</v>
      </c>
    </row>
    <row r="14" spans="1:12" x14ac:dyDescent="0.25">
      <c r="A14">
        <v>13</v>
      </c>
      <c r="B14">
        <v>3</v>
      </c>
      <c r="C14" t="str">
        <f>VLOOKUP(B14,'Categorias Fornecedores'!A:B,2,0)</f>
        <v>MATERIAL</v>
      </c>
      <c r="D14" t="s">
        <v>20</v>
      </c>
      <c r="E14">
        <f>VLOOKUP(D14,'Cadastro Fornecedores'!$A$2:$D$38,2,0)</f>
        <v>3</v>
      </c>
      <c r="F14">
        <v>14</v>
      </c>
      <c r="G14">
        <f>VLOOKUP(F14,'Cadastro ProdutosServiços'!$A$2:$E$557,4,0)</f>
        <v>4</v>
      </c>
      <c r="H14" t="str">
        <f>VLOOKUP(F14,'Cadastro ProdutosServiços'!A:B,2,0)</f>
        <v>ARAME REC 18</v>
      </c>
      <c r="I14" t="s">
        <v>90</v>
      </c>
      <c r="J14">
        <v>3</v>
      </c>
      <c r="K14" s="1">
        <v>44392</v>
      </c>
      <c r="L14" s="7">
        <v>84.84</v>
      </c>
    </row>
    <row r="15" spans="1:12" x14ac:dyDescent="0.25">
      <c r="A15">
        <v>14</v>
      </c>
      <c r="B15">
        <v>3</v>
      </c>
      <c r="C15" t="str">
        <f>VLOOKUP(B15,'Categorias Fornecedores'!A:B,2,0)</f>
        <v>MATERIAL</v>
      </c>
      <c r="D15" t="s">
        <v>20</v>
      </c>
      <c r="E15">
        <f>VLOOKUP(D15,'Cadastro Fornecedores'!$A$2:$D$38,2,0)</f>
        <v>3</v>
      </c>
      <c r="F15">
        <v>15</v>
      </c>
      <c r="G15">
        <f>VLOOKUP(F15,'Cadastro ProdutosServiços'!$A$2:$E$557,4,0)</f>
        <v>7</v>
      </c>
      <c r="H15" t="str">
        <f>VLOOKUP(F15,'Cadastro ProdutosServiços'!A:B,2,0)</f>
        <v>SERRA STARRET 12X24</v>
      </c>
      <c r="I15" t="s">
        <v>66</v>
      </c>
      <c r="J15">
        <v>1</v>
      </c>
      <c r="K15" s="1">
        <v>44392</v>
      </c>
      <c r="L15" s="7">
        <v>10.58</v>
      </c>
    </row>
    <row r="16" spans="1:12" x14ac:dyDescent="0.25">
      <c r="A16">
        <v>15</v>
      </c>
      <c r="B16">
        <v>3</v>
      </c>
      <c r="C16" t="str">
        <f>VLOOKUP(B16,'Categorias Fornecedores'!A:B,2,0)</f>
        <v>MATERIAL</v>
      </c>
      <c r="D16" t="s">
        <v>20</v>
      </c>
      <c r="E16">
        <f>VLOOKUP(D16,'Cadastro Fornecedores'!$A$2:$D$38,2,0)</f>
        <v>3</v>
      </c>
      <c r="F16">
        <v>16</v>
      </c>
      <c r="G16">
        <f>VLOOKUP(F16,'Cadastro ProdutosServiços'!$A$2:$E$557,4,0)</f>
        <v>7</v>
      </c>
      <c r="H16" t="str">
        <f>VLOOKUP(F16,'Cadastro ProdutosServiços'!A:B,2,0)</f>
        <v>PREGO 18X30</v>
      </c>
      <c r="I16" t="s">
        <v>68</v>
      </c>
      <c r="J16">
        <v>1</v>
      </c>
      <c r="K16" s="1">
        <v>44392</v>
      </c>
      <c r="L16" s="7">
        <v>23.92</v>
      </c>
    </row>
    <row r="17" spans="1:12" x14ac:dyDescent="0.25">
      <c r="A17">
        <v>16</v>
      </c>
      <c r="B17">
        <v>3</v>
      </c>
      <c r="C17" t="str">
        <f>VLOOKUP(B17,'Categorias Fornecedores'!A:B,2,0)</f>
        <v>MATERIAL</v>
      </c>
      <c r="D17" t="s">
        <v>20</v>
      </c>
      <c r="E17">
        <f>VLOOKUP(D17,'Cadastro Fornecedores'!$A$2:$D$38,2,0)</f>
        <v>3</v>
      </c>
      <c r="F17">
        <v>17</v>
      </c>
      <c r="G17">
        <f>VLOOKUP(F17,'Cadastro ProdutosServiços'!$A$2:$E$557,4,0)</f>
        <v>7</v>
      </c>
      <c r="H17" t="str">
        <f>VLOOKUP(F17,'Cadastro ProdutosServiços'!A:B,2,0)</f>
        <v>TORNEIRA PLÁSTICA PRETA</v>
      </c>
      <c r="I17" t="s">
        <v>67</v>
      </c>
      <c r="J17">
        <v>1</v>
      </c>
      <c r="K17" s="1">
        <v>44392</v>
      </c>
      <c r="L17" s="7">
        <v>5.5</v>
      </c>
    </row>
    <row r="18" spans="1:12" x14ac:dyDescent="0.25">
      <c r="A18">
        <v>17</v>
      </c>
      <c r="B18">
        <v>3</v>
      </c>
      <c r="C18" t="str">
        <f>VLOOKUP(B18,'Categorias Fornecedores'!A:B,2,0)</f>
        <v>MATERIAL</v>
      </c>
      <c r="D18" t="s">
        <v>20</v>
      </c>
      <c r="E18">
        <f>VLOOKUP(D18,'Cadastro Fornecedores'!$A$2:$D$38,2,0)</f>
        <v>3</v>
      </c>
      <c r="F18">
        <v>18</v>
      </c>
      <c r="G18">
        <f>VLOOKUP(F18,'Cadastro ProdutosServiços'!$A$2:$E$557,4,0)</f>
        <v>11</v>
      </c>
      <c r="H18" t="str">
        <f>VLOOKUP(F18,'Cadastro ProdutosServiços'!A:B,2,0)</f>
        <v>TE AZUL AMANCO 20X1/2</v>
      </c>
      <c r="I18" t="s">
        <v>69</v>
      </c>
      <c r="J18">
        <v>1</v>
      </c>
      <c r="K18" s="1">
        <v>44392</v>
      </c>
      <c r="L18" s="7">
        <v>17.34</v>
      </c>
    </row>
    <row r="19" spans="1:12" x14ac:dyDescent="0.25">
      <c r="A19">
        <v>18</v>
      </c>
      <c r="B19">
        <v>3</v>
      </c>
      <c r="C19" t="str">
        <f>VLOOKUP(B19,'Categorias Fornecedores'!A:B,2,0)</f>
        <v>MATERIAL</v>
      </c>
      <c r="D19" t="s">
        <v>20</v>
      </c>
      <c r="E19">
        <f>VLOOKUP(D19,'Cadastro Fornecedores'!$A$2:$D$38,2,0)</f>
        <v>3</v>
      </c>
      <c r="F19">
        <v>19</v>
      </c>
      <c r="G19">
        <f>VLOOKUP(F19,'Cadastro ProdutosServiços'!$A$2:$E$557,4,0)</f>
        <v>7</v>
      </c>
      <c r="H19" t="str">
        <f>VLOOKUP(F19,'Cadastro ProdutosServiços'!A:B,2,0)</f>
        <v>ADESIVO 17GR AMANCO</v>
      </c>
      <c r="I19" t="s">
        <v>70</v>
      </c>
      <c r="J19">
        <v>1</v>
      </c>
      <c r="K19" s="1">
        <v>44392</v>
      </c>
      <c r="L19" s="7">
        <v>4.0999999999999996</v>
      </c>
    </row>
    <row r="20" spans="1:12" x14ac:dyDescent="0.25">
      <c r="A20">
        <v>19</v>
      </c>
      <c r="B20">
        <v>3</v>
      </c>
      <c r="C20" t="str">
        <f>VLOOKUP(B20,'Categorias Fornecedores'!A:B,2,0)</f>
        <v>MATERIAL</v>
      </c>
      <c r="D20" t="s">
        <v>20</v>
      </c>
      <c r="E20">
        <f>VLOOKUP(D20,'Cadastro Fornecedores'!$A$2:$D$38,2,0)</f>
        <v>3</v>
      </c>
      <c r="F20">
        <v>20</v>
      </c>
      <c r="G20">
        <f>VLOOKUP(F20,'Cadastro ProdutosServiços'!$A$2:$E$557,4,0)</f>
        <v>7</v>
      </c>
      <c r="H20" t="str">
        <f>VLOOKUP(F20,'Cadastro ProdutosServiços'!A:B,2,0)</f>
        <v>MANGUEIRA JARDIM</v>
      </c>
      <c r="I20" t="s">
        <v>71</v>
      </c>
      <c r="J20">
        <v>30</v>
      </c>
      <c r="K20" s="1">
        <v>44392</v>
      </c>
      <c r="L20" s="7">
        <v>144</v>
      </c>
    </row>
    <row r="21" spans="1:12" x14ac:dyDescent="0.25">
      <c r="A21">
        <v>20</v>
      </c>
      <c r="B21">
        <v>3</v>
      </c>
      <c r="C21" t="str">
        <f>VLOOKUP(B21,'Categorias Fornecedores'!A:B,2,0)</f>
        <v>MATERIAL</v>
      </c>
      <c r="D21" t="s">
        <v>20</v>
      </c>
      <c r="E21">
        <f>VLOOKUP(D21,'Cadastro Fornecedores'!$A$2:$D$38,2,0)</f>
        <v>3</v>
      </c>
      <c r="F21">
        <v>21</v>
      </c>
      <c r="G21">
        <f>VLOOKUP(F21,'Cadastro ProdutosServiços'!$A$2:$E$557,4,0)</f>
        <v>7</v>
      </c>
      <c r="H21" t="str">
        <f>VLOOKUP(F21,'Cadastro ProdutosServiços'!A:B,2,0)</f>
        <v>PINO MACHO 20A FAME</v>
      </c>
      <c r="I21" t="s">
        <v>76</v>
      </c>
      <c r="J21">
        <v>2</v>
      </c>
      <c r="K21" s="1">
        <v>44397</v>
      </c>
      <c r="L21" s="7">
        <v>18.48</v>
      </c>
    </row>
    <row r="22" spans="1:12" x14ac:dyDescent="0.25">
      <c r="A22">
        <v>21</v>
      </c>
      <c r="B22">
        <v>3</v>
      </c>
      <c r="C22" t="str">
        <f>VLOOKUP(B22,'Categorias Fornecedores'!A:B,2,0)</f>
        <v>MATERIAL</v>
      </c>
      <c r="D22" t="s">
        <v>20</v>
      </c>
      <c r="E22">
        <f>VLOOKUP(D22,'Cadastro Fornecedores'!$A$2:$D$38,2,0)</f>
        <v>3</v>
      </c>
      <c r="F22">
        <v>22</v>
      </c>
      <c r="G22">
        <f>VLOOKUP(F22,'Cadastro ProdutosServiços'!$A$2:$E$557,4,0)</f>
        <v>7</v>
      </c>
      <c r="H22" t="str">
        <f>VLOOKUP(F22,'Cadastro ProdutosServiços'!A:B,2,0)</f>
        <v>PINO FEMEA 20A ILUMI</v>
      </c>
      <c r="I22" t="s">
        <v>77</v>
      </c>
      <c r="J22">
        <v>1</v>
      </c>
      <c r="K22" s="1">
        <v>44397</v>
      </c>
      <c r="L22" s="7">
        <v>6.48</v>
      </c>
    </row>
    <row r="23" spans="1:12" x14ac:dyDescent="0.25">
      <c r="A23">
        <v>22</v>
      </c>
      <c r="B23">
        <v>3</v>
      </c>
      <c r="C23" t="str">
        <f>VLOOKUP(B23,'Categorias Fornecedores'!A:B,2,0)</f>
        <v>MATERIAL</v>
      </c>
      <c r="D23" t="s">
        <v>20</v>
      </c>
      <c r="E23">
        <f>VLOOKUP(D23,'Cadastro Fornecedores'!$A$2:$D$38,2,0)</f>
        <v>3</v>
      </c>
      <c r="F23">
        <v>23</v>
      </c>
      <c r="G23">
        <f>VLOOKUP(F23,'Cadastro ProdutosServiços'!$A$2:$E$557,4,0)</f>
        <v>7</v>
      </c>
      <c r="H23" t="str">
        <f>VLOOKUP(F23,'Cadastro ProdutosServiços'!A:B,2,0)</f>
        <v>FITA ISOLANTE 20M TIGRE</v>
      </c>
      <c r="I23" t="s">
        <v>78</v>
      </c>
      <c r="J23">
        <v>1</v>
      </c>
      <c r="K23" s="1">
        <v>44397</v>
      </c>
      <c r="L23" s="7">
        <v>10.9</v>
      </c>
    </row>
    <row r="24" spans="1:12" x14ac:dyDescent="0.25">
      <c r="A24">
        <v>23</v>
      </c>
      <c r="B24">
        <v>3</v>
      </c>
      <c r="C24" t="str">
        <f>VLOOKUP(B24,'Categorias Fornecedores'!A:B,2,0)</f>
        <v>MATERIAL</v>
      </c>
      <c r="D24" t="s">
        <v>20</v>
      </c>
      <c r="E24">
        <f>VLOOKUP(D24,'Cadastro Fornecedores'!$A$2:$D$38,2,0)</f>
        <v>3</v>
      </c>
      <c r="F24">
        <v>24</v>
      </c>
      <c r="G24">
        <f>VLOOKUP(F24,'Cadastro ProdutosServiços'!$A$2:$E$557,4,0)</f>
        <v>3</v>
      </c>
      <c r="H24" t="str">
        <f>VLOOKUP(F24,'Cadastro ProdutosServiços'!A:B,2,0)</f>
        <v>FERRAGEM ARMADA</v>
      </c>
      <c r="I24" t="s">
        <v>75</v>
      </c>
      <c r="J24">
        <v>1</v>
      </c>
      <c r="K24" s="1">
        <v>44398</v>
      </c>
      <c r="L24" s="7">
        <v>3856</v>
      </c>
    </row>
    <row r="25" spans="1:12" x14ac:dyDescent="0.25">
      <c r="A25">
        <v>24</v>
      </c>
      <c r="B25">
        <v>3</v>
      </c>
      <c r="C25" t="str">
        <f>VLOOKUP(B25,'Categorias Fornecedores'!A:B,2,0)</f>
        <v>MATERIAL</v>
      </c>
      <c r="D25" t="s">
        <v>20</v>
      </c>
      <c r="E25">
        <f>VLOOKUP(D25,'Cadastro Fornecedores'!$A$2:$D$38,2,0)</f>
        <v>3</v>
      </c>
      <c r="F25">
        <v>9</v>
      </c>
      <c r="G25">
        <f>VLOOKUP(F25,'Cadastro ProdutosServiços'!$A$2:$E$557,4,0)</f>
        <v>4</v>
      </c>
      <c r="H25" t="str">
        <f>VLOOKUP(F25,'Cadastro ProdutosServiços'!A:B,2,0)</f>
        <v>CIMENTO 50 KG</v>
      </c>
      <c r="I25" t="s">
        <v>80</v>
      </c>
      <c r="J25">
        <v>10</v>
      </c>
      <c r="K25" s="1">
        <v>44400</v>
      </c>
      <c r="L25" s="7">
        <v>285</v>
      </c>
    </row>
    <row r="26" spans="1:12" x14ac:dyDescent="0.25">
      <c r="A26">
        <v>25</v>
      </c>
      <c r="B26">
        <v>3</v>
      </c>
      <c r="C26" t="str">
        <f>VLOOKUP(B26,'Categorias Fornecedores'!A:B,2,0)</f>
        <v>MATERIAL</v>
      </c>
      <c r="D26" t="s">
        <v>20</v>
      </c>
      <c r="E26">
        <f>VLOOKUP(D26,'Cadastro Fornecedores'!$A$2:$D$38,2,0)</f>
        <v>3</v>
      </c>
      <c r="F26">
        <v>25</v>
      </c>
      <c r="G26">
        <f>VLOOKUP(F26,'Cadastro ProdutosServiços'!$A$2:$E$557,4,0)</f>
        <v>3</v>
      </c>
      <c r="H26" t="str">
        <f>VLOOKUP(F26,'Cadastro ProdutosServiços'!A:B,2,0)</f>
        <v>PILAR</v>
      </c>
      <c r="I26" t="s">
        <v>81</v>
      </c>
      <c r="J26">
        <v>3</v>
      </c>
      <c r="K26" s="1">
        <v>44399</v>
      </c>
      <c r="L26" s="7">
        <v>714</v>
      </c>
    </row>
    <row r="27" spans="1:12" x14ac:dyDescent="0.25">
      <c r="A27">
        <v>26</v>
      </c>
      <c r="B27">
        <v>3</v>
      </c>
      <c r="C27" t="str">
        <f>VLOOKUP(B27,'Categorias Fornecedores'!A:B,2,0)</f>
        <v>MATERIAL</v>
      </c>
      <c r="D27" t="s">
        <v>20</v>
      </c>
      <c r="E27">
        <f>VLOOKUP(D27,'Cadastro Fornecedores'!$A$2:$D$38,2,0)</f>
        <v>3</v>
      </c>
      <c r="F27">
        <v>9</v>
      </c>
      <c r="G27">
        <f>VLOOKUP(F27,'Cadastro ProdutosServiços'!$A$2:$E$557,4,0)</f>
        <v>4</v>
      </c>
      <c r="H27" t="str">
        <f>VLOOKUP(F27,'Cadastro ProdutosServiços'!A:B,2,0)</f>
        <v>CIMENTO 50 KG</v>
      </c>
      <c r="I27" t="s">
        <v>80</v>
      </c>
      <c r="J27">
        <v>10</v>
      </c>
      <c r="K27" s="1">
        <v>44398</v>
      </c>
      <c r="L27" s="7">
        <v>285</v>
      </c>
    </row>
    <row r="28" spans="1:12" x14ac:dyDescent="0.25">
      <c r="A28">
        <v>27</v>
      </c>
      <c r="B28">
        <v>3</v>
      </c>
      <c r="C28" t="str">
        <f>VLOOKUP(B28,'Categorias Fornecedores'!A:B,2,0)</f>
        <v>MATERIAL</v>
      </c>
      <c r="D28" t="s">
        <v>20</v>
      </c>
      <c r="E28">
        <f>VLOOKUP(D28,'Cadastro Fornecedores'!$A$2:$D$38,2,0)</f>
        <v>3</v>
      </c>
      <c r="F28">
        <v>13</v>
      </c>
      <c r="G28">
        <f>VLOOKUP(F28,'Cadastro ProdutosServiços'!$A$2:$E$557,4,0)</f>
        <v>4</v>
      </c>
      <c r="H28" t="str">
        <f>VLOOKUP(F28,'Cadastro ProdutosServiços'!A:B,2,0)</f>
        <v>GLOBOFILITO 17KG</v>
      </c>
      <c r="I28" t="s">
        <v>82</v>
      </c>
      <c r="J28">
        <v>5</v>
      </c>
      <c r="K28" s="1">
        <v>44398</v>
      </c>
      <c r="L28" s="7">
        <v>23.25</v>
      </c>
    </row>
    <row r="29" spans="1:12" x14ac:dyDescent="0.25">
      <c r="A29">
        <v>28</v>
      </c>
      <c r="B29">
        <v>3</v>
      </c>
      <c r="C29" t="str">
        <f>VLOOKUP(B29,'Categorias Fornecedores'!A:B,2,0)</f>
        <v>MATERIAL</v>
      </c>
      <c r="D29" t="s">
        <v>20</v>
      </c>
      <c r="E29">
        <f>VLOOKUP(D29,'Cadastro Fornecedores'!$A$2:$D$38,2,0)</f>
        <v>3</v>
      </c>
      <c r="F29">
        <v>26</v>
      </c>
      <c r="G29">
        <f>VLOOKUP(F29,'Cadastro ProdutosServiços'!$A$2:$E$557,4,0)</f>
        <v>4</v>
      </c>
      <c r="H29" t="str">
        <f>VLOOKUP(F29,'Cadastro ProdutosServiços'!A:B,2,0)</f>
        <v>CAM. AREIA MÉDIA GROSSA</v>
      </c>
      <c r="I29" t="s">
        <v>106</v>
      </c>
      <c r="J29">
        <v>1</v>
      </c>
      <c r="K29" s="1">
        <v>44398</v>
      </c>
      <c r="L29" s="7">
        <v>430</v>
      </c>
    </row>
    <row r="30" spans="1:12" x14ac:dyDescent="0.25">
      <c r="A30">
        <v>29</v>
      </c>
      <c r="B30">
        <v>3</v>
      </c>
      <c r="C30" t="str">
        <f>VLOOKUP(B30,'Categorias Fornecedores'!A:B,2,0)</f>
        <v>MATERIAL</v>
      </c>
      <c r="D30" t="s">
        <v>20</v>
      </c>
      <c r="E30">
        <f>VLOOKUP(D30,'Cadastro Fornecedores'!$A$2:$D$38,2,0)</f>
        <v>3</v>
      </c>
      <c r="F30">
        <v>27</v>
      </c>
      <c r="G30">
        <f>VLOOKUP(F30,'Cadastro ProdutosServiços'!$A$2:$E$557,4,0)</f>
        <v>19</v>
      </c>
      <c r="H30" t="str">
        <f>VLOOKUP(F30,'Cadastro ProdutosServiços'!A:B,2,0)</f>
        <v>BITONEIRA</v>
      </c>
      <c r="I30" t="s">
        <v>86</v>
      </c>
      <c r="J30">
        <v>1</v>
      </c>
      <c r="K30" s="1">
        <v>44397</v>
      </c>
      <c r="L30" s="7">
        <v>2500</v>
      </c>
    </row>
    <row r="31" spans="1:12" x14ac:dyDescent="0.25">
      <c r="A31">
        <v>30</v>
      </c>
      <c r="B31">
        <v>3</v>
      </c>
      <c r="C31" t="str">
        <f>VLOOKUP(B31,'Categorias Fornecedores'!A:B,2,0)</f>
        <v>MATERIAL</v>
      </c>
      <c r="D31" t="s">
        <v>87</v>
      </c>
      <c r="E31">
        <f>VLOOKUP(D31,'Cadastro Fornecedores'!$A$2:$D$38,2,0)</f>
        <v>7</v>
      </c>
      <c r="F31">
        <v>28</v>
      </c>
      <c r="G31">
        <f>VLOOKUP(F31,'Cadastro ProdutosServiços'!$A$2:$E$557,4,0)</f>
        <v>4</v>
      </c>
      <c r="H31" t="str">
        <f>VLOOKUP(F31,'Cadastro ProdutosServiços'!A:B,2,0)</f>
        <v>ARAME REC 14</v>
      </c>
      <c r="I31" t="s">
        <v>89</v>
      </c>
      <c r="J31">
        <v>4</v>
      </c>
      <c r="K31" s="1">
        <v>44403</v>
      </c>
      <c r="L31" s="7">
        <v>112</v>
      </c>
    </row>
    <row r="32" spans="1:12" x14ac:dyDescent="0.25">
      <c r="A32">
        <v>31</v>
      </c>
      <c r="B32">
        <v>3</v>
      </c>
      <c r="C32" t="str">
        <f>VLOOKUP(B32,'Categorias Fornecedores'!A:B,2,0)</f>
        <v>MATERIAL</v>
      </c>
      <c r="D32" t="s">
        <v>95</v>
      </c>
      <c r="E32">
        <f>VLOOKUP(D32,'Cadastro Fornecedores'!$A$2:$D$38,2,0)</f>
        <v>8</v>
      </c>
      <c r="F32">
        <v>29</v>
      </c>
      <c r="G32">
        <f>VLOOKUP(F32,'Cadastro ProdutosServiços'!$A$2:$E$557,4,0)</f>
        <v>2</v>
      </c>
      <c r="H32" t="str">
        <f>VLOOKUP(F32,'Cadastro ProdutosServiços'!A:B,2,0)</f>
        <v>TÁBUA PINUS 05X3,00M BRUTA</v>
      </c>
      <c r="I32" t="s">
        <v>96</v>
      </c>
      <c r="J32">
        <v>50</v>
      </c>
      <c r="K32" s="1">
        <v>44403</v>
      </c>
      <c r="L32" s="7">
        <v>270</v>
      </c>
    </row>
    <row r="33" spans="1:12" x14ac:dyDescent="0.25">
      <c r="A33">
        <v>32</v>
      </c>
      <c r="B33">
        <v>3</v>
      </c>
      <c r="C33" t="str">
        <f>VLOOKUP(B33,'Categorias Fornecedores'!A:B,2,0)</f>
        <v>MATERIAL</v>
      </c>
      <c r="D33" t="s">
        <v>95</v>
      </c>
      <c r="E33">
        <f>VLOOKUP(D33,'Cadastro Fornecedores'!$A$2:$D$38,2,0)</f>
        <v>8</v>
      </c>
      <c r="F33">
        <v>30</v>
      </c>
      <c r="G33">
        <f>VLOOKUP(F33,'Cadastro ProdutosServiços'!$A$2:$E$557,4,0)</f>
        <v>2</v>
      </c>
      <c r="H33" t="str">
        <f>VLOOKUP(F33,'Cadastro ProdutosServiços'!A:B,2,0)</f>
        <v>TÁBUA PINUS 30X3,00M BRUTA</v>
      </c>
      <c r="I33" t="s">
        <v>97</v>
      </c>
      <c r="J33">
        <v>30</v>
      </c>
      <c r="K33" s="1">
        <v>44403</v>
      </c>
      <c r="L33" s="7">
        <v>1101.5999999999999</v>
      </c>
    </row>
    <row r="34" spans="1:12" x14ac:dyDescent="0.25">
      <c r="A34">
        <v>33</v>
      </c>
      <c r="B34">
        <v>3</v>
      </c>
      <c r="C34" t="str">
        <f>VLOOKUP(B34,'Categorias Fornecedores'!A:B,2,0)</f>
        <v>MATERIAL</v>
      </c>
      <c r="D34" t="s">
        <v>20</v>
      </c>
      <c r="E34">
        <f>VLOOKUP(D34,'Cadastro Fornecedores'!$A$2:$D$38,2,0)</f>
        <v>3</v>
      </c>
      <c r="F34">
        <v>13</v>
      </c>
      <c r="G34">
        <f>VLOOKUP(F34,'Cadastro ProdutosServiços'!$A$2:$E$557,4,0)</f>
        <v>4</v>
      </c>
      <c r="H34" t="str">
        <f>VLOOKUP(F34,'Cadastro ProdutosServiços'!A:B,2,0)</f>
        <v>GLOBOFILITO 17KG</v>
      </c>
      <c r="I34" t="s">
        <v>98</v>
      </c>
      <c r="J34">
        <v>20</v>
      </c>
      <c r="K34" s="1">
        <v>44406</v>
      </c>
      <c r="L34" s="7">
        <v>93</v>
      </c>
    </row>
    <row r="35" spans="1:12" x14ac:dyDescent="0.25">
      <c r="A35">
        <v>34</v>
      </c>
      <c r="B35">
        <v>3</v>
      </c>
      <c r="C35" t="str">
        <f>VLOOKUP(B35,'Categorias Fornecedores'!A:B,2,0)</f>
        <v>MATERIAL</v>
      </c>
      <c r="D35" t="s">
        <v>20</v>
      </c>
      <c r="E35">
        <f>VLOOKUP(D35,'Cadastro Fornecedores'!$A$2:$D$38,2,0)</f>
        <v>3</v>
      </c>
      <c r="F35">
        <v>31</v>
      </c>
      <c r="G35">
        <f>VLOOKUP(F35,'Cadastro ProdutosServiços'!$A$2:$E$557,4,0)</f>
        <v>4</v>
      </c>
      <c r="H35" t="str">
        <f>VLOOKUP(F35,'Cadastro ProdutosServiços'!A:B,2,0)</f>
        <v>CAIXA COPASA C/GRADE</v>
      </c>
      <c r="I35" t="s">
        <v>100</v>
      </c>
      <c r="J35">
        <v>1</v>
      </c>
      <c r="K35" s="1">
        <v>44406</v>
      </c>
      <c r="L35" s="7">
        <v>154</v>
      </c>
    </row>
    <row r="36" spans="1:12" x14ac:dyDescent="0.25">
      <c r="A36">
        <v>35</v>
      </c>
      <c r="B36">
        <v>3</v>
      </c>
      <c r="C36" t="str">
        <f>VLOOKUP(B36,'Categorias Fornecedores'!A:B,2,0)</f>
        <v>MATERIAL</v>
      </c>
      <c r="D36" t="s">
        <v>20</v>
      </c>
      <c r="E36">
        <f>VLOOKUP(D36,'Cadastro Fornecedores'!$A$2:$D$38,2,0)</f>
        <v>3</v>
      </c>
      <c r="F36">
        <v>9</v>
      </c>
      <c r="G36">
        <f>VLOOKUP(F36,'Cadastro ProdutosServiços'!$A$2:$E$557,4,0)</f>
        <v>4</v>
      </c>
      <c r="H36" t="str">
        <f>VLOOKUP(F36,'Cadastro ProdutosServiços'!A:B,2,0)</f>
        <v>CIMENTO 50 KG</v>
      </c>
      <c r="I36" t="s">
        <v>101</v>
      </c>
      <c r="J36">
        <v>20</v>
      </c>
      <c r="K36" s="1">
        <v>44405</v>
      </c>
      <c r="L36" s="7">
        <v>570</v>
      </c>
    </row>
    <row r="37" spans="1:12" x14ac:dyDescent="0.25">
      <c r="A37">
        <v>36</v>
      </c>
      <c r="B37">
        <v>3</v>
      </c>
      <c r="C37" t="str">
        <f>VLOOKUP(B37,'Categorias Fornecedores'!A:B,2,0)</f>
        <v>MATERIAL</v>
      </c>
      <c r="D37" t="s">
        <v>20</v>
      </c>
      <c r="E37">
        <f>VLOOKUP(D37,'Cadastro Fornecedores'!$A$2:$D$38,2,0)</f>
        <v>3</v>
      </c>
      <c r="F37">
        <v>32</v>
      </c>
      <c r="G37">
        <f>VLOOKUP(F37,'Cadastro ProdutosServiços'!$A$2:$E$557,4,0)</f>
        <v>4</v>
      </c>
      <c r="H37" t="str">
        <f>VLOOKUP(F37,'Cadastro ProdutosServiços'!A:B,2,0)</f>
        <v>CAM. BRITA 0</v>
      </c>
      <c r="I37" t="s">
        <v>103</v>
      </c>
      <c r="J37">
        <v>1</v>
      </c>
      <c r="K37" s="1">
        <v>44404</v>
      </c>
      <c r="L37" s="7">
        <v>540</v>
      </c>
    </row>
    <row r="38" spans="1:12" x14ac:dyDescent="0.25">
      <c r="A38">
        <v>37</v>
      </c>
      <c r="B38">
        <v>3</v>
      </c>
      <c r="C38" t="str">
        <f>VLOOKUP(B38,'Categorias Fornecedores'!A:B,2,0)</f>
        <v>MATERIAL</v>
      </c>
      <c r="D38" t="s">
        <v>20</v>
      </c>
      <c r="E38">
        <f>VLOOKUP(D38,'Cadastro Fornecedores'!$A$2:$D$38,2,0)</f>
        <v>3</v>
      </c>
      <c r="F38">
        <v>33</v>
      </c>
      <c r="G38">
        <f>VLOOKUP(F38,'Cadastro ProdutosServiços'!$A$2:$E$557,4,0)</f>
        <v>7</v>
      </c>
      <c r="H38" t="str">
        <f>VLOOKUP(F38,'Cadastro ProdutosServiços'!A:B,2,0)</f>
        <v>PREGO 17X21</v>
      </c>
      <c r="I38" t="s">
        <v>105</v>
      </c>
      <c r="J38">
        <v>1</v>
      </c>
      <c r="K38" s="1">
        <v>44404</v>
      </c>
      <c r="L38" s="7">
        <v>23.84</v>
      </c>
    </row>
    <row r="39" spans="1:12" x14ac:dyDescent="0.25">
      <c r="A39">
        <v>38</v>
      </c>
      <c r="B39">
        <v>3</v>
      </c>
      <c r="C39" t="str">
        <f>VLOOKUP(B39,'Categorias Fornecedores'!A:B,2,0)</f>
        <v>MATERIAL</v>
      </c>
      <c r="D39" t="s">
        <v>20</v>
      </c>
      <c r="E39">
        <f>VLOOKUP(D39,'Cadastro Fornecedores'!$A$2:$D$38,2,0)</f>
        <v>3</v>
      </c>
      <c r="F39">
        <v>26</v>
      </c>
      <c r="G39">
        <f>VLOOKUP(F39,'Cadastro ProdutosServiços'!$A$2:$E$557,4,0)</f>
        <v>4</v>
      </c>
      <c r="H39" t="str">
        <f>VLOOKUP(F39,'Cadastro ProdutosServiços'!A:B,2,0)</f>
        <v>CAM. AREIA MÉDIA GROSSA</v>
      </c>
      <c r="I39" t="s">
        <v>106</v>
      </c>
      <c r="J39">
        <v>1</v>
      </c>
      <c r="K39" s="1">
        <v>44405</v>
      </c>
      <c r="L39" s="7">
        <v>430</v>
      </c>
    </row>
    <row r="40" spans="1:12" x14ac:dyDescent="0.25">
      <c r="A40">
        <v>39</v>
      </c>
      <c r="B40">
        <v>3</v>
      </c>
      <c r="C40" t="str">
        <f>VLOOKUP(B40,'Categorias Fornecedores'!A:B,2,0)</f>
        <v>MATERIAL</v>
      </c>
      <c r="D40" t="s">
        <v>20</v>
      </c>
      <c r="E40">
        <f>VLOOKUP(D40,'Cadastro Fornecedores'!$A$2:$D$38,2,0)</f>
        <v>3</v>
      </c>
      <c r="F40">
        <v>34</v>
      </c>
      <c r="G40">
        <f>VLOOKUP(F40,'Cadastro ProdutosServiços'!$A$2:$E$557,4,0)</f>
        <v>7</v>
      </c>
      <c r="H40" t="str">
        <f>VLOOKUP(F40,'Cadastro ProdutosServiços'!A:B,2,0)</f>
        <v>LONA PRETA 4M</v>
      </c>
      <c r="I40" t="s">
        <v>108</v>
      </c>
      <c r="J40">
        <v>17</v>
      </c>
      <c r="K40" s="1">
        <v>44405</v>
      </c>
      <c r="L40" s="7">
        <v>115.77</v>
      </c>
    </row>
    <row r="41" spans="1:12" x14ac:dyDescent="0.25">
      <c r="A41">
        <v>40</v>
      </c>
      <c r="B41">
        <v>3</v>
      </c>
      <c r="C41" t="str">
        <f>VLOOKUP(B41,'Categorias Fornecedores'!A:B,2,0)</f>
        <v>MATERIAL</v>
      </c>
      <c r="D41" t="s">
        <v>20</v>
      </c>
      <c r="E41">
        <f>VLOOKUP(D41,'Cadastro Fornecedores'!$A$2:$D$38,2,0)</f>
        <v>3</v>
      </c>
      <c r="F41">
        <v>24</v>
      </c>
      <c r="G41">
        <f>VLOOKUP(F41,'Cadastro ProdutosServiços'!$A$2:$E$557,4,0)</f>
        <v>3</v>
      </c>
      <c r="H41" t="str">
        <f>VLOOKUP(F41,'Cadastro ProdutosServiços'!A:B,2,0)</f>
        <v>FERRAGEM ARMADA</v>
      </c>
      <c r="I41" t="s">
        <v>75</v>
      </c>
      <c r="J41">
        <v>109.1</v>
      </c>
      <c r="K41" s="1">
        <v>44403</v>
      </c>
      <c r="L41" s="7">
        <v>4145.8</v>
      </c>
    </row>
    <row r="42" spans="1:12" x14ac:dyDescent="0.25">
      <c r="A42">
        <v>41</v>
      </c>
      <c r="B42">
        <v>3</v>
      </c>
      <c r="C42" t="str">
        <f>VLOOKUP(B42,'Categorias Fornecedores'!A:B,2,0)</f>
        <v>MATERIAL</v>
      </c>
      <c r="D42" t="s">
        <v>20</v>
      </c>
      <c r="E42">
        <f>VLOOKUP(D42,'Cadastro Fornecedores'!$A$2:$D$38,2,0)</f>
        <v>3</v>
      </c>
      <c r="F42">
        <v>35</v>
      </c>
      <c r="G42">
        <f>VLOOKUP(F42,'Cadastro ProdutosServiços'!$A$2:$E$557,4,0)</f>
        <v>7</v>
      </c>
      <c r="H42" t="str">
        <f>VLOOKUP(F42,'Cadastro ProdutosServiços'!A:B,2,0)</f>
        <v>DISCO SERRA 4.3/8 THOMPSON</v>
      </c>
      <c r="I42" t="s">
        <v>111</v>
      </c>
      <c r="J42">
        <v>1</v>
      </c>
      <c r="K42" s="1">
        <v>44403</v>
      </c>
      <c r="L42" s="7">
        <v>29.55</v>
      </c>
    </row>
    <row r="43" spans="1:12" x14ac:dyDescent="0.25">
      <c r="A43">
        <v>42</v>
      </c>
      <c r="B43">
        <v>3</v>
      </c>
      <c r="C43" t="str">
        <f>VLOOKUP(B43,'Categorias Fornecedores'!A:B,2,0)</f>
        <v>MATERIAL</v>
      </c>
      <c r="D43" t="s">
        <v>20</v>
      </c>
      <c r="E43">
        <f>VLOOKUP(D43,'Cadastro Fornecedores'!$A$2:$D$38,2,0)</f>
        <v>3</v>
      </c>
      <c r="F43">
        <v>36</v>
      </c>
      <c r="G43">
        <f>VLOOKUP(F43,'Cadastro ProdutosServiços'!$A$2:$E$557,4,0)</f>
        <v>7</v>
      </c>
      <c r="H43" t="str">
        <f>VLOOKUP(F43,'Cadastro ProdutosServiços'!A:B,2,0)</f>
        <v>DISCO SERRA 7.1/4 24D THOMPSON</v>
      </c>
      <c r="I43" t="s">
        <v>112</v>
      </c>
      <c r="J43">
        <v>1</v>
      </c>
      <c r="K43" s="1">
        <v>44403</v>
      </c>
      <c r="L43" s="7">
        <v>55.59</v>
      </c>
    </row>
    <row r="44" spans="1:12" x14ac:dyDescent="0.25">
      <c r="A44">
        <v>43</v>
      </c>
      <c r="B44">
        <v>3</v>
      </c>
      <c r="C44" t="str">
        <f>VLOOKUP(B44,'Categorias Fornecedores'!A:B,2,0)</f>
        <v>MATERIAL</v>
      </c>
      <c r="D44" t="s">
        <v>20</v>
      </c>
      <c r="E44">
        <f>VLOOKUP(D44,'Cadastro Fornecedores'!$A$2:$D$38,2,0)</f>
        <v>3</v>
      </c>
      <c r="F44">
        <v>37</v>
      </c>
      <c r="G44">
        <f>VLOOKUP(F44,'Cadastro ProdutosServiços'!$A$2:$E$557,4,0)</f>
        <v>7</v>
      </c>
      <c r="H44" t="str">
        <f>VLOOKUP(F44,'Cadastro ProdutosServiços'!A:B,2,0)</f>
        <v>DISCO P/DESBASTES METAL</v>
      </c>
      <c r="I44" t="s">
        <v>114</v>
      </c>
      <c r="J44">
        <v>1</v>
      </c>
      <c r="K44" s="1">
        <v>44403</v>
      </c>
      <c r="L44" s="7">
        <v>13.6</v>
      </c>
    </row>
    <row r="45" spans="1:12" x14ac:dyDescent="0.25">
      <c r="A45">
        <v>44</v>
      </c>
      <c r="B45">
        <v>2</v>
      </c>
      <c r="C45" t="str">
        <f>VLOOKUP(B45,'Categorias Fornecedores'!A:B,2,0)</f>
        <v>PEDREIRO</v>
      </c>
      <c r="D45" t="s">
        <v>21</v>
      </c>
      <c r="E45">
        <f>VLOOKUP(D45,'Cadastro Fornecedores'!$A$2:$D$38,2,0)</f>
        <v>4</v>
      </c>
      <c r="F45">
        <v>1</v>
      </c>
      <c r="G45">
        <f>VLOOKUP(F45,'Cadastro ProdutosServiços'!$A$2:$E$557,4,0)</f>
        <v>1</v>
      </c>
      <c r="H45" t="str">
        <f>VLOOKUP(F45,'Cadastro ProdutosServiços'!A:B,2,0)</f>
        <v>MÃO DE OBRA PEDREIRO</v>
      </c>
      <c r="I45" t="s">
        <v>22</v>
      </c>
      <c r="J45">
        <v>1</v>
      </c>
      <c r="K45" s="1">
        <v>44400</v>
      </c>
      <c r="L45" s="7">
        <v>2000</v>
      </c>
    </row>
    <row r="46" spans="1:12" x14ac:dyDescent="0.25">
      <c r="A46">
        <v>45</v>
      </c>
      <c r="B46">
        <v>2</v>
      </c>
      <c r="C46" t="str">
        <f>VLOOKUP(B46,'Categorias Fornecedores'!A:B,2,0)</f>
        <v>PEDREIRO</v>
      </c>
      <c r="D46" t="s">
        <v>21</v>
      </c>
      <c r="E46">
        <f>VLOOKUP(D46,'Cadastro Fornecedores'!$A$2:$D$38,2,0)</f>
        <v>4</v>
      </c>
      <c r="F46">
        <v>1</v>
      </c>
      <c r="G46">
        <f>VLOOKUP(F46,'Cadastro ProdutosServiços'!$A$2:$E$557,4,0)</f>
        <v>1</v>
      </c>
      <c r="H46" t="str">
        <f>VLOOKUP(F46,'Cadastro ProdutosServiços'!A:B,2,0)</f>
        <v>MÃO DE OBRA PEDREIRO</v>
      </c>
      <c r="I46" t="s">
        <v>22</v>
      </c>
      <c r="J46">
        <v>1</v>
      </c>
      <c r="K46" s="1">
        <v>44407</v>
      </c>
      <c r="L46" s="7">
        <v>2000</v>
      </c>
    </row>
  </sheetData>
  <autoFilter ref="A1:L46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5"/>
  <sheetViews>
    <sheetView topLeftCell="A64" workbookViewId="0">
      <selection activeCell="F2" sqref="F2"/>
    </sheetView>
  </sheetViews>
  <sheetFormatPr defaultRowHeight="15" x14ac:dyDescent="0.25"/>
  <cols>
    <col min="1" max="1" width="11.85546875" bestFit="1" customWidth="1"/>
    <col min="2" max="2" width="28.42578125" bestFit="1" customWidth="1"/>
    <col min="3" max="3" width="34.85546875" bestFit="1" customWidth="1"/>
    <col min="4" max="4" width="35.140625" bestFit="1" customWidth="1"/>
    <col min="5" max="5" width="35.140625" customWidth="1"/>
    <col min="6" max="6" width="33.85546875" bestFit="1" customWidth="1"/>
    <col min="7" max="7" width="33.85546875" customWidth="1"/>
    <col min="8" max="8" width="50" bestFit="1" customWidth="1"/>
    <col min="9" max="9" width="54.7109375" bestFit="1" customWidth="1"/>
    <col min="10" max="10" width="12.85546875" bestFit="1" customWidth="1"/>
    <col min="11" max="12" width="10.7109375" bestFit="1" customWidth="1"/>
  </cols>
  <sheetData>
    <row r="1" spans="1:12" x14ac:dyDescent="0.25">
      <c r="A1" s="2" t="s">
        <v>18</v>
      </c>
      <c r="B1" s="2" t="s">
        <v>25</v>
      </c>
      <c r="C1" s="2" t="s">
        <v>26</v>
      </c>
      <c r="D1" s="2" t="s">
        <v>7</v>
      </c>
      <c r="E1" s="8" t="s">
        <v>458</v>
      </c>
      <c r="F1" s="2" t="s">
        <v>455</v>
      </c>
      <c r="G1" s="2" t="s">
        <v>456</v>
      </c>
      <c r="H1" s="2" t="s">
        <v>30</v>
      </c>
      <c r="I1" s="2" t="s">
        <v>457</v>
      </c>
      <c r="J1" s="8" t="s">
        <v>32</v>
      </c>
      <c r="K1" s="3" t="s">
        <v>5</v>
      </c>
      <c r="L1" s="2" t="s">
        <v>6</v>
      </c>
    </row>
    <row r="2" spans="1:12" x14ac:dyDescent="0.25">
      <c r="A2">
        <v>46</v>
      </c>
      <c r="B2">
        <v>3</v>
      </c>
      <c r="C2" t="str">
        <f>VLOOKUP(B2,'Categorias Fornecedores'!A:B,2,0)</f>
        <v>MATERIAL</v>
      </c>
      <c r="D2" t="s">
        <v>115</v>
      </c>
      <c r="E2">
        <f>VLOOKUP(D2,'Cadastro Fornecedores'!$A$2:$D$38,2,0)</f>
        <v>9</v>
      </c>
      <c r="F2">
        <v>38</v>
      </c>
      <c r="G2">
        <f>VLOOKUP(F2,'Cadastro ProdutosServiços'!$A$2:$E$557,4,0)</f>
        <v>4</v>
      </c>
      <c r="H2" t="str">
        <f>VLOOKUP(F2,'Cadastro ProdutosServiços'!A:B,2,0)</f>
        <v>PINTURA ASFALTICA ACQUA 18LT QUARTZOLIT (BALDE)</v>
      </c>
      <c r="I2" t="s">
        <v>116</v>
      </c>
      <c r="J2">
        <v>1</v>
      </c>
      <c r="K2" s="1">
        <v>44410</v>
      </c>
      <c r="L2" s="7">
        <v>220</v>
      </c>
    </row>
    <row r="3" spans="1:12" x14ac:dyDescent="0.25">
      <c r="A3">
        <v>47</v>
      </c>
      <c r="B3">
        <v>3</v>
      </c>
      <c r="C3" t="str">
        <f>VLOOKUP(B3,'Categorias Fornecedores'!A:B,2,0)</f>
        <v>MATERIAL</v>
      </c>
      <c r="D3" t="s">
        <v>87</v>
      </c>
      <c r="E3">
        <f>VLOOKUP(D3,'Cadastro Fornecedores'!$A$2:$D$38,2,0)</f>
        <v>7</v>
      </c>
      <c r="F3">
        <v>28</v>
      </c>
      <c r="G3">
        <f>VLOOKUP(F3,'Cadastro ProdutosServiços'!$A$2:$E$557,4,0)</f>
        <v>4</v>
      </c>
      <c r="H3" t="str">
        <f>VLOOKUP(F3,'Cadastro ProdutosServiços'!A:B,2,0)</f>
        <v>ARAME REC 14</v>
      </c>
      <c r="I3" t="s">
        <v>89</v>
      </c>
      <c r="J3">
        <v>4</v>
      </c>
      <c r="K3" s="1">
        <v>44410</v>
      </c>
      <c r="L3" s="7">
        <v>116</v>
      </c>
    </row>
    <row r="4" spans="1:12" x14ac:dyDescent="0.25">
      <c r="A4">
        <v>48</v>
      </c>
      <c r="B4">
        <v>3</v>
      </c>
      <c r="C4" t="str">
        <f>VLOOKUP(B4,'Categorias Fornecedores'!A:B,2,0)</f>
        <v>MATERIAL</v>
      </c>
      <c r="D4" t="s">
        <v>87</v>
      </c>
      <c r="E4">
        <f>VLOOKUP(D4,'Cadastro Fornecedores'!$A$2:$D$38,2,0)</f>
        <v>7</v>
      </c>
      <c r="F4">
        <v>39</v>
      </c>
      <c r="G4">
        <f>VLOOKUP(F4,'Cadastro ProdutosServiços'!$A$2:$E$557,4,0)</f>
        <v>4</v>
      </c>
      <c r="H4" t="str">
        <f>VLOOKUP(F4,'Cadastro ProdutosServiços'!A:B,2,0)</f>
        <v>ARAME TORCIDO</v>
      </c>
      <c r="I4" t="s">
        <v>120</v>
      </c>
      <c r="J4">
        <v>1</v>
      </c>
      <c r="K4" s="1">
        <v>44410</v>
      </c>
      <c r="L4" s="7">
        <v>29</v>
      </c>
    </row>
    <row r="5" spans="1:12" x14ac:dyDescent="0.25">
      <c r="A5">
        <v>49</v>
      </c>
      <c r="B5">
        <v>3</v>
      </c>
      <c r="C5" t="str">
        <f>VLOOKUP(B5,'Categorias Fornecedores'!A:B,2,0)</f>
        <v>MATERIAL</v>
      </c>
      <c r="D5" t="s">
        <v>95</v>
      </c>
      <c r="E5">
        <f>VLOOKUP(D5,'Cadastro Fornecedores'!$A$2:$D$38,2,0)</f>
        <v>8</v>
      </c>
      <c r="F5">
        <v>40</v>
      </c>
      <c r="G5">
        <f>VLOOKUP(F5,'Cadastro ProdutosServiços'!$A$2:$E$557,4,0)</f>
        <v>7</v>
      </c>
      <c r="H5" t="str">
        <f>VLOOKUP(F5,'Cadastro ProdutosServiços'!A:B,2,0)</f>
        <v>PREGO 17X21 COM CABEÇA</v>
      </c>
      <c r="I5" t="s">
        <v>122</v>
      </c>
      <c r="J5">
        <v>1</v>
      </c>
      <c r="K5" s="1">
        <v>44410</v>
      </c>
      <c r="L5" s="7">
        <v>28.8</v>
      </c>
    </row>
    <row r="6" spans="1:12" x14ac:dyDescent="0.25">
      <c r="A6">
        <v>50</v>
      </c>
      <c r="B6">
        <v>3</v>
      </c>
      <c r="C6" t="str">
        <f>VLOOKUP(B6,'Categorias Fornecedores'!A:B,2,0)</f>
        <v>MATERIAL</v>
      </c>
      <c r="D6" t="s">
        <v>95</v>
      </c>
      <c r="E6">
        <f>VLOOKUP(D6,'Cadastro Fornecedores'!$A$2:$D$38,2,0)</f>
        <v>8</v>
      </c>
      <c r="F6">
        <v>41</v>
      </c>
      <c r="G6">
        <f>VLOOKUP(F6,'Cadastro ProdutosServiços'!$A$2:$E$557,4,0)</f>
        <v>7</v>
      </c>
      <c r="H6" t="str">
        <f>VLOOKUP(F6,'Cadastro ProdutosServiços'!A:B,2,0)</f>
        <v>PREGO 18X30 2 CABEÇAS</v>
      </c>
      <c r="I6" t="s">
        <v>125</v>
      </c>
      <c r="J6">
        <v>2</v>
      </c>
      <c r="K6" s="1">
        <v>44410</v>
      </c>
      <c r="L6" s="7">
        <v>75.099999999999994</v>
      </c>
    </row>
    <row r="7" spans="1:12" x14ac:dyDescent="0.25">
      <c r="A7">
        <v>51</v>
      </c>
      <c r="B7">
        <v>3</v>
      </c>
      <c r="C7" t="str">
        <f>VLOOKUP(B7,'Categorias Fornecedores'!A:B,2,0)</f>
        <v>MATERIAL</v>
      </c>
      <c r="D7" t="s">
        <v>95</v>
      </c>
      <c r="E7">
        <f>VLOOKUP(D7,'Cadastro Fornecedores'!$A$2:$D$38,2,0)</f>
        <v>8</v>
      </c>
      <c r="F7">
        <v>42</v>
      </c>
      <c r="G7">
        <f>VLOOKUP(F7,'Cadastro ProdutosServiços'!$A$2:$E$557,4,0)</f>
        <v>7</v>
      </c>
      <c r="H7" t="str">
        <f>VLOOKUP(F7,'Cadastro ProdutosServiços'!A:B,2,0)</f>
        <v>PREGO 19X36 COM CABEÇA</v>
      </c>
      <c r="I7" t="s">
        <v>126</v>
      </c>
      <c r="J7">
        <v>1</v>
      </c>
      <c r="K7" s="1">
        <v>44410</v>
      </c>
      <c r="L7" s="7">
        <v>28.8</v>
      </c>
    </row>
    <row r="8" spans="1:12" x14ac:dyDescent="0.25">
      <c r="A8">
        <v>52</v>
      </c>
      <c r="B8">
        <v>3</v>
      </c>
      <c r="C8" t="str">
        <f>VLOOKUP(B8,'Categorias Fornecedores'!A:B,2,0)</f>
        <v>MATERIAL</v>
      </c>
      <c r="D8" t="s">
        <v>95</v>
      </c>
      <c r="E8">
        <f>VLOOKUP(D8,'Cadastro Fornecedores'!$A$2:$D$38,2,0)</f>
        <v>8</v>
      </c>
      <c r="F8">
        <v>43</v>
      </c>
      <c r="G8">
        <f>VLOOKUP(F8,'Cadastro ProdutosServiços'!$A$2:$E$557,4,0)</f>
        <v>2</v>
      </c>
      <c r="H8" t="str">
        <f>VLOOKUP(F8,'Cadastro ProdutosServiços'!A:B,2,0)</f>
        <v>TÁBUA PINUS 15X3,00M BRUTA</v>
      </c>
      <c r="I8" t="s">
        <v>129</v>
      </c>
      <c r="J8">
        <v>10</v>
      </c>
      <c r="K8" s="1">
        <v>44410</v>
      </c>
      <c r="L8" s="7">
        <v>162</v>
      </c>
    </row>
    <row r="9" spans="1:12" x14ac:dyDescent="0.25">
      <c r="A9">
        <v>53</v>
      </c>
      <c r="B9">
        <v>3</v>
      </c>
      <c r="C9" t="str">
        <f>VLOOKUP(B9,'Categorias Fornecedores'!A:B,2,0)</f>
        <v>MATERIAL</v>
      </c>
      <c r="D9" t="s">
        <v>95</v>
      </c>
      <c r="E9">
        <f>VLOOKUP(D9,'Cadastro Fornecedores'!$A$2:$D$38,2,0)</f>
        <v>8</v>
      </c>
      <c r="F9">
        <v>44</v>
      </c>
      <c r="G9">
        <f>VLOOKUP(F9,'Cadastro ProdutosServiços'!$A$2:$E$557,4,0)</f>
        <v>2</v>
      </c>
      <c r="H9" t="str">
        <f>VLOOKUP(F9,'Cadastro ProdutosServiços'!A:B,2,0)</f>
        <v>TÁBUA PINUS 20X3,00M BRUTA</v>
      </c>
      <c r="I9" t="s">
        <v>130</v>
      </c>
      <c r="J9">
        <v>10</v>
      </c>
      <c r="K9" s="1">
        <v>44410</v>
      </c>
      <c r="L9" s="7">
        <v>216</v>
      </c>
    </row>
    <row r="10" spans="1:12" x14ac:dyDescent="0.25">
      <c r="A10">
        <v>54</v>
      </c>
      <c r="B10">
        <v>2</v>
      </c>
      <c r="C10" t="str">
        <f>VLOOKUP(B10,'Categorias Fornecedores'!A:B,2,0)</f>
        <v>PEDREIRO</v>
      </c>
      <c r="D10" t="s">
        <v>21</v>
      </c>
      <c r="E10">
        <f>VLOOKUP(D10,'Cadastro Fornecedores'!$A$2:$D$38,2,0)</f>
        <v>4</v>
      </c>
      <c r="F10">
        <v>1</v>
      </c>
      <c r="G10">
        <f>VLOOKUP(F10,'Cadastro ProdutosServiços'!$A$2:$E$557,4,0)</f>
        <v>1</v>
      </c>
      <c r="H10" t="str">
        <f>VLOOKUP(F10,'Cadastro ProdutosServiços'!A:B,2,0)</f>
        <v>MÃO DE OBRA PEDREIRO</v>
      </c>
      <c r="I10" t="s">
        <v>22</v>
      </c>
      <c r="J10">
        <v>1</v>
      </c>
      <c r="K10" s="1">
        <v>44414</v>
      </c>
      <c r="L10" s="7">
        <v>2000</v>
      </c>
    </row>
    <row r="11" spans="1:12" x14ac:dyDescent="0.25">
      <c r="A11">
        <v>55</v>
      </c>
      <c r="B11">
        <v>3</v>
      </c>
      <c r="C11" t="str">
        <f>VLOOKUP(B11,'Categorias Fornecedores'!A:B,2,0)</f>
        <v>MATERIAL</v>
      </c>
      <c r="D11" t="s">
        <v>20</v>
      </c>
      <c r="E11">
        <f>VLOOKUP(D11,'Cadastro Fornecedores'!$A$2:$D$38,2,0)</f>
        <v>3</v>
      </c>
      <c r="F11">
        <v>45</v>
      </c>
      <c r="G11">
        <f>VLOOKUP(F11,'Cadastro ProdutosServiços'!$A$2:$E$557,4,0)</f>
        <v>3</v>
      </c>
      <c r="H11" t="str">
        <f>VLOOKUP(F11,'Cadastro ProdutosServiços'!A:B,2,0)</f>
        <v>VIGA 3/8 C/ 5F</v>
      </c>
      <c r="I11" t="s">
        <v>132</v>
      </c>
      <c r="J11">
        <v>1</v>
      </c>
      <c r="K11" s="1">
        <v>44413</v>
      </c>
      <c r="L11" s="7">
        <v>216</v>
      </c>
    </row>
    <row r="12" spans="1:12" x14ac:dyDescent="0.25">
      <c r="A12">
        <v>56</v>
      </c>
      <c r="B12">
        <v>3</v>
      </c>
      <c r="C12" t="str">
        <f>VLOOKUP(B12,'Categorias Fornecedores'!A:B,2,0)</f>
        <v>MATERIAL</v>
      </c>
      <c r="D12" t="s">
        <v>20</v>
      </c>
      <c r="E12">
        <f>VLOOKUP(D12,'Cadastro Fornecedores'!$A$2:$D$38,2,0)</f>
        <v>3</v>
      </c>
      <c r="F12">
        <v>26</v>
      </c>
      <c r="G12">
        <f>VLOOKUP(F12,'Cadastro ProdutosServiços'!$A$2:$E$557,4,0)</f>
        <v>4</v>
      </c>
      <c r="H12" t="str">
        <f>VLOOKUP(F12,'Cadastro ProdutosServiços'!A:B,2,0)</f>
        <v>CAM. AREIA MÉDIA GROSSA</v>
      </c>
      <c r="I12" t="s">
        <v>106</v>
      </c>
      <c r="J12">
        <v>1</v>
      </c>
      <c r="K12" s="1">
        <v>44412</v>
      </c>
      <c r="L12" s="7">
        <v>430</v>
      </c>
    </row>
    <row r="13" spans="1:12" x14ac:dyDescent="0.25">
      <c r="A13">
        <v>57</v>
      </c>
      <c r="B13">
        <v>3</v>
      </c>
      <c r="C13" t="str">
        <f>VLOOKUP(B13,'Categorias Fornecedores'!A:B,2,0)</f>
        <v>MATERIAL</v>
      </c>
      <c r="D13" t="s">
        <v>20</v>
      </c>
      <c r="E13">
        <f>VLOOKUP(D13,'Cadastro Fornecedores'!$A$2:$D$38,2,0)</f>
        <v>3</v>
      </c>
      <c r="F13">
        <v>46</v>
      </c>
      <c r="G13">
        <f>VLOOKUP(F13,'Cadastro ProdutosServiços'!$A$2:$E$557,4,0)</f>
        <v>3</v>
      </c>
      <c r="H13" t="str">
        <f>VLOOKUP(F13,'Cadastro ProdutosServiços'!A:B,2,0)</f>
        <v>VIGAS</v>
      </c>
      <c r="I13" t="s">
        <v>134</v>
      </c>
      <c r="J13">
        <v>1</v>
      </c>
      <c r="K13" s="1">
        <v>44412</v>
      </c>
      <c r="L13" s="7">
        <v>495</v>
      </c>
    </row>
    <row r="14" spans="1:12" x14ac:dyDescent="0.25">
      <c r="A14">
        <v>58</v>
      </c>
      <c r="B14">
        <v>3</v>
      </c>
      <c r="C14" t="str">
        <f>VLOOKUP(B14,'Categorias Fornecedores'!A:B,2,0)</f>
        <v>MATERIAL</v>
      </c>
      <c r="D14" t="s">
        <v>20</v>
      </c>
      <c r="E14">
        <f>VLOOKUP(D14,'Cadastro Fornecedores'!$A$2:$D$38,2,0)</f>
        <v>3</v>
      </c>
      <c r="F14">
        <v>47</v>
      </c>
      <c r="G14">
        <f>VLOOKUP(F14,'Cadastro ProdutosServiços'!$A$2:$E$557,4,0)</f>
        <v>7</v>
      </c>
      <c r="H14" t="str">
        <f>VLOOKUP(F14,'Cadastro ProdutosServiços'!A:B,2,0)</f>
        <v>VASSOURA PIAÇAVA</v>
      </c>
      <c r="I14" t="s">
        <v>136</v>
      </c>
      <c r="J14">
        <v>1</v>
      </c>
      <c r="K14" s="1">
        <v>44411</v>
      </c>
      <c r="L14" s="7">
        <v>20.399999999999999</v>
      </c>
    </row>
    <row r="15" spans="1:12" x14ac:dyDescent="0.25">
      <c r="A15">
        <v>59</v>
      </c>
      <c r="B15">
        <v>3</v>
      </c>
      <c r="C15" t="str">
        <f>VLOOKUP(B15,'Categorias Fornecedores'!A:B,2,0)</f>
        <v>MATERIAL</v>
      </c>
      <c r="D15" t="s">
        <v>20</v>
      </c>
      <c r="E15">
        <f>VLOOKUP(D15,'Cadastro Fornecedores'!$A$2:$D$38,2,0)</f>
        <v>3</v>
      </c>
      <c r="F15">
        <v>48</v>
      </c>
      <c r="G15">
        <f>VLOOKUP(F15,'Cadastro ProdutosServiços'!$A$2:$E$557,4,0)</f>
        <v>3</v>
      </c>
      <c r="H15" t="str">
        <f>VLOOKUP(F15,'Cadastro ProdutosServiços'!A:B,2,0)</f>
        <v>MONTANTE 4M 3/8 10X25</v>
      </c>
      <c r="I15" t="s">
        <v>138</v>
      </c>
      <c r="J15">
        <v>1</v>
      </c>
      <c r="K15" s="1">
        <v>44410</v>
      </c>
      <c r="L15" s="7">
        <v>152</v>
      </c>
    </row>
    <row r="16" spans="1:12" x14ac:dyDescent="0.25">
      <c r="A16">
        <v>60</v>
      </c>
      <c r="B16">
        <v>3</v>
      </c>
      <c r="C16" t="str">
        <f>VLOOKUP(B16,'Categorias Fornecedores'!A:B,2,0)</f>
        <v>MATERIAL</v>
      </c>
      <c r="D16" t="s">
        <v>20</v>
      </c>
      <c r="E16">
        <f>VLOOKUP(D16,'Cadastro Fornecedores'!$A$2:$D$38,2,0)</f>
        <v>3</v>
      </c>
      <c r="F16">
        <v>49</v>
      </c>
      <c r="G16">
        <f>VLOOKUP(F16,'Cadastro ProdutosServiços'!$A$2:$E$557,4,0)</f>
        <v>7</v>
      </c>
      <c r="H16" t="str">
        <f>VLOOKUP(F16,'Cadastro ProdutosServiços'!A:B,2,0)</f>
        <v>PNEU CARRINHO REIFEN</v>
      </c>
      <c r="I16" t="s">
        <v>140</v>
      </c>
      <c r="J16">
        <v>1</v>
      </c>
      <c r="K16" s="1">
        <v>44410</v>
      </c>
      <c r="L16" s="7">
        <v>25.65</v>
      </c>
    </row>
    <row r="17" spans="1:12" x14ac:dyDescent="0.25">
      <c r="A17">
        <v>61</v>
      </c>
      <c r="B17">
        <v>3</v>
      </c>
      <c r="C17" t="str">
        <f>VLOOKUP(B17,'Categorias Fornecedores'!A:B,2,0)</f>
        <v>MATERIAL</v>
      </c>
      <c r="D17" t="s">
        <v>20</v>
      </c>
      <c r="E17">
        <f>VLOOKUP(D17,'Cadastro Fornecedores'!$A$2:$D$38,2,0)</f>
        <v>3</v>
      </c>
      <c r="F17">
        <v>9</v>
      </c>
      <c r="G17">
        <f>VLOOKUP(F17,'Cadastro ProdutosServiços'!$A$2:$E$557,4,0)</f>
        <v>4</v>
      </c>
      <c r="H17" t="str">
        <f>VLOOKUP(F17,'Cadastro ProdutosServiços'!A:B,2,0)</f>
        <v>CIMENTO 50 KG</v>
      </c>
      <c r="I17" t="s">
        <v>141</v>
      </c>
      <c r="J17">
        <v>15</v>
      </c>
      <c r="K17" s="1">
        <v>44410</v>
      </c>
      <c r="L17" s="7">
        <v>442.5</v>
      </c>
    </row>
    <row r="18" spans="1:12" x14ac:dyDescent="0.25">
      <c r="A18">
        <v>62</v>
      </c>
      <c r="B18">
        <v>3</v>
      </c>
      <c r="C18" t="str">
        <f>VLOOKUP(B18,'Categorias Fornecedores'!A:B,2,0)</f>
        <v>MATERIAL</v>
      </c>
      <c r="D18" t="s">
        <v>20</v>
      </c>
      <c r="E18">
        <f>VLOOKUP(D18,'Cadastro Fornecedores'!$A$2:$D$38,2,0)</f>
        <v>3</v>
      </c>
      <c r="F18">
        <v>50</v>
      </c>
      <c r="G18">
        <f>VLOOKUP(F18,'Cadastro ProdutosServiços'!$A$2:$E$557,4,0)</f>
        <v>3</v>
      </c>
      <c r="H18" t="str">
        <f>VLOOKUP(F18,'Cadastro ProdutosServiços'!A:B,2,0)</f>
        <v>FERRAGEM ARMADA VIGAS AEREAS</v>
      </c>
      <c r="I18" t="s">
        <v>143</v>
      </c>
      <c r="J18">
        <v>1</v>
      </c>
      <c r="K18" s="1">
        <v>44410</v>
      </c>
      <c r="L18" s="7">
        <v>1580</v>
      </c>
    </row>
    <row r="19" spans="1:12" x14ac:dyDescent="0.25">
      <c r="A19">
        <v>63</v>
      </c>
      <c r="B19">
        <v>3</v>
      </c>
      <c r="C19" t="str">
        <f>VLOOKUP(B19,'Categorias Fornecedores'!A:B,2,0)</f>
        <v>MATERIAL</v>
      </c>
      <c r="D19" t="s">
        <v>20</v>
      </c>
      <c r="E19">
        <f>VLOOKUP(D19,'Cadastro Fornecedores'!$A$2:$D$38,2,0)</f>
        <v>3</v>
      </c>
      <c r="F19">
        <v>51</v>
      </c>
      <c r="G19">
        <f>VLOOKUP(F19,'Cadastro ProdutosServiços'!$A$2:$E$557,4,0)</f>
        <v>7</v>
      </c>
      <c r="H19" t="str">
        <f>VLOOKUP(F19,'Cadastro ProdutosServiços'!A:B,2,0)</f>
        <v>NUMERO CROMADO EMAVI</v>
      </c>
      <c r="I19" t="s">
        <v>145</v>
      </c>
      <c r="J19">
        <v>3</v>
      </c>
      <c r="K19" s="1">
        <v>44410</v>
      </c>
      <c r="L19" s="7">
        <v>18</v>
      </c>
    </row>
    <row r="20" spans="1:12" x14ac:dyDescent="0.25">
      <c r="A20">
        <v>64</v>
      </c>
      <c r="B20">
        <v>3</v>
      </c>
      <c r="C20" t="str">
        <f>VLOOKUP(B20,'Categorias Fornecedores'!A:B,2,0)</f>
        <v>MATERIAL</v>
      </c>
      <c r="D20" t="s">
        <v>20</v>
      </c>
      <c r="E20">
        <f>VLOOKUP(D20,'Cadastro Fornecedores'!$A$2:$D$38,2,0)</f>
        <v>3</v>
      </c>
      <c r="F20">
        <v>9</v>
      </c>
      <c r="G20">
        <f>VLOOKUP(F20,'Cadastro ProdutosServiços'!$A$2:$E$557,4,0)</f>
        <v>4</v>
      </c>
      <c r="H20" t="str">
        <f>VLOOKUP(F20,'Cadastro ProdutosServiços'!A:B,2,0)</f>
        <v>CIMENTO 50 KG</v>
      </c>
      <c r="I20" t="s">
        <v>101</v>
      </c>
      <c r="J20">
        <v>20</v>
      </c>
      <c r="K20" s="1">
        <v>44413</v>
      </c>
      <c r="L20" s="7">
        <v>590</v>
      </c>
    </row>
    <row r="21" spans="1:12" x14ac:dyDescent="0.25">
      <c r="A21">
        <v>65</v>
      </c>
      <c r="B21">
        <v>3</v>
      </c>
      <c r="C21" t="str">
        <f>VLOOKUP(B21,'Categorias Fornecedores'!A:B,2,0)</f>
        <v>MATERIAL</v>
      </c>
      <c r="D21" t="s">
        <v>20</v>
      </c>
      <c r="E21">
        <f>VLOOKUP(D21,'Cadastro Fornecedores'!$A$2:$D$38,2,0)</f>
        <v>3</v>
      </c>
      <c r="F21">
        <v>10</v>
      </c>
      <c r="G21">
        <f>VLOOKUP(F21,'Cadastro ProdutosServiços'!$A$2:$E$557,4,0)</f>
        <v>3</v>
      </c>
      <c r="H21" t="str">
        <f>VLOOKUP(F21,'Cadastro ProdutosServiços'!A:B,2,0)</f>
        <v>MONTANTE 3,50 3/8 12X17</v>
      </c>
      <c r="I21" t="s">
        <v>146</v>
      </c>
      <c r="J21">
        <v>1</v>
      </c>
      <c r="K21" s="1">
        <v>44413</v>
      </c>
      <c r="L21" s="7">
        <v>133</v>
      </c>
    </row>
    <row r="22" spans="1:12" x14ac:dyDescent="0.25">
      <c r="A22">
        <v>66</v>
      </c>
      <c r="B22">
        <v>3</v>
      </c>
      <c r="C22" t="str">
        <f>VLOOKUP(B22,'Categorias Fornecedores'!A:B,2,0)</f>
        <v>MATERIAL</v>
      </c>
      <c r="D22" t="s">
        <v>148</v>
      </c>
      <c r="E22">
        <f>VLOOKUP(D22,'Cadastro Fornecedores'!$A$2:$D$38,2,0)</f>
        <v>10</v>
      </c>
      <c r="F22">
        <v>52</v>
      </c>
      <c r="G22">
        <f>VLOOKUP(F22,'Cadastro ProdutosServiços'!$A$2:$E$557,4,0)</f>
        <v>16</v>
      </c>
      <c r="H22" t="str">
        <f>VLOOKUP(F22,'Cadastro ProdutosServiços'!A:B,2,0)</f>
        <v>TIJOLO 12 FUROS</v>
      </c>
      <c r="I22" t="s">
        <v>149</v>
      </c>
      <c r="J22">
        <v>4000</v>
      </c>
      <c r="K22" s="1">
        <v>44418</v>
      </c>
      <c r="L22" s="7">
        <v>5400</v>
      </c>
    </row>
    <row r="23" spans="1:12" x14ac:dyDescent="0.25">
      <c r="A23">
        <v>67</v>
      </c>
      <c r="B23">
        <v>6</v>
      </c>
      <c r="C23" t="str">
        <f>VLOOKUP(B23,'Categorias Fornecedores'!A:B,2,0)</f>
        <v>PADRONISTA</v>
      </c>
      <c r="D23" t="s">
        <v>152</v>
      </c>
      <c r="E23">
        <f>VLOOKUP(D23,'Cadastro Fornecedores'!$A$2:$D$38,2,0)</f>
        <v>11</v>
      </c>
      <c r="F23">
        <v>53</v>
      </c>
      <c r="G23">
        <f>VLOOKUP(F23,'Cadastro ProdutosServiços'!$A$2:$E$557,4,0)</f>
        <v>5</v>
      </c>
      <c r="H23" t="str">
        <f>VLOOKUP(F23,'Cadastro ProdutosServiços'!A:B,2,0)</f>
        <v>PADRÃO BIFÁSICO DISJUNTOR 63A</v>
      </c>
      <c r="I23" t="s">
        <v>153</v>
      </c>
      <c r="J23">
        <v>1</v>
      </c>
      <c r="K23" s="1">
        <v>44418</v>
      </c>
      <c r="L23" s="7">
        <v>1500</v>
      </c>
    </row>
    <row r="24" spans="1:12" x14ac:dyDescent="0.25">
      <c r="A24">
        <v>68</v>
      </c>
      <c r="B24">
        <v>2</v>
      </c>
      <c r="C24" t="str">
        <f>VLOOKUP(B24,'Categorias Fornecedores'!A:B,2,0)</f>
        <v>PEDREIRO</v>
      </c>
      <c r="D24" t="s">
        <v>21</v>
      </c>
      <c r="E24">
        <f>VLOOKUP(D24,'Cadastro Fornecedores'!$A$2:$D$38,2,0)</f>
        <v>4</v>
      </c>
      <c r="F24">
        <v>1</v>
      </c>
      <c r="G24">
        <f>VLOOKUP(F24,'Cadastro ProdutosServiços'!$A$2:$E$557,4,0)</f>
        <v>1</v>
      </c>
      <c r="H24" t="str">
        <f>VLOOKUP(F24,'Cadastro ProdutosServiços'!A:B,2,0)</f>
        <v>MÃO DE OBRA PEDREIRO</v>
      </c>
      <c r="I24" t="s">
        <v>22</v>
      </c>
      <c r="J24">
        <v>1</v>
      </c>
      <c r="K24" s="1">
        <v>44421</v>
      </c>
      <c r="L24" s="7">
        <v>4000</v>
      </c>
    </row>
    <row r="25" spans="1:12" x14ac:dyDescent="0.25">
      <c r="A25">
        <v>69</v>
      </c>
      <c r="B25">
        <v>2</v>
      </c>
      <c r="C25" t="str">
        <f>VLOOKUP(B25,'Categorias Fornecedores'!A:B,2,0)</f>
        <v>PEDREIRO</v>
      </c>
      <c r="D25" t="s">
        <v>21</v>
      </c>
      <c r="E25">
        <f>VLOOKUP(D25,'Cadastro Fornecedores'!$A$2:$D$38,2,0)</f>
        <v>4</v>
      </c>
      <c r="F25">
        <v>1</v>
      </c>
      <c r="G25">
        <f>VLOOKUP(F25,'Cadastro ProdutosServiços'!$A$2:$E$557,4,0)</f>
        <v>1</v>
      </c>
      <c r="H25" t="str">
        <f>VLOOKUP(F25,'Cadastro ProdutosServiços'!A:B,2,0)</f>
        <v>MÃO DE OBRA PEDREIRO</v>
      </c>
      <c r="I25" t="s">
        <v>154</v>
      </c>
      <c r="J25">
        <v>1</v>
      </c>
      <c r="K25" s="1">
        <v>44422</v>
      </c>
      <c r="L25" s="7">
        <v>160</v>
      </c>
    </row>
    <row r="26" spans="1:12" x14ac:dyDescent="0.25">
      <c r="A26">
        <v>70</v>
      </c>
      <c r="B26">
        <v>3</v>
      </c>
      <c r="C26" t="str">
        <f>VLOOKUP(B26,'Categorias Fornecedores'!A:B,2,0)</f>
        <v>MATERIAL</v>
      </c>
      <c r="D26" t="s">
        <v>20</v>
      </c>
      <c r="E26">
        <f>VLOOKUP(D26,'Cadastro Fornecedores'!$A$2:$D$38,2,0)</f>
        <v>3</v>
      </c>
      <c r="F26">
        <v>54</v>
      </c>
      <c r="G26">
        <f>VLOOKUP(F26,'Cadastro ProdutosServiços'!$A$2:$E$557,4,0)</f>
        <v>11</v>
      </c>
      <c r="H26" t="str">
        <f>VLOOKUP(F26,'Cadastro ProdutosServiços'!A:B,2,0)</f>
        <v>ADAPTADOR CURTO 20MM AMANCO</v>
      </c>
      <c r="I26" t="s">
        <v>161</v>
      </c>
      <c r="J26">
        <v>1</v>
      </c>
      <c r="K26" s="1">
        <v>44421</v>
      </c>
      <c r="L26" s="7">
        <v>1.32</v>
      </c>
    </row>
    <row r="27" spans="1:12" x14ac:dyDescent="0.25">
      <c r="A27">
        <v>71</v>
      </c>
      <c r="B27">
        <v>3</v>
      </c>
      <c r="C27" t="str">
        <f>VLOOKUP(B27,'Categorias Fornecedores'!A:B,2,0)</f>
        <v>MATERIAL</v>
      </c>
      <c r="D27" t="s">
        <v>20</v>
      </c>
      <c r="E27">
        <f>VLOOKUP(D27,'Cadastro Fornecedores'!$A$2:$D$38,2,0)</f>
        <v>3</v>
      </c>
      <c r="F27">
        <v>55</v>
      </c>
      <c r="G27">
        <f>VLOOKUP(F27,'Cadastro ProdutosServiços'!$A$2:$E$557,4,0)</f>
        <v>11</v>
      </c>
      <c r="H27" t="str">
        <f>VLOOKUP(F27,'Cadastro ProdutosServiços'!A:B,2,0)</f>
        <v>JOELHO SOLDA KRONA 20MM 90 GRAUS</v>
      </c>
      <c r="I27" t="s">
        <v>162</v>
      </c>
      <c r="J27">
        <v>2</v>
      </c>
      <c r="K27" s="1">
        <v>44421</v>
      </c>
      <c r="L27" s="7">
        <v>1.24</v>
      </c>
    </row>
    <row r="28" spans="1:12" x14ac:dyDescent="0.25">
      <c r="A28">
        <v>72</v>
      </c>
      <c r="B28">
        <v>3</v>
      </c>
      <c r="C28" t="str">
        <f>VLOOKUP(B28,'Categorias Fornecedores'!A:B,2,0)</f>
        <v>MATERIAL</v>
      </c>
      <c r="D28" t="s">
        <v>20</v>
      </c>
      <c r="E28">
        <f>VLOOKUP(D28,'Cadastro Fornecedores'!$A$2:$D$38,2,0)</f>
        <v>3</v>
      </c>
      <c r="F28">
        <v>56</v>
      </c>
      <c r="G28">
        <f>VLOOKUP(F28,'Cadastro ProdutosServiços'!$A$2:$E$557,4,0)</f>
        <v>7</v>
      </c>
      <c r="H28" t="str">
        <f>VLOOKUP(F28,'Cadastro ProdutosServiços'!A:B,2,0)</f>
        <v>VEDA ROSCA TIGRE 18MMX 10M</v>
      </c>
      <c r="I28" t="s">
        <v>163</v>
      </c>
      <c r="J28">
        <v>1</v>
      </c>
      <c r="K28" s="1">
        <v>44421</v>
      </c>
      <c r="L28" s="7">
        <v>4.21</v>
      </c>
    </row>
    <row r="29" spans="1:12" x14ac:dyDescent="0.25">
      <c r="A29">
        <v>73</v>
      </c>
      <c r="B29">
        <v>3</v>
      </c>
      <c r="C29" t="str">
        <f>VLOOKUP(B29,'Categorias Fornecedores'!A:B,2,0)</f>
        <v>MATERIAL</v>
      </c>
      <c r="D29" t="s">
        <v>20</v>
      </c>
      <c r="E29">
        <f>VLOOKUP(D29,'Cadastro Fornecedores'!$A$2:$D$38,2,0)</f>
        <v>3</v>
      </c>
      <c r="F29">
        <v>57</v>
      </c>
      <c r="G29">
        <f>VLOOKUP(F29,'Cadastro ProdutosServiços'!$A$2:$E$557,4,0)</f>
        <v>11</v>
      </c>
      <c r="H29" t="str">
        <f>VLOOKUP(F29,'Cadastro ProdutosServiços'!A:B,2,0)</f>
        <v>JOELHO TIGRE 20X 1/2 AZUL</v>
      </c>
      <c r="I29" t="s">
        <v>164</v>
      </c>
      <c r="J29">
        <v>1</v>
      </c>
      <c r="K29" s="1">
        <v>44421</v>
      </c>
      <c r="L29" s="7">
        <v>10.31</v>
      </c>
    </row>
    <row r="30" spans="1:12" x14ac:dyDescent="0.25">
      <c r="A30">
        <v>74</v>
      </c>
      <c r="B30">
        <v>3</v>
      </c>
      <c r="C30" t="str">
        <f>VLOOKUP(B30,'Categorias Fornecedores'!A:B,2,0)</f>
        <v>MATERIAL</v>
      </c>
      <c r="D30" t="s">
        <v>20</v>
      </c>
      <c r="E30">
        <f>VLOOKUP(D30,'Cadastro Fornecedores'!$A$2:$D$38,2,0)</f>
        <v>3</v>
      </c>
      <c r="F30">
        <v>19</v>
      </c>
      <c r="G30">
        <f>VLOOKUP(F30,'Cadastro ProdutosServiços'!$A$2:$E$557,4,0)</f>
        <v>7</v>
      </c>
      <c r="H30" t="str">
        <f>VLOOKUP(F30,'Cadastro ProdutosServiços'!A:B,2,0)</f>
        <v>ADESIVO 17GR AMANCO</v>
      </c>
      <c r="I30" t="s">
        <v>165</v>
      </c>
      <c r="J30">
        <v>1</v>
      </c>
      <c r="K30" s="1">
        <v>44421</v>
      </c>
      <c r="L30" s="7">
        <v>4</v>
      </c>
    </row>
    <row r="31" spans="1:12" x14ac:dyDescent="0.25">
      <c r="A31">
        <v>75</v>
      </c>
      <c r="B31">
        <v>3</v>
      </c>
      <c r="C31" t="str">
        <f>VLOOKUP(B31,'Categorias Fornecedores'!A:B,2,0)</f>
        <v>MATERIAL</v>
      </c>
      <c r="D31" t="s">
        <v>20</v>
      </c>
      <c r="E31">
        <f>VLOOKUP(D31,'Cadastro Fornecedores'!$A$2:$D$38,2,0)</f>
        <v>3</v>
      </c>
      <c r="F31">
        <v>58</v>
      </c>
      <c r="G31">
        <f>VLOOKUP(F31,'Cadastro ProdutosServiços'!$A$2:$E$557,4,0)</f>
        <v>11</v>
      </c>
      <c r="H31" t="str">
        <f>VLOOKUP(F31,'Cadastro ProdutosServiços'!A:B,2,0)</f>
        <v>PLUG ROSCAVEL KRONA 1/2</v>
      </c>
      <c r="I31" t="s">
        <v>166</v>
      </c>
      <c r="J31">
        <v>1</v>
      </c>
      <c r="K31" s="1">
        <v>44421</v>
      </c>
      <c r="L31" s="7">
        <v>0.72</v>
      </c>
    </row>
    <row r="32" spans="1:12" x14ac:dyDescent="0.25">
      <c r="A32">
        <v>76</v>
      </c>
      <c r="B32">
        <v>3</v>
      </c>
      <c r="C32" t="str">
        <f>VLOOKUP(B32,'Categorias Fornecedores'!A:B,2,0)</f>
        <v>MATERIAL</v>
      </c>
      <c r="D32" t="s">
        <v>20</v>
      </c>
      <c r="E32">
        <f>VLOOKUP(D32,'Cadastro Fornecedores'!$A$2:$D$38,2,0)</f>
        <v>3</v>
      </c>
      <c r="F32">
        <v>59</v>
      </c>
      <c r="G32">
        <f>VLOOKUP(F32,'Cadastro ProdutosServiços'!$A$2:$E$557,4,0)</f>
        <v>11</v>
      </c>
      <c r="H32" t="str">
        <f>VLOOKUP(F32,'Cadastro ProdutosServiços'!A:B,2,0)</f>
        <v>TUBO AMANCO SOLDA 20MM</v>
      </c>
      <c r="I32" t="s">
        <v>167</v>
      </c>
      <c r="J32">
        <v>2</v>
      </c>
      <c r="K32" s="1">
        <v>44421</v>
      </c>
      <c r="L32" s="7">
        <v>5.15</v>
      </c>
    </row>
    <row r="33" spans="1:12" x14ac:dyDescent="0.25">
      <c r="A33">
        <v>77</v>
      </c>
      <c r="B33">
        <v>3</v>
      </c>
      <c r="C33" t="str">
        <f>VLOOKUP(B33,'Categorias Fornecedores'!A:B,2,0)</f>
        <v>MATERIAL</v>
      </c>
      <c r="D33" t="s">
        <v>20</v>
      </c>
      <c r="E33">
        <f>VLOOKUP(D33,'Cadastro Fornecedores'!$A$2:$D$38,2,0)</f>
        <v>3</v>
      </c>
      <c r="F33">
        <v>26</v>
      </c>
      <c r="G33">
        <f>VLOOKUP(F33,'Cadastro ProdutosServiços'!$A$2:$E$557,4,0)</f>
        <v>4</v>
      </c>
      <c r="H33" t="str">
        <f>VLOOKUP(F33,'Cadastro ProdutosServiços'!A:B,2,0)</f>
        <v>CAM. AREIA MÉDIA GROSSA</v>
      </c>
      <c r="I33" t="s">
        <v>106</v>
      </c>
      <c r="J33">
        <v>1</v>
      </c>
      <c r="K33" s="1">
        <v>44420</v>
      </c>
      <c r="L33" s="7">
        <v>430</v>
      </c>
    </row>
    <row r="34" spans="1:12" x14ac:dyDescent="0.25">
      <c r="A34">
        <v>78</v>
      </c>
      <c r="B34">
        <v>3</v>
      </c>
      <c r="C34" t="str">
        <f>VLOOKUP(B34,'Categorias Fornecedores'!A:B,2,0)</f>
        <v>MATERIAL</v>
      </c>
      <c r="D34" t="s">
        <v>20</v>
      </c>
      <c r="E34">
        <f>VLOOKUP(D34,'Cadastro Fornecedores'!$A$2:$D$38,2,0)</f>
        <v>3</v>
      </c>
      <c r="F34">
        <v>60</v>
      </c>
      <c r="G34">
        <f>VLOOKUP(F34,'Cadastro ProdutosServiços'!$A$2:$E$557,4,0)</f>
        <v>3</v>
      </c>
      <c r="H34" t="str">
        <f>VLOOKUP(F34,'Cadastro ProdutosServiços'!A:B,2,0)</f>
        <v>BARRA FERRO CA 50 8MM 12M</v>
      </c>
      <c r="I34" t="s">
        <v>171</v>
      </c>
      <c r="J34">
        <v>3</v>
      </c>
      <c r="K34" s="1">
        <v>44420</v>
      </c>
      <c r="L34" s="7">
        <v>193</v>
      </c>
    </row>
    <row r="35" spans="1:12" x14ac:dyDescent="0.25">
      <c r="A35">
        <v>79</v>
      </c>
      <c r="B35">
        <v>3</v>
      </c>
      <c r="C35" t="str">
        <f>VLOOKUP(B35,'Categorias Fornecedores'!A:B,2,0)</f>
        <v>MATERIAL</v>
      </c>
      <c r="D35" t="s">
        <v>20</v>
      </c>
      <c r="E35">
        <f>VLOOKUP(D35,'Cadastro Fornecedores'!$A$2:$D$38,2,0)</f>
        <v>3</v>
      </c>
      <c r="F35">
        <v>13</v>
      </c>
      <c r="G35">
        <f>VLOOKUP(F35,'Cadastro ProdutosServiços'!$A$2:$E$557,4,0)</f>
        <v>4</v>
      </c>
      <c r="H35" t="str">
        <f>VLOOKUP(F35,'Cadastro ProdutosServiços'!A:B,2,0)</f>
        <v>GLOBOFILITO 17KG</v>
      </c>
      <c r="I35" t="s">
        <v>98</v>
      </c>
      <c r="J35">
        <v>20</v>
      </c>
      <c r="K35" s="1">
        <v>44419</v>
      </c>
      <c r="L35" s="7">
        <v>93</v>
      </c>
    </row>
    <row r="36" spans="1:12" x14ac:dyDescent="0.25">
      <c r="A36">
        <v>80</v>
      </c>
      <c r="B36">
        <v>3</v>
      </c>
      <c r="C36" t="str">
        <f>VLOOKUP(B36,'Categorias Fornecedores'!A:B,2,0)</f>
        <v>MATERIAL</v>
      </c>
      <c r="D36" t="s">
        <v>20</v>
      </c>
      <c r="E36">
        <f>VLOOKUP(D36,'Cadastro Fornecedores'!$A$2:$D$38,2,0)</f>
        <v>3</v>
      </c>
      <c r="F36">
        <v>9</v>
      </c>
      <c r="G36">
        <f>VLOOKUP(F36,'Cadastro ProdutosServiços'!$A$2:$E$557,4,0)</f>
        <v>4</v>
      </c>
      <c r="H36" t="str">
        <f>VLOOKUP(F36,'Cadastro ProdutosServiços'!A:B,2,0)</f>
        <v>CIMENTO 50 KG</v>
      </c>
      <c r="I36" t="s">
        <v>101</v>
      </c>
      <c r="J36">
        <v>20</v>
      </c>
      <c r="K36" s="1">
        <v>44419</v>
      </c>
      <c r="L36" s="7">
        <v>590</v>
      </c>
    </row>
    <row r="37" spans="1:12" x14ac:dyDescent="0.25">
      <c r="A37">
        <v>81</v>
      </c>
      <c r="B37">
        <v>3</v>
      </c>
      <c r="C37" t="str">
        <f>VLOOKUP(B37,'Categorias Fornecedores'!A:B,2,0)</f>
        <v>MATERIAL</v>
      </c>
      <c r="D37" t="s">
        <v>20</v>
      </c>
      <c r="E37">
        <f>VLOOKUP(D37,'Cadastro Fornecedores'!$A$2:$D$38,2,0)</f>
        <v>3</v>
      </c>
      <c r="F37">
        <v>61</v>
      </c>
      <c r="G37">
        <f>VLOOKUP(F37,'Cadastro ProdutosServiços'!$A$2:$E$557,4,0)</f>
        <v>4</v>
      </c>
      <c r="H37" t="str">
        <f>VLOOKUP(F37,'Cadastro ProdutosServiços'!A:B,2,0)</f>
        <v>CAM. BRITA C/2.5 MT 0</v>
      </c>
      <c r="I37" t="s">
        <v>173</v>
      </c>
      <c r="J37">
        <v>1</v>
      </c>
      <c r="K37" s="1">
        <v>44419</v>
      </c>
      <c r="L37" s="7">
        <v>310</v>
      </c>
    </row>
    <row r="38" spans="1:12" x14ac:dyDescent="0.25">
      <c r="A38">
        <v>82</v>
      </c>
      <c r="B38">
        <v>3</v>
      </c>
      <c r="C38" t="str">
        <f>VLOOKUP(B38,'Categorias Fornecedores'!A:B,2,0)</f>
        <v>MATERIAL</v>
      </c>
      <c r="D38" t="s">
        <v>20</v>
      </c>
      <c r="E38">
        <f>VLOOKUP(D38,'Cadastro Fornecedores'!$A$2:$D$38,2,0)</f>
        <v>3</v>
      </c>
      <c r="F38">
        <v>62</v>
      </c>
      <c r="G38">
        <f>VLOOKUP(F38,'Cadastro ProdutosServiços'!$A$2:$E$557,4,0)</f>
        <v>3</v>
      </c>
      <c r="H38" t="str">
        <f>VLOOKUP(F38,'Cadastro ProdutosServiços'!A:B,2,0)</f>
        <v>MONTANTE 3M 3/8 10X25</v>
      </c>
      <c r="I38" t="s">
        <v>175</v>
      </c>
      <c r="J38">
        <v>11</v>
      </c>
      <c r="K38" s="1">
        <v>44419</v>
      </c>
      <c r="L38" s="7">
        <v>1254</v>
      </c>
    </row>
    <row r="39" spans="1:12" x14ac:dyDescent="0.25">
      <c r="A39">
        <v>83</v>
      </c>
      <c r="B39">
        <v>3</v>
      </c>
      <c r="C39" t="str">
        <f>VLOOKUP(B39,'Categorias Fornecedores'!A:B,2,0)</f>
        <v>MATERIAL</v>
      </c>
      <c r="D39" t="s">
        <v>20</v>
      </c>
      <c r="E39">
        <f>VLOOKUP(D39,'Cadastro Fornecedores'!$A$2:$D$38,2,0)</f>
        <v>3</v>
      </c>
      <c r="F39">
        <v>63</v>
      </c>
      <c r="G39">
        <f>VLOOKUP(F39,'Cadastro ProdutosServiços'!$A$2:$E$557,4,0)</f>
        <v>3</v>
      </c>
      <c r="H39" t="str">
        <f>VLOOKUP(F39,'Cadastro ProdutosServiços'!A:B,2,0)</f>
        <v>MALHA 20X20 3.4</v>
      </c>
      <c r="I39" t="s">
        <v>177</v>
      </c>
      <c r="J39">
        <v>4</v>
      </c>
      <c r="K39" s="1">
        <v>44419</v>
      </c>
      <c r="L39" s="7">
        <v>435.12</v>
      </c>
    </row>
    <row r="40" spans="1:12" x14ac:dyDescent="0.25">
      <c r="A40">
        <v>84</v>
      </c>
      <c r="B40">
        <v>3</v>
      </c>
      <c r="C40" t="str">
        <f>VLOOKUP(B40,'Categorias Fornecedores'!A:B,2,0)</f>
        <v>MATERIAL</v>
      </c>
      <c r="D40" t="s">
        <v>20</v>
      </c>
      <c r="E40">
        <f>VLOOKUP(D40,'Cadastro Fornecedores'!$A$2:$D$38,2,0)</f>
        <v>3</v>
      </c>
      <c r="F40">
        <v>16</v>
      </c>
      <c r="G40">
        <f>VLOOKUP(F40,'Cadastro ProdutosServiços'!$A$2:$E$557,4,0)</f>
        <v>7</v>
      </c>
      <c r="H40" t="str">
        <f>VLOOKUP(F40,'Cadastro ProdutosServiços'!A:B,2,0)</f>
        <v>PREGO 18X30</v>
      </c>
      <c r="I40" t="s">
        <v>178</v>
      </c>
      <c r="J40">
        <v>1</v>
      </c>
      <c r="K40" s="1">
        <v>44419</v>
      </c>
      <c r="L40" s="7">
        <v>23.92</v>
      </c>
    </row>
    <row r="41" spans="1:12" x14ac:dyDescent="0.25">
      <c r="A41">
        <v>85</v>
      </c>
      <c r="B41">
        <v>3</v>
      </c>
      <c r="C41" t="str">
        <f>VLOOKUP(B41,'Categorias Fornecedores'!A:B,2,0)</f>
        <v>MATERIAL</v>
      </c>
      <c r="D41" t="s">
        <v>20</v>
      </c>
      <c r="E41">
        <f>VLOOKUP(D41,'Cadastro Fornecedores'!$A$2:$D$38,2,0)</f>
        <v>3</v>
      </c>
      <c r="F41">
        <v>33</v>
      </c>
      <c r="G41">
        <f>VLOOKUP(F41,'Cadastro ProdutosServiços'!$A$2:$E$557,4,0)</f>
        <v>7</v>
      </c>
      <c r="H41" t="str">
        <f>VLOOKUP(F41,'Cadastro ProdutosServiços'!A:B,2,0)</f>
        <v>PREGO 17X21</v>
      </c>
      <c r="I41" t="s">
        <v>179</v>
      </c>
      <c r="J41">
        <v>1</v>
      </c>
      <c r="K41" s="1">
        <v>44419</v>
      </c>
      <c r="L41" s="7">
        <v>23.84</v>
      </c>
    </row>
    <row r="42" spans="1:12" x14ac:dyDescent="0.25">
      <c r="A42">
        <v>86</v>
      </c>
      <c r="B42">
        <v>3</v>
      </c>
      <c r="C42" t="str">
        <f>VLOOKUP(B42,'Categorias Fornecedores'!A:B,2,0)</f>
        <v>MATERIAL</v>
      </c>
      <c r="D42" t="s">
        <v>20</v>
      </c>
      <c r="E42">
        <f>VLOOKUP(D42,'Cadastro Fornecedores'!$A$2:$D$38,2,0)</f>
        <v>3</v>
      </c>
      <c r="F42">
        <v>64</v>
      </c>
      <c r="G42">
        <f>VLOOKUP(F42,'Cadastro ProdutosServiços'!$A$2:$E$557,4,0)</f>
        <v>7</v>
      </c>
      <c r="H42" t="str">
        <f>VLOOKUP(F42,'Cadastro ProdutosServiços'!A:B,2,0)</f>
        <v>DISCO DIAMANTADO TURBO 7" THOMPSON</v>
      </c>
      <c r="I42" t="s">
        <v>181</v>
      </c>
      <c r="J42">
        <v>1</v>
      </c>
      <c r="K42" s="1">
        <v>44419</v>
      </c>
      <c r="L42" s="7">
        <v>84</v>
      </c>
    </row>
    <row r="43" spans="1:12" x14ac:dyDescent="0.25">
      <c r="A43">
        <v>87</v>
      </c>
      <c r="B43">
        <v>3</v>
      </c>
      <c r="C43" t="str">
        <f>VLOOKUP(B43,'Categorias Fornecedores'!A:B,2,0)</f>
        <v>MATERIAL</v>
      </c>
      <c r="D43" t="s">
        <v>20</v>
      </c>
      <c r="E43">
        <f>VLOOKUP(D43,'Cadastro Fornecedores'!$A$2:$D$38,2,0)</f>
        <v>3</v>
      </c>
      <c r="F43">
        <v>60</v>
      </c>
      <c r="G43">
        <f>VLOOKUP(F43,'Cadastro ProdutosServiços'!$A$2:$E$557,4,0)</f>
        <v>3</v>
      </c>
      <c r="H43" t="str">
        <f>VLOOKUP(F43,'Cadastro ProdutosServiços'!A:B,2,0)</f>
        <v>BARRA FERRO CA 50 8MM 12M</v>
      </c>
      <c r="I43" t="s">
        <v>182</v>
      </c>
      <c r="J43">
        <v>2</v>
      </c>
      <c r="K43" s="1">
        <v>44418</v>
      </c>
      <c r="L43" s="7">
        <v>129</v>
      </c>
    </row>
    <row r="44" spans="1:12" x14ac:dyDescent="0.25">
      <c r="A44">
        <v>88</v>
      </c>
      <c r="B44">
        <v>3</v>
      </c>
      <c r="C44" t="str">
        <f>VLOOKUP(B44,'Categorias Fornecedores'!A:B,2,0)</f>
        <v>MATERIAL</v>
      </c>
      <c r="D44" t="s">
        <v>20</v>
      </c>
      <c r="E44">
        <f>VLOOKUP(D44,'Cadastro Fornecedores'!$A$2:$D$38,2,0)</f>
        <v>3</v>
      </c>
      <c r="F44">
        <v>65</v>
      </c>
      <c r="G44">
        <f>VLOOKUP(F44,'Cadastro ProdutosServiços'!$A$2:$E$557,4,0)</f>
        <v>5</v>
      </c>
      <c r="H44" t="str">
        <f>VLOOKUP(F44,'Cadastro ProdutosServiços'!A:B,2,0)</f>
        <v>CONDUITE CORRUGADO FORTLEV 25MM</v>
      </c>
      <c r="I44" t="s">
        <v>186</v>
      </c>
      <c r="J44">
        <v>50</v>
      </c>
      <c r="K44" s="1">
        <v>44418</v>
      </c>
      <c r="L44" s="7">
        <v>105</v>
      </c>
    </row>
    <row r="45" spans="1:12" x14ac:dyDescent="0.25">
      <c r="A45">
        <v>89</v>
      </c>
      <c r="B45">
        <v>3</v>
      </c>
      <c r="C45" t="str">
        <f>VLOOKUP(B45,'Categorias Fornecedores'!A:B,2,0)</f>
        <v>MATERIAL</v>
      </c>
      <c r="D45" t="s">
        <v>20</v>
      </c>
      <c r="E45">
        <f>VLOOKUP(D45,'Cadastro Fornecedores'!$A$2:$D$38,2,0)</f>
        <v>3</v>
      </c>
      <c r="F45">
        <v>66</v>
      </c>
      <c r="G45">
        <f>VLOOKUP(F45,'Cadastro ProdutosServiços'!$A$2:$E$557,4,0)</f>
        <v>5</v>
      </c>
      <c r="H45" t="str">
        <f>VLOOKUP(F45,'Cadastro ProdutosServiços'!A:B,2,0)</f>
        <v>CAIXA LUZ C SUPORTE P LAJE 25CM TAVELA HBR</v>
      </c>
      <c r="I45" t="s">
        <v>187</v>
      </c>
      <c r="J45">
        <v>3</v>
      </c>
      <c r="K45" s="1">
        <v>44418</v>
      </c>
      <c r="L45" s="7">
        <v>19.5</v>
      </c>
    </row>
    <row r="46" spans="1:12" x14ac:dyDescent="0.25">
      <c r="A46">
        <v>90</v>
      </c>
      <c r="B46">
        <v>3</v>
      </c>
      <c r="C46" t="str">
        <f>VLOOKUP(B46,'Categorias Fornecedores'!A:B,2,0)</f>
        <v>MATERIAL</v>
      </c>
      <c r="D46" t="s">
        <v>20</v>
      </c>
      <c r="E46">
        <f>VLOOKUP(D46,'Cadastro Fornecedores'!$A$2:$D$38,2,0)</f>
        <v>3</v>
      </c>
      <c r="F46">
        <v>67</v>
      </c>
      <c r="G46">
        <f>VLOOKUP(F46,'Cadastro ProdutosServiços'!$A$2:$E$557,4,0)</f>
        <v>4</v>
      </c>
      <c r="H46" t="str">
        <f>VLOOKUP(F46,'Cadastro ProdutosServiços'!A:B,2,0)</f>
        <v>DOBRADIÇA 3.1/2 AVULSA</v>
      </c>
      <c r="I46" t="s">
        <v>188</v>
      </c>
      <c r="J46">
        <v>2</v>
      </c>
      <c r="K46" s="1">
        <v>44418</v>
      </c>
      <c r="L46" s="7">
        <v>7.26</v>
      </c>
    </row>
    <row r="47" spans="1:12" x14ac:dyDescent="0.25">
      <c r="A47">
        <v>91</v>
      </c>
      <c r="B47">
        <v>3</v>
      </c>
      <c r="C47" t="str">
        <f>VLOOKUP(B47,'Categorias Fornecedores'!A:B,2,0)</f>
        <v>MATERIAL</v>
      </c>
      <c r="D47" t="s">
        <v>95</v>
      </c>
      <c r="E47">
        <f>VLOOKUP(D47,'Cadastro Fornecedores'!$A$2:$D$38,2,0)</f>
        <v>8</v>
      </c>
      <c r="F47">
        <v>43</v>
      </c>
      <c r="G47">
        <f>VLOOKUP(F47,'Cadastro ProdutosServiços'!$A$2:$E$557,4,0)</f>
        <v>2</v>
      </c>
      <c r="H47" t="str">
        <f>VLOOKUP(F47,'Cadastro ProdutosServiços'!A:B,2,0)</f>
        <v>TÁBUA PINUS 15X3,00M BRUTA</v>
      </c>
      <c r="I47" t="s">
        <v>189</v>
      </c>
      <c r="J47">
        <v>15</v>
      </c>
      <c r="K47" s="1">
        <v>44426</v>
      </c>
      <c r="L47" s="7">
        <v>162</v>
      </c>
    </row>
    <row r="48" spans="1:12" x14ac:dyDescent="0.25">
      <c r="A48">
        <v>92</v>
      </c>
      <c r="B48">
        <v>3</v>
      </c>
      <c r="C48" t="str">
        <f>VLOOKUP(B48,'Categorias Fornecedores'!A:B,2,0)</f>
        <v>MATERIAL</v>
      </c>
      <c r="D48" t="s">
        <v>95</v>
      </c>
      <c r="E48">
        <f>VLOOKUP(D48,'Cadastro Fornecedores'!$A$2:$D$38,2,0)</f>
        <v>8</v>
      </c>
      <c r="F48">
        <v>44</v>
      </c>
      <c r="G48">
        <f>VLOOKUP(F48,'Cadastro ProdutosServiços'!$A$2:$E$557,4,0)</f>
        <v>2</v>
      </c>
      <c r="H48" t="str">
        <f>VLOOKUP(F48,'Cadastro ProdutosServiços'!A:B,2,0)</f>
        <v>TÁBUA PINUS 20X3,00M BRUTA</v>
      </c>
      <c r="I48" t="s">
        <v>190</v>
      </c>
      <c r="J48">
        <v>20</v>
      </c>
      <c r="K48" s="1">
        <v>44426</v>
      </c>
      <c r="L48" s="7">
        <v>432</v>
      </c>
    </row>
    <row r="49" spans="1:12" x14ac:dyDescent="0.25">
      <c r="A49">
        <v>93</v>
      </c>
      <c r="B49">
        <v>3</v>
      </c>
      <c r="C49" t="str">
        <f>VLOOKUP(B49,'Categorias Fornecedores'!A:B,2,0)</f>
        <v>MATERIAL</v>
      </c>
      <c r="D49" t="s">
        <v>95</v>
      </c>
      <c r="E49">
        <f>VLOOKUP(D49,'Cadastro Fornecedores'!$A$2:$D$38,2,0)</f>
        <v>8</v>
      </c>
      <c r="F49">
        <v>41</v>
      </c>
      <c r="G49">
        <f>VLOOKUP(F49,'Cadastro ProdutosServiços'!$A$2:$E$557,4,0)</f>
        <v>7</v>
      </c>
      <c r="H49" t="str">
        <f>VLOOKUP(F49,'Cadastro ProdutosServiços'!A:B,2,0)</f>
        <v>PREGO 18X30 2 CABEÇAS</v>
      </c>
      <c r="I49" t="s">
        <v>125</v>
      </c>
      <c r="J49">
        <v>2</v>
      </c>
      <c r="K49" s="1">
        <v>44426</v>
      </c>
      <c r="L49" s="7">
        <v>75.099999999999994</v>
      </c>
    </row>
    <row r="50" spans="1:12" x14ac:dyDescent="0.25">
      <c r="A50">
        <v>94</v>
      </c>
      <c r="B50">
        <v>2</v>
      </c>
      <c r="C50" t="str">
        <f>VLOOKUP(B50,'Categorias Fornecedores'!A:B,2,0)</f>
        <v>PEDREIRO</v>
      </c>
      <c r="D50" t="s">
        <v>21</v>
      </c>
      <c r="E50">
        <f>VLOOKUP(D50,'Cadastro Fornecedores'!$A$2:$D$38,2,0)</f>
        <v>4</v>
      </c>
      <c r="F50">
        <v>1</v>
      </c>
      <c r="G50">
        <f>VLOOKUP(F50,'Cadastro ProdutosServiços'!$A$2:$E$557,4,0)</f>
        <v>1</v>
      </c>
      <c r="H50" t="str">
        <f>VLOOKUP(F50,'Cadastro ProdutosServiços'!A:B,2,0)</f>
        <v>MÃO DE OBRA PEDREIRO</v>
      </c>
      <c r="I50" t="s">
        <v>22</v>
      </c>
      <c r="J50">
        <v>1</v>
      </c>
      <c r="K50" s="1">
        <v>44428</v>
      </c>
      <c r="L50" s="7">
        <v>2986.01</v>
      </c>
    </row>
    <row r="51" spans="1:12" x14ac:dyDescent="0.25">
      <c r="A51">
        <v>95</v>
      </c>
      <c r="B51">
        <v>2</v>
      </c>
      <c r="C51" t="str">
        <f>VLOOKUP(B51,'Categorias Fornecedores'!A:B,2,0)</f>
        <v>PEDREIRO</v>
      </c>
      <c r="D51" t="s">
        <v>21</v>
      </c>
      <c r="E51">
        <f>VLOOKUP(D51,'Cadastro Fornecedores'!$A$2:$D$38,2,0)</f>
        <v>4</v>
      </c>
      <c r="F51">
        <v>1</v>
      </c>
      <c r="G51">
        <f>VLOOKUP(F51,'Cadastro ProdutosServiços'!$A$2:$E$557,4,0)</f>
        <v>1</v>
      </c>
      <c r="H51" t="str">
        <f>VLOOKUP(F51,'Cadastro ProdutosServiços'!A:B,2,0)</f>
        <v>MÃO DE OBRA PEDREIRO</v>
      </c>
      <c r="I51" t="s">
        <v>191</v>
      </c>
      <c r="J51">
        <v>1</v>
      </c>
      <c r="K51" s="1">
        <v>44429</v>
      </c>
      <c r="L51" s="7">
        <v>160</v>
      </c>
    </row>
    <row r="52" spans="1:12" x14ac:dyDescent="0.25">
      <c r="A52">
        <v>96</v>
      </c>
      <c r="B52">
        <v>7</v>
      </c>
      <c r="C52" t="str">
        <f>VLOOKUP(B52,'Categorias Fornecedores'!A:B,2,0)</f>
        <v>VIZINHO</v>
      </c>
      <c r="D52" t="s">
        <v>193</v>
      </c>
      <c r="E52">
        <f>VLOOKUP(D52,'Cadastro Fornecedores'!$A$2:$D$38,2,0)</f>
        <v>12</v>
      </c>
      <c r="F52">
        <v>68</v>
      </c>
      <c r="G52">
        <f>VLOOKUP(F52,'Cadastro ProdutosServiços'!$A$2:$E$557,4,0)</f>
        <v>18</v>
      </c>
      <c r="H52" t="str">
        <f>VLOOKUP(F52,'Cadastro ProdutosServiços'!A:B,2,0)</f>
        <v>AGUA E LUZ EMPRESTADAS VIZINHO</v>
      </c>
      <c r="I52" t="s">
        <v>195</v>
      </c>
      <c r="J52">
        <v>1</v>
      </c>
      <c r="K52" s="1">
        <v>44432</v>
      </c>
      <c r="L52" s="7">
        <v>205</v>
      </c>
    </row>
    <row r="53" spans="1:12" x14ac:dyDescent="0.25">
      <c r="A53">
        <v>97</v>
      </c>
      <c r="B53">
        <v>3</v>
      </c>
      <c r="C53" t="str">
        <f>VLOOKUP(B53,'Categorias Fornecedores'!A:B,2,0)</f>
        <v>MATERIAL</v>
      </c>
      <c r="D53" t="s">
        <v>23</v>
      </c>
      <c r="E53">
        <f>VLOOKUP(D53,'Cadastro Fornecedores'!$A$2:$D$38,2,0)</f>
        <v>5</v>
      </c>
      <c r="F53">
        <v>3</v>
      </c>
      <c r="G53">
        <f>VLOOKUP(F53,'Cadastro ProdutosServiços'!$A$2:$E$557,4,0)</f>
        <v>17</v>
      </c>
      <c r="H53" t="str">
        <f>VLOOKUP(F53,'Cadastro ProdutosServiços'!A:B,2,0)</f>
        <v>BLOCO</v>
      </c>
      <c r="I53" t="s">
        <v>196</v>
      </c>
      <c r="J53">
        <v>100</v>
      </c>
      <c r="K53" s="1">
        <v>44431</v>
      </c>
      <c r="L53" s="7">
        <v>225</v>
      </c>
    </row>
    <row r="54" spans="1:12" x14ac:dyDescent="0.25">
      <c r="A54">
        <v>98</v>
      </c>
      <c r="B54">
        <v>3</v>
      </c>
      <c r="C54" t="str">
        <f>VLOOKUP(B54,'Categorias Fornecedores'!A:B,2,0)</f>
        <v>MATERIAL</v>
      </c>
      <c r="D54" t="s">
        <v>23</v>
      </c>
      <c r="E54">
        <f>VLOOKUP(D54,'Cadastro Fornecedores'!$A$2:$D$38,2,0)</f>
        <v>5</v>
      </c>
      <c r="F54">
        <v>12</v>
      </c>
      <c r="G54">
        <f>VLOOKUP(F54,'Cadastro ProdutosServiços'!$A$2:$E$557,4,0)</f>
        <v>3</v>
      </c>
      <c r="H54" t="str">
        <f>VLOOKUP(F54,'Cadastro ProdutosServiços'!A:B,2,0)</f>
        <v>CANALETA 15CM</v>
      </c>
      <c r="I54" t="s">
        <v>197</v>
      </c>
      <c r="J54">
        <v>100</v>
      </c>
      <c r="K54" s="1">
        <v>44431</v>
      </c>
      <c r="L54" s="7">
        <v>225</v>
      </c>
    </row>
    <row r="55" spans="1:12" x14ac:dyDescent="0.25">
      <c r="A55">
        <v>99</v>
      </c>
      <c r="B55">
        <v>3</v>
      </c>
      <c r="C55" t="str">
        <f>VLOOKUP(B55,'Categorias Fornecedores'!A:B,2,0)</f>
        <v>MATERIAL</v>
      </c>
      <c r="D55" t="s">
        <v>87</v>
      </c>
      <c r="E55">
        <f>VLOOKUP(D55,'Cadastro Fornecedores'!$A$2:$D$38,2,0)</f>
        <v>7</v>
      </c>
      <c r="F55">
        <v>28</v>
      </c>
      <c r="G55">
        <f>VLOOKUP(F55,'Cadastro ProdutosServiços'!$A$2:$E$557,4,0)</f>
        <v>4</v>
      </c>
      <c r="H55" t="str">
        <f>VLOOKUP(F55,'Cadastro ProdutosServiços'!A:B,2,0)</f>
        <v>ARAME REC 14</v>
      </c>
      <c r="I55" t="s">
        <v>198</v>
      </c>
      <c r="J55">
        <v>3</v>
      </c>
      <c r="K55" s="1">
        <v>44431</v>
      </c>
      <c r="L55" s="7">
        <v>87</v>
      </c>
    </row>
    <row r="56" spans="1:12" x14ac:dyDescent="0.25">
      <c r="A56">
        <v>100</v>
      </c>
      <c r="B56">
        <v>3</v>
      </c>
      <c r="C56" t="str">
        <f>VLOOKUP(B56,'Categorias Fornecedores'!A:B,2,0)</f>
        <v>MATERIAL</v>
      </c>
      <c r="D56" t="s">
        <v>87</v>
      </c>
      <c r="E56">
        <f>VLOOKUP(D56,'Cadastro Fornecedores'!$A$2:$D$38,2,0)</f>
        <v>7</v>
      </c>
      <c r="F56">
        <v>39</v>
      </c>
      <c r="G56">
        <f>VLOOKUP(F56,'Cadastro ProdutosServiços'!$A$2:$E$557,4,0)</f>
        <v>4</v>
      </c>
      <c r="H56" t="str">
        <f>VLOOKUP(F56,'Cadastro ProdutosServiços'!A:B,2,0)</f>
        <v>ARAME TORCIDO</v>
      </c>
      <c r="I56" t="s">
        <v>120</v>
      </c>
      <c r="J56">
        <v>1</v>
      </c>
      <c r="K56" s="1">
        <v>44431</v>
      </c>
      <c r="L56" s="7">
        <v>29</v>
      </c>
    </row>
    <row r="57" spans="1:12" x14ac:dyDescent="0.25">
      <c r="A57">
        <v>101</v>
      </c>
      <c r="B57">
        <v>3</v>
      </c>
      <c r="C57" t="str">
        <f>VLOOKUP(B57,'Categorias Fornecedores'!A:B,2,0)</f>
        <v>MATERIAL</v>
      </c>
      <c r="D57" t="s">
        <v>199</v>
      </c>
      <c r="E57">
        <f>VLOOKUP(D57,'Cadastro Fornecedores'!$A$2:$D$38,2,0)</f>
        <v>13</v>
      </c>
      <c r="F57">
        <v>29</v>
      </c>
      <c r="G57">
        <f>VLOOKUP(F57,'Cadastro ProdutosServiços'!$A$2:$E$557,4,0)</f>
        <v>2</v>
      </c>
      <c r="H57" t="str">
        <f>VLOOKUP(F57,'Cadastro ProdutosServiços'!A:B,2,0)</f>
        <v>TÁBUA PINUS 05X3,00M BRUTA</v>
      </c>
      <c r="I57" t="s">
        <v>200</v>
      </c>
      <c r="J57">
        <v>30</v>
      </c>
      <c r="K57" s="1">
        <v>44431</v>
      </c>
      <c r="L57" s="7">
        <v>1170</v>
      </c>
    </row>
    <row r="58" spans="1:12" x14ac:dyDescent="0.25">
      <c r="A58">
        <v>102</v>
      </c>
      <c r="B58">
        <v>3</v>
      </c>
      <c r="C58" t="str">
        <f>VLOOKUP(B58,'Categorias Fornecedores'!A:B,2,0)</f>
        <v>MATERIAL</v>
      </c>
      <c r="D58" t="s">
        <v>199</v>
      </c>
      <c r="E58">
        <f>VLOOKUP(D58,'Cadastro Fornecedores'!$A$2:$D$38,2,0)</f>
        <v>13</v>
      </c>
      <c r="F58">
        <v>30</v>
      </c>
      <c r="G58">
        <f>VLOOKUP(F58,'Cadastro ProdutosServiços'!$A$2:$E$557,4,0)</f>
        <v>2</v>
      </c>
      <c r="H58" t="str">
        <f>VLOOKUP(F58,'Cadastro ProdutosServiços'!A:B,2,0)</f>
        <v>TÁBUA PINUS 30X3,00M BRUTA</v>
      </c>
      <c r="I58" t="s">
        <v>201</v>
      </c>
      <c r="J58">
        <v>20</v>
      </c>
      <c r="K58" s="1">
        <v>44432</v>
      </c>
      <c r="L58" s="7">
        <v>117</v>
      </c>
    </row>
    <row r="59" spans="1:12" x14ac:dyDescent="0.25">
      <c r="A59">
        <v>103</v>
      </c>
      <c r="B59">
        <v>3</v>
      </c>
      <c r="C59" t="str">
        <f>VLOOKUP(B59,'Categorias Fornecedores'!A:B,2,0)</f>
        <v>MATERIAL</v>
      </c>
      <c r="D59" t="s">
        <v>199</v>
      </c>
      <c r="E59">
        <f>VLOOKUP(D59,'Cadastro Fornecedores'!$A$2:$D$38,2,0)</f>
        <v>13</v>
      </c>
      <c r="F59">
        <v>41</v>
      </c>
      <c r="G59">
        <f>VLOOKUP(F59,'Cadastro ProdutosServiços'!$A$2:$E$557,4,0)</f>
        <v>7</v>
      </c>
      <c r="H59" t="str">
        <f>VLOOKUP(F59,'Cadastro ProdutosServiços'!A:B,2,0)</f>
        <v>PREGO 18X30 2 CABEÇAS</v>
      </c>
      <c r="I59" t="s">
        <v>202</v>
      </c>
      <c r="J59">
        <v>2</v>
      </c>
      <c r="K59" s="1">
        <v>44433</v>
      </c>
      <c r="L59" s="7">
        <v>68</v>
      </c>
    </row>
    <row r="60" spans="1:12" x14ac:dyDescent="0.25">
      <c r="A60">
        <v>104</v>
      </c>
      <c r="B60">
        <v>3</v>
      </c>
      <c r="C60" t="str">
        <f>VLOOKUP(B60,'Categorias Fornecedores'!A:B,2,0)</f>
        <v>MATERIAL</v>
      </c>
      <c r="D60" t="s">
        <v>199</v>
      </c>
      <c r="E60">
        <f>VLOOKUP(D60,'Cadastro Fornecedores'!$A$2:$D$38,2,0)</f>
        <v>13</v>
      </c>
      <c r="F60">
        <v>40</v>
      </c>
      <c r="G60">
        <f>VLOOKUP(F60,'Cadastro ProdutosServiços'!$A$2:$E$557,4,0)</f>
        <v>7</v>
      </c>
      <c r="H60" t="str">
        <f>VLOOKUP(F60,'Cadastro ProdutosServiços'!A:B,2,0)</f>
        <v>PREGO 17X21 COM CABEÇA</v>
      </c>
      <c r="I60" t="s">
        <v>122</v>
      </c>
      <c r="J60">
        <v>1</v>
      </c>
      <c r="K60" s="1">
        <v>44434</v>
      </c>
      <c r="L60" s="7">
        <v>27</v>
      </c>
    </row>
    <row r="61" spans="1:12" x14ac:dyDescent="0.25">
      <c r="A61">
        <v>105</v>
      </c>
      <c r="B61">
        <v>3</v>
      </c>
      <c r="C61" t="str">
        <f>VLOOKUP(B61,'Categorias Fornecedores'!A:B,2,0)</f>
        <v>MATERIAL</v>
      </c>
      <c r="D61" t="s">
        <v>20</v>
      </c>
      <c r="E61">
        <f>VLOOKUP(D61,'Cadastro Fornecedores'!$A$2:$D$38,2,0)</f>
        <v>3</v>
      </c>
      <c r="F61">
        <v>13</v>
      </c>
      <c r="G61">
        <f>VLOOKUP(F61,'Cadastro ProdutosServiços'!$A$2:$E$557,4,0)</f>
        <v>4</v>
      </c>
      <c r="H61" t="str">
        <f>VLOOKUP(F61,'Cadastro ProdutosServiços'!A:B,2,0)</f>
        <v>GLOBOFILITO 17KG</v>
      </c>
      <c r="I61" t="s">
        <v>203</v>
      </c>
      <c r="J61">
        <v>25</v>
      </c>
      <c r="K61" s="1">
        <v>44425</v>
      </c>
      <c r="L61" s="7">
        <v>116.25</v>
      </c>
    </row>
    <row r="62" spans="1:12" x14ac:dyDescent="0.25">
      <c r="A62">
        <v>106</v>
      </c>
      <c r="B62">
        <v>3</v>
      </c>
      <c r="C62" t="str">
        <f>VLOOKUP(B62,'Categorias Fornecedores'!A:B,2,0)</f>
        <v>MATERIAL</v>
      </c>
      <c r="D62" t="s">
        <v>20</v>
      </c>
      <c r="E62">
        <f>VLOOKUP(D62,'Cadastro Fornecedores'!$A$2:$D$38,2,0)</f>
        <v>3</v>
      </c>
      <c r="F62">
        <v>9</v>
      </c>
      <c r="G62">
        <f>VLOOKUP(F62,'Cadastro ProdutosServiços'!$A$2:$E$557,4,0)</f>
        <v>4</v>
      </c>
      <c r="H62" t="str">
        <f>VLOOKUP(F62,'Cadastro ProdutosServiços'!A:B,2,0)</f>
        <v>CIMENTO 50 KG</v>
      </c>
      <c r="I62" t="s">
        <v>80</v>
      </c>
      <c r="J62">
        <v>10</v>
      </c>
      <c r="K62" s="1">
        <v>44425</v>
      </c>
      <c r="L62" s="7">
        <v>285</v>
      </c>
    </row>
    <row r="63" spans="1:12" x14ac:dyDescent="0.25">
      <c r="A63">
        <v>107</v>
      </c>
      <c r="B63">
        <v>3</v>
      </c>
      <c r="C63" t="str">
        <f>VLOOKUP(B63,'Categorias Fornecedores'!A:B,2,0)</f>
        <v>MATERIAL</v>
      </c>
      <c r="D63" t="s">
        <v>20</v>
      </c>
      <c r="E63">
        <f>VLOOKUP(D63,'Cadastro Fornecedores'!$A$2:$D$38,2,0)</f>
        <v>3</v>
      </c>
      <c r="F63">
        <v>70</v>
      </c>
      <c r="G63">
        <f>VLOOKUP(F63,'Cadastro ProdutosServiços'!$A$2:$E$557,4,0)</f>
        <v>7</v>
      </c>
      <c r="H63" t="str">
        <f>VLOOKUP(F63,'Cadastro ProdutosServiços'!A:B,2,0)</f>
        <v>PINO MACHO 20A LOUCA</v>
      </c>
      <c r="I63" t="s">
        <v>207</v>
      </c>
      <c r="J63">
        <v>1</v>
      </c>
      <c r="K63" s="1">
        <v>44426</v>
      </c>
      <c r="L63" s="7">
        <v>17.170000000000002</v>
      </c>
    </row>
    <row r="64" spans="1:12" x14ac:dyDescent="0.25">
      <c r="A64">
        <v>108</v>
      </c>
      <c r="B64">
        <v>3</v>
      </c>
      <c r="C64" t="str">
        <f>VLOOKUP(B64,'Categorias Fornecedores'!A:B,2,0)</f>
        <v>MATERIAL</v>
      </c>
      <c r="D64" t="s">
        <v>20</v>
      </c>
      <c r="E64">
        <f>VLOOKUP(D64,'Cadastro Fornecedores'!$A$2:$D$38,2,0)</f>
        <v>3</v>
      </c>
      <c r="F64">
        <v>71</v>
      </c>
      <c r="G64">
        <f>VLOOKUP(F64,'Cadastro ProdutosServiços'!$A$2:$E$557,4,0)</f>
        <v>7</v>
      </c>
      <c r="H64" t="str">
        <f>VLOOKUP(F64,'Cadastro ProdutosServiços'!A:B,2,0)</f>
        <v>PINO FEMEA 20A LOUCA</v>
      </c>
      <c r="I64" t="s">
        <v>208</v>
      </c>
      <c r="J64">
        <v>1</v>
      </c>
      <c r="K64" s="1">
        <v>44426</v>
      </c>
      <c r="L64" s="7">
        <v>16.22</v>
      </c>
    </row>
    <row r="65" spans="1:12" x14ac:dyDescent="0.25">
      <c r="A65">
        <v>109</v>
      </c>
      <c r="B65">
        <v>3</v>
      </c>
      <c r="C65" t="str">
        <f>VLOOKUP(B65,'Categorias Fornecedores'!A:B,2,0)</f>
        <v>MATERIAL</v>
      </c>
      <c r="D65" t="s">
        <v>20</v>
      </c>
      <c r="E65">
        <f>VLOOKUP(D65,'Cadastro Fornecedores'!$A$2:$D$38,2,0)</f>
        <v>3</v>
      </c>
      <c r="F65">
        <v>69</v>
      </c>
      <c r="G65">
        <f>VLOOKUP(F65,'Cadastro ProdutosServiços'!$A$2:$E$557,4,0)</f>
        <v>7</v>
      </c>
      <c r="H65" t="str">
        <f>VLOOKUP(F65,'Cadastro ProdutosServiços'!A:B,2,0)</f>
        <v>PINO FEMEA 20A FAME</v>
      </c>
      <c r="I65" t="s">
        <v>209</v>
      </c>
      <c r="J65">
        <v>1</v>
      </c>
      <c r="K65" s="1">
        <v>44426</v>
      </c>
      <c r="L65" s="7">
        <v>15.11</v>
      </c>
    </row>
    <row r="66" spans="1:12" x14ac:dyDescent="0.25">
      <c r="A66">
        <v>110</v>
      </c>
      <c r="B66">
        <v>3</v>
      </c>
      <c r="C66" t="str">
        <f>VLOOKUP(B66,'Categorias Fornecedores'!A:B,2,0)</f>
        <v>MATERIAL</v>
      </c>
      <c r="D66" t="s">
        <v>20</v>
      </c>
      <c r="E66">
        <f>VLOOKUP(D66,'Cadastro Fornecedores'!$A$2:$D$38,2,0)</f>
        <v>3</v>
      </c>
      <c r="F66">
        <v>21</v>
      </c>
      <c r="G66">
        <f>VLOOKUP(F66,'Cadastro ProdutosServiços'!$A$2:$E$557,4,0)</f>
        <v>7</v>
      </c>
      <c r="H66" t="str">
        <f>VLOOKUP(F66,'Cadastro ProdutosServiços'!A:B,2,0)</f>
        <v>PINO MACHO 20A FAME</v>
      </c>
      <c r="I66" t="s">
        <v>210</v>
      </c>
      <c r="J66">
        <v>1</v>
      </c>
      <c r="K66" s="1">
        <v>44426</v>
      </c>
      <c r="L66" s="7">
        <v>9.24</v>
      </c>
    </row>
    <row r="67" spans="1:12" x14ac:dyDescent="0.25">
      <c r="A67">
        <v>111</v>
      </c>
      <c r="B67">
        <v>3</v>
      </c>
      <c r="C67" t="str">
        <f>VLOOKUP(B67,'Categorias Fornecedores'!A:B,2,0)</f>
        <v>MATERIAL</v>
      </c>
      <c r="D67" t="s">
        <v>20</v>
      </c>
      <c r="E67">
        <f>VLOOKUP(D67,'Cadastro Fornecedores'!$A$2:$D$38,2,0)</f>
        <v>3</v>
      </c>
      <c r="F67">
        <v>20</v>
      </c>
      <c r="G67">
        <f>VLOOKUP(F67,'Cadastro ProdutosServiços'!$A$2:$E$557,4,0)</f>
        <v>7</v>
      </c>
      <c r="H67" t="str">
        <f>VLOOKUP(F67,'Cadastro ProdutosServiços'!A:B,2,0)</f>
        <v>MANGUEIRA JARDIM</v>
      </c>
      <c r="I67" t="s">
        <v>211</v>
      </c>
      <c r="J67">
        <v>15</v>
      </c>
      <c r="K67" s="1">
        <v>44426</v>
      </c>
      <c r="L67" s="7">
        <v>72</v>
      </c>
    </row>
    <row r="68" spans="1:12" x14ac:dyDescent="0.25">
      <c r="A68">
        <v>112</v>
      </c>
      <c r="B68">
        <v>3</v>
      </c>
      <c r="C68" t="str">
        <f>VLOOKUP(B68,'Categorias Fornecedores'!A:B,2,0)</f>
        <v>MATERIAL</v>
      </c>
      <c r="D68" t="s">
        <v>20</v>
      </c>
      <c r="E68">
        <f>VLOOKUP(D68,'Cadastro Fornecedores'!$A$2:$D$38,2,0)</f>
        <v>3</v>
      </c>
      <c r="F68">
        <v>62</v>
      </c>
      <c r="G68">
        <f>VLOOKUP(F68,'Cadastro ProdutosServiços'!$A$2:$E$557,4,0)</f>
        <v>3</v>
      </c>
      <c r="H68" t="str">
        <f>VLOOKUP(F68,'Cadastro ProdutosServiços'!A:B,2,0)</f>
        <v>MONTANTE 3M 3/8 10X25</v>
      </c>
      <c r="I68" t="s">
        <v>212</v>
      </c>
      <c r="J68">
        <v>3</v>
      </c>
      <c r="K68" s="1">
        <v>44424</v>
      </c>
      <c r="L68" s="7">
        <v>342</v>
      </c>
    </row>
    <row r="69" spans="1:12" x14ac:dyDescent="0.25">
      <c r="A69">
        <v>113</v>
      </c>
      <c r="B69">
        <v>3</v>
      </c>
      <c r="C69" t="str">
        <f>VLOOKUP(B69,'Categorias Fornecedores'!A:B,2,0)</f>
        <v>MATERIAL</v>
      </c>
      <c r="D69" t="s">
        <v>20</v>
      </c>
      <c r="E69">
        <f>VLOOKUP(D69,'Cadastro Fornecedores'!$A$2:$D$38,2,0)</f>
        <v>3</v>
      </c>
      <c r="F69">
        <v>50</v>
      </c>
      <c r="G69">
        <f>VLOOKUP(F69,'Cadastro ProdutosServiços'!$A$2:$E$557,4,0)</f>
        <v>3</v>
      </c>
      <c r="H69" t="str">
        <f>VLOOKUP(F69,'Cadastro ProdutosServiços'!A:B,2,0)</f>
        <v>FERRAGEM ARMADA VIGAS AEREAS</v>
      </c>
      <c r="I69" t="s">
        <v>143</v>
      </c>
      <c r="J69">
        <v>1</v>
      </c>
      <c r="K69" s="1">
        <v>44428</v>
      </c>
      <c r="L69" s="7">
        <v>2888</v>
      </c>
    </row>
    <row r="70" spans="1:12" x14ac:dyDescent="0.25">
      <c r="A70">
        <v>114</v>
      </c>
      <c r="B70">
        <v>2</v>
      </c>
      <c r="C70" t="str">
        <f>VLOOKUP(B70,'Categorias Fornecedores'!A:B,2,0)</f>
        <v>PEDREIRO</v>
      </c>
      <c r="D70" t="s">
        <v>21</v>
      </c>
      <c r="E70">
        <f>VLOOKUP(D70,'Cadastro Fornecedores'!$A$2:$D$38,2,0)</f>
        <v>4</v>
      </c>
      <c r="F70">
        <v>1</v>
      </c>
      <c r="G70">
        <f>VLOOKUP(F70,'Cadastro ProdutosServiços'!$A$2:$E$557,4,0)</f>
        <v>1</v>
      </c>
      <c r="H70" t="str">
        <f>VLOOKUP(F70,'Cadastro ProdutosServiços'!A:B,2,0)</f>
        <v>MÃO DE OBRA PEDREIRO</v>
      </c>
      <c r="I70" t="s">
        <v>22</v>
      </c>
      <c r="J70">
        <v>1</v>
      </c>
      <c r="K70" s="1">
        <v>44435</v>
      </c>
      <c r="L70" s="7">
        <v>2500</v>
      </c>
    </row>
    <row r="71" spans="1:12" x14ac:dyDescent="0.25">
      <c r="A71">
        <v>115</v>
      </c>
      <c r="B71">
        <v>3</v>
      </c>
      <c r="C71" t="str">
        <f>VLOOKUP(B71,'Categorias Fornecedores'!A:B,2,0)</f>
        <v>MATERIAL</v>
      </c>
      <c r="D71" t="s">
        <v>87</v>
      </c>
      <c r="E71">
        <f>VLOOKUP(D71,'Cadastro Fornecedores'!$A$2:$D$38,2,0)</f>
        <v>7</v>
      </c>
      <c r="F71">
        <v>72</v>
      </c>
      <c r="G71">
        <f>VLOOKUP(F71,'Cadastro ProdutosServiços'!$A$2:$E$557,4,0)</f>
        <v>17</v>
      </c>
      <c r="H71" t="str">
        <f>VLOOKUP(F71,'Cadastro ProdutosServiços'!A:B,2,0)</f>
        <v>BLOCO DE EPS MR (LAJE)</v>
      </c>
      <c r="I71" t="s">
        <v>214</v>
      </c>
      <c r="J71">
        <v>455</v>
      </c>
      <c r="K71" s="1">
        <v>44417</v>
      </c>
      <c r="L71" s="7">
        <v>2730</v>
      </c>
    </row>
    <row r="72" spans="1:12" x14ac:dyDescent="0.25">
      <c r="A72">
        <v>116</v>
      </c>
      <c r="B72">
        <v>3</v>
      </c>
      <c r="C72" t="str">
        <f>VLOOKUP(B72,'Categorias Fornecedores'!A:B,2,0)</f>
        <v>MATERIAL</v>
      </c>
      <c r="D72" t="s">
        <v>87</v>
      </c>
      <c r="E72">
        <f>VLOOKUP(D72,'Cadastro Fornecedores'!$A$2:$D$38,2,0)</f>
        <v>7</v>
      </c>
      <c r="F72">
        <v>11</v>
      </c>
      <c r="G72">
        <f>VLOOKUP(F72,'Cadastro ProdutosServiços'!$A$2:$E$557,4,0)</f>
        <v>3</v>
      </c>
      <c r="H72" t="str">
        <f>VLOOKUP(F72,'Cadastro ProdutosServiços'!A:B,2,0)</f>
        <v>TRELIÇA 6M</v>
      </c>
      <c r="I72" t="s">
        <v>215</v>
      </c>
      <c r="J72">
        <v>60.02</v>
      </c>
      <c r="K72" s="1">
        <v>44417</v>
      </c>
      <c r="L72" s="7">
        <v>6020</v>
      </c>
    </row>
    <row r="73" spans="1:12" x14ac:dyDescent="0.25">
      <c r="A73">
        <v>117</v>
      </c>
      <c r="B73">
        <v>3</v>
      </c>
      <c r="C73" t="str">
        <f>VLOOKUP(B73,'Categorias Fornecedores'!A:B,2,0)</f>
        <v>MATERIAL</v>
      </c>
      <c r="D73" t="s">
        <v>20</v>
      </c>
      <c r="E73">
        <f>VLOOKUP(D73,'Cadastro Fornecedores'!$A$2:$D$38,2,0)</f>
        <v>3</v>
      </c>
      <c r="F73">
        <v>73</v>
      </c>
      <c r="G73">
        <f>VLOOKUP(F73,'Cadastro ProdutosServiços'!$A$2:$E$557,4,0)</f>
        <v>11</v>
      </c>
      <c r="H73" t="str">
        <f>VLOOKUP(F73,'Cadastro ProdutosServiços'!A:B,2,0)</f>
        <v>TE ESGOTO AMANCO 150X100MM</v>
      </c>
      <c r="I73" t="s">
        <v>218</v>
      </c>
      <c r="J73">
        <v>1</v>
      </c>
      <c r="K73" s="1">
        <v>44429</v>
      </c>
      <c r="L73" s="7">
        <v>94.5</v>
      </c>
    </row>
    <row r="74" spans="1:12" x14ac:dyDescent="0.25">
      <c r="A74">
        <v>118</v>
      </c>
      <c r="B74">
        <v>3</v>
      </c>
      <c r="C74" t="str">
        <f>VLOOKUP(B74,'Categorias Fornecedores'!A:B,2,0)</f>
        <v>MATERIAL</v>
      </c>
      <c r="D74" t="s">
        <v>20</v>
      </c>
      <c r="E74">
        <f>VLOOKUP(D74,'Cadastro Fornecedores'!$A$2:$D$38,2,0)</f>
        <v>3</v>
      </c>
      <c r="F74">
        <v>74</v>
      </c>
      <c r="G74">
        <f>VLOOKUP(F74,'Cadastro ProdutosServiços'!$A$2:$E$557,4,0)</f>
        <v>11</v>
      </c>
      <c r="H74" t="str">
        <f>VLOOKUP(F74,'Cadastro ProdutosServiços'!A:B,2,0)</f>
        <v>TUBO AMANCO ESGOTO 100MM</v>
      </c>
      <c r="I74" t="s">
        <v>219</v>
      </c>
      <c r="J74">
        <v>12</v>
      </c>
      <c r="K74" s="1">
        <v>44429</v>
      </c>
      <c r="L74" s="7">
        <v>230.4</v>
      </c>
    </row>
    <row r="75" spans="1:12" x14ac:dyDescent="0.25">
      <c r="A75">
        <v>119</v>
      </c>
      <c r="B75">
        <v>3</v>
      </c>
      <c r="C75" t="str">
        <f>VLOOKUP(B75,'Categorias Fornecedores'!A:B,2,0)</f>
        <v>MATERIAL</v>
      </c>
      <c r="D75" t="s">
        <v>20</v>
      </c>
      <c r="E75">
        <f>VLOOKUP(D75,'Cadastro Fornecedores'!$A$2:$D$38,2,0)</f>
        <v>3</v>
      </c>
      <c r="F75">
        <v>26</v>
      </c>
      <c r="G75">
        <f>VLOOKUP(F75,'Cadastro ProdutosServiços'!$A$2:$E$557,4,0)</f>
        <v>4</v>
      </c>
      <c r="H75" t="str">
        <f>VLOOKUP(F75,'Cadastro ProdutosServiços'!A:B,2,0)</f>
        <v>CAM. AREIA MÉDIA GROSSA</v>
      </c>
      <c r="I75" t="s">
        <v>106</v>
      </c>
      <c r="J75">
        <v>1</v>
      </c>
      <c r="K75" s="1">
        <v>44427</v>
      </c>
      <c r="L75" s="7">
        <v>430</v>
      </c>
    </row>
    <row r="76" spans="1:12" x14ac:dyDescent="0.25">
      <c r="A76">
        <v>120</v>
      </c>
      <c r="B76">
        <v>3</v>
      </c>
      <c r="C76" t="str">
        <f>VLOOKUP(B76,'Categorias Fornecedores'!A:B,2,0)</f>
        <v>MATERIAL</v>
      </c>
      <c r="D76" t="s">
        <v>20</v>
      </c>
      <c r="E76">
        <f>VLOOKUP(D76,'Cadastro Fornecedores'!$A$2:$D$38,2,0)</f>
        <v>3</v>
      </c>
      <c r="F76">
        <v>61</v>
      </c>
      <c r="G76">
        <f>VLOOKUP(F76,'Cadastro ProdutosServiços'!$A$2:$E$557,4,0)</f>
        <v>4</v>
      </c>
      <c r="H76" t="str">
        <f>VLOOKUP(F76,'Cadastro ProdutosServiços'!A:B,2,0)</f>
        <v>CAM. BRITA C/2.5 MT 0</v>
      </c>
      <c r="I76" t="s">
        <v>173</v>
      </c>
      <c r="J76">
        <v>1</v>
      </c>
      <c r="K76" s="1">
        <v>44427</v>
      </c>
      <c r="L76" s="7">
        <v>310</v>
      </c>
    </row>
    <row r="77" spans="1:12" x14ac:dyDescent="0.25">
      <c r="A77">
        <v>121</v>
      </c>
      <c r="B77">
        <v>3</v>
      </c>
      <c r="C77" t="str">
        <f>VLOOKUP(B77,'Categorias Fornecedores'!A:B,2,0)</f>
        <v>MATERIAL</v>
      </c>
      <c r="D77" t="s">
        <v>20</v>
      </c>
      <c r="E77">
        <f>VLOOKUP(D77,'Cadastro Fornecedores'!$A$2:$D$38,2,0)</f>
        <v>3</v>
      </c>
      <c r="F77">
        <v>75</v>
      </c>
      <c r="G77">
        <f>VLOOKUP(F77,'Cadastro ProdutosServiços'!$A$2:$E$557,4,0)</f>
        <v>11</v>
      </c>
      <c r="H77" t="str">
        <f>VLOOKUP(F77,'Cadastro ProdutosServiços'!A:B,2,0)</f>
        <v>JOELHO ESGOTO AMANCO 100 45</v>
      </c>
      <c r="I77" t="s">
        <v>221</v>
      </c>
      <c r="J77">
        <v>1</v>
      </c>
      <c r="K77" s="1">
        <v>44429</v>
      </c>
      <c r="L77" s="7">
        <v>20.46</v>
      </c>
    </row>
    <row r="78" spans="1:12" x14ac:dyDescent="0.25">
      <c r="A78">
        <v>122</v>
      </c>
      <c r="B78">
        <v>3</v>
      </c>
      <c r="C78" t="str">
        <f>VLOOKUP(B78,'Categorias Fornecedores'!A:B,2,0)</f>
        <v>MATERIAL</v>
      </c>
      <c r="D78" t="s">
        <v>20</v>
      </c>
      <c r="E78">
        <f>VLOOKUP(D78,'Cadastro Fornecedores'!$A$2:$D$38,2,0)</f>
        <v>3</v>
      </c>
      <c r="F78">
        <v>35</v>
      </c>
      <c r="G78">
        <f>VLOOKUP(F78,'Cadastro ProdutosServiços'!$A$2:$E$557,4,0)</f>
        <v>7</v>
      </c>
      <c r="H78" t="str">
        <f>VLOOKUP(F78,'Cadastro ProdutosServiços'!A:B,2,0)</f>
        <v>DISCO SERRA 4.3/8 THOMPSON</v>
      </c>
      <c r="I78" t="s">
        <v>111</v>
      </c>
      <c r="J78">
        <v>1</v>
      </c>
      <c r="K78" s="1">
        <v>44433</v>
      </c>
      <c r="L78" s="7">
        <v>29.55</v>
      </c>
    </row>
    <row r="79" spans="1:12" x14ac:dyDescent="0.25">
      <c r="A79">
        <v>123</v>
      </c>
      <c r="B79">
        <v>3</v>
      </c>
      <c r="C79" t="str">
        <f>VLOOKUP(B79,'Categorias Fornecedores'!A:B,2,0)</f>
        <v>MATERIAL</v>
      </c>
      <c r="D79" t="s">
        <v>20</v>
      </c>
      <c r="E79">
        <f>VLOOKUP(D79,'Cadastro Fornecedores'!$A$2:$D$38,2,0)</f>
        <v>3</v>
      </c>
      <c r="F79">
        <v>76</v>
      </c>
      <c r="G79">
        <f>VLOOKUP(F79,'Cadastro ProdutosServiços'!$A$2:$E$557,4,0)</f>
        <v>7</v>
      </c>
      <c r="H79" t="str">
        <f>VLOOKUP(F79,'Cadastro ProdutosServiços'!A:B,2,0)</f>
        <v>FITA ISOLANTE 20M FOXLUX</v>
      </c>
      <c r="I79" t="s">
        <v>224</v>
      </c>
      <c r="J79">
        <v>1</v>
      </c>
      <c r="K79" s="1">
        <v>44433</v>
      </c>
      <c r="L79" s="7">
        <v>9</v>
      </c>
    </row>
    <row r="80" spans="1:12" x14ac:dyDescent="0.25">
      <c r="A80">
        <v>124</v>
      </c>
      <c r="B80">
        <v>3</v>
      </c>
      <c r="C80" t="str">
        <f>VLOOKUP(B80,'Categorias Fornecedores'!A:B,2,0)</f>
        <v>MATERIAL</v>
      </c>
      <c r="D80" t="s">
        <v>20</v>
      </c>
      <c r="E80">
        <f>VLOOKUP(D80,'Cadastro Fornecedores'!$A$2:$D$38,2,0)</f>
        <v>3</v>
      </c>
      <c r="F80">
        <v>77</v>
      </c>
      <c r="G80">
        <f>VLOOKUP(F80,'Cadastro ProdutosServiços'!$A$2:$E$557,4,0)</f>
        <v>11</v>
      </c>
      <c r="H80" t="str">
        <f>VLOOKUP(F80,'Cadastro ProdutosServiços'!A:B,2,0)</f>
        <v>JOELHO ESGOTO AMANCO 100 90</v>
      </c>
      <c r="I80" t="s">
        <v>225</v>
      </c>
      <c r="J80">
        <v>1</v>
      </c>
      <c r="K80" s="1">
        <v>44433</v>
      </c>
      <c r="L80" s="7">
        <v>9.06</v>
      </c>
    </row>
    <row r="81" spans="1:12" x14ac:dyDescent="0.25">
      <c r="A81">
        <v>125</v>
      </c>
      <c r="B81">
        <v>3</v>
      </c>
      <c r="C81" t="str">
        <f>VLOOKUP(B81,'Categorias Fornecedores'!A:B,2,0)</f>
        <v>MATERIAL</v>
      </c>
      <c r="D81" t="s">
        <v>20</v>
      </c>
      <c r="E81">
        <f>VLOOKUP(D81,'Cadastro Fornecedores'!$A$2:$D$38,2,0)</f>
        <v>3</v>
      </c>
      <c r="F81">
        <v>19</v>
      </c>
      <c r="G81">
        <f>VLOOKUP(F81,'Cadastro ProdutosServiços'!$A$2:$E$557,4,0)</f>
        <v>7</v>
      </c>
      <c r="H81" t="str">
        <f>VLOOKUP(F81,'Cadastro ProdutosServiços'!A:B,2,0)</f>
        <v>ADESIVO 17GR AMANCO</v>
      </c>
      <c r="I81" t="s">
        <v>165</v>
      </c>
      <c r="J81">
        <v>1</v>
      </c>
      <c r="K81" s="1">
        <v>44429</v>
      </c>
      <c r="L81" s="7">
        <v>19.8</v>
      </c>
    </row>
    <row r="82" spans="1:12" x14ac:dyDescent="0.25">
      <c r="A82">
        <v>126</v>
      </c>
      <c r="B82">
        <v>3</v>
      </c>
      <c r="C82" t="str">
        <f>VLOOKUP(B82,'Categorias Fornecedores'!A:B,2,0)</f>
        <v>MATERIAL</v>
      </c>
      <c r="D82" t="s">
        <v>20</v>
      </c>
      <c r="E82">
        <f>VLOOKUP(D82,'Cadastro Fornecedores'!$A$2:$D$38,2,0)</f>
        <v>3</v>
      </c>
      <c r="F82">
        <v>60</v>
      </c>
      <c r="G82">
        <f>VLOOKUP(F82,'Cadastro ProdutosServiços'!$A$2:$E$557,4,0)</f>
        <v>3</v>
      </c>
      <c r="H82" t="str">
        <f>VLOOKUP(F82,'Cadastro ProdutosServiços'!A:B,2,0)</f>
        <v>BARRA FERRO CA 50 8MM 12M</v>
      </c>
      <c r="I82" t="s">
        <v>226</v>
      </c>
      <c r="J82">
        <v>10</v>
      </c>
      <c r="K82" s="1">
        <v>44431</v>
      </c>
      <c r="L82" s="7">
        <v>645</v>
      </c>
    </row>
    <row r="83" spans="1:12" x14ac:dyDescent="0.25">
      <c r="A83">
        <v>127</v>
      </c>
      <c r="B83">
        <v>3</v>
      </c>
      <c r="C83" t="str">
        <f>VLOOKUP(B83,'Categorias Fornecedores'!A:B,2,0)</f>
        <v>MATERIAL</v>
      </c>
      <c r="D83" t="s">
        <v>20</v>
      </c>
      <c r="E83">
        <f>VLOOKUP(D83,'Cadastro Fornecedores'!$A$2:$D$38,2,0)</f>
        <v>3</v>
      </c>
      <c r="F83">
        <v>9</v>
      </c>
      <c r="G83">
        <f>VLOOKUP(F83,'Cadastro ProdutosServiços'!$A$2:$E$557,4,0)</f>
        <v>4</v>
      </c>
      <c r="H83" t="str">
        <f>VLOOKUP(F83,'Cadastro ProdutosServiços'!A:B,2,0)</f>
        <v>CIMENTO 50 KG</v>
      </c>
      <c r="I83" t="s">
        <v>80</v>
      </c>
      <c r="J83">
        <v>10</v>
      </c>
      <c r="K83" s="1">
        <v>44431</v>
      </c>
      <c r="L83" s="7">
        <v>285</v>
      </c>
    </row>
    <row r="84" spans="1:12" x14ac:dyDescent="0.25">
      <c r="A84">
        <v>128</v>
      </c>
      <c r="B84">
        <v>3</v>
      </c>
      <c r="C84" t="str">
        <f>VLOOKUP(B84,'Categorias Fornecedores'!A:B,2,0)</f>
        <v>MATERIAL</v>
      </c>
      <c r="D84" t="s">
        <v>20</v>
      </c>
      <c r="E84">
        <f>VLOOKUP(D84,'Cadastro Fornecedores'!$A$2:$D$38,2,0)</f>
        <v>3</v>
      </c>
      <c r="F84">
        <v>13</v>
      </c>
      <c r="G84">
        <f>VLOOKUP(F84,'Cadastro ProdutosServiços'!$A$2:$E$557,4,0)</f>
        <v>4</v>
      </c>
      <c r="H84" t="str">
        <f>VLOOKUP(F84,'Cadastro ProdutosServiços'!A:B,2,0)</f>
        <v>GLOBOFILITO 17KG</v>
      </c>
      <c r="I84" t="s">
        <v>227</v>
      </c>
      <c r="J84">
        <v>10</v>
      </c>
      <c r="K84" s="1">
        <v>44431</v>
      </c>
      <c r="L84" s="7">
        <v>46.5</v>
      </c>
    </row>
    <row r="85" spans="1:12" x14ac:dyDescent="0.25">
      <c r="A85">
        <v>129</v>
      </c>
      <c r="B85">
        <v>3</v>
      </c>
      <c r="C85" t="str">
        <f>VLOOKUP(B85,'Categorias Fornecedores'!A:B,2,0)</f>
        <v>MATERIAL</v>
      </c>
      <c r="D85" t="s">
        <v>20</v>
      </c>
      <c r="E85">
        <f>VLOOKUP(D85,'Cadastro Fornecedores'!$A$2:$D$38,2,0)</f>
        <v>3</v>
      </c>
      <c r="F85">
        <v>74</v>
      </c>
      <c r="G85">
        <f>VLOOKUP(F85,'Cadastro ProdutosServiços'!$A$2:$E$557,4,0)</f>
        <v>11</v>
      </c>
      <c r="H85" t="str">
        <f>VLOOKUP(F85,'Cadastro ProdutosServiços'!A:B,2,0)</f>
        <v>TUBO AMANCO ESGOTO 100MM</v>
      </c>
      <c r="I85" t="s">
        <v>228</v>
      </c>
      <c r="J85">
        <v>6</v>
      </c>
      <c r="K85" s="1">
        <v>44431</v>
      </c>
      <c r="L85" s="7">
        <v>115.2</v>
      </c>
    </row>
    <row r="86" spans="1:12" x14ac:dyDescent="0.25">
      <c r="A86">
        <v>130</v>
      </c>
      <c r="B86">
        <v>3</v>
      </c>
      <c r="C86" t="str">
        <f>VLOOKUP(B86,'Categorias Fornecedores'!A:B,2,0)</f>
        <v>MATERIAL</v>
      </c>
      <c r="D86" t="s">
        <v>20</v>
      </c>
      <c r="E86">
        <f>VLOOKUP(D86,'Cadastro Fornecedores'!$A$2:$D$38,2,0)</f>
        <v>3</v>
      </c>
      <c r="F86">
        <v>9</v>
      </c>
      <c r="G86">
        <f>VLOOKUP(F86,'Cadastro ProdutosServiços'!$A$2:$E$557,4,0)</f>
        <v>4</v>
      </c>
      <c r="H86" t="str">
        <f>VLOOKUP(F86,'Cadastro ProdutosServiços'!A:B,2,0)</f>
        <v>CIMENTO 50 KG</v>
      </c>
      <c r="I86" t="s">
        <v>101</v>
      </c>
      <c r="J86">
        <v>20</v>
      </c>
      <c r="K86" s="1">
        <v>44434</v>
      </c>
      <c r="L86" s="7">
        <v>570</v>
      </c>
    </row>
    <row r="87" spans="1:12" x14ac:dyDescent="0.25">
      <c r="A87">
        <v>131</v>
      </c>
      <c r="B87">
        <v>8</v>
      </c>
      <c r="C87" t="str">
        <f>VLOOKUP(B87,'Categorias Fornecedores'!A:B,2,0)</f>
        <v>PORTÃO</v>
      </c>
      <c r="D87" t="s">
        <v>230</v>
      </c>
      <c r="E87">
        <f>VLOOKUP(D87,'Cadastro Fornecedores'!$A$2:$D$38,2,0)</f>
        <v>14</v>
      </c>
      <c r="F87">
        <v>75</v>
      </c>
      <c r="G87">
        <f>VLOOKUP(F87,'Cadastro ProdutosServiços'!$A$2:$E$557,4,0)</f>
        <v>11</v>
      </c>
      <c r="H87" t="str">
        <f>VLOOKUP(F87,'Cadastro ProdutosServiços'!A:B,2,0)</f>
        <v>JOELHO ESGOTO AMANCO 100 45</v>
      </c>
      <c r="I87" t="s">
        <v>231</v>
      </c>
      <c r="J87">
        <v>2</v>
      </c>
      <c r="K87" s="1">
        <v>44434</v>
      </c>
      <c r="L87" s="7">
        <v>4700</v>
      </c>
    </row>
    <row r="88" spans="1:12" x14ac:dyDescent="0.25">
      <c r="A88">
        <v>132</v>
      </c>
      <c r="B88">
        <v>3</v>
      </c>
      <c r="C88" t="str">
        <f>VLOOKUP(B88,'Categorias Fornecedores'!A:B,2,0)</f>
        <v>MATERIAL</v>
      </c>
      <c r="D88" t="s">
        <v>95</v>
      </c>
      <c r="E88">
        <f>VLOOKUP(D88,'Cadastro Fornecedores'!$A$2:$D$38,2,0)</f>
        <v>8</v>
      </c>
      <c r="F88">
        <v>79</v>
      </c>
      <c r="G88">
        <f>VLOOKUP(F88,'Cadastro ProdutosServiços'!$A$2:$E$557,4,0)</f>
        <v>2</v>
      </c>
      <c r="H88" t="str">
        <f>VLOOKUP(F88,'Cadastro ProdutosServiços'!A:B,2,0)</f>
        <v>5X07X5,00M BRUTA EUCALIPTO</v>
      </c>
      <c r="I88" t="s">
        <v>236</v>
      </c>
      <c r="J88">
        <v>5</v>
      </c>
      <c r="K88" s="1">
        <v>44439</v>
      </c>
      <c r="L88" s="7">
        <v>150</v>
      </c>
    </row>
    <row r="89" spans="1:12" x14ac:dyDescent="0.25">
      <c r="A89">
        <v>133</v>
      </c>
      <c r="B89">
        <v>3</v>
      </c>
      <c r="C89" t="str">
        <f>VLOOKUP(B89,'Categorias Fornecedores'!A:B,2,0)</f>
        <v>MATERIAL</v>
      </c>
      <c r="D89" t="s">
        <v>95</v>
      </c>
      <c r="E89">
        <f>VLOOKUP(D89,'Cadastro Fornecedores'!$A$2:$D$38,2,0)</f>
        <v>8</v>
      </c>
      <c r="F89">
        <v>80</v>
      </c>
      <c r="G89">
        <f>VLOOKUP(F89,'Cadastro ProdutosServiços'!$A$2:$E$557,4,0)</f>
        <v>2</v>
      </c>
      <c r="H89" t="str">
        <f>VLOOKUP(F89,'Cadastro ProdutosServiços'!A:B,2,0)</f>
        <v>5X11X3,50M BRUTA EUCALIPTO</v>
      </c>
      <c r="I89" t="s">
        <v>237</v>
      </c>
      <c r="J89">
        <v>2</v>
      </c>
      <c r="K89" s="1">
        <v>44439</v>
      </c>
      <c r="L89" s="7">
        <v>61.6</v>
      </c>
    </row>
    <row r="90" spans="1:12" x14ac:dyDescent="0.25">
      <c r="A90">
        <v>134</v>
      </c>
      <c r="B90">
        <v>3</v>
      </c>
      <c r="C90" t="str">
        <f>VLOOKUP(B90,'Categorias Fornecedores'!A:B,2,0)</f>
        <v>MATERIAL</v>
      </c>
      <c r="D90" t="s">
        <v>95</v>
      </c>
      <c r="E90">
        <f>VLOOKUP(D90,'Cadastro Fornecedores'!$A$2:$D$38,2,0)</f>
        <v>8</v>
      </c>
      <c r="F90">
        <v>81</v>
      </c>
      <c r="G90">
        <f>VLOOKUP(F90,'Cadastro ProdutosServiços'!$A$2:$E$557,4,0)</f>
        <v>2</v>
      </c>
      <c r="H90" t="str">
        <f>VLOOKUP(F90,'Cadastro ProdutosServiços'!A:B,2,0)</f>
        <v>5X11X4,00M BRUTA EUCALIPTO</v>
      </c>
      <c r="I90" t="s">
        <v>238</v>
      </c>
      <c r="J90">
        <v>2</v>
      </c>
      <c r="K90" s="1">
        <v>44439</v>
      </c>
      <c r="L90" s="7">
        <v>70.400000000000006</v>
      </c>
    </row>
    <row r="91" spans="1:12" x14ac:dyDescent="0.25">
      <c r="A91">
        <v>135</v>
      </c>
      <c r="B91">
        <v>3</v>
      </c>
      <c r="C91" t="str">
        <f>VLOOKUP(B91,'Categorias Fornecedores'!A:B,2,0)</f>
        <v>MATERIAL</v>
      </c>
      <c r="D91" t="s">
        <v>95</v>
      </c>
      <c r="E91">
        <f>VLOOKUP(D91,'Cadastro Fornecedores'!$A$2:$D$38,2,0)</f>
        <v>8</v>
      </c>
      <c r="F91">
        <v>82</v>
      </c>
      <c r="G91">
        <f>VLOOKUP(F91,'Cadastro ProdutosServiços'!$A$2:$E$557,4,0)</f>
        <v>2</v>
      </c>
      <c r="H91" t="str">
        <f>VLOOKUP(F91,'Cadastro ProdutosServiços'!A:B,2,0)</f>
        <v>5X11X5,00M BRUTA EUCALIPTO</v>
      </c>
      <c r="I91" t="s">
        <v>239</v>
      </c>
      <c r="J91">
        <v>5</v>
      </c>
      <c r="K91" s="1">
        <v>44439</v>
      </c>
      <c r="L91" s="7">
        <v>220</v>
      </c>
    </row>
    <row r="92" spans="1:12" x14ac:dyDescent="0.25">
      <c r="A92">
        <v>136</v>
      </c>
      <c r="B92">
        <v>3</v>
      </c>
      <c r="C92" t="str">
        <f>VLOOKUP(B92,'Categorias Fornecedores'!A:B,2,0)</f>
        <v>MATERIAL</v>
      </c>
      <c r="D92" t="s">
        <v>20</v>
      </c>
      <c r="E92">
        <f>VLOOKUP(D92,'Cadastro Fornecedores'!$A$2:$D$38,2,0)</f>
        <v>3</v>
      </c>
      <c r="F92">
        <v>83</v>
      </c>
      <c r="G92">
        <f>VLOOKUP(F92,'Cadastro ProdutosServiços'!$A$2:$E$557,4,0)</f>
        <v>16</v>
      </c>
      <c r="H92" t="str">
        <f>VLOOKUP(F92,'Cadastro ProdutosServiços'!A:B,2,0)</f>
        <v>TIJOLO COMUM</v>
      </c>
      <c r="I92" t="s">
        <v>241</v>
      </c>
      <c r="J92">
        <v>100</v>
      </c>
      <c r="K92" s="1">
        <v>44434</v>
      </c>
      <c r="L92" s="7">
        <v>80</v>
      </c>
    </row>
    <row r="93" spans="1:12" x14ac:dyDescent="0.25">
      <c r="A93">
        <v>137</v>
      </c>
      <c r="B93">
        <v>3</v>
      </c>
      <c r="C93" t="str">
        <f>VLOOKUP(B93,'Categorias Fornecedores'!A:B,2,0)</f>
        <v>MATERIAL</v>
      </c>
      <c r="D93" t="s">
        <v>20</v>
      </c>
      <c r="E93">
        <f>VLOOKUP(D93,'Cadastro Fornecedores'!$A$2:$D$38,2,0)</f>
        <v>3</v>
      </c>
      <c r="F93">
        <v>14</v>
      </c>
      <c r="G93">
        <f>VLOOKUP(F93,'Cadastro ProdutosServiços'!$A$2:$E$557,4,0)</f>
        <v>4</v>
      </c>
      <c r="H93" t="str">
        <f>VLOOKUP(F93,'Cadastro ProdutosServiços'!A:B,2,0)</f>
        <v>ARAME REC 18</v>
      </c>
      <c r="I93" t="s">
        <v>242</v>
      </c>
      <c r="J93">
        <v>2</v>
      </c>
      <c r="K93" s="1">
        <v>44434</v>
      </c>
      <c r="L93" s="7">
        <v>28.28</v>
      </c>
    </row>
    <row r="94" spans="1:12" x14ac:dyDescent="0.25">
      <c r="A94">
        <v>142</v>
      </c>
      <c r="B94">
        <v>3</v>
      </c>
      <c r="C94" t="str">
        <f>VLOOKUP(B94,'Categorias Fornecedores'!A:B,2,0)</f>
        <v>MATERIAL</v>
      </c>
      <c r="D94" t="s">
        <v>20</v>
      </c>
      <c r="E94">
        <f>VLOOKUP(D94,'Cadastro Fornecedores'!$A$2:$D$38,2,0)</f>
        <v>3</v>
      </c>
      <c r="F94">
        <v>32</v>
      </c>
      <c r="G94">
        <f>VLOOKUP(F94,'Cadastro ProdutosServiços'!$A$2:$E$557,4,0)</f>
        <v>4</v>
      </c>
      <c r="H94" t="str">
        <f>VLOOKUP(F94,'Cadastro ProdutosServiços'!A:B,2,0)</f>
        <v>CAM. BRITA 0</v>
      </c>
      <c r="I94" t="s">
        <v>103</v>
      </c>
      <c r="J94">
        <v>1</v>
      </c>
      <c r="K94" s="1">
        <v>44438</v>
      </c>
      <c r="L94" s="7">
        <v>540</v>
      </c>
    </row>
    <row r="95" spans="1:12" x14ac:dyDescent="0.25">
      <c r="A95">
        <v>143</v>
      </c>
      <c r="B95">
        <v>3</v>
      </c>
      <c r="C95" t="str">
        <f>VLOOKUP(B95,'Categorias Fornecedores'!A:B,2,0)</f>
        <v>MATERIAL</v>
      </c>
      <c r="D95" t="s">
        <v>20</v>
      </c>
      <c r="E95">
        <f>VLOOKUP(D95,'Cadastro Fornecedores'!$A$2:$D$38,2,0)</f>
        <v>3</v>
      </c>
      <c r="F95">
        <v>28</v>
      </c>
      <c r="G95">
        <f>VLOOKUP(F95,'Cadastro ProdutosServiços'!$A$2:$E$557,4,0)</f>
        <v>4</v>
      </c>
      <c r="H95" t="str">
        <f>VLOOKUP(F95,'Cadastro ProdutosServiços'!A:B,2,0)</f>
        <v>ARAME REC 14</v>
      </c>
      <c r="I95" t="s">
        <v>245</v>
      </c>
      <c r="J95">
        <v>2</v>
      </c>
      <c r="K95" s="1">
        <v>44439</v>
      </c>
      <c r="L95" s="7">
        <v>58</v>
      </c>
    </row>
  </sheetData>
  <autoFilter ref="A1:L95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7"/>
  <sheetViews>
    <sheetView topLeftCell="A40" zoomScaleNormal="100" workbookViewId="0">
      <selection activeCell="F2" sqref="F2"/>
    </sheetView>
  </sheetViews>
  <sheetFormatPr defaultRowHeight="15" x14ac:dyDescent="0.25"/>
  <cols>
    <col min="1" max="1" width="11.85546875" bestFit="1" customWidth="1"/>
    <col min="2" max="2" width="28.42578125" bestFit="1" customWidth="1"/>
    <col min="3" max="3" width="34.85546875" bestFit="1" customWidth="1"/>
    <col min="4" max="4" width="35.140625" bestFit="1" customWidth="1"/>
    <col min="5" max="5" width="35.140625" customWidth="1"/>
    <col min="6" max="6" width="33.85546875" bestFit="1" customWidth="1"/>
    <col min="7" max="7" width="33.85546875" customWidth="1"/>
    <col min="8" max="8" width="63" bestFit="1" customWidth="1"/>
    <col min="9" max="9" width="72.28515625" bestFit="1" customWidth="1"/>
    <col min="10" max="10" width="12.85546875" bestFit="1" customWidth="1"/>
    <col min="11" max="11" width="10.7109375" bestFit="1" customWidth="1"/>
    <col min="12" max="12" width="11.7109375" bestFit="1" customWidth="1"/>
  </cols>
  <sheetData>
    <row r="1" spans="1:12" x14ac:dyDescent="0.25">
      <c r="A1" s="2" t="s">
        <v>18</v>
      </c>
      <c r="B1" s="2" t="s">
        <v>25</v>
      </c>
      <c r="C1" s="2" t="s">
        <v>26</v>
      </c>
      <c r="D1" s="2" t="s">
        <v>7</v>
      </c>
      <c r="E1" s="8" t="s">
        <v>458</v>
      </c>
      <c r="F1" s="2" t="s">
        <v>455</v>
      </c>
      <c r="G1" s="2" t="s">
        <v>456</v>
      </c>
      <c r="H1" s="2" t="s">
        <v>30</v>
      </c>
      <c r="I1" s="2" t="s">
        <v>457</v>
      </c>
      <c r="J1" s="8" t="s">
        <v>32</v>
      </c>
      <c r="K1" s="3" t="s">
        <v>5</v>
      </c>
      <c r="L1" s="2" t="s">
        <v>6</v>
      </c>
    </row>
    <row r="2" spans="1:12" x14ac:dyDescent="0.25">
      <c r="A2">
        <v>138</v>
      </c>
      <c r="B2">
        <v>2</v>
      </c>
      <c r="C2" t="str">
        <f>VLOOKUP(B2,'Categorias Fornecedores'!A:B,2,0)</f>
        <v>PEDREIRO</v>
      </c>
      <c r="D2" t="s">
        <v>21</v>
      </c>
      <c r="E2">
        <f>VLOOKUP(D2,'Cadastro Fornecedores'!$A$2:$D$38,2,0)</f>
        <v>4</v>
      </c>
      <c r="F2">
        <v>1</v>
      </c>
      <c r="G2">
        <f>VLOOKUP(F2,'Cadastro ProdutosServiços'!$A$2:$E$557,4,0)</f>
        <v>1</v>
      </c>
      <c r="H2" t="str">
        <f>VLOOKUP(F2,'Cadastro ProdutosServiços'!A:B,2,0)</f>
        <v>MÃO DE OBRA PEDREIRO</v>
      </c>
      <c r="I2" t="s">
        <v>22</v>
      </c>
      <c r="J2">
        <v>1</v>
      </c>
      <c r="K2" s="1">
        <v>44442</v>
      </c>
      <c r="L2" s="7">
        <v>2500</v>
      </c>
    </row>
    <row r="3" spans="1:12" x14ac:dyDescent="0.25">
      <c r="A3">
        <v>139</v>
      </c>
      <c r="B3">
        <v>2</v>
      </c>
      <c r="C3" t="str">
        <f>VLOOKUP(B3,'Categorias Fornecedores'!A:B,2,0)</f>
        <v>PEDREIRO</v>
      </c>
      <c r="D3" t="s">
        <v>21</v>
      </c>
      <c r="E3">
        <f>VLOOKUP(D3,'Cadastro Fornecedores'!$A$2:$D$38,2,0)</f>
        <v>4</v>
      </c>
      <c r="F3">
        <v>1</v>
      </c>
      <c r="G3">
        <f>VLOOKUP(F3,'Cadastro ProdutosServiços'!$A$2:$E$557,4,0)</f>
        <v>1</v>
      </c>
      <c r="H3" t="str">
        <f>VLOOKUP(F3,'Cadastro ProdutosServiços'!A:B,2,0)</f>
        <v>MÃO DE OBRA PEDREIRO</v>
      </c>
      <c r="I3" t="s">
        <v>191</v>
      </c>
      <c r="J3">
        <v>1</v>
      </c>
      <c r="K3" s="1">
        <v>44443</v>
      </c>
      <c r="L3" s="7">
        <v>160</v>
      </c>
    </row>
    <row r="4" spans="1:12" x14ac:dyDescent="0.25">
      <c r="A4">
        <v>140</v>
      </c>
      <c r="B4">
        <v>3</v>
      </c>
      <c r="C4" t="str">
        <f>VLOOKUP(B4,'Categorias Fornecedores'!A:B,2,0)</f>
        <v>MATERIAL</v>
      </c>
      <c r="D4" t="s">
        <v>20</v>
      </c>
      <c r="E4">
        <f>VLOOKUP(D4,'Cadastro Fornecedores'!$A$2:$D$38,2,0)</f>
        <v>3</v>
      </c>
      <c r="F4">
        <v>84</v>
      </c>
      <c r="G4">
        <f>VLOOKUP(F4,'Cadastro ProdutosServiços'!$A$2:$E$557,4,0)</f>
        <v>7</v>
      </c>
      <c r="H4" t="str">
        <f>VLOOKUP(F4,'Cadastro ProdutosServiços'!A:B,2,0)</f>
        <v>PREGO 17X27 2 CABEÇAS</v>
      </c>
      <c r="I4" t="s">
        <v>244</v>
      </c>
      <c r="J4">
        <v>2</v>
      </c>
      <c r="K4" s="1">
        <v>44440</v>
      </c>
      <c r="L4" s="7">
        <v>32.74</v>
      </c>
    </row>
    <row r="5" spans="1:12" x14ac:dyDescent="0.25">
      <c r="A5">
        <v>141</v>
      </c>
      <c r="B5">
        <v>3</v>
      </c>
      <c r="C5" t="str">
        <f>VLOOKUP(B5,'Categorias Fornecedores'!A:B,2,0)</f>
        <v>MATERIAL</v>
      </c>
      <c r="D5" t="s">
        <v>20</v>
      </c>
      <c r="E5">
        <f>VLOOKUP(D5,'Cadastro Fornecedores'!$A$2:$D$38,2,0)</f>
        <v>3</v>
      </c>
      <c r="F5">
        <v>33</v>
      </c>
      <c r="G5">
        <f>VLOOKUP(F5,'Cadastro ProdutosServiços'!$A$2:$E$557,4,0)</f>
        <v>7</v>
      </c>
      <c r="H5" t="str">
        <f>VLOOKUP(F5,'Cadastro ProdutosServiços'!A:B,2,0)</f>
        <v>PREGO 17X21</v>
      </c>
      <c r="I5" t="s">
        <v>179</v>
      </c>
      <c r="J5">
        <v>1</v>
      </c>
      <c r="K5" s="1">
        <v>44440</v>
      </c>
      <c r="L5" s="7">
        <v>23.84</v>
      </c>
    </row>
    <row r="6" spans="1:12" x14ac:dyDescent="0.25">
      <c r="A6">
        <v>144</v>
      </c>
      <c r="B6">
        <v>3</v>
      </c>
      <c r="C6" t="str">
        <f>VLOOKUP(B7,'Categorias Fornecedores'!A:B,2,0)</f>
        <v>MATERIAL</v>
      </c>
      <c r="D6" t="s">
        <v>87</v>
      </c>
      <c r="E6">
        <f>VLOOKUP(D6,'Cadastro Fornecedores'!$A$2:$D$38,2,0)</f>
        <v>7</v>
      </c>
      <c r="F6">
        <v>85</v>
      </c>
      <c r="G6">
        <f>VLOOKUP(F6,'Cadastro ProdutosServiços'!$A$2:$E$557,4,0)</f>
        <v>4</v>
      </c>
      <c r="H6" t="str">
        <f>VLOOKUP(F6,'Cadastro ProdutosServiços'!A:B,2,0)</f>
        <v>CAM. AREIA 6</v>
      </c>
      <c r="I6" t="s">
        <v>247</v>
      </c>
      <c r="J6">
        <v>1</v>
      </c>
      <c r="K6" s="1">
        <v>44440</v>
      </c>
      <c r="L6" s="7">
        <v>450</v>
      </c>
    </row>
    <row r="7" spans="1:12" x14ac:dyDescent="0.25">
      <c r="A7">
        <v>145</v>
      </c>
      <c r="B7">
        <v>3</v>
      </c>
      <c r="C7" t="str">
        <f>VLOOKUP(B8,'Categorias Fornecedores'!A:B,2,0)</f>
        <v>MATERIAL</v>
      </c>
      <c r="D7" t="s">
        <v>87</v>
      </c>
      <c r="E7">
        <f>VLOOKUP(D7,'Cadastro Fornecedores'!$A$2:$D$38,2,0)</f>
        <v>7</v>
      </c>
      <c r="F7">
        <v>9</v>
      </c>
      <c r="G7">
        <f>VLOOKUP(F7,'Cadastro ProdutosServiços'!$A$2:$E$557,4,0)</f>
        <v>4</v>
      </c>
      <c r="H7" t="str">
        <f>VLOOKUP(F7,'Cadastro ProdutosServiços'!A:B,2,0)</f>
        <v>CIMENTO 50 KG</v>
      </c>
      <c r="I7" t="s">
        <v>141</v>
      </c>
      <c r="J7">
        <v>15</v>
      </c>
      <c r="K7" s="1">
        <v>44441</v>
      </c>
      <c r="L7" s="7">
        <v>435</v>
      </c>
    </row>
    <row r="8" spans="1:12" x14ac:dyDescent="0.25">
      <c r="A8">
        <v>146</v>
      </c>
      <c r="B8">
        <v>3</v>
      </c>
      <c r="C8" t="str">
        <f>VLOOKUP(B8,'Categorias Fornecedores'!A:B,2,0)</f>
        <v>MATERIAL</v>
      </c>
      <c r="D8" t="s">
        <v>87</v>
      </c>
      <c r="E8">
        <f>VLOOKUP(D8,'Cadastro Fornecedores'!$A$2:$D$38,2,0)</f>
        <v>7</v>
      </c>
      <c r="F8">
        <v>13</v>
      </c>
      <c r="G8">
        <f>VLOOKUP(F8,'Cadastro ProdutosServiços'!$A$2:$E$557,4,0)</f>
        <v>4</v>
      </c>
      <c r="H8" t="str">
        <f>VLOOKUP(F8,'Cadastro ProdutosServiços'!A:B,2,0)</f>
        <v>GLOBOFILITO 17KG</v>
      </c>
      <c r="I8" t="s">
        <v>248</v>
      </c>
      <c r="J8">
        <v>15</v>
      </c>
      <c r="K8" s="1">
        <v>44441</v>
      </c>
      <c r="L8" s="7">
        <v>67.5</v>
      </c>
    </row>
    <row r="9" spans="1:12" x14ac:dyDescent="0.25">
      <c r="A9">
        <v>147</v>
      </c>
      <c r="B9">
        <v>3</v>
      </c>
      <c r="C9" t="str">
        <f>VLOOKUP(B9,'Categorias Fornecedores'!A:B,2,0)</f>
        <v>MATERIAL</v>
      </c>
      <c r="D9" t="s">
        <v>21</v>
      </c>
      <c r="E9">
        <f>VLOOKUP(D9,'Cadastro Fornecedores'!$A$2:$D$38,2,0)</f>
        <v>4</v>
      </c>
      <c r="F9">
        <v>1</v>
      </c>
      <c r="G9">
        <f>VLOOKUP(F9,'Cadastro ProdutosServiços'!$A$2:$E$557,4,0)</f>
        <v>1</v>
      </c>
      <c r="H9" t="str">
        <f>VLOOKUP(F9,'Cadastro ProdutosServiços'!A:B,2,0)</f>
        <v>MÃO DE OBRA PEDREIRO</v>
      </c>
      <c r="I9" t="s">
        <v>22</v>
      </c>
      <c r="J9">
        <v>1</v>
      </c>
      <c r="K9" s="1">
        <v>44442</v>
      </c>
      <c r="L9" s="7">
        <v>12013.99</v>
      </c>
    </row>
    <row r="10" spans="1:12" x14ac:dyDescent="0.25">
      <c r="A10">
        <v>148</v>
      </c>
      <c r="B10">
        <v>3</v>
      </c>
      <c r="C10" t="str">
        <f>VLOOKUP(B10,'Categorias Fornecedores'!A:B,2,0)</f>
        <v>MATERIAL</v>
      </c>
      <c r="D10" t="s">
        <v>21</v>
      </c>
      <c r="E10">
        <f>VLOOKUP(D10,'Cadastro Fornecedores'!$A$2:$D$38,2,0)</f>
        <v>4</v>
      </c>
      <c r="F10">
        <v>1</v>
      </c>
      <c r="G10">
        <f>VLOOKUP(F10,'Cadastro ProdutosServiços'!$A$2:$E$557,4,0)</f>
        <v>1</v>
      </c>
      <c r="H10" t="str">
        <f>VLOOKUP(F10,'Cadastro ProdutosServiços'!A:B,2,0)</f>
        <v>MÃO DE OBRA PEDREIRO</v>
      </c>
      <c r="I10" t="s">
        <v>249</v>
      </c>
      <c r="J10">
        <v>1</v>
      </c>
      <c r="K10" s="1">
        <v>44443</v>
      </c>
      <c r="L10" s="7">
        <v>160</v>
      </c>
    </row>
    <row r="11" spans="1:12" x14ac:dyDescent="0.25">
      <c r="A11">
        <v>149</v>
      </c>
      <c r="B11">
        <v>9</v>
      </c>
      <c r="C11" t="str">
        <f>VLOOKUP(B11,'Categorias Fornecedores'!A:B,2,0)</f>
        <v>ELETRICISTA</v>
      </c>
      <c r="D11" t="s">
        <v>253</v>
      </c>
      <c r="E11">
        <f>VLOOKUP(D11,'Cadastro Fornecedores'!$A$2:$D$38,2,0)</f>
        <v>15</v>
      </c>
      <c r="F11">
        <v>86</v>
      </c>
      <c r="G11">
        <f>VLOOKUP(F11,'Cadastro ProdutosServiços'!$A$2:$E$557,4,0)</f>
        <v>1</v>
      </c>
      <c r="H11" t="str">
        <f>VLOOKUP(F11,'Cadastro ProdutosServiços'!A:B,2,0)</f>
        <v>MÃO DE OBRA ELETRICISTA</v>
      </c>
      <c r="I11" t="s">
        <v>252</v>
      </c>
      <c r="J11">
        <v>1</v>
      </c>
      <c r="K11" s="1">
        <v>44442</v>
      </c>
      <c r="L11" s="7">
        <v>180</v>
      </c>
    </row>
    <row r="12" spans="1:12" x14ac:dyDescent="0.25">
      <c r="A12">
        <v>150</v>
      </c>
      <c r="B12">
        <v>3</v>
      </c>
      <c r="C12" t="str">
        <f>VLOOKUP(B12,'Categorias Fornecedores'!A:B,2,0)</f>
        <v>MATERIAL</v>
      </c>
      <c r="D12" t="s">
        <v>459</v>
      </c>
      <c r="E12">
        <f>VLOOKUP(D12,'Cadastro Fornecedores'!$A$2:$D$38,2,0)</f>
        <v>17</v>
      </c>
      <c r="F12">
        <v>88</v>
      </c>
      <c r="G12">
        <f>VLOOKUP(F12,'Cadastro ProdutosServiços'!$A$2:$E$557,4,0)</f>
        <v>7</v>
      </c>
      <c r="H12" t="str">
        <f>VLOOKUP(F12,'Cadastro ProdutosServiços'!A:B,2,0)</f>
        <v>TOMADA</v>
      </c>
      <c r="I12" t="s">
        <v>258</v>
      </c>
      <c r="J12">
        <v>40</v>
      </c>
      <c r="K12" s="1">
        <v>44442</v>
      </c>
      <c r="L12" s="7">
        <v>190</v>
      </c>
    </row>
    <row r="13" spans="1:12" x14ac:dyDescent="0.25">
      <c r="A13">
        <v>151</v>
      </c>
      <c r="B13">
        <v>3</v>
      </c>
      <c r="C13" t="str">
        <f>VLOOKUP(B13,'Categorias Fornecedores'!A:B,2,0)</f>
        <v>MATERIAL</v>
      </c>
      <c r="D13" t="s">
        <v>255</v>
      </c>
      <c r="E13">
        <f>VLOOKUP(D13,'Cadastro Fornecedores'!$A$2:$D$38,2,0)</f>
        <v>16</v>
      </c>
      <c r="F13">
        <v>87</v>
      </c>
      <c r="G13">
        <f>VLOOKUP(F13,'Cadastro ProdutosServiços'!$A$2:$E$557,4,0)</f>
        <v>21</v>
      </c>
      <c r="H13" t="str">
        <f>VLOOKUP(F13,'Cadastro ProdutosServiços'!A:B,2,0)</f>
        <v>CONCRETO</v>
      </c>
      <c r="I13" t="s">
        <v>256</v>
      </c>
      <c r="J13">
        <v>10.5</v>
      </c>
      <c r="K13" s="1">
        <v>44445</v>
      </c>
      <c r="L13" s="7">
        <v>4000</v>
      </c>
    </row>
    <row r="14" spans="1:12" x14ac:dyDescent="0.25">
      <c r="A14">
        <v>152</v>
      </c>
      <c r="B14">
        <v>2</v>
      </c>
      <c r="C14" t="str">
        <f>VLOOKUP(B14,'Categorias Fornecedores'!A:B,2,0)</f>
        <v>PEDREIRO</v>
      </c>
      <c r="D14" t="s">
        <v>21</v>
      </c>
      <c r="E14">
        <f>VLOOKUP(D14,'Cadastro Fornecedores'!$A$2:$D$38,2,0)</f>
        <v>4</v>
      </c>
      <c r="F14">
        <v>1</v>
      </c>
      <c r="G14">
        <f>VLOOKUP(F14,'Cadastro ProdutosServiços'!$A$2:$E$557,4,0)</f>
        <v>1</v>
      </c>
      <c r="H14" t="str">
        <f>VLOOKUP(F14,'Cadastro ProdutosServiços'!A:B,2,0)</f>
        <v>MÃO DE OBRA PEDREIRO</v>
      </c>
      <c r="I14" t="s">
        <v>22</v>
      </c>
      <c r="J14">
        <v>1</v>
      </c>
      <c r="K14" s="1">
        <v>44449</v>
      </c>
      <c r="L14" s="7">
        <v>2000</v>
      </c>
    </row>
    <row r="15" spans="1:12" x14ac:dyDescent="0.25">
      <c r="A15">
        <v>153</v>
      </c>
      <c r="B15">
        <v>2</v>
      </c>
      <c r="C15" t="str">
        <f>VLOOKUP(B15,'Categorias Fornecedores'!A:B,2,0)</f>
        <v>PEDREIRO</v>
      </c>
      <c r="D15" t="s">
        <v>21</v>
      </c>
      <c r="E15">
        <f>VLOOKUP(D15,'Cadastro Fornecedores'!$A$2:$D$38,2,0)</f>
        <v>4</v>
      </c>
      <c r="F15">
        <v>1</v>
      </c>
      <c r="G15">
        <f>VLOOKUP(F15,'Cadastro ProdutosServiços'!$A$2:$E$557,4,0)</f>
        <v>1</v>
      </c>
      <c r="H15" t="str">
        <f>VLOOKUP(F15,'Cadastro ProdutosServiços'!A:B,2,0)</f>
        <v>MÃO DE OBRA PEDREIRO</v>
      </c>
      <c r="I15" t="s">
        <v>191</v>
      </c>
      <c r="J15">
        <v>1</v>
      </c>
      <c r="K15" s="1">
        <v>44450</v>
      </c>
      <c r="L15" s="7">
        <v>160</v>
      </c>
    </row>
    <row r="16" spans="1:12" x14ac:dyDescent="0.25">
      <c r="A16">
        <v>154</v>
      </c>
      <c r="B16">
        <v>2</v>
      </c>
      <c r="C16" t="str">
        <f>VLOOKUP(B16,'Categorias Fornecedores'!A:B,2,0)</f>
        <v>PEDREIRO</v>
      </c>
      <c r="D16" t="s">
        <v>95</v>
      </c>
      <c r="E16">
        <f>VLOOKUP(D16,'Cadastro Fornecedores'!$A$2:$D$38,2,0)</f>
        <v>8</v>
      </c>
      <c r="F16">
        <v>79</v>
      </c>
      <c r="G16">
        <f>VLOOKUP(F16,'Cadastro ProdutosServiços'!$A$2:$E$557,4,0)</f>
        <v>2</v>
      </c>
      <c r="H16" t="str">
        <f>VLOOKUP(F16,'Cadastro ProdutosServiços'!A:B,2,0)</f>
        <v>5X07X5,00M BRUTA EUCALIPTO</v>
      </c>
      <c r="I16" t="s">
        <v>259</v>
      </c>
      <c r="J16">
        <v>24</v>
      </c>
      <c r="K16" s="1">
        <v>44449</v>
      </c>
      <c r="L16" s="7">
        <v>650</v>
      </c>
    </row>
    <row r="17" spans="1:12" x14ac:dyDescent="0.25">
      <c r="A17">
        <v>155</v>
      </c>
      <c r="B17">
        <v>3</v>
      </c>
      <c r="C17" t="str">
        <f>VLOOKUP(B17,'Categorias Fornecedores'!A:B,2,0)</f>
        <v>MATERIAL</v>
      </c>
      <c r="D17" t="s">
        <v>20</v>
      </c>
      <c r="E17">
        <f>VLOOKUP(D17,'Cadastro Fornecedores'!$A$2:$D$38,2,0)</f>
        <v>3</v>
      </c>
      <c r="F17">
        <v>9</v>
      </c>
      <c r="G17">
        <f>VLOOKUP(F17,'Cadastro ProdutosServiços'!$A$2:$E$557,4,0)</f>
        <v>4</v>
      </c>
      <c r="H17" t="str">
        <f>VLOOKUP(F17,'Cadastro ProdutosServiços'!A:B,2,0)</f>
        <v>CIMENTO 50 KG</v>
      </c>
      <c r="I17" t="s">
        <v>80</v>
      </c>
      <c r="J17">
        <v>10</v>
      </c>
      <c r="K17" s="1">
        <v>44448</v>
      </c>
      <c r="L17" s="7">
        <v>295</v>
      </c>
    </row>
    <row r="18" spans="1:12" x14ac:dyDescent="0.25">
      <c r="A18">
        <v>156</v>
      </c>
      <c r="B18">
        <v>3</v>
      </c>
      <c r="C18" t="str">
        <f>VLOOKUP(B18,'Categorias Fornecedores'!A:B,2,0)</f>
        <v>MATERIAL</v>
      </c>
      <c r="D18" t="s">
        <v>20</v>
      </c>
      <c r="E18">
        <f>VLOOKUP(D18,'Cadastro Fornecedores'!$A$2:$D$38,2,0)</f>
        <v>3</v>
      </c>
      <c r="F18">
        <v>89</v>
      </c>
      <c r="G18">
        <f>VLOOKUP(F18,'Cadastro ProdutosServiços'!$A$2:$E$557,4,0)</f>
        <v>4</v>
      </c>
      <c r="H18" t="str">
        <f>VLOOKUP(F18,'Cadastro ProdutosServiços'!A:B,2,0)</f>
        <v>CAL MASSA 20 KG ITAU</v>
      </c>
      <c r="I18" t="s">
        <v>261</v>
      </c>
      <c r="J18">
        <v>20</v>
      </c>
      <c r="K18" s="1">
        <v>44448</v>
      </c>
      <c r="L18" s="7">
        <v>278</v>
      </c>
    </row>
    <row r="19" spans="1:12" x14ac:dyDescent="0.25">
      <c r="A19">
        <v>157</v>
      </c>
      <c r="B19">
        <v>3</v>
      </c>
      <c r="C19" t="str">
        <f>VLOOKUP(B19,'Categorias Fornecedores'!A:B,2,0)</f>
        <v>MATERIAL</v>
      </c>
      <c r="D19" t="s">
        <v>20</v>
      </c>
      <c r="E19">
        <f>VLOOKUP(D19,'Cadastro Fornecedores'!$A$2:$D$38,2,0)</f>
        <v>3</v>
      </c>
      <c r="F19">
        <v>90</v>
      </c>
      <c r="G19">
        <f>VLOOKUP(F19,'Cadastro ProdutosServiços'!$A$2:$E$557,4,0)</f>
        <v>7</v>
      </c>
      <c r="H19" t="str">
        <f>VLOOKUP(F19,'Cadastro ProdutosServiços'!A:B,2,0)</f>
        <v>FILTRO ESPUMA VERDE</v>
      </c>
      <c r="I19" t="s">
        <v>263</v>
      </c>
      <c r="J19">
        <v>2</v>
      </c>
      <c r="K19" s="1">
        <v>44448</v>
      </c>
      <c r="L19" s="7">
        <v>9.8000000000000007</v>
      </c>
    </row>
    <row r="20" spans="1:12" x14ac:dyDescent="0.25">
      <c r="A20">
        <v>158</v>
      </c>
      <c r="B20">
        <v>3</v>
      </c>
      <c r="C20" t="str">
        <f>VLOOKUP(B20,'Categorias Fornecedores'!A:B,2,0)</f>
        <v>MATERIAL</v>
      </c>
      <c r="D20" t="s">
        <v>20</v>
      </c>
      <c r="E20">
        <f>VLOOKUP(D20,'Cadastro Fornecedores'!$A$2:$D$38,2,0)</f>
        <v>3</v>
      </c>
      <c r="F20">
        <v>91</v>
      </c>
      <c r="G20">
        <f>VLOOKUP(F20,'Cadastro ProdutosServiços'!$A$2:$E$557,4,0)</f>
        <v>7</v>
      </c>
      <c r="H20" t="str">
        <f>VLOOKUP(F20,'Cadastro ProdutosServiços'!A:B,2,0)</f>
        <v>DESEMP PLAST 22X34 HBR FRISADA SENIOR</v>
      </c>
      <c r="I20" t="s">
        <v>265</v>
      </c>
      <c r="J20">
        <v>1</v>
      </c>
      <c r="K20" s="1">
        <v>44448</v>
      </c>
      <c r="L20" s="7">
        <v>18.7</v>
      </c>
    </row>
    <row r="21" spans="1:12" x14ac:dyDescent="0.25">
      <c r="A21">
        <v>159</v>
      </c>
      <c r="B21">
        <v>3</v>
      </c>
      <c r="C21" t="str">
        <f>VLOOKUP(B21,'Categorias Fornecedores'!A:B,2,0)</f>
        <v>MATERIAL</v>
      </c>
      <c r="D21" t="s">
        <v>20</v>
      </c>
      <c r="E21">
        <f>VLOOKUP(D21,'Cadastro Fornecedores'!$A$2:$D$38,2,0)</f>
        <v>3</v>
      </c>
      <c r="F21">
        <v>92</v>
      </c>
      <c r="G21">
        <f>VLOOKUP(F21,'Cadastro ProdutosServiços'!$A$2:$E$557,4,0)</f>
        <v>4</v>
      </c>
      <c r="H21" t="str">
        <f>VLOOKUP(F21,'Cadastro ProdutosServiços'!A:B,2,0)</f>
        <v>CAM AREIA FINA</v>
      </c>
      <c r="I21" t="s">
        <v>267</v>
      </c>
      <c r="J21">
        <v>1</v>
      </c>
      <c r="K21" s="1">
        <v>44448</v>
      </c>
      <c r="L21" s="7">
        <v>450</v>
      </c>
    </row>
    <row r="22" spans="1:12" x14ac:dyDescent="0.25">
      <c r="A22">
        <v>160</v>
      </c>
      <c r="B22">
        <v>3</v>
      </c>
      <c r="C22" t="str">
        <f>VLOOKUP(B22,'Categorias Fornecedores'!A:B,2,0)</f>
        <v>MATERIAL</v>
      </c>
      <c r="D22" t="s">
        <v>20</v>
      </c>
      <c r="E22">
        <f>VLOOKUP(D22,'Cadastro Fornecedores'!$A$2:$D$38,2,0)</f>
        <v>3</v>
      </c>
      <c r="F22">
        <v>14</v>
      </c>
      <c r="G22">
        <f>VLOOKUP(F22,'Cadastro ProdutosServiços'!$A$2:$E$557,4,0)</f>
        <v>4</v>
      </c>
      <c r="H22" t="str">
        <f>VLOOKUP(F22,'Cadastro ProdutosServiços'!A:B,2,0)</f>
        <v>ARAME REC 18</v>
      </c>
      <c r="I22" t="s">
        <v>268</v>
      </c>
      <c r="J22">
        <v>1</v>
      </c>
      <c r="K22" s="1">
        <v>44443</v>
      </c>
      <c r="L22" s="7">
        <v>28.28</v>
      </c>
    </row>
    <row r="23" spans="1:12" x14ac:dyDescent="0.25">
      <c r="A23">
        <v>161</v>
      </c>
      <c r="B23">
        <v>3</v>
      </c>
      <c r="C23" t="str">
        <f>VLOOKUP(B23,'Categorias Fornecedores'!A:B,2,0)</f>
        <v>MATERIAL</v>
      </c>
      <c r="D23" t="s">
        <v>269</v>
      </c>
      <c r="E23">
        <f>VLOOKUP(D23,'Cadastro Fornecedores'!$A$2:$D$38,2,0)</f>
        <v>18</v>
      </c>
      <c r="F23">
        <v>93</v>
      </c>
      <c r="G23">
        <f>VLOOKUP(F23,'Cadastro ProdutosServiços'!$A$2:$E$557,4,0)</f>
        <v>8</v>
      </c>
      <c r="H23" t="str">
        <f>VLOOKUP(F23,'Cadastro ProdutosServiços'!A:B,2,0)</f>
        <v>FORTLEV CAIXA DAGUA 500L POLIETILENO</v>
      </c>
      <c r="I23" t="s">
        <v>271</v>
      </c>
      <c r="J23">
        <v>2</v>
      </c>
      <c r="K23" s="1">
        <v>44448</v>
      </c>
      <c r="L23" s="7">
        <v>539.79999999999995</v>
      </c>
    </row>
    <row r="24" spans="1:12" x14ac:dyDescent="0.25">
      <c r="A24">
        <v>162</v>
      </c>
      <c r="B24">
        <v>11</v>
      </c>
      <c r="C24" t="str">
        <f>VLOOKUP(B24,'Categorias Fornecedores'!A:B,2,0)</f>
        <v>LOCAÇÃO EQUIPAMENTO</v>
      </c>
      <c r="D24" t="s">
        <v>272</v>
      </c>
      <c r="E24">
        <f>VLOOKUP(D24,'Cadastro Fornecedores'!$A$2:$D$38,2,0)</f>
        <v>19</v>
      </c>
      <c r="F24">
        <v>94</v>
      </c>
      <c r="G24">
        <f>VLOOKUP(F24,'Cadastro ProdutosServiços'!$A$2:$E$557,4,0)</f>
        <v>18</v>
      </c>
      <c r="H24" t="str">
        <f>VLOOKUP(F24,'Cadastro ProdutosServiços'!A:B,2,0)</f>
        <v>COMPACTADOR PERCUSSÃO WACKER 2T</v>
      </c>
      <c r="I24" t="s">
        <v>274</v>
      </c>
      <c r="J24">
        <v>1</v>
      </c>
      <c r="K24" s="1">
        <v>44452</v>
      </c>
      <c r="L24" s="7">
        <v>100</v>
      </c>
    </row>
    <row r="25" spans="1:12" x14ac:dyDescent="0.25">
      <c r="A25">
        <v>163</v>
      </c>
      <c r="B25">
        <v>3</v>
      </c>
      <c r="C25" t="str">
        <f>VLOOKUP(B25,'Categorias Fornecedores'!A:B,2,0)</f>
        <v>MATERIAL</v>
      </c>
      <c r="D25" t="s">
        <v>276</v>
      </c>
      <c r="E25">
        <f>VLOOKUP(D25,'Cadastro Fornecedores'!$A$2:$D$38,2,0)</f>
        <v>20</v>
      </c>
      <c r="F25">
        <v>95</v>
      </c>
      <c r="G25">
        <f>VLOOKUP(F25,'Cadastro ProdutosServiços'!$A$2:$E$557,4,0)</f>
        <v>7</v>
      </c>
      <c r="H25" t="str">
        <f>VLOOKUP(F25,'Cadastro ProdutosServiços'!A:B,2,0)</f>
        <v>ADESIVO PLASTICO 175GRS C/PINCEL - AMANCO</v>
      </c>
      <c r="I25" t="s">
        <v>277</v>
      </c>
      <c r="J25">
        <v>1</v>
      </c>
      <c r="K25" s="1">
        <v>44453</v>
      </c>
      <c r="L25" s="7">
        <v>15.81</v>
      </c>
    </row>
    <row r="26" spans="1:12" x14ac:dyDescent="0.25">
      <c r="A26">
        <v>164</v>
      </c>
      <c r="B26">
        <v>3</v>
      </c>
      <c r="C26" t="str">
        <f>VLOOKUP(B26,'Categorias Fornecedores'!A:B,2,0)</f>
        <v>MATERIAL</v>
      </c>
      <c r="D26" t="s">
        <v>276</v>
      </c>
      <c r="E26">
        <f>VLOOKUP(D26,'Cadastro Fornecedores'!$A$2:$D$38,2,0)</f>
        <v>20</v>
      </c>
      <c r="F26">
        <v>96</v>
      </c>
      <c r="G26">
        <f>VLOOKUP(F26,'Cadastro ProdutosServiços'!$A$2:$E$557,4,0)</f>
        <v>11</v>
      </c>
      <c r="H26" t="str">
        <f>VLOOKUP(F26,'Cadastro ProdutosServiços'!A:B,2,0)</f>
        <v>CAIXA GORDURA C/TAMPA PRETA - MALLTON</v>
      </c>
      <c r="I26" t="s">
        <v>278</v>
      </c>
      <c r="J26">
        <v>1</v>
      </c>
      <c r="K26" s="1">
        <v>44453</v>
      </c>
      <c r="L26" s="7">
        <v>131.55000000000001</v>
      </c>
    </row>
    <row r="27" spans="1:12" x14ac:dyDescent="0.25">
      <c r="A27">
        <v>165</v>
      </c>
      <c r="B27">
        <v>3</v>
      </c>
      <c r="C27" t="str">
        <f>VLOOKUP(B27,'Categorias Fornecedores'!A:B,2,0)</f>
        <v>MATERIAL</v>
      </c>
      <c r="D27" t="s">
        <v>276</v>
      </c>
      <c r="E27">
        <f>VLOOKUP(D27,'Cadastro Fornecedores'!$A$2:$D$38,2,0)</f>
        <v>20</v>
      </c>
      <c r="F27">
        <v>97</v>
      </c>
      <c r="G27">
        <f>VLOOKUP(F27,'Cadastro ProdutosServiços'!$A$2:$E$557,4,0)</f>
        <v>11</v>
      </c>
      <c r="H27" t="str">
        <f>VLOOKUP(F27,'Cadastro ProdutosServiços'!A:B,2,0)</f>
        <v>CAIXA INSPEÇÃO PASSAGEM C/TAMPA PRETA - MALLTON</v>
      </c>
      <c r="I27" t="s">
        <v>279</v>
      </c>
      <c r="J27">
        <v>1</v>
      </c>
      <c r="K27" s="1">
        <v>44453</v>
      </c>
      <c r="L27" s="7">
        <v>122.78</v>
      </c>
    </row>
    <row r="28" spans="1:12" x14ac:dyDescent="0.25">
      <c r="A28">
        <v>166</v>
      </c>
      <c r="B28">
        <v>3</v>
      </c>
      <c r="C28" t="str">
        <f>VLOOKUP(B28,'Categorias Fornecedores'!A:B,2,0)</f>
        <v>MATERIAL</v>
      </c>
      <c r="D28" t="s">
        <v>276</v>
      </c>
      <c r="E28">
        <f>VLOOKUP(D28,'Cadastro Fornecedores'!$A$2:$D$38,2,0)</f>
        <v>20</v>
      </c>
      <c r="F28">
        <v>98</v>
      </c>
      <c r="G28">
        <f>VLOOKUP(F28,'Cadastro ProdutosServiços'!$A$2:$E$557,4,0)</f>
        <v>11</v>
      </c>
      <c r="H28" t="str">
        <f>VLOOKUP(F28,'Cadastro ProdutosServiços'!A:B,2,0)</f>
        <v>JOELHO 45 ESGOTO 100MM - AMANCO/FORTLEV/KRONA</v>
      </c>
      <c r="I28" t="s">
        <v>280</v>
      </c>
      <c r="J28">
        <v>3</v>
      </c>
      <c r="K28" s="1">
        <v>44453</v>
      </c>
      <c r="L28" s="7">
        <v>30.63</v>
      </c>
    </row>
    <row r="29" spans="1:12" x14ac:dyDescent="0.25">
      <c r="A29">
        <v>167</v>
      </c>
      <c r="B29">
        <v>3</v>
      </c>
      <c r="C29" t="str">
        <f>VLOOKUP(B29,'Categorias Fornecedores'!A:B,2,0)</f>
        <v>MATERIAL</v>
      </c>
      <c r="D29" t="s">
        <v>276</v>
      </c>
      <c r="E29">
        <f>VLOOKUP(D29,'Cadastro Fornecedores'!$A$2:$D$38,2,0)</f>
        <v>20</v>
      </c>
      <c r="F29">
        <v>99</v>
      </c>
      <c r="G29">
        <f>VLOOKUP(F29,'Cadastro ProdutosServiços'!$A$2:$E$557,4,0)</f>
        <v>11</v>
      </c>
      <c r="H29" t="str">
        <f>VLOOKUP(F29,'Cadastro ProdutosServiços'!A:B,2,0)</f>
        <v>JOELHO 90 ESGOTO 100MM - AMANCO</v>
      </c>
      <c r="I29" t="s">
        <v>281</v>
      </c>
      <c r="J29">
        <v>2</v>
      </c>
      <c r="K29" s="1">
        <v>44453</v>
      </c>
      <c r="L29" s="7">
        <v>13.02</v>
      </c>
    </row>
    <row r="30" spans="1:12" x14ac:dyDescent="0.25">
      <c r="A30">
        <v>168</v>
      </c>
      <c r="B30">
        <v>3</v>
      </c>
      <c r="C30" t="str">
        <f>VLOOKUP(B30,'Categorias Fornecedores'!A:B,2,0)</f>
        <v>MATERIAL</v>
      </c>
      <c r="D30" t="s">
        <v>276</v>
      </c>
      <c r="E30">
        <f>VLOOKUP(D30,'Cadastro Fornecedores'!$A$2:$D$38,2,0)</f>
        <v>20</v>
      </c>
      <c r="F30">
        <v>100</v>
      </c>
      <c r="G30">
        <f>VLOOKUP(F30,'Cadastro ProdutosServiços'!$A$2:$E$557,4,0)</f>
        <v>11</v>
      </c>
      <c r="H30" t="str">
        <f>VLOOKUP(F30,'Cadastro ProdutosServiços'!A:B,2,0)</f>
        <v>JOELHO 90 ESGOTO 75MM - AMANCO</v>
      </c>
      <c r="I30" t="s">
        <v>282</v>
      </c>
      <c r="J30">
        <v>1</v>
      </c>
      <c r="K30" s="1">
        <v>44453</v>
      </c>
      <c r="L30" s="7">
        <v>8.06</v>
      </c>
    </row>
    <row r="31" spans="1:12" x14ac:dyDescent="0.25">
      <c r="A31">
        <v>169</v>
      </c>
      <c r="B31">
        <v>3</v>
      </c>
      <c r="C31" t="str">
        <f>VLOOKUP(B31,'Categorias Fornecedores'!A:B,2,0)</f>
        <v>MATERIAL</v>
      </c>
      <c r="D31" t="s">
        <v>276</v>
      </c>
      <c r="E31">
        <f>VLOOKUP(D31,'Cadastro Fornecedores'!$A$2:$D$38,2,0)</f>
        <v>20</v>
      </c>
      <c r="F31">
        <v>101</v>
      </c>
      <c r="G31">
        <f>VLOOKUP(F31,'Cadastro ProdutosServiços'!$A$2:$E$557,4,0)</f>
        <v>11</v>
      </c>
      <c r="H31" t="str">
        <f>VLOOKUP(F31,'Cadastro ProdutosServiços'!A:B,2,0)</f>
        <v>JOELHO 90 SOLDAVEL 20MM - AMANCO</v>
      </c>
      <c r="I31" t="s">
        <v>283</v>
      </c>
      <c r="J31">
        <v>10</v>
      </c>
      <c r="K31" s="1">
        <v>44453</v>
      </c>
      <c r="L31" s="7">
        <v>8</v>
      </c>
    </row>
    <row r="32" spans="1:12" x14ac:dyDescent="0.25">
      <c r="A32">
        <v>170</v>
      </c>
      <c r="B32">
        <v>3</v>
      </c>
      <c r="C32" t="str">
        <f>VLOOKUP(B32,'Categorias Fornecedores'!A:B,2,0)</f>
        <v>MATERIAL</v>
      </c>
      <c r="D32" t="s">
        <v>276</v>
      </c>
      <c r="E32">
        <f>VLOOKUP(D32,'Cadastro Fornecedores'!$A$2:$D$38,2,0)</f>
        <v>20</v>
      </c>
      <c r="F32">
        <v>102</v>
      </c>
      <c r="G32">
        <f>VLOOKUP(F32,'Cadastro ProdutosServiços'!$A$2:$E$557,4,0)</f>
        <v>11</v>
      </c>
      <c r="H32" t="str">
        <f>VLOOKUP(F32,'Cadastro ProdutosServiços'!A:B,2,0)</f>
        <v>JOELHO 90 SOLDAVEL 25MM - AMANCO/FORTLEV</v>
      </c>
      <c r="I32" t="s">
        <v>284</v>
      </c>
      <c r="J32">
        <v>10</v>
      </c>
      <c r="K32" s="1">
        <v>44453</v>
      </c>
      <c r="L32" s="7">
        <v>8.6</v>
      </c>
    </row>
    <row r="33" spans="1:12" x14ac:dyDescent="0.25">
      <c r="A33">
        <v>171</v>
      </c>
      <c r="B33">
        <v>3</v>
      </c>
      <c r="C33" t="str">
        <f>VLOOKUP(B33,'Categorias Fornecedores'!A:B,2,0)</f>
        <v>MATERIAL</v>
      </c>
      <c r="D33" t="s">
        <v>276</v>
      </c>
      <c r="E33">
        <f>VLOOKUP(D33,'Cadastro Fornecedores'!$A$2:$D$38,2,0)</f>
        <v>20</v>
      </c>
      <c r="F33">
        <v>103</v>
      </c>
      <c r="G33">
        <f>VLOOKUP(F33,'Cadastro ProdutosServiços'!$A$2:$E$557,4,0)</f>
        <v>11</v>
      </c>
      <c r="H33" t="str">
        <f>VLOOKUP(F33,'Cadastro ProdutosServiços'!A:B,2,0)</f>
        <v>JOELHO 90 SOLDAVEL 50MM - AMANCO/FORTLEV</v>
      </c>
      <c r="I33" t="s">
        <v>285</v>
      </c>
      <c r="J33">
        <v>3</v>
      </c>
      <c r="K33" s="1">
        <v>44453</v>
      </c>
      <c r="L33" s="7">
        <v>15.09</v>
      </c>
    </row>
    <row r="34" spans="1:12" x14ac:dyDescent="0.25">
      <c r="A34">
        <v>172</v>
      </c>
      <c r="B34">
        <v>3</v>
      </c>
      <c r="C34" t="str">
        <f>VLOOKUP(B34,'Categorias Fornecedores'!A:B,2,0)</f>
        <v>MATERIAL</v>
      </c>
      <c r="D34" t="s">
        <v>276</v>
      </c>
      <c r="E34">
        <f>VLOOKUP(D34,'Cadastro Fornecedores'!$A$2:$D$38,2,0)</f>
        <v>20</v>
      </c>
      <c r="F34">
        <v>104</v>
      </c>
      <c r="G34">
        <f>VLOOKUP(F34,'Cadastro ProdutosServiços'!$A$2:$E$557,4,0)</f>
        <v>7</v>
      </c>
      <c r="H34" t="str">
        <f>VLOOKUP(F34,'Cadastro ProdutosServiços'!A:B,2,0)</f>
        <v>LIXA PARA FERRO N:080 - 3M</v>
      </c>
      <c r="I34" t="s">
        <v>286</v>
      </c>
      <c r="J34">
        <v>1</v>
      </c>
      <c r="K34" s="1">
        <v>44453</v>
      </c>
      <c r="L34" s="7">
        <v>3.88</v>
      </c>
    </row>
    <row r="35" spans="1:12" x14ac:dyDescent="0.25">
      <c r="A35">
        <v>173</v>
      </c>
      <c r="B35">
        <v>3</v>
      </c>
      <c r="C35" t="str">
        <f>VLOOKUP(B35,'Categorias Fornecedores'!A:B,2,0)</f>
        <v>MATERIAL</v>
      </c>
      <c r="D35" t="s">
        <v>276</v>
      </c>
      <c r="E35">
        <f>VLOOKUP(D35,'Cadastro Fornecedores'!$A$2:$D$38,2,0)</f>
        <v>20</v>
      </c>
      <c r="F35">
        <v>105</v>
      </c>
      <c r="G35">
        <f>VLOOKUP(F35,'Cadastro ProdutosServiços'!$A$2:$E$557,4,0)</f>
        <v>11</v>
      </c>
      <c r="H35" t="str">
        <f>VLOOKUP(F35,'Cadastro ProdutosServiços'!A:B,2,0)</f>
        <v>TE REDUÇÃO SOLDAVEL C/ROSCA 25X1/2 - AMANCO</v>
      </c>
      <c r="I35" t="s">
        <v>287</v>
      </c>
      <c r="J35">
        <v>5</v>
      </c>
      <c r="K35" s="1">
        <v>44453</v>
      </c>
      <c r="L35" s="7">
        <v>34.450000000000003</v>
      </c>
    </row>
    <row r="36" spans="1:12" x14ac:dyDescent="0.25">
      <c r="A36">
        <v>174</v>
      </c>
      <c r="B36">
        <v>3</v>
      </c>
      <c r="C36" t="str">
        <f>VLOOKUP(B36,'Categorias Fornecedores'!A:B,2,0)</f>
        <v>MATERIAL</v>
      </c>
      <c r="D36" t="s">
        <v>276</v>
      </c>
      <c r="E36">
        <f>VLOOKUP(D36,'Cadastro Fornecedores'!$A$2:$D$38,2,0)</f>
        <v>20</v>
      </c>
      <c r="F36">
        <v>106</v>
      </c>
      <c r="G36">
        <f>VLOOKUP(F36,'Cadastro ProdutosServiços'!$A$2:$E$557,4,0)</f>
        <v>11</v>
      </c>
      <c r="H36" t="str">
        <f>VLOOKUP(F36,'Cadastro ProdutosServiços'!A:B,2,0)</f>
        <v>TE SOLDAVEL 20MM - AMANCO/FORTLEV/KRONA</v>
      </c>
      <c r="I36" t="s">
        <v>288</v>
      </c>
      <c r="J36">
        <v>5</v>
      </c>
      <c r="K36" s="1">
        <v>44453</v>
      </c>
      <c r="L36" s="7">
        <v>8.6999999999999993</v>
      </c>
    </row>
    <row r="37" spans="1:12" x14ac:dyDescent="0.25">
      <c r="A37">
        <v>175</v>
      </c>
      <c r="B37">
        <v>3</v>
      </c>
      <c r="C37" t="str">
        <f>VLOOKUP(B37,'Categorias Fornecedores'!A:B,2,0)</f>
        <v>MATERIAL</v>
      </c>
      <c r="D37" t="s">
        <v>276</v>
      </c>
      <c r="E37">
        <f>VLOOKUP(D37,'Cadastro Fornecedores'!$A$2:$D$38,2,0)</f>
        <v>20</v>
      </c>
      <c r="F37">
        <v>107</v>
      </c>
      <c r="G37">
        <f>VLOOKUP(F37,'Cadastro ProdutosServiços'!$A$2:$E$557,4,0)</f>
        <v>11</v>
      </c>
      <c r="H37" t="str">
        <f>VLOOKUP(F37,'Cadastro ProdutosServiços'!A:B,2,0)</f>
        <v>TE SOLDAVEL 25MM - AMANCO/FORTLEV/KRONA</v>
      </c>
      <c r="I37" t="s">
        <v>289</v>
      </c>
      <c r="J37">
        <v>5</v>
      </c>
      <c r="K37" s="1">
        <v>44453</v>
      </c>
      <c r="L37" s="7">
        <v>8.5</v>
      </c>
    </row>
    <row r="38" spans="1:12" x14ac:dyDescent="0.25">
      <c r="A38">
        <v>176</v>
      </c>
      <c r="B38">
        <v>3</v>
      </c>
      <c r="C38" t="str">
        <f>VLOOKUP(B38,'Categorias Fornecedores'!A:B,2,0)</f>
        <v>MATERIAL</v>
      </c>
      <c r="D38" t="s">
        <v>276</v>
      </c>
      <c r="E38">
        <f>VLOOKUP(D38,'Cadastro Fornecedores'!$A$2:$D$38,2,0)</f>
        <v>20</v>
      </c>
      <c r="F38">
        <v>108</v>
      </c>
      <c r="G38">
        <f>VLOOKUP(F38,'Cadastro ProdutosServiços'!$A$2:$E$557,4,0)</f>
        <v>11</v>
      </c>
      <c r="H38" t="str">
        <f>VLOOKUP(F38,'Cadastro ProdutosServiços'!A:B,2,0)</f>
        <v>TE SOLDAVEL 50MM - AMANCO/FORTLEV</v>
      </c>
      <c r="I38" t="s">
        <v>290</v>
      </c>
      <c r="J38">
        <v>3</v>
      </c>
      <c r="K38" s="1">
        <v>44453</v>
      </c>
      <c r="L38" s="7">
        <v>39.78</v>
      </c>
    </row>
    <row r="39" spans="1:12" x14ac:dyDescent="0.25">
      <c r="A39">
        <v>177</v>
      </c>
      <c r="B39">
        <v>3</v>
      </c>
      <c r="C39" t="str">
        <f>VLOOKUP(B39,'Categorias Fornecedores'!A:B,2,0)</f>
        <v>MATERIAL</v>
      </c>
      <c r="D39" t="s">
        <v>276</v>
      </c>
      <c r="E39">
        <f>VLOOKUP(D39,'Cadastro Fornecedores'!$A$2:$D$38,2,0)</f>
        <v>20</v>
      </c>
      <c r="F39">
        <v>109</v>
      </c>
      <c r="G39">
        <f>VLOOKUP(F39,'Cadastro ProdutosServiços'!$A$2:$E$557,4,0)</f>
        <v>11</v>
      </c>
      <c r="H39" t="str">
        <f>VLOOKUP(F39,'Cadastro ProdutosServiços'!A:B,2,0)</f>
        <v>TUBO PVC ESGOTO 100MM - METRO - AMANCO</v>
      </c>
      <c r="I39" t="s">
        <v>291</v>
      </c>
      <c r="J39">
        <v>6</v>
      </c>
      <c r="K39" s="1">
        <v>44453</v>
      </c>
      <c r="L39" s="7">
        <v>110.22</v>
      </c>
    </row>
    <row r="40" spans="1:12" x14ac:dyDescent="0.25">
      <c r="A40">
        <v>178</v>
      </c>
      <c r="B40">
        <v>3</v>
      </c>
      <c r="C40" t="str">
        <f>VLOOKUP(B40,'Categorias Fornecedores'!A:B,2,0)</f>
        <v>MATERIAL</v>
      </c>
      <c r="D40" t="s">
        <v>276</v>
      </c>
      <c r="E40">
        <f>VLOOKUP(D40,'Cadastro Fornecedores'!$A$2:$D$38,2,0)</f>
        <v>20</v>
      </c>
      <c r="F40">
        <v>110</v>
      </c>
      <c r="G40">
        <f>VLOOKUP(F40,'Cadastro ProdutosServiços'!$A$2:$E$557,4,0)</f>
        <v>11</v>
      </c>
      <c r="H40" t="str">
        <f>VLOOKUP(F40,'Cadastro ProdutosServiços'!A:B,2,0)</f>
        <v>TUBO PVC SOLDAVEL 20MM - METRO - AMANCO</v>
      </c>
      <c r="I40" t="s">
        <v>292</v>
      </c>
      <c r="J40">
        <v>36</v>
      </c>
      <c r="K40" s="1">
        <v>44453</v>
      </c>
      <c r="L40" s="7">
        <v>159.47999999999999</v>
      </c>
    </row>
    <row r="41" spans="1:12" x14ac:dyDescent="0.25">
      <c r="A41">
        <v>179</v>
      </c>
      <c r="B41">
        <v>3</v>
      </c>
      <c r="C41" t="str">
        <f>VLOOKUP(B41,'Categorias Fornecedores'!A:B,2,0)</f>
        <v>MATERIAL</v>
      </c>
      <c r="D41" t="s">
        <v>276</v>
      </c>
      <c r="E41">
        <f>VLOOKUP(D41,'Cadastro Fornecedores'!$A$2:$D$38,2,0)</f>
        <v>20</v>
      </c>
      <c r="F41">
        <v>111</v>
      </c>
      <c r="G41">
        <f>VLOOKUP(F41,'Cadastro ProdutosServiços'!$A$2:$E$557,4,0)</f>
        <v>11</v>
      </c>
      <c r="H41" t="str">
        <f>VLOOKUP(F41,'Cadastro ProdutosServiços'!A:B,2,0)</f>
        <v>TUBO PVC SOLDAVEL 25MM - METRO - AMANCO</v>
      </c>
      <c r="I41" t="s">
        <v>293</v>
      </c>
      <c r="J41">
        <v>24</v>
      </c>
      <c r="K41" s="1">
        <v>44453</v>
      </c>
      <c r="L41" s="7">
        <v>117.84</v>
      </c>
    </row>
    <row r="42" spans="1:12" x14ac:dyDescent="0.25">
      <c r="A42">
        <v>180</v>
      </c>
      <c r="B42">
        <v>3</v>
      </c>
      <c r="C42" t="str">
        <f>VLOOKUP(B42,'Categorias Fornecedores'!A:B,2,0)</f>
        <v>MATERIAL</v>
      </c>
      <c r="D42" t="s">
        <v>276</v>
      </c>
      <c r="E42">
        <f>VLOOKUP(D42,'Cadastro Fornecedores'!$A$2:$D$38,2,0)</f>
        <v>20</v>
      </c>
      <c r="F42">
        <v>112</v>
      </c>
      <c r="G42">
        <f>VLOOKUP(F42,'Cadastro ProdutosServiços'!$A$2:$E$557,4,0)</f>
        <v>11</v>
      </c>
      <c r="H42" t="str">
        <f>VLOOKUP(F42,'Cadastro ProdutosServiços'!A:B,2,0)</f>
        <v>TUBO PVC SOLDAVEL 50MM - METRO - AMANCO</v>
      </c>
      <c r="I42" t="s">
        <v>294</v>
      </c>
      <c r="J42">
        <v>6</v>
      </c>
      <c r="K42" s="1">
        <v>44453</v>
      </c>
      <c r="L42" s="7">
        <v>95.34</v>
      </c>
    </row>
    <row r="43" spans="1:12" x14ac:dyDescent="0.25">
      <c r="A43">
        <v>181</v>
      </c>
      <c r="B43">
        <v>3</v>
      </c>
      <c r="C43" t="str">
        <f>VLOOKUP(B43,'Categorias Fornecedores'!A:B,2,0)</f>
        <v>MATERIAL</v>
      </c>
      <c r="D43" t="s">
        <v>199</v>
      </c>
      <c r="E43">
        <f>VLOOKUP(D43,'Cadastro Fornecedores'!$A$2:$D$38,2,0)</f>
        <v>13</v>
      </c>
      <c r="F43">
        <v>113</v>
      </c>
      <c r="G43">
        <f>VLOOKUP(F43,'Cadastro ProdutosServiços'!$A$2:$E$557,4,0)</f>
        <v>10</v>
      </c>
      <c r="H43" t="str">
        <f>VLOOKUP(F43,'Cadastro ProdutosServiços'!A:B,2,0)</f>
        <v>PORTAL TAUARI 16X80</v>
      </c>
      <c r="I43" t="s">
        <v>300</v>
      </c>
      <c r="J43">
        <v>4</v>
      </c>
      <c r="K43" s="1">
        <v>44455</v>
      </c>
      <c r="L43" s="7">
        <v>1200</v>
      </c>
    </row>
    <row r="44" spans="1:12" x14ac:dyDescent="0.25">
      <c r="A44">
        <v>182</v>
      </c>
      <c r="B44">
        <v>3</v>
      </c>
      <c r="C44" t="str">
        <f>VLOOKUP(B44,'Categorias Fornecedores'!A:B,2,0)</f>
        <v>MATERIAL</v>
      </c>
      <c r="D44" t="s">
        <v>199</v>
      </c>
      <c r="E44">
        <f>VLOOKUP(D44,'Cadastro Fornecedores'!$A$2:$D$38,2,0)</f>
        <v>13</v>
      </c>
      <c r="F44">
        <v>114</v>
      </c>
      <c r="G44">
        <f>VLOOKUP(F44,'Cadastro ProdutosServiços'!$A$2:$E$557,4,0)</f>
        <v>10</v>
      </c>
      <c r="H44" t="str">
        <f>VLOOKUP(F44,'Cadastro ProdutosServiços'!A:B,2,0)</f>
        <v>PORTAL TAUARI 18X70 CM</v>
      </c>
      <c r="I44" t="s">
        <v>301</v>
      </c>
      <c r="J44">
        <v>2</v>
      </c>
      <c r="K44" s="1">
        <v>44455</v>
      </c>
      <c r="L44" s="7">
        <v>640</v>
      </c>
    </row>
    <row r="45" spans="1:12" x14ac:dyDescent="0.25">
      <c r="A45">
        <v>183</v>
      </c>
      <c r="B45">
        <v>3</v>
      </c>
      <c r="C45" t="str">
        <f>VLOOKUP(B45,'Categorias Fornecedores'!A:B,2,0)</f>
        <v>MATERIAL</v>
      </c>
      <c r="D45" t="s">
        <v>20</v>
      </c>
      <c r="E45">
        <f>VLOOKUP(D45,'Cadastro Fornecedores'!$A$2:$D$38,2,0)</f>
        <v>3</v>
      </c>
      <c r="F45">
        <v>115</v>
      </c>
      <c r="G45">
        <f>VLOOKUP(F45,'Cadastro ProdutosServiços'!$A$2:$E$557,4,0)</f>
        <v>8</v>
      </c>
      <c r="H45" t="str">
        <f>VLOOKUP(F45,'Cadastro ProdutosServiços'!A:B,2,0)</f>
        <v>CAIXA D AGUA 500LTS FORTLEV</v>
      </c>
      <c r="I45" t="s">
        <v>271</v>
      </c>
      <c r="J45">
        <v>2</v>
      </c>
      <c r="K45" s="1">
        <v>44455</v>
      </c>
      <c r="L45" s="7">
        <v>540</v>
      </c>
    </row>
    <row r="46" spans="1:12" x14ac:dyDescent="0.25">
      <c r="A46">
        <v>184</v>
      </c>
      <c r="B46">
        <v>3</v>
      </c>
      <c r="C46" t="str">
        <f>VLOOKUP(B46,'Categorias Fornecedores'!A:B,2,0)</f>
        <v>MATERIAL</v>
      </c>
      <c r="D46" t="s">
        <v>20</v>
      </c>
      <c r="E46">
        <f>VLOOKUP(D46,'Cadastro Fornecedores'!$A$2:$D$38,2,0)</f>
        <v>3</v>
      </c>
      <c r="F46">
        <v>54</v>
      </c>
      <c r="G46">
        <f>VLOOKUP(F46,'Cadastro ProdutosServiços'!$A$2:$E$557,4,0)</f>
        <v>11</v>
      </c>
      <c r="H46" t="str">
        <f>VLOOKUP(F46,'Cadastro ProdutosServiços'!A:B,2,0)</f>
        <v>ADAPTADOR CURTO 20MM AMANCO</v>
      </c>
      <c r="I46" t="s">
        <v>155</v>
      </c>
      <c r="J46">
        <v>1</v>
      </c>
      <c r="K46" s="1">
        <v>44455</v>
      </c>
      <c r="L46" s="7">
        <v>1.29</v>
      </c>
    </row>
    <row r="47" spans="1:12" x14ac:dyDescent="0.25">
      <c r="A47">
        <v>185</v>
      </c>
      <c r="B47">
        <v>3</v>
      </c>
      <c r="C47" t="str">
        <f>VLOOKUP(B47,'Categorias Fornecedores'!A:B,2,0)</f>
        <v>MATERIAL</v>
      </c>
      <c r="D47" t="s">
        <v>20</v>
      </c>
      <c r="E47">
        <f>VLOOKUP(D47,'Cadastro Fornecedores'!$A$2:$D$38,2,0)</f>
        <v>3</v>
      </c>
      <c r="F47">
        <v>116</v>
      </c>
      <c r="G47">
        <f>VLOOKUP(F47,'Cadastro ProdutosServiços'!$A$2:$E$557,4,0)</f>
        <v>11</v>
      </c>
      <c r="H47" t="str">
        <f>VLOOKUP(F47,'Cadastro ProdutosServiços'!A:B,2,0)</f>
        <v>ADAPTADOR CURTO 25MM AMANCO</v>
      </c>
      <c r="I47" t="s">
        <v>305</v>
      </c>
      <c r="J47">
        <v>3</v>
      </c>
      <c r="K47" s="1">
        <v>44455</v>
      </c>
      <c r="L47" s="7">
        <v>4.47</v>
      </c>
    </row>
    <row r="48" spans="1:12" x14ac:dyDescent="0.25">
      <c r="A48">
        <v>186</v>
      </c>
      <c r="B48">
        <v>3</v>
      </c>
      <c r="C48" t="str">
        <f>VLOOKUP(B48,'Categorias Fornecedores'!A:B,2,0)</f>
        <v>MATERIAL</v>
      </c>
      <c r="D48" t="s">
        <v>20</v>
      </c>
      <c r="E48">
        <f>VLOOKUP(D48,'Cadastro Fornecedores'!$A$2:$D$38,2,0)</f>
        <v>3</v>
      </c>
      <c r="F48">
        <v>117</v>
      </c>
      <c r="G48">
        <f>VLOOKUP(F48,'Cadastro ProdutosServiços'!$A$2:$E$557,4,0)</f>
        <v>11</v>
      </c>
      <c r="H48" t="str">
        <f>VLOOKUP(F48,'Cadastro ProdutosServiços'!A:B,2,0)</f>
        <v>ADAPTADOR CURTO 50MM AMANCO</v>
      </c>
      <c r="I48" t="s">
        <v>306</v>
      </c>
      <c r="J48">
        <v>3</v>
      </c>
      <c r="K48" s="1">
        <v>44455</v>
      </c>
      <c r="L48" s="7">
        <v>19.32</v>
      </c>
    </row>
    <row r="49" spans="1:12" x14ac:dyDescent="0.25">
      <c r="A49">
        <v>187</v>
      </c>
      <c r="B49">
        <v>3</v>
      </c>
      <c r="C49" t="str">
        <f>VLOOKUP(B49,'Categorias Fornecedores'!A:B,2,0)</f>
        <v>MATERIAL</v>
      </c>
      <c r="D49" t="s">
        <v>20</v>
      </c>
      <c r="E49">
        <f>VLOOKUP(D49,'Cadastro Fornecedores'!$A$2:$D$38,2,0)</f>
        <v>3</v>
      </c>
      <c r="F49">
        <v>89</v>
      </c>
      <c r="G49">
        <f>VLOOKUP(F49,'Cadastro ProdutosServiços'!$A$2:$E$557,4,0)</f>
        <v>4</v>
      </c>
      <c r="H49" t="str">
        <f>VLOOKUP(F49,'Cadastro ProdutosServiços'!A:B,2,0)</f>
        <v>CAL MASSA 20 KG ITAU</v>
      </c>
      <c r="I49" t="s">
        <v>308</v>
      </c>
      <c r="J49">
        <v>30</v>
      </c>
      <c r="K49" s="1">
        <v>44455</v>
      </c>
      <c r="L49" s="7">
        <v>417</v>
      </c>
    </row>
    <row r="50" spans="1:12" x14ac:dyDescent="0.25">
      <c r="A50">
        <v>188</v>
      </c>
      <c r="B50">
        <v>3</v>
      </c>
      <c r="C50" t="str">
        <f>VLOOKUP(B50,'Categorias Fornecedores'!A:B,2,0)</f>
        <v>MATERIAL</v>
      </c>
      <c r="D50" t="s">
        <v>20</v>
      </c>
      <c r="E50">
        <f>VLOOKUP(D50,'Cadastro Fornecedores'!$A$2:$D$38,2,0)</f>
        <v>3</v>
      </c>
      <c r="F50">
        <v>9</v>
      </c>
      <c r="G50">
        <f>VLOOKUP(F50,'Cadastro ProdutosServiços'!$A$2:$E$557,4,0)</f>
        <v>4</v>
      </c>
      <c r="H50" t="str">
        <f>VLOOKUP(F50,'Cadastro ProdutosServiços'!A:B,2,0)</f>
        <v>CIMENTO 50 KG</v>
      </c>
      <c r="I50" t="s">
        <v>309</v>
      </c>
      <c r="J50">
        <v>20</v>
      </c>
      <c r="K50" s="1">
        <v>44455</v>
      </c>
      <c r="L50" s="7">
        <v>590</v>
      </c>
    </row>
    <row r="51" spans="1:12" x14ac:dyDescent="0.25">
      <c r="A51">
        <v>189</v>
      </c>
      <c r="B51">
        <v>3</v>
      </c>
      <c r="C51" t="str">
        <f>VLOOKUP(B51,'Categorias Fornecedores'!A:B,2,0)</f>
        <v>MATERIAL</v>
      </c>
      <c r="D51" t="s">
        <v>20</v>
      </c>
      <c r="E51">
        <f>VLOOKUP(D51,'Cadastro Fornecedores'!$A$2:$D$38,2,0)</f>
        <v>3</v>
      </c>
      <c r="F51">
        <v>14</v>
      </c>
      <c r="G51">
        <f>VLOOKUP(F51,'Cadastro ProdutosServiços'!$A$2:$E$557,4,0)</f>
        <v>4</v>
      </c>
      <c r="H51" t="str">
        <f>VLOOKUP(F51,'Cadastro ProdutosServiços'!A:B,2,0)</f>
        <v>ARAME REC 18</v>
      </c>
      <c r="I51" t="s">
        <v>41</v>
      </c>
      <c r="J51">
        <v>1</v>
      </c>
      <c r="K51" s="1">
        <v>44455</v>
      </c>
      <c r="L51" s="7">
        <v>28.28</v>
      </c>
    </row>
    <row r="52" spans="1:12" x14ac:dyDescent="0.25">
      <c r="A52">
        <v>190</v>
      </c>
      <c r="B52">
        <v>3</v>
      </c>
      <c r="C52" t="str">
        <f>VLOOKUP(B52,'Categorias Fornecedores'!A:B,2,0)</f>
        <v>MATERIAL</v>
      </c>
      <c r="D52" t="s">
        <v>20</v>
      </c>
      <c r="E52">
        <f>VLOOKUP(D52,'Cadastro Fornecedores'!$A$2:$D$38,2,0)</f>
        <v>3</v>
      </c>
      <c r="F52">
        <v>118</v>
      </c>
      <c r="G52">
        <f>VLOOKUP(F52,'Cadastro ProdutosServiços'!$A$2:$E$557,4,0)</f>
        <v>7</v>
      </c>
      <c r="H52" t="str">
        <f>VLOOKUP(F52,'Cadastro ProdutosServiços'!A:B,2,0)</f>
        <v>LUVA LATEX MUCAMBO PRETA</v>
      </c>
      <c r="I52" t="s">
        <v>307</v>
      </c>
      <c r="J52">
        <v>1</v>
      </c>
      <c r="K52" s="1">
        <v>44455</v>
      </c>
      <c r="L52" s="7">
        <v>12.03</v>
      </c>
    </row>
    <row r="53" spans="1:12" x14ac:dyDescent="0.25">
      <c r="A53">
        <v>191</v>
      </c>
      <c r="B53">
        <v>3</v>
      </c>
      <c r="C53" t="str">
        <f>VLOOKUP(B53,'Categorias Fornecedores'!A:B,2,0)</f>
        <v>MATERIAL</v>
      </c>
      <c r="D53" t="s">
        <v>459</v>
      </c>
      <c r="E53">
        <f>VLOOKUP(D53,'Cadastro Fornecedores'!$A$2:$D$38,2,0)</f>
        <v>17</v>
      </c>
      <c r="F53">
        <v>88</v>
      </c>
      <c r="G53">
        <f>VLOOKUP(F53,'Cadastro ProdutosServiços'!$A$2:$E$557,4,0)</f>
        <v>7</v>
      </c>
      <c r="H53" t="str">
        <f>VLOOKUP(F53,'Cadastro ProdutosServiços'!A:B,2,0)</f>
        <v>TOMADA</v>
      </c>
      <c r="I53" t="s">
        <v>462</v>
      </c>
      <c r="J53">
        <v>40</v>
      </c>
      <c r="K53" s="1">
        <v>44454</v>
      </c>
      <c r="L53" s="7">
        <v>45</v>
      </c>
    </row>
    <row r="54" spans="1:12" x14ac:dyDescent="0.25">
      <c r="A54">
        <v>192</v>
      </c>
      <c r="B54">
        <v>3</v>
      </c>
      <c r="C54" t="str">
        <f>VLOOKUP(B54,'Categorias Fornecedores'!A:B,2,0)</f>
        <v>MATERIAL</v>
      </c>
      <c r="D54" t="s">
        <v>16</v>
      </c>
      <c r="E54">
        <f>VLOOKUP(D54,'Cadastro Fornecedores'!$A$2:$D$38,2,0)</f>
        <v>2</v>
      </c>
      <c r="F54">
        <v>119</v>
      </c>
      <c r="G54">
        <f>VLOOKUP(F54,'Cadastro ProdutosServiços'!$A$2:$E$557,4,0)</f>
        <v>4</v>
      </c>
      <c r="H54" t="str">
        <f>VLOOKUP(F54,'Cadastro ProdutosServiços'!A:B,2,0)</f>
        <v>TERRA</v>
      </c>
      <c r="I54" t="s">
        <v>310</v>
      </c>
      <c r="J54">
        <v>9</v>
      </c>
      <c r="K54" s="1">
        <v>44454</v>
      </c>
      <c r="L54" s="7">
        <v>600</v>
      </c>
    </row>
    <row r="55" spans="1:12" x14ac:dyDescent="0.25">
      <c r="A55">
        <v>193</v>
      </c>
      <c r="B55">
        <v>3</v>
      </c>
      <c r="C55" t="str">
        <f>VLOOKUP(B55,'Categorias Fornecedores'!A:B,2,0)</f>
        <v>MATERIAL</v>
      </c>
      <c r="D55" t="s">
        <v>460</v>
      </c>
      <c r="E55">
        <f>VLOOKUP(D55,'Cadastro Fornecedores'!$A$2:$D$38,2,0)</f>
        <v>27</v>
      </c>
      <c r="F55">
        <v>120</v>
      </c>
      <c r="G55">
        <f>VLOOKUP(F55,'Cadastro ProdutosServiços'!$A$2:$E$557,4,0)</f>
        <v>7</v>
      </c>
      <c r="H55" t="str">
        <f>VLOOKUP(F55,'Cadastro ProdutosServiços'!A:B,2,0)</f>
        <v>GASOLINA</v>
      </c>
      <c r="I55" t="s">
        <v>296</v>
      </c>
      <c r="J55">
        <v>5</v>
      </c>
      <c r="K55" s="1">
        <v>44454</v>
      </c>
      <c r="L55" s="7">
        <v>65</v>
      </c>
    </row>
    <row r="56" spans="1:12" x14ac:dyDescent="0.25">
      <c r="A56">
        <v>194</v>
      </c>
      <c r="B56">
        <v>3</v>
      </c>
      <c r="C56" t="str">
        <f>VLOOKUP(B56,'Categorias Fornecedores'!A:B,2,0)</f>
        <v>MATERIAL</v>
      </c>
      <c r="D56" t="s">
        <v>20</v>
      </c>
      <c r="E56">
        <f>VLOOKUP(D56,'Cadastro Fornecedores'!$A$2:$D$38,2,0)</f>
        <v>3</v>
      </c>
      <c r="F56">
        <v>193</v>
      </c>
      <c r="G56">
        <f>VLOOKUP(F56,'Cadastro ProdutosServiços'!$A$2:$E$557,4,0)</f>
        <v>10</v>
      </c>
      <c r="H56" t="str">
        <f>VLOOKUP(F56,'Cadastro ProdutosServiços'!A:B,2,0)</f>
        <v>PORTA DA CASA DA CAIXA DAGUA</v>
      </c>
      <c r="I56" t="s">
        <v>297</v>
      </c>
      <c r="J56">
        <v>1</v>
      </c>
      <c r="K56" s="1">
        <v>44454</v>
      </c>
      <c r="L56" s="7">
        <v>30</v>
      </c>
    </row>
    <row r="57" spans="1:12" x14ac:dyDescent="0.25">
      <c r="A57">
        <v>195</v>
      </c>
      <c r="B57">
        <v>2</v>
      </c>
      <c r="C57" t="str">
        <f>VLOOKUP(B57,'Categorias Fornecedores'!A:B,2,0)</f>
        <v>PEDREIRO</v>
      </c>
      <c r="D57" t="s">
        <v>21</v>
      </c>
      <c r="E57">
        <f>VLOOKUP(D57,'Cadastro Fornecedores'!$A$2:$D$38,2,0)</f>
        <v>4</v>
      </c>
      <c r="F57">
        <v>1</v>
      </c>
      <c r="G57">
        <f>VLOOKUP(F57,'Cadastro ProdutosServiços'!$A$2:$E$557,4,0)</f>
        <v>1</v>
      </c>
      <c r="H57" t="str">
        <f>VLOOKUP(F57,'Cadastro ProdutosServiços'!A:B,2,0)</f>
        <v>MÃO DE OBRA PEDREIRO</v>
      </c>
      <c r="I57" t="s">
        <v>22</v>
      </c>
      <c r="J57">
        <v>1</v>
      </c>
      <c r="K57" s="1">
        <v>44456</v>
      </c>
      <c r="L57" s="7">
        <v>3000</v>
      </c>
    </row>
    <row r="58" spans="1:12" x14ac:dyDescent="0.25">
      <c r="A58">
        <v>196</v>
      </c>
      <c r="B58">
        <v>3</v>
      </c>
      <c r="C58" t="str">
        <f>VLOOKUP(B58,'Categorias Fornecedores'!A:B,2,0)</f>
        <v>MATERIAL</v>
      </c>
      <c r="D58" t="s">
        <v>312</v>
      </c>
      <c r="E58">
        <f>VLOOKUP(D58,'Cadastro Fornecedores'!$A$2:$D$38,2,0)</f>
        <v>21</v>
      </c>
      <c r="F58">
        <v>121</v>
      </c>
      <c r="G58">
        <f>VLOOKUP(F58,'Cadastro ProdutosServiços'!$A$2:$E$557,4,0)</f>
        <v>7</v>
      </c>
      <c r="H58" t="str">
        <f>VLOOKUP(F58,'Cadastro ProdutosServiços'!A:B,2,0)</f>
        <v>ALÇAPÃO AÇO LAMINADO 065 062X063,5 MACHADO</v>
      </c>
      <c r="I58" t="s">
        <v>313</v>
      </c>
      <c r="J58">
        <v>1</v>
      </c>
      <c r="K58" s="1">
        <v>44456</v>
      </c>
      <c r="L58" s="7">
        <v>130.9</v>
      </c>
    </row>
    <row r="59" spans="1:12" x14ac:dyDescent="0.25">
      <c r="A59">
        <v>197</v>
      </c>
      <c r="B59">
        <v>3</v>
      </c>
      <c r="C59" t="str">
        <f>VLOOKUP(B59,'Categorias Fornecedores'!A:B,2,0)</f>
        <v>MATERIAL</v>
      </c>
      <c r="D59" t="s">
        <v>276</v>
      </c>
      <c r="E59">
        <f>VLOOKUP(D59,'Cadastro Fornecedores'!$A$2:$D$38,2,0)</f>
        <v>20</v>
      </c>
      <c r="F59">
        <v>122</v>
      </c>
      <c r="G59">
        <f>VLOOKUP(F59,'Cadastro ProdutosServiços'!$A$2:$E$557,4,0)</f>
        <v>11</v>
      </c>
      <c r="H59" t="str">
        <f>VLOOKUP(F59,'Cadastro ProdutosServiços'!A:B,2,0)</f>
        <v>ADAPTADOR SOLDÁVEL CURTO 50X11/2 - AMANCO</v>
      </c>
      <c r="I59" t="s">
        <v>325</v>
      </c>
      <c r="J59">
        <v>3</v>
      </c>
      <c r="K59" s="1">
        <v>44459</v>
      </c>
      <c r="L59" s="7">
        <v>17.100000000000001</v>
      </c>
    </row>
    <row r="60" spans="1:12" x14ac:dyDescent="0.25">
      <c r="A60">
        <v>198</v>
      </c>
      <c r="B60">
        <v>3</v>
      </c>
      <c r="C60" t="str">
        <f>VLOOKUP(B60,'Categorias Fornecedores'!A:B,2,0)</f>
        <v>MATERIAL</v>
      </c>
      <c r="D60" t="s">
        <v>276</v>
      </c>
      <c r="E60">
        <f>VLOOKUP(D60,'Cadastro Fornecedores'!$A$2:$D$38,2,0)</f>
        <v>20</v>
      </c>
      <c r="F60">
        <v>123</v>
      </c>
      <c r="G60">
        <f>VLOOKUP(F60,'Cadastro ProdutosServiços'!$A$2:$E$557,4,0)</f>
        <v>11</v>
      </c>
      <c r="H60" t="str">
        <f>VLOOKUP(F60,'Cadastro ProdutosServiços'!A:B,2,0)</f>
        <v>PROLONGADOR P/CAIXA GORDURA PRETA - MALLTON</v>
      </c>
      <c r="I60" t="s">
        <v>315</v>
      </c>
      <c r="J60">
        <v>1</v>
      </c>
      <c r="K60" s="1">
        <v>44459</v>
      </c>
      <c r="L60" s="7">
        <v>52.39</v>
      </c>
    </row>
    <row r="61" spans="1:12" x14ac:dyDescent="0.25">
      <c r="A61">
        <v>199</v>
      </c>
      <c r="B61">
        <v>3</v>
      </c>
      <c r="C61" t="str">
        <f>VLOOKUP(B61,'Categorias Fornecedores'!A:B,2,0)</f>
        <v>MATERIAL</v>
      </c>
      <c r="D61" t="s">
        <v>276</v>
      </c>
      <c r="E61">
        <f>VLOOKUP(D61,'Cadastro Fornecedores'!$A$2:$D$38,2,0)</f>
        <v>20</v>
      </c>
      <c r="F61">
        <v>124</v>
      </c>
      <c r="G61">
        <f>VLOOKUP(F61,'Cadastro ProdutosServiços'!$A$2:$E$557,4,0)</f>
        <v>11</v>
      </c>
      <c r="H61" t="str">
        <f>VLOOKUP(F61,'Cadastro ProdutosServiços'!A:B,2,0)</f>
        <v>PROLONGADOR P/CAIXA INSPEÇÃO PASSAGEM PRETA - MALLTON</v>
      </c>
      <c r="I61" t="s">
        <v>316</v>
      </c>
      <c r="J61">
        <v>1</v>
      </c>
      <c r="K61" s="1">
        <v>44459</v>
      </c>
      <c r="L61" s="7">
        <v>52.39</v>
      </c>
    </row>
    <row r="62" spans="1:12" x14ac:dyDescent="0.25">
      <c r="A62">
        <v>200</v>
      </c>
      <c r="B62">
        <v>3</v>
      </c>
      <c r="C62" t="str">
        <f>VLOOKUP(B62,'Categorias Fornecedores'!A:B,2,0)</f>
        <v>MATERIAL</v>
      </c>
      <c r="D62" t="s">
        <v>276</v>
      </c>
      <c r="E62">
        <f>VLOOKUP(D62,'Cadastro Fornecedores'!$A$2:$D$38,2,0)</f>
        <v>20</v>
      </c>
      <c r="F62">
        <v>125</v>
      </c>
      <c r="G62">
        <f>VLOOKUP(F62,'Cadastro ProdutosServiços'!$A$2:$E$557,4,0)</f>
        <v>11</v>
      </c>
      <c r="H62" t="str">
        <f>VLOOKUP(F62,'Cadastro ProdutosServiços'!A:B,2,0)</f>
        <v>REGISTRO ESFERA PVC SOLDÁVEL 50MM COMPACTO - VIQUA/KRONA</v>
      </c>
      <c r="I62" t="s">
        <v>317</v>
      </c>
      <c r="J62">
        <v>1</v>
      </c>
      <c r="K62" s="1">
        <v>44459</v>
      </c>
      <c r="L62" s="7">
        <v>22.9</v>
      </c>
    </row>
    <row r="63" spans="1:12" x14ac:dyDescent="0.25">
      <c r="A63">
        <v>201</v>
      </c>
      <c r="B63">
        <v>3</v>
      </c>
      <c r="C63" t="str">
        <f>VLOOKUP(B63,'Categorias Fornecedores'!A:B,2,0)</f>
        <v>MATERIAL</v>
      </c>
      <c r="D63" t="s">
        <v>276</v>
      </c>
      <c r="E63">
        <f>VLOOKUP(D63,'Cadastro Fornecedores'!$A$2:$D$38,2,0)</f>
        <v>20</v>
      </c>
      <c r="F63">
        <v>126</v>
      </c>
      <c r="G63">
        <f>VLOOKUP(F63,'Cadastro ProdutosServiços'!$A$2:$E$557,4,0)</f>
        <v>11</v>
      </c>
      <c r="H63" t="str">
        <f>VLOOKUP(F63,'Cadastro ProdutosServiços'!A:B,2,0)</f>
        <v>TE REDUÇÃO SOLDAVEL 50X25MM - AMANCO</v>
      </c>
      <c r="I63" t="s">
        <v>322</v>
      </c>
      <c r="J63">
        <v>3</v>
      </c>
      <c r="K63" s="1">
        <v>44459</v>
      </c>
      <c r="L63" s="7">
        <v>39.39</v>
      </c>
    </row>
    <row r="64" spans="1:12" x14ac:dyDescent="0.25">
      <c r="A64">
        <v>202</v>
      </c>
      <c r="B64">
        <v>3</v>
      </c>
      <c r="C64" t="str">
        <f>VLOOKUP(B64,'Categorias Fornecedores'!A:B,2,0)</f>
        <v>MATERIAL</v>
      </c>
      <c r="D64" t="s">
        <v>276</v>
      </c>
      <c r="E64">
        <f>VLOOKUP(D64,'Cadastro Fornecedores'!$A$2:$D$38,2,0)</f>
        <v>20</v>
      </c>
      <c r="F64">
        <v>127</v>
      </c>
      <c r="G64">
        <f>VLOOKUP(F64,'Cadastro ProdutosServiços'!$A$2:$E$557,4,0)</f>
        <v>8</v>
      </c>
      <c r="H64" t="str">
        <f>VLOOKUP(F64,'Cadastro ProdutosServiços'!A:B,2,0)</f>
        <v>TELHA CRFS 1,53X1,10-6MM ECONOFLEX - INFIBRA</v>
      </c>
      <c r="I64" t="s">
        <v>323</v>
      </c>
      <c r="J64">
        <v>39</v>
      </c>
      <c r="K64" s="1">
        <v>44459</v>
      </c>
      <c r="L64" s="7">
        <v>1971.06</v>
      </c>
    </row>
    <row r="65" spans="1:12" x14ac:dyDescent="0.25">
      <c r="A65">
        <v>203</v>
      </c>
      <c r="B65">
        <v>3</v>
      </c>
      <c r="C65" t="str">
        <f>VLOOKUP(B65,'Categorias Fornecedores'!A:B,2,0)</f>
        <v>MATERIAL</v>
      </c>
      <c r="D65" t="s">
        <v>276</v>
      </c>
      <c r="E65">
        <f>VLOOKUP(D65,'Cadastro Fornecedores'!$A$2:$D$38,2,0)</f>
        <v>20</v>
      </c>
      <c r="F65">
        <v>128</v>
      </c>
      <c r="G65">
        <f>VLOOKUP(F65,'Cadastro ProdutosServiços'!$A$2:$E$557,4,0)</f>
        <v>8</v>
      </c>
      <c r="H65" t="str">
        <f>VLOOKUP(F65,'Cadastro ProdutosServiços'!A:B,2,0)</f>
        <v>TELHA CRFS 1,83X1,10-6MM ECONOFLEX - INFIBRA</v>
      </c>
      <c r="I65" t="s">
        <v>324</v>
      </c>
      <c r="J65">
        <v>32</v>
      </c>
      <c r="K65" s="1">
        <v>44459</v>
      </c>
      <c r="L65" s="7">
        <v>1934.08</v>
      </c>
    </row>
    <row r="66" spans="1:12" x14ac:dyDescent="0.25">
      <c r="A66">
        <v>204</v>
      </c>
      <c r="B66">
        <v>3</v>
      </c>
      <c r="C66" t="str">
        <f>VLOOKUP(B66,'Categorias Fornecedores'!A:B,2,0)</f>
        <v>MATERIAL</v>
      </c>
      <c r="D66" t="s">
        <v>276</v>
      </c>
      <c r="E66">
        <f>VLOOKUP(D66,'Cadastro Fornecedores'!$A$2:$D$38,2,0)</f>
        <v>20</v>
      </c>
      <c r="F66">
        <v>129</v>
      </c>
      <c r="G66">
        <f>VLOOKUP(F66,'Cadastro ProdutosServiços'!$A$2:$E$557,4,0)</f>
        <v>8</v>
      </c>
      <c r="H66" t="str">
        <f>VLOOKUP(F66,'Cadastro ProdutosServiços'!A:B,2,0)</f>
        <v>TORN.BOIA METAL REFORÇADA 1/2 00942000 - DOCOL</v>
      </c>
      <c r="I66" t="s">
        <v>321</v>
      </c>
      <c r="J66">
        <v>1</v>
      </c>
      <c r="K66" s="1">
        <v>44459</v>
      </c>
      <c r="L66" s="7">
        <v>46.05</v>
      </c>
    </row>
    <row r="67" spans="1:12" x14ac:dyDescent="0.25">
      <c r="A67">
        <v>205</v>
      </c>
      <c r="B67">
        <v>3</v>
      </c>
      <c r="C67" t="str">
        <f>VLOOKUP(B67,'Categorias Fornecedores'!A:B,2,0)</f>
        <v>MATERIAL</v>
      </c>
      <c r="D67" t="s">
        <v>330</v>
      </c>
      <c r="E67">
        <f>VLOOKUP(D67,'Cadastro Fornecedores'!$A$2:$D$38,2,0)</f>
        <v>22</v>
      </c>
      <c r="F67">
        <v>130</v>
      </c>
      <c r="G67">
        <f>VLOOKUP(F67,'Cadastro ProdutosServiços'!$A$2:$E$557,4,0)</f>
        <v>5</v>
      </c>
      <c r="H67" t="str">
        <f>VLOOKUP(F67,'Cadastro ProdutosServiços'!A:B,2,0)</f>
        <v>ROLO TUBO CORRUGADO FORTLEV 25MM</v>
      </c>
      <c r="I67" t="s">
        <v>331</v>
      </c>
      <c r="J67">
        <v>1</v>
      </c>
      <c r="K67" s="1">
        <v>44461</v>
      </c>
      <c r="L67" s="7">
        <v>93.17</v>
      </c>
    </row>
    <row r="68" spans="1:12" x14ac:dyDescent="0.25">
      <c r="A68">
        <v>206</v>
      </c>
      <c r="B68">
        <v>3</v>
      </c>
      <c r="C68" t="str">
        <f>VLOOKUP(B68,'Categorias Fornecedores'!A:B,2,0)</f>
        <v>MATERIAL</v>
      </c>
      <c r="D68" t="s">
        <v>330</v>
      </c>
      <c r="E68">
        <f>VLOOKUP(D68,'Cadastro Fornecedores'!$A$2:$D$38,2,0)</f>
        <v>22</v>
      </c>
      <c r="F68">
        <v>131</v>
      </c>
      <c r="G68">
        <f>VLOOKUP(F68,'Cadastro ProdutosServiços'!$A$2:$E$557,4,0)</f>
        <v>5</v>
      </c>
      <c r="H68" t="str">
        <f>VLOOKUP(F68,'Cadastro ProdutosServiços'!A:B,2,0)</f>
        <v>ROLO TUBO CORRUGADO TIGREFLEX 32MM</v>
      </c>
      <c r="I68" t="s">
        <v>332</v>
      </c>
      <c r="J68">
        <v>2</v>
      </c>
      <c r="K68" s="1">
        <v>44461</v>
      </c>
      <c r="L68" s="7">
        <v>179.66</v>
      </c>
    </row>
    <row r="69" spans="1:12" x14ac:dyDescent="0.25">
      <c r="A69">
        <v>207</v>
      </c>
      <c r="B69">
        <v>3</v>
      </c>
      <c r="C69" t="str">
        <f>VLOOKUP(B69,'Categorias Fornecedores'!A:B,2,0)</f>
        <v>MATERIAL</v>
      </c>
      <c r="D69" t="s">
        <v>276</v>
      </c>
      <c r="E69">
        <f>VLOOKUP(D69,'Cadastro Fornecedores'!$A$2:$D$38,2,0)</f>
        <v>20</v>
      </c>
      <c r="F69">
        <v>132</v>
      </c>
      <c r="G69">
        <f>VLOOKUP(F69,'Cadastro ProdutosServiços'!$A$2:$E$557,4,0)</f>
        <v>7</v>
      </c>
      <c r="H69" t="str">
        <f>VLOOKUP(F69,'Cadastro ProdutosServiços'!A:B,2,0)</f>
        <v>PREGO 20X42 TELHEIRO GALV. 300GRS - CLEIBER</v>
      </c>
      <c r="I69" t="s">
        <v>334</v>
      </c>
      <c r="J69">
        <v>7</v>
      </c>
      <c r="K69" s="1">
        <v>44460</v>
      </c>
      <c r="L69" s="7">
        <v>135.52000000000001</v>
      </c>
    </row>
    <row r="70" spans="1:12" x14ac:dyDescent="0.25">
      <c r="A70">
        <v>208</v>
      </c>
      <c r="B70">
        <v>3</v>
      </c>
      <c r="C70" t="str">
        <f>VLOOKUP(B70,'Categorias Fornecedores'!A:B,2,0)</f>
        <v>MATERIAL</v>
      </c>
      <c r="D70" t="s">
        <v>335</v>
      </c>
      <c r="E70">
        <f>VLOOKUP(D70,'Cadastro Fornecedores'!$A$2:$D$38,2,0)</f>
        <v>23</v>
      </c>
      <c r="F70">
        <v>133</v>
      </c>
      <c r="G70">
        <f>VLOOKUP(F70,'Cadastro ProdutosServiços'!$A$2:$E$557,4,0)</f>
        <v>22</v>
      </c>
      <c r="H70" t="str">
        <f>VLOOKUP(F70,'Cadastro ProdutosServiços'!A:B,2,0)</f>
        <v>GESSO</v>
      </c>
      <c r="I70" t="s">
        <v>336</v>
      </c>
      <c r="J70">
        <v>1</v>
      </c>
      <c r="K70" s="1">
        <v>44464</v>
      </c>
      <c r="L70" s="7">
        <v>2380</v>
      </c>
    </row>
    <row r="71" spans="1:12" x14ac:dyDescent="0.25">
      <c r="A71">
        <v>209</v>
      </c>
      <c r="B71">
        <v>3</v>
      </c>
      <c r="C71" t="str">
        <f>VLOOKUP(B71,'Categorias Fornecedores'!A:B,2,0)</f>
        <v>MATERIAL</v>
      </c>
      <c r="D71" t="s">
        <v>20</v>
      </c>
      <c r="E71">
        <f>VLOOKUP(D71,'Cadastro Fornecedores'!$A$2:$D$38,2,0)</f>
        <v>3</v>
      </c>
      <c r="F71">
        <v>17</v>
      </c>
      <c r="G71">
        <f>VLOOKUP(F71,'Cadastro ProdutosServiços'!$A$2:$E$557,4,0)</f>
        <v>7</v>
      </c>
      <c r="H71" t="str">
        <f>VLOOKUP(F71,'Cadastro ProdutosServiços'!A:B,2,0)</f>
        <v>TORNEIRA PLÁSTICA PRETA</v>
      </c>
      <c r="I71" t="s">
        <v>464</v>
      </c>
      <c r="J71">
        <v>1</v>
      </c>
      <c r="K71" s="1">
        <v>44460</v>
      </c>
      <c r="L71" s="7">
        <v>11</v>
      </c>
    </row>
    <row r="72" spans="1:12" x14ac:dyDescent="0.25">
      <c r="A72">
        <v>210</v>
      </c>
      <c r="B72">
        <v>3</v>
      </c>
      <c r="C72" t="str">
        <f>VLOOKUP(B72,'Categorias Fornecedores'!A:B,2,0)</f>
        <v>MATERIAL</v>
      </c>
      <c r="D72" t="s">
        <v>20</v>
      </c>
      <c r="E72">
        <f>VLOOKUP(D72,'Cadastro Fornecedores'!$A$2:$D$38,2,0)</f>
        <v>3</v>
      </c>
      <c r="F72">
        <v>18</v>
      </c>
      <c r="G72">
        <f>VLOOKUP(F72,'Cadastro ProdutosServiços'!$A$2:$E$557,4,0)</f>
        <v>11</v>
      </c>
      <c r="H72" t="str">
        <f>VLOOKUP(F72,'Cadastro ProdutosServiços'!A:B,2,0)</f>
        <v>TE AZUL AMANCO 20X1/2</v>
      </c>
      <c r="I72" t="s">
        <v>338</v>
      </c>
      <c r="J72">
        <v>1</v>
      </c>
      <c r="K72" s="1">
        <v>44455</v>
      </c>
      <c r="L72" s="7">
        <v>16.510000000000002</v>
      </c>
    </row>
    <row r="73" spans="1:12" x14ac:dyDescent="0.25">
      <c r="A73">
        <v>211</v>
      </c>
      <c r="B73">
        <v>3</v>
      </c>
      <c r="C73" t="str">
        <f>VLOOKUP(B73,'Categorias Fornecedores'!A:B,2,0)</f>
        <v>MATERIAL</v>
      </c>
      <c r="D73" t="s">
        <v>20</v>
      </c>
      <c r="E73">
        <f>VLOOKUP(D73,'Cadastro Fornecedores'!$A$2:$D$38,2,0)</f>
        <v>3</v>
      </c>
      <c r="F73">
        <v>134</v>
      </c>
      <c r="G73">
        <f>VLOOKUP(F73,'Cadastro ProdutosServiços'!$A$2:$E$557,4,0)</f>
        <v>11</v>
      </c>
      <c r="H73" t="str">
        <f>VLOOKUP(F73,'Cadastro ProdutosServiços'!A:B,2,0)</f>
        <v>CAP AMANCO SOLDA 20MM</v>
      </c>
      <c r="I73" t="s">
        <v>340</v>
      </c>
      <c r="J73">
        <v>1</v>
      </c>
      <c r="K73" s="1">
        <v>44460</v>
      </c>
      <c r="L73" s="7">
        <v>2.29</v>
      </c>
    </row>
    <row r="74" spans="1:12" x14ac:dyDescent="0.25">
      <c r="A74">
        <v>213</v>
      </c>
      <c r="B74">
        <v>3</v>
      </c>
      <c r="C74" t="str">
        <f>VLOOKUP(B74,'Categorias Fornecedores'!A:B,2,0)</f>
        <v>MATERIAL</v>
      </c>
      <c r="D74" t="s">
        <v>20</v>
      </c>
      <c r="E74">
        <f>VLOOKUP(D74,'Cadastro Fornecedores'!$A$2:$D$38,2,0)</f>
        <v>3</v>
      </c>
      <c r="F74">
        <v>135</v>
      </c>
      <c r="G74">
        <f>VLOOKUP(F74,'Cadastro ProdutosServiços'!$A$2:$E$557,4,0)</f>
        <v>11</v>
      </c>
      <c r="H74" t="str">
        <f>VLOOKUP(F74,'Cadastro ProdutosServiços'!A:B,2,0)</f>
        <v>JOELHO AZUL 20MMX 1/2 AMANCO</v>
      </c>
      <c r="I74" t="s">
        <v>342</v>
      </c>
      <c r="J74">
        <v>1</v>
      </c>
      <c r="K74" s="1">
        <v>44460</v>
      </c>
      <c r="L74" s="7">
        <v>9.68</v>
      </c>
    </row>
    <row r="75" spans="1:12" x14ac:dyDescent="0.25">
      <c r="A75">
        <v>214</v>
      </c>
      <c r="B75">
        <v>3</v>
      </c>
      <c r="C75" t="str">
        <f>VLOOKUP(B75,'Categorias Fornecedores'!A:B,2,0)</f>
        <v>MATERIAL</v>
      </c>
      <c r="D75" t="s">
        <v>344</v>
      </c>
      <c r="E75">
        <f>VLOOKUP(D75,'Cadastro Fornecedores'!$A$2:$D$38,2,0)</f>
        <v>24</v>
      </c>
      <c r="F75">
        <v>136</v>
      </c>
      <c r="G75">
        <f>VLOOKUP(F75,'Cadastro ProdutosServiços'!$A$2:$E$557,4,0)</f>
        <v>7</v>
      </c>
      <c r="H75" t="str">
        <f>VLOOKUP(F75,'Cadastro ProdutosServiços'!A:B,2,0)</f>
        <v>VEDA ROSCA 18X10M AMANCO</v>
      </c>
      <c r="I75" t="s">
        <v>346</v>
      </c>
      <c r="J75">
        <v>1</v>
      </c>
      <c r="K75" s="1">
        <v>44463</v>
      </c>
      <c r="L75" s="7">
        <v>1700</v>
      </c>
    </row>
    <row r="76" spans="1:12" x14ac:dyDescent="0.25">
      <c r="A76">
        <v>215</v>
      </c>
      <c r="B76">
        <v>3</v>
      </c>
      <c r="C76" t="str">
        <f>VLOOKUP(B76,'Categorias Fornecedores'!A:B,2,0)</f>
        <v>MATERIAL</v>
      </c>
      <c r="D76" t="s">
        <v>20</v>
      </c>
      <c r="E76">
        <f>VLOOKUP(D76,'Cadastro Fornecedores'!$A$2:$D$38,2,0)</f>
        <v>3</v>
      </c>
      <c r="F76">
        <v>19</v>
      </c>
      <c r="G76">
        <f>VLOOKUP(F76,'Cadastro ProdutosServiços'!$A$2:$E$557,4,0)</f>
        <v>7</v>
      </c>
      <c r="H76" t="str">
        <f>VLOOKUP(F76,'Cadastro ProdutosServiços'!A:B,2,0)</f>
        <v>ADESIVO 17GR AMANCO</v>
      </c>
      <c r="I76" t="s">
        <v>347</v>
      </c>
      <c r="J76">
        <v>1</v>
      </c>
      <c r="K76" s="1">
        <v>44460</v>
      </c>
      <c r="L76" s="7">
        <v>19.97</v>
      </c>
    </row>
    <row r="77" spans="1:12" x14ac:dyDescent="0.25">
      <c r="A77">
        <v>216</v>
      </c>
      <c r="B77">
        <v>3</v>
      </c>
      <c r="C77" t="str">
        <f>VLOOKUP(B77,'Categorias Fornecedores'!A:B,2,0)</f>
        <v>MATERIAL</v>
      </c>
      <c r="D77" t="s">
        <v>20</v>
      </c>
      <c r="E77">
        <f>VLOOKUP(D77,'Cadastro Fornecedores'!$A$2:$D$38,2,0)</f>
        <v>3</v>
      </c>
      <c r="F77">
        <v>138</v>
      </c>
      <c r="G77">
        <f>VLOOKUP(F77,'Cadastro ProdutosServiços'!$A$2:$E$557,4,0)</f>
        <v>11</v>
      </c>
      <c r="H77" t="str">
        <f>VLOOKUP(F77,'Cadastro ProdutosServiços'!A:B,2,0)</f>
        <v>PLUG ROSCAVEL AMANCO 1/2</v>
      </c>
      <c r="I77" t="s">
        <v>349</v>
      </c>
      <c r="J77">
        <v>1</v>
      </c>
      <c r="K77" s="1">
        <v>44460</v>
      </c>
      <c r="L77" s="7">
        <v>1.1599999999999999</v>
      </c>
    </row>
    <row r="78" spans="1:12" x14ac:dyDescent="0.25">
      <c r="A78">
        <v>217</v>
      </c>
      <c r="B78">
        <v>3</v>
      </c>
      <c r="C78" t="str">
        <f>VLOOKUP(B78,'Categorias Fornecedores'!A:B,2,0)</f>
        <v>MATERIAL</v>
      </c>
      <c r="D78" t="s">
        <v>20</v>
      </c>
      <c r="E78">
        <f>VLOOKUP(D78,'Cadastro Fornecedores'!$A$2:$D$38,2,0)</f>
        <v>3</v>
      </c>
      <c r="F78">
        <v>139</v>
      </c>
      <c r="G78">
        <f>VLOOKUP(F78,'Cadastro ProdutosServiços'!$A$2:$E$557,4,0)</f>
        <v>8</v>
      </c>
      <c r="H78" t="str">
        <f>VLOOKUP(F78,'Cadastro ProdutosServiços'!A:B,2,0)</f>
        <v>TELHAO</v>
      </c>
      <c r="I78" t="s">
        <v>351</v>
      </c>
      <c r="J78">
        <v>1</v>
      </c>
      <c r="K78" s="1">
        <v>44461</v>
      </c>
      <c r="L78" s="7">
        <v>45</v>
      </c>
    </row>
    <row r="79" spans="1:12" x14ac:dyDescent="0.25">
      <c r="A79">
        <v>218</v>
      </c>
      <c r="B79">
        <v>3</v>
      </c>
      <c r="C79" t="str">
        <f>VLOOKUP(B79,'Categorias Fornecedores'!A:B,2,0)</f>
        <v>MATERIAL</v>
      </c>
      <c r="D79" t="s">
        <v>20</v>
      </c>
      <c r="E79">
        <f>VLOOKUP(D79,'Cadastro Fornecedores'!$A$2:$D$38,2,0)</f>
        <v>3</v>
      </c>
      <c r="F79">
        <v>140</v>
      </c>
      <c r="G79">
        <f>VLOOKUP(F79,'Cadastro ProdutosServiços'!$A$2:$E$557,4,0)</f>
        <v>11</v>
      </c>
      <c r="H79" t="str">
        <f>VLOOKUP(F79,'Cadastro ProdutosServiços'!A:B,2,0)</f>
        <v>JOELHO SOLDA AMANCO 50 90</v>
      </c>
      <c r="I79" t="s">
        <v>354</v>
      </c>
      <c r="J79">
        <v>1</v>
      </c>
      <c r="K79" s="1">
        <v>44461</v>
      </c>
      <c r="L79" s="7">
        <v>21.06</v>
      </c>
    </row>
    <row r="80" spans="1:12" x14ac:dyDescent="0.25">
      <c r="A80">
        <v>219</v>
      </c>
      <c r="B80">
        <v>3</v>
      </c>
      <c r="C80" t="str">
        <f>VLOOKUP(B80,'Categorias Fornecedores'!A:B,2,0)</f>
        <v>MATERIAL</v>
      </c>
      <c r="D80" t="s">
        <v>20</v>
      </c>
      <c r="E80">
        <f>VLOOKUP(D80,'Cadastro Fornecedores'!$A$2:$D$38,2,0)</f>
        <v>3</v>
      </c>
      <c r="F80">
        <v>141</v>
      </c>
      <c r="G80">
        <f>VLOOKUP(F80,'Cadastro ProdutosServiços'!$A$2:$E$557,4,0)</f>
        <v>11</v>
      </c>
      <c r="H80" t="str">
        <f>VLOOKUP(F80,'Cadastro ProdutosServiços'!A:B,2,0)</f>
        <v>TUBO AMANCO SOLDA 50MM</v>
      </c>
      <c r="I80" t="s">
        <v>355</v>
      </c>
      <c r="J80">
        <v>1</v>
      </c>
      <c r="K80" s="1">
        <v>44461</v>
      </c>
      <c r="L80" s="7">
        <v>107.1</v>
      </c>
    </row>
    <row r="81" spans="1:12" x14ac:dyDescent="0.25">
      <c r="A81">
        <v>220</v>
      </c>
      <c r="B81">
        <v>3</v>
      </c>
      <c r="C81" t="str">
        <f>VLOOKUP(B81,'Categorias Fornecedores'!A:B,2,0)</f>
        <v>MATERIAL</v>
      </c>
      <c r="D81" t="s">
        <v>20</v>
      </c>
      <c r="E81">
        <f>VLOOKUP(D81,'Cadastro Fornecedores'!$A$2:$D$38,2,0)</f>
        <v>3</v>
      </c>
      <c r="F81">
        <v>142</v>
      </c>
      <c r="G81">
        <f>VLOOKUP(F81,'Cadastro ProdutosServiços'!$A$2:$E$557,4,0)</f>
        <v>7</v>
      </c>
      <c r="H81" t="str">
        <f>VLOOKUP(F81,'Cadastro ProdutosServiços'!A:B,2,0)</f>
        <v>LUVA PRESSAO 3/4 HBR</v>
      </c>
      <c r="I81" t="s">
        <v>357</v>
      </c>
      <c r="J81">
        <v>15</v>
      </c>
      <c r="K81" s="1">
        <v>44462</v>
      </c>
      <c r="L81" s="7">
        <v>24</v>
      </c>
    </row>
    <row r="82" spans="1:12" x14ac:dyDescent="0.25">
      <c r="A82">
        <v>221</v>
      </c>
      <c r="B82">
        <v>3</v>
      </c>
      <c r="C82" t="str">
        <f>VLOOKUP(B82,'Categorias Fornecedores'!A:B,2,0)</f>
        <v>MATERIAL</v>
      </c>
      <c r="D82" t="s">
        <v>20</v>
      </c>
      <c r="E82">
        <f>VLOOKUP(D82,'Cadastro Fornecedores'!$A$2:$D$38,2,0)</f>
        <v>3</v>
      </c>
      <c r="F82">
        <v>9</v>
      </c>
      <c r="G82">
        <f>VLOOKUP(F82,'Cadastro ProdutosServiços'!$A$2:$E$557,4,0)</f>
        <v>4</v>
      </c>
      <c r="H82" t="str">
        <f>VLOOKUP(F82,'Cadastro ProdutosServiços'!A:B,2,0)</f>
        <v>CIMENTO 50 KG</v>
      </c>
      <c r="I82" t="s">
        <v>80</v>
      </c>
      <c r="J82">
        <v>10</v>
      </c>
      <c r="K82" s="1">
        <v>44462</v>
      </c>
      <c r="L82" s="7">
        <v>285</v>
      </c>
    </row>
    <row r="83" spans="1:12" x14ac:dyDescent="0.25">
      <c r="A83">
        <v>222</v>
      </c>
      <c r="B83">
        <v>3</v>
      </c>
      <c r="C83" t="str">
        <f>VLOOKUP(B83,'Categorias Fornecedores'!A:B,2,0)</f>
        <v>MATERIAL</v>
      </c>
      <c r="D83" t="s">
        <v>20</v>
      </c>
      <c r="E83">
        <f>VLOOKUP(D83,'Cadastro Fornecedores'!$A$2:$D$38,2,0)</f>
        <v>3</v>
      </c>
      <c r="F83">
        <v>89</v>
      </c>
      <c r="G83">
        <f>VLOOKUP(F83,'Cadastro ProdutosServiços'!$A$2:$E$557,4,0)</f>
        <v>4</v>
      </c>
      <c r="H83" t="str">
        <f>VLOOKUP(F83,'Cadastro ProdutosServiços'!A:B,2,0)</f>
        <v>CAL MASSA 20 KG ITAU</v>
      </c>
      <c r="I83" t="s">
        <v>261</v>
      </c>
      <c r="J83">
        <v>20</v>
      </c>
      <c r="K83" s="1">
        <v>44462</v>
      </c>
      <c r="L83" s="7">
        <v>278</v>
      </c>
    </row>
    <row r="84" spans="1:12" x14ac:dyDescent="0.25">
      <c r="A84">
        <v>223</v>
      </c>
      <c r="B84">
        <v>3</v>
      </c>
      <c r="C84" t="str">
        <f>VLOOKUP(B84,'Categorias Fornecedores'!A:B,2,0)</f>
        <v>MATERIAL</v>
      </c>
      <c r="D84" t="s">
        <v>20</v>
      </c>
      <c r="E84">
        <f>VLOOKUP(D84,'Cadastro Fornecedores'!$A$2:$D$38,2,0)</f>
        <v>3</v>
      </c>
      <c r="F84">
        <v>59</v>
      </c>
      <c r="G84">
        <f>VLOOKUP(F84,'Cadastro ProdutosServiços'!$A$2:$E$557,4,0)</f>
        <v>11</v>
      </c>
      <c r="H84" t="str">
        <f>VLOOKUP(F84,'Cadastro ProdutosServiços'!A:B,2,0)</f>
        <v>TUBO AMANCO SOLDA 20MM</v>
      </c>
      <c r="I84" t="s">
        <v>358</v>
      </c>
      <c r="J84">
        <v>12</v>
      </c>
      <c r="K84" s="1">
        <v>44462</v>
      </c>
      <c r="L84" s="7">
        <v>62.16</v>
      </c>
    </row>
    <row r="85" spans="1:12" x14ac:dyDescent="0.25">
      <c r="A85">
        <v>224</v>
      </c>
      <c r="B85">
        <v>3</v>
      </c>
      <c r="C85" t="str">
        <f>VLOOKUP(B85,'Categorias Fornecedores'!A:B,2,0)</f>
        <v>MATERIAL</v>
      </c>
      <c r="D85" t="s">
        <v>20</v>
      </c>
      <c r="E85">
        <f>VLOOKUP(D85,'Cadastro Fornecedores'!$A$2:$D$38,2,0)</f>
        <v>3</v>
      </c>
      <c r="F85">
        <v>143</v>
      </c>
      <c r="G85">
        <f>VLOOKUP(F85,'Cadastro ProdutosServiços'!$A$2:$E$557,4,0)</f>
        <v>11</v>
      </c>
      <c r="H85" t="str">
        <f>VLOOKUP(F85,'Cadastro ProdutosServiços'!A:B,2,0)</f>
        <v>JOELHO SOLDA AMANCO 20 90</v>
      </c>
      <c r="I85" t="s">
        <v>360</v>
      </c>
      <c r="J85">
        <v>8</v>
      </c>
      <c r="K85" s="1">
        <v>44462</v>
      </c>
      <c r="L85" s="7">
        <v>7.2</v>
      </c>
    </row>
    <row r="86" spans="1:12" x14ac:dyDescent="0.25">
      <c r="A86">
        <v>225</v>
      </c>
      <c r="B86">
        <v>3</v>
      </c>
      <c r="C86" t="str">
        <f>VLOOKUP(B86,'Categorias Fornecedores'!A:B,2,0)</f>
        <v>MATERIAL</v>
      </c>
      <c r="D86" t="s">
        <v>20</v>
      </c>
      <c r="E86">
        <f>VLOOKUP(D86,'Cadastro Fornecedores'!$A$2:$D$38,2,0)</f>
        <v>3</v>
      </c>
      <c r="F86">
        <v>135</v>
      </c>
      <c r="G86">
        <f>VLOOKUP(F86,'Cadastro ProdutosServiços'!$A$2:$E$557,4,0)</f>
        <v>11</v>
      </c>
      <c r="H86" t="str">
        <f>VLOOKUP(F86,'Cadastro ProdutosServiços'!A:B,2,0)</f>
        <v>JOELHO AZUL 20MMX 1/2 AMANCO</v>
      </c>
      <c r="I86" t="s">
        <v>361</v>
      </c>
      <c r="J86">
        <v>5</v>
      </c>
      <c r="K86" s="1">
        <v>44462</v>
      </c>
      <c r="L86" s="7">
        <v>48.4</v>
      </c>
    </row>
    <row r="87" spans="1:12" x14ac:dyDescent="0.25">
      <c r="A87">
        <v>226</v>
      </c>
      <c r="B87">
        <v>3</v>
      </c>
      <c r="C87" t="str">
        <f>VLOOKUP(B87,'Categorias Fornecedores'!A:B,2,0)</f>
        <v>MATERIAL</v>
      </c>
      <c r="D87" t="s">
        <v>20</v>
      </c>
      <c r="E87">
        <f>VLOOKUP(D87,'Cadastro Fornecedores'!$A$2:$D$38,2,0)</f>
        <v>3</v>
      </c>
      <c r="F87">
        <v>13</v>
      </c>
      <c r="G87">
        <f>VLOOKUP(F87,'Cadastro ProdutosServiços'!$A$2:$E$557,4,0)</f>
        <v>4</v>
      </c>
      <c r="H87" t="str">
        <f>VLOOKUP(F87,'Cadastro ProdutosServiços'!A:B,2,0)</f>
        <v>GLOBOFILITO 17KG</v>
      </c>
      <c r="I87" t="s">
        <v>82</v>
      </c>
      <c r="J87">
        <v>5</v>
      </c>
      <c r="K87" s="1">
        <v>44462</v>
      </c>
      <c r="L87" s="7">
        <v>23.25</v>
      </c>
    </row>
    <row r="88" spans="1:12" x14ac:dyDescent="0.25">
      <c r="A88">
        <v>227</v>
      </c>
      <c r="B88">
        <v>3</v>
      </c>
      <c r="C88" t="str">
        <f>VLOOKUP(B88,'Categorias Fornecedores'!A:B,2,0)</f>
        <v>MATERIAL</v>
      </c>
      <c r="D88" t="s">
        <v>20</v>
      </c>
      <c r="E88">
        <f>VLOOKUP(D88,'Cadastro Fornecedores'!$A$2:$D$38,2,0)</f>
        <v>3</v>
      </c>
      <c r="F88">
        <v>144</v>
      </c>
      <c r="G88">
        <f>VLOOKUP(F88,'Cadastro ProdutosServiços'!$A$2:$E$557,4,0)</f>
        <v>11</v>
      </c>
      <c r="H88" t="str">
        <f>VLOOKUP(F88,'Cadastro ProdutosServiços'!A:B,2,0)</f>
        <v>TUBO AMANCO ESGOTO 50MM</v>
      </c>
      <c r="I88" t="s">
        <v>366</v>
      </c>
      <c r="J88">
        <v>6</v>
      </c>
      <c r="K88" s="1">
        <v>44463</v>
      </c>
      <c r="L88" s="7">
        <v>80.099999999999994</v>
      </c>
    </row>
    <row r="89" spans="1:12" x14ac:dyDescent="0.25">
      <c r="A89">
        <v>228</v>
      </c>
      <c r="B89">
        <v>3</v>
      </c>
      <c r="C89" t="str">
        <f>VLOOKUP(B89,'Categorias Fornecedores'!A:B,2,0)</f>
        <v>MATERIAL</v>
      </c>
      <c r="D89" t="s">
        <v>20</v>
      </c>
      <c r="E89">
        <f>VLOOKUP(D89,'Cadastro Fornecedores'!$A$2:$D$38,2,0)</f>
        <v>3</v>
      </c>
      <c r="F89">
        <v>145</v>
      </c>
      <c r="G89">
        <f>VLOOKUP(F89,'Cadastro ProdutosServiços'!$A$2:$E$557,4,0)</f>
        <v>11</v>
      </c>
      <c r="H89" t="str">
        <f>VLOOKUP(F89,'Cadastro ProdutosServiços'!A:B,2,0)</f>
        <v>TE ESGOTO AMANCO 100MM</v>
      </c>
      <c r="I89" t="s">
        <v>367</v>
      </c>
      <c r="J89">
        <v>3</v>
      </c>
      <c r="K89" s="1">
        <v>44463</v>
      </c>
      <c r="L89" s="7">
        <v>40.799999999999997</v>
      </c>
    </row>
    <row r="90" spans="1:12" x14ac:dyDescent="0.25">
      <c r="A90">
        <v>229</v>
      </c>
      <c r="B90">
        <v>3</v>
      </c>
      <c r="C90" t="str">
        <f>VLOOKUP(B90,'Categorias Fornecedores'!A:B,2,0)</f>
        <v>MATERIAL</v>
      </c>
      <c r="D90" t="s">
        <v>20</v>
      </c>
      <c r="E90">
        <f>VLOOKUP(D90,'Cadastro Fornecedores'!$A$2:$D$38,2,0)</f>
        <v>3</v>
      </c>
      <c r="F90">
        <v>146</v>
      </c>
      <c r="G90">
        <f>VLOOKUP(F90,'Cadastro ProdutosServiços'!$A$2:$E$557,4,0)</f>
        <v>11</v>
      </c>
      <c r="H90" t="str">
        <f>VLOOKUP(F90,'Cadastro ProdutosServiços'!A:B,2,0)</f>
        <v>TE TIGRE ESGOTO 100X50MM</v>
      </c>
      <c r="I90" t="s">
        <v>368</v>
      </c>
      <c r="J90">
        <v>3</v>
      </c>
      <c r="K90" s="1">
        <v>44463</v>
      </c>
      <c r="L90" s="7">
        <v>64.38</v>
      </c>
    </row>
    <row r="91" spans="1:12" x14ac:dyDescent="0.25">
      <c r="A91">
        <v>230</v>
      </c>
      <c r="B91">
        <v>3</v>
      </c>
      <c r="C91" t="str">
        <f>VLOOKUP(B91,'Categorias Fornecedores'!A:B,2,0)</f>
        <v>MATERIAL</v>
      </c>
      <c r="D91" t="s">
        <v>20</v>
      </c>
      <c r="E91">
        <f>VLOOKUP(D91,'Cadastro Fornecedores'!$A$2:$D$38,2,0)</f>
        <v>3</v>
      </c>
      <c r="F91">
        <v>19</v>
      </c>
      <c r="G91">
        <f>VLOOKUP(F91,'Cadastro ProdutosServiços'!$A$2:$E$557,4,0)</f>
        <v>7</v>
      </c>
      <c r="H91" t="str">
        <f>VLOOKUP(F91,'Cadastro ProdutosServiços'!A:B,2,0)</f>
        <v>ADESIVO 17GR AMANCO</v>
      </c>
      <c r="I91" t="s">
        <v>46</v>
      </c>
      <c r="J91">
        <v>1</v>
      </c>
      <c r="K91" s="1">
        <v>44463</v>
      </c>
      <c r="L91" s="7">
        <v>19.97</v>
      </c>
    </row>
    <row r="92" spans="1:12" x14ac:dyDescent="0.25">
      <c r="A92">
        <v>231</v>
      </c>
      <c r="B92">
        <v>3</v>
      </c>
      <c r="C92" t="str">
        <f>VLOOKUP(B92,'Categorias Fornecedores'!A:B,2,0)</f>
        <v>MATERIAL</v>
      </c>
      <c r="D92" t="s">
        <v>20</v>
      </c>
      <c r="E92">
        <f>VLOOKUP(D92,'Cadastro Fornecedores'!$A$2:$D$38,2,0)</f>
        <v>3</v>
      </c>
      <c r="F92">
        <v>147</v>
      </c>
      <c r="G92">
        <f>VLOOKUP(F92,'Cadastro ProdutosServiços'!$A$2:$E$557,4,0)</f>
        <v>7</v>
      </c>
      <c r="H92" t="str">
        <f>VLOOKUP(F92,'Cadastro ProdutosServiços'!A:B,2,0)</f>
        <v>LUVA PRESSAO HBR 1</v>
      </c>
      <c r="I92" t="s">
        <v>369</v>
      </c>
      <c r="J92">
        <v>5</v>
      </c>
      <c r="K92" s="1">
        <v>44463</v>
      </c>
      <c r="L92" s="7">
        <v>8.5</v>
      </c>
    </row>
    <row r="93" spans="1:12" x14ac:dyDescent="0.25">
      <c r="A93">
        <v>232</v>
      </c>
      <c r="B93">
        <v>2</v>
      </c>
      <c r="C93" t="str">
        <f>VLOOKUP(B93,'Categorias Fornecedores'!A:B,2,0)</f>
        <v>PEDREIRO</v>
      </c>
      <c r="D93" t="s">
        <v>21</v>
      </c>
      <c r="E93">
        <f>VLOOKUP(D93,'Cadastro Fornecedores'!$A$2:$D$38,2,0)</f>
        <v>4</v>
      </c>
      <c r="F93">
        <v>1</v>
      </c>
      <c r="G93">
        <f>VLOOKUP(F93,'Cadastro ProdutosServiços'!$A$2:$E$557,4,0)</f>
        <v>1</v>
      </c>
      <c r="H93" t="str">
        <f>VLOOKUP(F93,'Cadastro ProdutosServiços'!A:B,2,0)</f>
        <v>MÃO DE OBRA PEDREIRO</v>
      </c>
      <c r="I93" t="s">
        <v>22</v>
      </c>
      <c r="J93">
        <v>1</v>
      </c>
      <c r="K93" s="1">
        <v>44463</v>
      </c>
      <c r="L93" s="7">
        <v>2000</v>
      </c>
    </row>
    <row r="94" spans="1:12" x14ac:dyDescent="0.25">
      <c r="A94">
        <v>233</v>
      </c>
      <c r="B94">
        <v>3</v>
      </c>
      <c r="C94" t="str">
        <f>VLOOKUP(B94,'Categorias Fornecedores'!A:B,2,0)</f>
        <v>MATERIAL</v>
      </c>
      <c r="D94" t="s">
        <v>276</v>
      </c>
      <c r="E94">
        <f>VLOOKUP(D94,'Cadastro Fornecedores'!$A$2:$D$38,2,0)</f>
        <v>20</v>
      </c>
      <c r="F94">
        <v>148</v>
      </c>
      <c r="G94">
        <f>VLOOKUP(F94,'Cadastro ProdutosServiços'!$A$2:$E$557,4,0)</f>
        <v>11</v>
      </c>
      <c r="H94" t="str">
        <f>VLOOKUP(F94,'Cadastro ProdutosServiços'!A:B,2,0)</f>
        <v>ACABAMENTO REGISTRO 2401 C-40 CR 3/4 - TALITA</v>
      </c>
      <c r="I94" t="s">
        <v>370</v>
      </c>
      <c r="J94">
        <v>4</v>
      </c>
      <c r="K94" s="1">
        <v>44462</v>
      </c>
      <c r="L94" s="7">
        <v>145.80000000000001</v>
      </c>
    </row>
    <row r="95" spans="1:12" x14ac:dyDescent="0.25">
      <c r="A95">
        <v>234</v>
      </c>
      <c r="B95">
        <v>3</v>
      </c>
      <c r="C95" t="str">
        <f>VLOOKUP(B95,'Categorias Fornecedores'!A:B,2,0)</f>
        <v>MATERIAL</v>
      </c>
      <c r="D95" t="s">
        <v>276</v>
      </c>
      <c r="E95">
        <f>VLOOKUP(D95,'Cadastro Fornecedores'!$A$2:$D$38,2,0)</f>
        <v>20</v>
      </c>
      <c r="F95">
        <v>149</v>
      </c>
      <c r="G95">
        <f>VLOOKUP(F95,'Cadastro ProdutosServiços'!$A$2:$E$557,4,0)</f>
        <v>11</v>
      </c>
      <c r="H95" t="str">
        <f>VLOOKUP(F95,'Cadastro ProdutosServiços'!A:B,2,0)</f>
        <v>ADAPTADOR SOLDAVEL CURTO 25X3/4 - AMANCO</v>
      </c>
      <c r="I95" t="s">
        <v>371</v>
      </c>
      <c r="J95">
        <v>6</v>
      </c>
      <c r="K95" s="1">
        <v>44462</v>
      </c>
      <c r="L95" s="7">
        <v>8.52</v>
      </c>
    </row>
    <row r="96" spans="1:12" x14ac:dyDescent="0.25">
      <c r="A96">
        <v>235</v>
      </c>
      <c r="B96">
        <v>3</v>
      </c>
      <c r="C96" t="str">
        <f>VLOOKUP(B96,'Categorias Fornecedores'!A:B,2,0)</f>
        <v>MATERIAL</v>
      </c>
      <c r="D96" t="s">
        <v>276</v>
      </c>
      <c r="E96">
        <f>VLOOKUP(D96,'Cadastro Fornecedores'!$A$2:$D$38,2,0)</f>
        <v>20</v>
      </c>
      <c r="F96">
        <v>150</v>
      </c>
      <c r="G96">
        <f>VLOOKUP(F96,'Cadastro ProdutosServiços'!$A$2:$E$557,4,0)</f>
        <v>11</v>
      </c>
      <c r="H96" t="str">
        <f>VLOOKUP(F96,'Cadastro ProdutosServiços'!A:B,2,0)</f>
        <v>BASE REGISTRO GAVETA 4509 3/4 - DECA</v>
      </c>
      <c r="I96" t="s">
        <v>372</v>
      </c>
      <c r="J96">
        <v>2</v>
      </c>
      <c r="K96" s="1">
        <v>44462</v>
      </c>
      <c r="L96" s="7">
        <v>88.3</v>
      </c>
    </row>
    <row r="97" spans="1:12" x14ac:dyDescent="0.25">
      <c r="A97">
        <v>236</v>
      </c>
      <c r="B97">
        <v>3</v>
      </c>
      <c r="C97" t="str">
        <f>VLOOKUP(B97,'Categorias Fornecedores'!A:B,2,0)</f>
        <v>MATERIAL</v>
      </c>
      <c r="D97" t="s">
        <v>276</v>
      </c>
      <c r="E97">
        <f>VLOOKUP(D97,'Cadastro Fornecedores'!$A$2:$D$38,2,0)</f>
        <v>20</v>
      </c>
      <c r="F97">
        <v>151</v>
      </c>
      <c r="G97">
        <f>VLOOKUP(F97,'Cadastro ProdutosServiços'!$A$2:$E$557,4,0)</f>
        <v>11</v>
      </c>
      <c r="H97" t="str">
        <f>VLOOKUP(F97,'Cadastro ProdutosServiços'!A:B,2,0)</f>
        <v>BASE REGISTRO PRESSAO 4416 3/4 - DECA</v>
      </c>
      <c r="I97" t="s">
        <v>373</v>
      </c>
      <c r="J97">
        <v>2</v>
      </c>
      <c r="K97" s="1">
        <v>44462</v>
      </c>
      <c r="L97" s="7">
        <v>91.24</v>
      </c>
    </row>
    <row r="98" spans="1:12" x14ac:dyDescent="0.25">
      <c r="A98">
        <v>237</v>
      </c>
      <c r="B98">
        <v>3</v>
      </c>
      <c r="C98" t="str">
        <f>VLOOKUP(B98,'Categorias Fornecedores'!A:B,2,0)</f>
        <v>MATERIAL</v>
      </c>
      <c r="D98" t="s">
        <v>276</v>
      </c>
      <c r="E98">
        <f>VLOOKUP(D98,'Cadastro Fornecedores'!$A$2:$D$38,2,0)</f>
        <v>20</v>
      </c>
      <c r="F98">
        <v>152</v>
      </c>
      <c r="G98">
        <f>VLOOKUP(F98,'Cadastro ProdutosServiços'!$A$2:$E$557,4,0)</f>
        <v>11</v>
      </c>
      <c r="H98" t="str">
        <f>VLOOKUP(F98,'Cadastro ProdutosServiços'!A:B,2,0)</f>
        <v>LUVA SOLDAVEL C/BUCHA LATAO 25X3/4 - AMANCO/FORTLEV</v>
      </c>
      <c r="I98" t="s">
        <v>374</v>
      </c>
      <c r="J98">
        <v>2</v>
      </c>
      <c r="K98" s="1">
        <v>44462</v>
      </c>
      <c r="L98" s="7">
        <v>17.62</v>
      </c>
    </row>
    <row r="99" spans="1:12" x14ac:dyDescent="0.25">
      <c r="A99">
        <v>238</v>
      </c>
      <c r="B99">
        <v>11</v>
      </c>
      <c r="C99" t="str">
        <f>VLOOKUP(B99,'Categorias Fornecedores'!A:B,2,0)</f>
        <v>LOCAÇÃO EQUIPAMENTO</v>
      </c>
      <c r="D99" t="s">
        <v>272</v>
      </c>
      <c r="E99">
        <f>VLOOKUP(D99,'Cadastro Fornecedores'!$A$2:$D$38,2,0)</f>
        <v>19</v>
      </c>
      <c r="F99">
        <v>94</v>
      </c>
      <c r="G99">
        <f>VLOOKUP(F99,'Cadastro ProdutosServiços'!$A$2:$E$557,4,0)</f>
        <v>18</v>
      </c>
      <c r="H99" t="str">
        <f>VLOOKUP(F99,'Cadastro ProdutosServiços'!A:B,2,0)</f>
        <v>COMPACTADOR PERCUSSÃO WACKER 2T</v>
      </c>
      <c r="I99" t="s">
        <v>274</v>
      </c>
      <c r="J99">
        <v>1</v>
      </c>
      <c r="K99" s="1">
        <v>44462</v>
      </c>
      <c r="L99" s="7">
        <v>430</v>
      </c>
    </row>
    <row r="100" spans="1:12" x14ac:dyDescent="0.25">
      <c r="A100">
        <v>239</v>
      </c>
      <c r="B100">
        <v>3</v>
      </c>
      <c r="C100" t="str">
        <f>VLOOKUP(B100,'Categorias Fornecedores'!A:B,2,0)</f>
        <v>MATERIAL</v>
      </c>
      <c r="D100" t="s">
        <v>276</v>
      </c>
      <c r="E100">
        <f>VLOOKUP(D100,'Cadastro Fornecedores'!$A$2:$D$38,2,0)</f>
        <v>20</v>
      </c>
      <c r="F100">
        <v>153</v>
      </c>
      <c r="G100">
        <f>VLOOKUP(F100,'Cadastro ProdutosServiços'!$A$2:$E$557,4,0)</f>
        <v>10</v>
      </c>
      <c r="H100" t="str">
        <f>VLOOKUP(F100,'Cadastro ProdutosServiços'!A:B,2,0)</f>
        <v>MAXIM-AR 60X80X08 PTKA BRANCO VMB GE 24162443 - SASAZAKI</v>
      </c>
      <c r="I100" t="s">
        <v>380</v>
      </c>
      <c r="J100">
        <v>2</v>
      </c>
      <c r="K100" s="1">
        <v>44466</v>
      </c>
      <c r="L100" s="7">
        <v>839.24</v>
      </c>
    </row>
    <row r="101" spans="1:12" x14ac:dyDescent="0.25">
      <c r="A101">
        <v>240</v>
      </c>
      <c r="B101">
        <v>3</v>
      </c>
      <c r="C101" t="str">
        <f>VLOOKUP(B101,'Categorias Fornecedores'!A:B,2,0)</f>
        <v>MATERIAL</v>
      </c>
      <c r="D101" t="s">
        <v>276</v>
      </c>
      <c r="E101">
        <f>VLOOKUP(D101,'Cadastro Fornecedores'!$A$2:$D$38,2,0)</f>
        <v>20</v>
      </c>
      <c r="F101">
        <v>154</v>
      </c>
      <c r="G101">
        <f>VLOOKUP(F101,'Cadastro ProdutosServiços'!$A$2:$E$557,4,0)</f>
        <v>10</v>
      </c>
      <c r="H101" t="str">
        <f>VLOOKUP(F101,'Cadastro ProdutosServiços'!A:B,2,0)</f>
        <v>PORTA 217X87X6,5-D KPC BRANCA PAVH VMB 2412450-9 - SASAZAKI</v>
      </c>
      <c r="I101" t="s">
        <v>376</v>
      </c>
      <c r="J101">
        <v>1</v>
      </c>
      <c r="K101" s="1">
        <v>44466</v>
      </c>
      <c r="L101" s="7">
        <v>870.37</v>
      </c>
    </row>
    <row r="102" spans="1:12" x14ac:dyDescent="0.25">
      <c r="A102">
        <v>241</v>
      </c>
      <c r="B102">
        <v>3</v>
      </c>
      <c r="C102" t="str">
        <f>VLOOKUP(B102,'Categorias Fornecedores'!A:B,2,0)</f>
        <v>MATERIAL</v>
      </c>
      <c r="D102" t="s">
        <v>276</v>
      </c>
      <c r="E102">
        <f>VLOOKUP(D102,'Cadastro Fornecedores'!$A$2:$D$38,2,0)</f>
        <v>20</v>
      </c>
      <c r="F102">
        <v>155</v>
      </c>
      <c r="G102">
        <f>VLOOKUP(F102,'Cadastro ProdutosServiços'!$A$2:$E$557,4,0)</f>
        <v>10</v>
      </c>
      <c r="H102" t="str">
        <f>VLOOKUP(F102,'Cadastro ProdutosServiços'!A:B,2,0)</f>
        <v>VENEZIANA 120X150X12 ACO BCO ECOFLEX S/G.VL.23993 - MGM</v>
      </c>
      <c r="I102" t="s">
        <v>381</v>
      </c>
      <c r="J102">
        <v>2</v>
      </c>
      <c r="K102" s="1">
        <v>44466</v>
      </c>
      <c r="L102" s="7">
        <v>1999.8</v>
      </c>
    </row>
    <row r="103" spans="1:12" x14ac:dyDescent="0.25">
      <c r="A103">
        <v>242</v>
      </c>
      <c r="B103">
        <v>3</v>
      </c>
      <c r="C103" t="str">
        <f>VLOOKUP(B103,'Categorias Fornecedores'!A:B,2,0)</f>
        <v>MATERIAL</v>
      </c>
      <c r="D103" t="s">
        <v>276</v>
      </c>
      <c r="E103">
        <f>VLOOKUP(D103,'Cadastro Fornecedores'!$A$2:$D$38,2,0)</f>
        <v>20</v>
      </c>
      <c r="F103">
        <v>156</v>
      </c>
      <c r="G103">
        <f>VLOOKUP(F103,'Cadastro ProdutosServiços'!$A$2:$E$557,4,0)</f>
        <v>10</v>
      </c>
      <c r="H103" t="str">
        <f>VLOOKUP(F103,'Cadastro ProdutosServiços'!A:B,2,0)</f>
        <v>VENEZIANA 120X200X12 ACO BCO 6F GQ.VL.24394 - MGM</v>
      </c>
      <c r="I103" t="s">
        <v>378</v>
      </c>
      <c r="J103">
        <v>1</v>
      </c>
      <c r="K103" s="1">
        <v>44466</v>
      </c>
      <c r="L103" s="7">
        <v>1556.24</v>
      </c>
    </row>
    <row r="104" spans="1:12" x14ac:dyDescent="0.25">
      <c r="A104">
        <v>243</v>
      </c>
      <c r="B104">
        <v>3</v>
      </c>
      <c r="C104" t="str">
        <f>VLOOKUP(B104,'Categorias Fornecedores'!A:B,2,0)</f>
        <v>MATERIAL</v>
      </c>
      <c r="D104" t="s">
        <v>276</v>
      </c>
      <c r="E104">
        <f>VLOOKUP(D104,'Cadastro Fornecedores'!$A$2:$D$38,2,0)</f>
        <v>20</v>
      </c>
      <c r="F104">
        <v>157</v>
      </c>
      <c r="G104">
        <f>VLOOKUP(F104,'Cadastro ProdutosServiços'!$A$2:$E$557,4,0)</f>
        <v>10</v>
      </c>
      <c r="H104" t="str">
        <f>VLOOKUP(F104,'Cadastro ProdutosServiços'!A:B,2,0)</f>
        <v>VITRO 100X200X12 PTKA BRANCO VL.S/G.2212103-0 - SASAZAKI</v>
      </c>
      <c r="I104" t="s">
        <v>379</v>
      </c>
      <c r="J104">
        <v>1</v>
      </c>
      <c r="K104" s="1">
        <v>44466</v>
      </c>
      <c r="L104" s="7">
        <v>1027.1500000000001</v>
      </c>
    </row>
    <row r="105" spans="1:12" x14ac:dyDescent="0.25">
      <c r="A105">
        <v>259</v>
      </c>
      <c r="B105">
        <v>3</v>
      </c>
      <c r="C105" t="str">
        <f>VLOOKUP(B105,'Categorias Fornecedores'!A:B,2,0)</f>
        <v>MATERIAL</v>
      </c>
      <c r="D105" t="s">
        <v>20</v>
      </c>
      <c r="E105">
        <f>VLOOKUP(D105,'Cadastro Fornecedores'!$A$2:$D$38,2,0)</f>
        <v>3</v>
      </c>
      <c r="F105">
        <v>9</v>
      </c>
      <c r="G105">
        <f>VLOOKUP(F105,'Cadastro ProdutosServiços'!$A$2:$E$557,4,0)</f>
        <v>4</v>
      </c>
      <c r="H105" t="str">
        <f>VLOOKUP(F105,'Cadastro ProdutosServiços'!A:B,2,0)</f>
        <v>CIMENTO 50 KG</v>
      </c>
      <c r="I105" t="s">
        <v>36</v>
      </c>
      <c r="J105">
        <v>15</v>
      </c>
      <c r="K105" s="1">
        <v>44466</v>
      </c>
      <c r="L105" s="7">
        <v>442.5</v>
      </c>
    </row>
    <row r="106" spans="1:12" x14ac:dyDescent="0.25">
      <c r="A106">
        <v>260</v>
      </c>
      <c r="B106">
        <v>3</v>
      </c>
      <c r="C106" t="str">
        <f>VLOOKUP(B106,'Categorias Fornecedores'!A:B,2,0)</f>
        <v>MATERIAL</v>
      </c>
      <c r="D106" t="s">
        <v>20</v>
      </c>
      <c r="E106">
        <f>VLOOKUP(D106,'Cadastro Fornecedores'!$A$2:$D$38,2,0)</f>
        <v>3</v>
      </c>
      <c r="F106">
        <v>89</v>
      </c>
      <c r="G106">
        <f>VLOOKUP(F106,'Cadastro ProdutosServiços'!$A$2:$E$557,4,0)</f>
        <v>4</v>
      </c>
      <c r="H106" t="str">
        <f>VLOOKUP(F106,'Cadastro ProdutosServiços'!A:B,2,0)</f>
        <v>CAL MASSA 20 KG ITAU</v>
      </c>
      <c r="I106" t="s">
        <v>260</v>
      </c>
      <c r="J106">
        <v>20</v>
      </c>
      <c r="K106" s="1">
        <v>44466</v>
      </c>
      <c r="L106" s="7">
        <v>139</v>
      </c>
    </row>
    <row r="107" spans="1:12" x14ac:dyDescent="0.25">
      <c r="A107">
        <v>261</v>
      </c>
      <c r="B107">
        <v>3</v>
      </c>
      <c r="C107" t="str">
        <f>VLOOKUP(B107,'Categorias Fornecedores'!A:B,2,0)</f>
        <v>MATERIAL</v>
      </c>
      <c r="D107" t="s">
        <v>20</v>
      </c>
      <c r="E107">
        <f>VLOOKUP(D107,'Cadastro Fornecedores'!$A$2:$D$38,2,0)</f>
        <v>3</v>
      </c>
      <c r="F107">
        <v>164</v>
      </c>
      <c r="G107">
        <f>VLOOKUP(F107,'Cadastro ProdutosServiços'!$A$2:$E$557,4,0)</f>
        <v>11</v>
      </c>
      <c r="H107" t="str">
        <f>VLOOKUP(F107,'Cadastro ProdutosServiços'!A:B,2,0)</f>
        <v>JOELHO ESGOTO AMANCO 50 90</v>
      </c>
      <c r="I107" t="s">
        <v>390</v>
      </c>
      <c r="J107">
        <v>10</v>
      </c>
      <c r="K107" s="1">
        <v>44464</v>
      </c>
      <c r="L107" s="7">
        <v>32.5</v>
      </c>
    </row>
    <row r="108" spans="1:12" x14ac:dyDescent="0.25">
      <c r="A108">
        <v>262</v>
      </c>
      <c r="B108">
        <v>3</v>
      </c>
      <c r="C108" t="str">
        <f>VLOOKUP(B108,'Categorias Fornecedores'!A:B,2,0)</f>
        <v>MATERIAL</v>
      </c>
      <c r="D108" t="s">
        <v>20</v>
      </c>
      <c r="E108">
        <f>VLOOKUP(D108,'Cadastro Fornecedores'!$A$2:$D$38,2,0)</f>
        <v>3</v>
      </c>
      <c r="F108">
        <v>144</v>
      </c>
      <c r="G108">
        <f>VLOOKUP(F108,'Cadastro ProdutosServiços'!$A$2:$E$557,4,0)</f>
        <v>11</v>
      </c>
      <c r="H108" t="str">
        <f>VLOOKUP(F108,'Cadastro ProdutosServiços'!A:B,2,0)</f>
        <v>TUBO AMANCO ESGOTO 50MM</v>
      </c>
      <c r="I108" t="s">
        <v>362</v>
      </c>
      <c r="J108">
        <v>12</v>
      </c>
      <c r="K108" s="1">
        <v>44464</v>
      </c>
      <c r="L108" s="7">
        <v>160.19999999999999</v>
      </c>
    </row>
    <row r="109" spans="1:12" x14ac:dyDescent="0.25">
      <c r="A109">
        <v>263</v>
      </c>
      <c r="B109">
        <v>3</v>
      </c>
      <c r="C109" t="str">
        <f>VLOOKUP(B109,'Categorias Fornecedores'!A:B,2,0)</f>
        <v>MATERIAL</v>
      </c>
      <c r="D109" t="s">
        <v>20</v>
      </c>
      <c r="E109">
        <f>VLOOKUP(D109,'Cadastro Fornecedores'!$A$2:$D$38,2,0)</f>
        <v>3</v>
      </c>
      <c r="F109">
        <v>165</v>
      </c>
      <c r="G109">
        <f>VLOOKUP(F109,'Cadastro ProdutosServiços'!$A$2:$E$557,4,0)</f>
        <v>11</v>
      </c>
      <c r="H109" t="str">
        <f>VLOOKUP(F109,'Cadastro ProdutosServiços'!A:B,2,0)</f>
        <v>TE ESGOTO AMANCO 50MM</v>
      </c>
      <c r="I109" t="s">
        <v>391</v>
      </c>
      <c r="J109">
        <v>10</v>
      </c>
      <c r="K109" s="1">
        <v>44464</v>
      </c>
      <c r="L109" s="7">
        <v>105.6</v>
      </c>
    </row>
    <row r="110" spans="1:12" x14ac:dyDescent="0.25">
      <c r="A110">
        <v>264</v>
      </c>
      <c r="B110">
        <v>3</v>
      </c>
      <c r="C110" t="str">
        <f>VLOOKUP(B110,'Categorias Fornecedores'!A:B,2,0)</f>
        <v>MATERIAL</v>
      </c>
      <c r="D110" t="s">
        <v>20</v>
      </c>
      <c r="E110">
        <f>VLOOKUP(D110,'Cadastro Fornecedores'!$A$2:$D$38,2,0)</f>
        <v>3</v>
      </c>
      <c r="F110">
        <v>166</v>
      </c>
      <c r="G110">
        <f>VLOOKUP(F110,'Cadastro ProdutosServiços'!$A$2:$E$557,4,0)</f>
        <v>11</v>
      </c>
      <c r="H110" t="str">
        <f>VLOOKUP(F110,'Cadastro ProdutosServiços'!A:B,2,0)</f>
        <v>JOELHO ESGOTO AMANCO 50 45</v>
      </c>
      <c r="I110" t="s">
        <v>392</v>
      </c>
      <c r="J110">
        <v>10</v>
      </c>
      <c r="K110" s="1">
        <v>44464</v>
      </c>
      <c r="L110" s="7">
        <v>52</v>
      </c>
    </row>
    <row r="111" spans="1:12" x14ac:dyDescent="0.25">
      <c r="A111">
        <v>265</v>
      </c>
      <c r="B111">
        <v>3</v>
      </c>
      <c r="C111" t="str">
        <f>VLOOKUP(B111,'Categorias Fornecedores'!A:B,2,0)</f>
        <v>MATERIAL</v>
      </c>
      <c r="D111" t="s">
        <v>20</v>
      </c>
      <c r="E111">
        <f>VLOOKUP(D111,'Cadastro Fornecedores'!$A$2:$D$38,2,0)</f>
        <v>3</v>
      </c>
      <c r="F111">
        <v>167</v>
      </c>
      <c r="G111">
        <f>VLOOKUP(F111,'Cadastro ProdutosServiços'!$A$2:$E$557,4,0)</f>
        <v>11</v>
      </c>
      <c r="H111" t="str">
        <f>VLOOKUP(F111,'Cadastro ProdutosServiços'!A:B,2,0)</f>
        <v>JOELHO AZUL 25MMX 1/2 AMANCO</v>
      </c>
      <c r="I111" t="s">
        <v>393</v>
      </c>
      <c r="J111">
        <v>10</v>
      </c>
      <c r="K111" s="1">
        <v>44464</v>
      </c>
      <c r="L111" s="7">
        <v>82.5</v>
      </c>
    </row>
    <row r="112" spans="1:12" x14ac:dyDescent="0.25">
      <c r="A112">
        <v>266</v>
      </c>
      <c r="B112">
        <v>3</v>
      </c>
      <c r="C112" t="str">
        <f>VLOOKUP(B112,'Categorias Fornecedores'!A:B,2,0)</f>
        <v>MATERIAL</v>
      </c>
      <c r="D112" t="s">
        <v>20</v>
      </c>
      <c r="E112">
        <f>VLOOKUP(D112,'Cadastro Fornecedores'!$A$2:$D$38,2,0)</f>
        <v>3</v>
      </c>
      <c r="F112">
        <v>35</v>
      </c>
      <c r="G112">
        <f>VLOOKUP(F112,'Cadastro ProdutosServiços'!$A$2:$E$557,4,0)</f>
        <v>7</v>
      </c>
      <c r="H112" t="str">
        <f>VLOOKUP(F112,'Cadastro ProdutosServiços'!A:B,2,0)</f>
        <v>DISCO SERRA 4.3/8 THOMPSON</v>
      </c>
      <c r="I112" t="s">
        <v>110</v>
      </c>
      <c r="J112">
        <v>1</v>
      </c>
      <c r="K112" s="1">
        <v>44464</v>
      </c>
      <c r="L112" s="7">
        <v>25</v>
      </c>
    </row>
    <row r="113" spans="1:12" x14ac:dyDescent="0.25">
      <c r="A113">
        <v>267</v>
      </c>
      <c r="B113">
        <v>3</v>
      </c>
      <c r="C113" t="str">
        <f>VLOOKUP(B113,'Categorias Fornecedores'!A:B,2,0)</f>
        <v>MATERIAL</v>
      </c>
      <c r="D113" t="s">
        <v>20</v>
      </c>
      <c r="E113">
        <f>VLOOKUP(D113,'Cadastro Fornecedores'!$A$2:$D$38,2,0)</f>
        <v>3</v>
      </c>
      <c r="F113">
        <v>168</v>
      </c>
      <c r="G113">
        <f>VLOOKUP(F113,'Cadastro ProdutosServiços'!$A$2:$E$557,4,0)</f>
        <v>11</v>
      </c>
      <c r="H113" t="str">
        <f>VLOOKUP(F113,'Cadastro ProdutosServiços'!A:B,2,0)</f>
        <v>TUBO AMANCO ESGOTO 40MM</v>
      </c>
      <c r="I113" t="s">
        <v>394</v>
      </c>
      <c r="J113">
        <v>6</v>
      </c>
      <c r="K113" s="1">
        <v>44464</v>
      </c>
      <c r="L113" s="7">
        <v>55.68</v>
      </c>
    </row>
    <row r="114" spans="1:12" x14ac:dyDescent="0.25">
      <c r="A114">
        <v>268</v>
      </c>
      <c r="B114">
        <v>3</v>
      </c>
      <c r="C114" t="str">
        <f>VLOOKUP(B114,'Categorias Fornecedores'!A:B,2,0)</f>
        <v>MATERIAL</v>
      </c>
      <c r="D114" t="s">
        <v>20</v>
      </c>
      <c r="E114">
        <f>VLOOKUP(D114,'Cadastro Fornecedores'!$A$2:$D$38,2,0)</f>
        <v>3</v>
      </c>
      <c r="F114">
        <v>161</v>
      </c>
      <c r="G114">
        <f>VLOOKUP(F114,'Cadastro ProdutosServiços'!$A$2:$E$557,4,0)</f>
        <v>11</v>
      </c>
      <c r="H114" t="str">
        <f>VLOOKUP(F114,'Cadastro ProdutosServiços'!A:B,2,0)</f>
        <v>JOELHO ESGOTO AMANCO 40 45</v>
      </c>
      <c r="I114" t="s">
        <v>387</v>
      </c>
      <c r="J114">
        <v>5</v>
      </c>
      <c r="K114" s="1">
        <v>44464</v>
      </c>
      <c r="L114" s="7">
        <v>20.399999999999999</v>
      </c>
    </row>
    <row r="115" spans="1:12" x14ac:dyDescent="0.25">
      <c r="A115">
        <v>269</v>
      </c>
      <c r="B115">
        <v>3</v>
      </c>
      <c r="C115" t="str">
        <f>VLOOKUP(B115,'Categorias Fornecedores'!A:B,2,0)</f>
        <v>MATERIAL</v>
      </c>
      <c r="D115" t="s">
        <v>20</v>
      </c>
      <c r="E115">
        <f>VLOOKUP(D115,'Cadastro Fornecedores'!$A$2:$D$38,2,0)</f>
        <v>3</v>
      </c>
      <c r="F115">
        <v>160</v>
      </c>
      <c r="G115">
        <f>VLOOKUP(F115,'Cadastro ProdutosServiços'!$A$2:$E$557,4,0)</f>
        <v>11</v>
      </c>
      <c r="H115" t="str">
        <f>VLOOKUP(F115,'Cadastro ProdutosServiços'!A:B,2,0)</f>
        <v>JOELHO ESGOTO AMANCO 40 90</v>
      </c>
      <c r="I115" t="s">
        <v>386</v>
      </c>
      <c r="J115">
        <v>5</v>
      </c>
      <c r="K115" s="1">
        <v>44464</v>
      </c>
      <c r="L115" s="7">
        <v>12.4</v>
      </c>
    </row>
    <row r="116" spans="1:12" x14ac:dyDescent="0.25">
      <c r="A116">
        <v>270</v>
      </c>
      <c r="B116">
        <v>3</v>
      </c>
      <c r="C116" t="str">
        <f>VLOOKUP(B116,'Categorias Fornecedores'!A:B,2,0)</f>
        <v>MATERIAL</v>
      </c>
      <c r="D116" t="s">
        <v>20</v>
      </c>
      <c r="E116">
        <f>VLOOKUP(D116,'Cadastro Fornecedores'!$A$2:$D$38,2,0)</f>
        <v>3</v>
      </c>
      <c r="F116">
        <v>42</v>
      </c>
      <c r="G116">
        <f>VLOOKUP(F116,'Cadastro ProdutosServiços'!$A$2:$E$557,4,0)</f>
        <v>7</v>
      </c>
      <c r="H116" t="str">
        <f>VLOOKUP(F116,'Cadastro ProdutosServiços'!A:B,2,0)</f>
        <v>PREGO 19X36 COM CABEÇA</v>
      </c>
      <c r="I116" t="s">
        <v>124</v>
      </c>
      <c r="J116">
        <v>1</v>
      </c>
      <c r="K116" s="1">
        <v>44464</v>
      </c>
      <c r="L116" s="7">
        <v>22.72</v>
      </c>
    </row>
    <row r="117" spans="1:12" x14ac:dyDescent="0.25">
      <c r="A117">
        <v>271</v>
      </c>
      <c r="B117">
        <v>3</v>
      </c>
      <c r="C117" t="str">
        <f>VLOOKUP(B117,'Categorias Fornecedores'!A:B,2,0)</f>
        <v>MATERIAL</v>
      </c>
      <c r="D117" t="s">
        <v>20</v>
      </c>
      <c r="E117">
        <f>VLOOKUP(D117,'Cadastro Fornecedores'!$A$2:$D$38,2,0)</f>
        <v>3</v>
      </c>
      <c r="F117">
        <v>33</v>
      </c>
      <c r="G117">
        <f>VLOOKUP(F117,'Cadastro ProdutosServiços'!$A$2:$E$557,4,0)</f>
        <v>7</v>
      </c>
      <c r="H117" t="str">
        <f>VLOOKUP(F117,'Cadastro ProdutosServiços'!A:B,2,0)</f>
        <v>PREGO 17X21</v>
      </c>
      <c r="I117" t="s">
        <v>104</v>
      </c>
      <c r="J117">
        <v>1</v>
      </c>
      <c r="K117" s="1">
        <v>44464</v>
      </c>
      <c r="L117" s="7">
        <v>23.84</v>
      </c>
    </row>
    <row r="118" spans="1:12" x14ac:dyDescent="0.25">
      <c r="A118">
        <v>272</v>
      </c>
      <c r="B118">
        <v>3</v>
      </c>
      <c r="C118" t="str">
        <f>VLOOKUP(B118,'Categorias Fornecedores'!A:B,2,0)</f>
        <v>MATERIAL</v>
      </c>
      <c r="D118" t="s">
        <v>20</v>
      </c>
      <c r="E118">
        <f>VLOOKUP(D118,'Cadastro Fornecedores'!$A$2:$D$38,2,0)</f>
        <v>3</v>
      </c>
      <c r="F118">
        <v>138</v>
      </c>
      <c r="G118">
        <f>VLOOKUP(F118,'Cadastro ProdutosServiços'!$A$2:$E$557,4,0)</f>
        <v>11</v>
      </c>
      <c r="H118" t="str">
        <f>VLOOKUP(F118,'Cadastro ProdutosServiços'!A:B,2,0)</f>
        <v>PLUG ROSCAVEL AMANCO 1/2</v>
      </c>
      <c r="I118" t="s">
        <v>348</v>
      </c>
      <c r="J118">
        <v>10</v>
      </c>
      <c r="K118" s="1">
        <v>44464</v>
      </c>
      <c r="L118" s="7">
        <v>11.6</v>
      </c>
    </row>
    <row r="119" spans="1:12" x14ac:dyDescent="0.25">
      <c r="A119">
        <v>282</v>
      </c>
      <c r="B119">
        <v>3</v>
      </c>
      <c r="C119" t="str">
        <f>VLOOKUP(B119,'Categorias Fornecedores'!A:B,2,0)</f>
        <v>MATERIAL</v>
      </c>
      <c r="D119" t="s">
        <v>20</v>
      </c>
      <c r="E119">
        <f>VLOOKUP(D119,'Cadastro Fornecedores'!$A$2:$D$38,2,0)</f>
        <v>3</v>
      </c>
      <c r="F119">
        <v>77</v>
      </c>
      <c r="G119">
        <f>VLOOKUP(F119,'Cadastro ProdutosServiços'!$A$2:$E$557,4,0)</f>
        <v>11</v>
      </c>
      <c r="H119" t="str">
        <f>VLOOKUP(F119,'Cadastro ProdutosServiços'!A:B,2,0)</f>
        <v>JOELHO ESGOTO AMANCO 100 90</v>
      </c>
      <c r="I119" t="s">
        <v>223</v>
      </c>
      <c r="J119">
        <v>5</v>
      </c>
      <c r="K119" s="1">
        <v>44466</v>
      </c>
      <c r="L119" s="7">
        <v>44.8</v>
      </c>
    </row>
    <row r="120" spans="1:12" x14ac:dyDescent="0.25">
      <c r="A120">
        <v>283</v>
      </c>
      <c r="B120">
        <v>3</v>
      </c>
      <c r="C120" t="str">
        <f>VLOOKUP(B120,'Categorias Fornecedores'!A:B,2,0)</f>
        <v>MATERIAL</v>
      </c>
      <c r="D120" t="s">
        <v>20</v>
      </c>
      <c r="E120">
        <f>VLOOKUP(D120,'Cadastro Fornecedores'!$A$2:$D$38,2,0)</f>
        <v>3</v>
      </c>
      <c r="F120">
        <v>145</v>
      </c>
      <c r="G120">
        <f>VLOOKUP(F120,'Cadastro ProdutosServiços'!$A$2:$E$557,4,0)</f>
        <v>11</v>
      </c>
      <c r="H120" t="str">
        <f>VLOOKUP(F120,'Cadastro ProdutosServiços'!A:B,2,0)</f>
        <v>TE ESGOTO AMANCO 100MM</v>
      </c>
      <c r="I120" t="s">
        <v>363</v>
      </c>
      <c r="J120">
        <v>6</v>
      </c>
      <c r="K120" s="1">
        <v>44466</v>
      </c>
      <c r="L120" s="7">
        <v>112.5</v>
      </c>
    </row>
    <row r="121" spans="1:12" x14ac:dyDescent="0.25">
      <c r="A121">
        <v>284</v>
      </c>
      <c r="B121">
        <v>3</v>
      </c>
      <c r="C121" t="str">
        <f>VLOOKUP(B121,'Categorias Fornecedores'!A:B,2,0)</f>
        <v>MATERIAL</v>
      </c>
      <c r="D121" t="s">
        <v>20</v>
      </c>
      <c r="E121">
        <f>VLOOKUP(D121,'Cadastro Fornecedores'!$A$2:$D$38,2,0)</f>
        <v>3</v>
      </c>
      <c r="F121">
        <v>173</v>
      </c>
      <c r="G121">
        <f>VLOOKUP(F121,'Cadastro ProdutosServiços'!$A$2:$E$557,4,0)</f>
        <v>11</v>
      </c>
      <c r="H121" t="str">
        <f>VLOOKUP(F121,'Cadastro ProdutosServiços'!A:B,2,0)</f>
        <v>TUBO AMANCO SOLDA 25MM</v>
      </c>
      <c r="I121" t="s">
        <v>399</v>
      </c>
      <c r="J121">
        <v>18</v>
      </c>
      <c r="K121" s="1">
        <v>44466</v>
      </c>
      <c r="L121" s="7">
        <v>94.5</v>
      </c>
    </row>
    <row r="122" spans="1:12" x14ac:dyDescent="0.25">
      <c r="A122">
        <v>285</v>
      </c>
      <c r="B122">
        <v>3</v>
      </c>
      <c r="C122" t="str">
        <f>VLOOKUP(B122,'Categorias Fornecedores'!A:B,2,0)</f>
        <v>MATERIAL</v>
      </c>
      <c r="D122" t="s">
        <v>20</v>
      </c>
      <c r="E122">
        <f>VLOOKUP(D122,'Cadastro Fornecedores'!$A$2:$D$38,2,0)</f>
        <v>3</v>
      </c>
      <c r="F122">
        <v>174</v>
      </c>
      <c r="G122">
        <f>VLOOKUP(F122,'Cadastro ProdutosServiços'!$A$2:$E$557,4,0)</f>
        <v>11</v>
      </c>
      <c r="H122" t="str">
        <f>VLOOKUP(F122,'Cadastro ProdutosServiços'!A:B,2,0)</f>
        <v>JOELHO SOLDA AMANCO 25 90</v>
      </c>
      <c r="I122" t="s">
        <v>400</v>
      </c>
      <c r="J122">
        <v>10</v>
      </c>
      <c r="K122" s="1">
        <v>44466</v>
      </c>
      <c r="L122" s="7">
        <v>9.6</v>
      </c>
    </row>
    <row r="123" spans="1:12" x14ac:dyDescent="0.25">
      <c r="A123">
        <v>286</v>
      </c>
      <c r="B123">
        <v>3</v>
      </c>
      <c r="C123" t="str">
        <f>VLOOKUP(B123,'Categorias Fornecedores'!A:B,2,0)</f>
        <v>MATERIAL</v>
      </c>
      <c r="D123" t="s">
        <v>20</v>
      </c>
      <c r="E123">
        <f>VLOOKUP(D123,'Cadastro Fornecedores'!$A$2:$D$38,2,0)</f>
        <v>3</v>
      </c>
      <c r="F123">
        <v>175</v>
      </c>
      <c r="G123">
        <f>VLOOKUP(F123,'Cadastro ProdutosServiços'!$A$2:$E$557,4,0)</f>
        <v>11</v>
      </c>
      <c r="H123" t="str">
        <f>VLOOKUP(F123,'Cadastro ProdutosServiços'!A:B,2,0)</f>
        <v>LUVA ESGOTO SIMP AMANCO 100</v>
      </c>
      <c r="I123" t="s">
        <v>401</v>
      </c>
      <c r="J123">
        <v>2</v>
      </c>
      <c r="K123" s="1">
        <v>44466</v>
      </c>
      <c r="L123" s="7">
        <v>14.72</v>
      </c>
    </row>
    <row r="124" spans="1:12" x14ac:dyDescent="0.25">
      <c r="A124">
        <v>287</v>
      </c>
      <c r="B124">
        <v>3</v>
      </c>
      <c r="C124" t="str">
        <f>VLOOKUP(B124,'Categorias Fornecedores'!A:B,2,0)</f>
        <v>MATERIAL</v>
      </c>
      <c r="D124" t="s">
        <v>20</v>
      </c>
      <c r="E124">
        <f>VLOOKUP(D124,'Cadastro Fornecedores'!$A$2:$D$38,2,0)</f>
        <v>3</v>
      </c>
      <c r="F124">
        <v>158</v>
      </c>
      <c r="G124">
        <f>VLOOKUP(F124,'Cadastro ProdutosServiços'!$A$2:$E$557,4,0)</f>
        <v>11</v>
      </c>
      <c r="H124" t="str">
        <f>VLOOKUP(F124,'Cadastro ProdutosServiços'!A:B,2,0)</f>
        <v>JUNÇÃO ESGOTO SIMP AMANCO 50MM</v>
      </c>
      <c r="I124" t="s">
        <v>384</v>
      </c>
      <c r="J124">
        <v>5</v>
      </c>
      <c r="K124" s="1">
        <v>44466</v>
      </c>
      <c r="L124" s="7">
        <v>66</v>
      </c>
    </row>
    <row r="125" spans="1:12" x14ac:dyDescent="0.25">
      <c r="A125">
        <v>288</v>
      </c>
      <c r="B125">
        <v>3</v>
      </c>
      <c r="C125" t="str">
        <f>VLOOKUP(B125,'Categorias Fornecedores'!A:B,2,0)</f>
        <v>MATERIAL</v>
      </c>
      <c r="D125" t="s">
        <v>20</v>
      </c>
      <c r="E125">
        <f>VLOOKUP(D125,'Cadastro Fornecedores'!$A$2:$D$38,2,0)</f>
        <v>3</v>
      </c>
      <c r="F125">
        <v>162</v>
      </c>
      <c r="G125">
        <f>VLOOKUP(F125,'Cadastro ProdutosServiços'!$A$2:$E$557,4,0)</f>
        <v>11</v>
      </c>
      <c r="H125" t="str">
        <f>VLOOKUP(F125,'Cadastro ProdutosServiços'!A:B,2,0)</f>
        <v>BUCHA AMANCO ESGOTO 50X40</v>
      </c>
      <c r="I125" t="s">
        <v>388</v>
      </c>
      <c r="J125">
        <v>5</v>
      </c>
      <c r="K125" s="1">
        <v>44466</v>
      </c>
      <c r="L125" s="7">
        <v>20.5</v>
      </c>
    </row>
    <row r="126" spans="1:12" x14ac:dyDescent="0.25">
      <c r="A126">
        <v>289</v>
      </c>
      <c r="B126">
        <v>3</v>
      </c>
      <c r="C126" t="str">
        <f>VLOOKUP(B126,'Categorias Fornecedores'!A:B,2,0)</f>
        <v>MATERIAL</v>
      </c>
      <c r="D126" t="s">
        <v>20</v>
      </c>
      <c r="E126">
        <f>VLOOKUP(D126,'Cadastro Fornecedores'!$A$2:$D$38,2,0)</f>
        <v>3</v>
      </c>
      <c r="F126">
        <v>165</v>
      </c>
      <c r="G126">
        <f>VLOOKUP(F126,'Cadastro ProdutosServiços'!$A$2:$E$557,4,0)</f>
        <v>11</v>
      </c>
      <c r="H126" t="str">
        <f>VLOOKUP(F126,'Cadastro ProdutosServiços'!A:B,2,0)</f>
        <v>TE ESGOTO AMANCO 50MM</v>
      </c>
      <c r="I126" t="s">
        <v>391</v>
      </c>
      <c r="J126">
        <v>2</v>
      </c>
      <c r="K126" s="1">
        <v>44466</v>
      </c>
      <c r="L126" s="7">
        <v>21.12</v>
      </c>
    </row>
    <row r="127" spans="1:12" x14ac:dyDescent="0.25">
      <c r="A127">
        <v>290</v>
      </c>
      <c r="B127">
        <v>3</v>
      </c>
      <c r="C127" t="str">
        <f>VLOOKUP(B127,'Categorias Fornecedores'!A:B,2,0)</f>
        <v>MATERIAL</v>
      </c>
      <c r="D127" t="s">
        <v>20</v>
      </c>
      <c r="E127">
        <f>VLOOKUP(D127,'Cadastro Fornecedores'!$A$2:$D$38,2,0)</f>
        <v>3</v>
      </c>
      <c r="F127">
        <v>19</v>
      </c>
      <c r="G127">
        <f>VLOOKUP(F127,'Cadastro ProdutosServiços'!$A$2:$E$557,4,0)</f>
        <v>7</v>
      </c>
      <c r="H127" t="str">
        <f>VLOOKUP(F127,'Cadastro ProdutosServiços'!A:B,2,0)</f>
        <v>ADESIVO 17GR AMANCO</v>
      </c>
      <c r="I127" t="s">
        <v>46</v>
      </c>
      <c r="J127">
        <v>1</v>
      </c>
      <c r="K127" s="1">
        <v>44466</v>
      </c>
      <c r="L127" s="7">
        <v>19.97</v>
      </c>
    </row>
  </sheetData>
  <autoFilter ref="A1:L127" xr:uid="{00000000-0009-0000-0000-000007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1"/>
  <sheetViews>
    <sheetView topLeftCell="D34" workbookViewId="0">
      <selection activeCell="F2" sqref="F2"/>
    </sheetView>
  </sheetViews>
  <sheetFormatPr defaultRowHeight="15" x14ac:dyDescent="0.25"/>
  <cols>
    <col min="1" max="1" width="11.85546875" bestFit="1" customWidth="1"/>
    <col min="2" max="2" width="28.42578125" bestFit="1" customWidth="1"/>
    <col min="3" max="3" width="34.85546875" bestFit="1" customWidth="1"/>
    <col min="4" max="4" width="30" bestFit="1" customWidth="1"/>
    <col min="5" max="5" width="30" customWidth="1"/>
    <col min="6" max="6" width="33.85546875" bestFit="1" customWidth="1"/>
    <col min="7" max="7" width="33.85546875" customWidth="1"/>
    <col min="8" max="9" width="45.140625" bestFit="1" customWidth="1"/>
    <col min="10" max="10" width="12.85546875" bestFit="1" customWidth="1"/>
    <col min="11" max="12" width="10.7109375" bestFit="1" customWidth="1"/>
  </cols>
  <sheetData>
    <row r="1" spans="1:12" x14ac:dyDescent="0.25">
      <c r="A1" s="2" t="s">
        <v>18</v>
      </c>
      <c r="B1" s="2" t="s">
        <v>25</v>
      </c>
      <c r="C1" s="2" t="s">
        <v>26</v>
      </c>
      <c r="D1" s="2" t="s">
        <v>7</v>
      </c>
      <c r="E1" s="8" t="s">
        <v>458</v>
      </c>
      <c r="F1" s="2" t="s">
        <v>455</v>
      </c>
      <c r="G1" s="2" t="s">
        <v>456</v>
      </c>
      <c r="H1" s="2" t="s">
        <v>30</v>
      </c>
      <c r="I1" s="2" t="s">
        <v>457</v>
      </c>
      <c r="J1" s="8" t="s">
        <v>32</v>
      </c>
      <c r="K1" s="3" t="s">
        <v>5</v>
      </c>
      <c r="L1" s="2" t="s">
        <v>6</v>
      </c>
    </row>
    <row r="2" spans="1:12" x14ac:dyDescent="0.25">
      <c r="A2">
        <v>244</v>
      </c>
      <c r="B2">
        <v>2</v>
      </c>
      <c r="C2" t="str">
        <f>VLOOKUP(B2,'Categorias Fornecedores'!A:B,2,0)</f>
        <v>PEDREIRO</v>
      </c>
      <c r="D2" t="s">
        <v>21</v>
      </c>
      <c r="E2">
        <f>VLOOKUP(D2,'Cadastro Fornecedores'!$A$2:$D$38,2,0)</f>
        <v>4</v>
      </c>
      <c r="F2">
        <v>1</v>
      </c>
      <c r="G2">
        <f>VLOOKUP(F2,'Cadastro ProdutosServiços'!$A$2:$E$557,4,0)</f>
        <v>1</v>
      </c>
      <c r="H2" t="str">
        <f>VLOOKUP(F2,'Cadastro ProdutosServiços'!A:B,2,0)</f>
        <v>MÃO DE OBRA PEDREIRO</v>
      </c>
      <c r="I2" t="s">
        <v>22</v>
      </c>
      <c r="J2">
        <v>1</v>
      </c>
      <c r="K2" s="1">
        <v>44470</v>
      </c>
      <c r="L2" s="7">
        <v>2000</v>
      </c>
    </row>
    <row r="3" spans="1:12" x14ac:dyDescent="0.25">
      <c r="A3">
        <v>245</v>
      </c>
      <c r="B3">
        <v>2</v>
      </c>
      <c r="C3" t="str">
        <f>VLOOKUP(B3,'Categorias Fornecedores'!A:B,2,0)</f>
        <v>PEDREIRO</v>
      </c>
      <c r="D3" t="s">
        <v>21</v>
      </c>
      <c r="E3">
        <f>VLOOKUP(D3,'Cadastro Fornecedores'!$A$2:$D$38,2,0)</f>
        <v>4</v>
      </c>
      <c r="F3">
        <v>1</v>
      </c>
      <c r="G3">
        <f>VLOOKUP(F3,'Cadastro ProdutosServiços'!$A$2:$E$557,4,0)</f>
        <v>1</v>
      </c>
      <c r="H3" t="str">
        <f>VLOOKUP(F3,'Cadastro ProdutosServiços'!A:B,2,0)</f>
        <v>MÃO DE OBRA PEDREIRO</v>
      </c>
      <c r="I3" t="s">
        <v>22</v>
      </c>
      <c r="J3">
        <v>1</v>
      </c>
      <c r="K3" s="1">
        <v>44471</v>
      </c>
      <c r="L3" s="7">
        <v>500</v>
      </c>
    </row>
    <row r="4" spans="1:12" x14ac:dyDescent="0.25">
      <c r="A4">
        <v>246</v>
      </c>
      <c r="B4">
        <v>3</v>
      </c>
      <c r="C4" t="str">
        <f>VLOOKUP(B4,'Categorias Fornecedores'!A:B,2,0)</f>
        <v>MATERIAL</v>
      </c>
      <c r="D4" t="s">
        <v>382</v>
      </c>
      <c r="E4">
        <f>VLOOKUP(D4,'Cadastro Fornecedores'!$A$2:$D$38,2,0)</f>
        <v>25</v>
      </c>
      <c r="F4">
        <v>87</v>
      </c>
      <c r="G4">
        <f>VLOOKUP(F4,'Cadastro ProdutosServiços'!$A$2:$E$557,4,0)</f>
        <v>21</v>
      </c>
      <c r="H4" t="str">
        <f>VLOOKUP(F4,'Cadastro ProdutosServiços'!A:B,2,0)</f>
        <v>CONCRETO</v>
      </c>
      <c r="I4" t="s">
        <v>383</v>
      </c>
      <c r="J4">
        <v>1</v>
      </c>
      <c r="K4" s="1">
        <v>44470</v>
      </c>
      <c r="L4" s="7">
        <v>240</v>
      </c>
    </row>
    <row r="5" spans="1:12" x14ac:dyDescent="0.25">
      <c r="A5">
        <v>247</v>
      </c>
      <c r="B5">
        <v>3</v>
      </c>
      <c r="C5" t="str">
        <f>VLOOKUP(B5,'Categorias Fornecedores'!A:B,2,0)</f>
        <v>MATERIAL</v>
      </c>
      <c r="D5" t="s">
        <v>20</v>
      </c>
      <c r="E5">
        <f>VLOOKUP(D5,'Cadastro Fornecedores'!$A$2:$D$38,2,0)</f>
        <v>3</v>
      </c>
      <c r="F5">
        <v>9</v>
      </c>
      <c r="G5">
        <f>VLOOKUP(F5,'Cadastro ProdutosServiços'!$A$2:$E$557,4,0)</f>
        <v>4</v>
      </c>
      <c r="H5" t="str">
        <f>VLOOKUP(F5,'Cadastro ProdutosServiços'!A:B,2,0)</f>
        <v>CIMENTO 50 KG</v>
      </c>
      <c r="I5" t="s">
        <v>141</v>
      </c>
      <c r="J5">
        <v>15</v>
      </c>
      <c r="K5" s="1">
        <v>44475</v>
      </c>
      <c r="L5" s="7">
        <v>442.5</v>
      </c>
    </row>
    <row r="6" spans="1:12" x14ac:dyDescent="0.25">
      <c r="A6">
        <v>248</v>
      </c>
      <c r="B6">
        <v>3</v>
      </c>
      <c r="C6" t="str">
        <f>VLOOKUP(B6,'Categorias Fornecedores'!A:B,2,0)</f>
        <v>MATERIAL</v>
      </c>
      <c r="D6" t="s">
        <v>20</v>
      </c>
      <c r="E6">
        <f>VLOOKUP(D6,'Cadastro Fornecedores'!$A$2:$D$38,2,0)</f>
        <v>3</v>
      </c>
      <c r="F6">
        <v>89</v>
      </c>
      <c r="G6">
        <f>VLOOKUP(F6,'Cadastro ProdutosServiços'!$A$2:$E$557,4,0)</f>
        <v>4</v>
      </c>
      <c r="H6" t="str">
        <f>VLOOKUP(F6,'Cadastro ProdutosServiços'!A:B,2,0)</f>
        <v>CAL MASSA 20 KG ITAU</v>
      </c>
      <c r="I6" t="s">
        <v>261</v>
      </c>
      <c r="J6">
        <v>20</v>
      </c>
      <c r="K6" s="1">
        <v>44475</v>
      </c>
      <c r="L6" s="7">
        <v>278</v>
      </c>
    </row>
    <row r="7" spans="1:12" x14ac:dyDescent="0.25">
      <c r="A7">
        <v>249</v>
      </c>
      <c r="B7">
        <v>3</v>
      </c>
      <c r="C7" t="str">
        <f>VLOOKUP(B7,'Categorias Fornecedores'!A:B,2,0)</f>
        <v>MATERIAL</v>
      </c>
      <c r="D7" t="s">
        <v>20</v>
      </c>
      <c r="E7">
        <f>VLOOKUP(D7,'Cadastro Fornecedores'!$A$2:$D$38,2,0)</f>
        <v>3</v>
      </c>
      <c r="F7">
        <v>159</v>
      </c>
      <c r="G7">
        <f>VLOOKUP(F7,'Cadastro ProdutosServiços'!$A$2:$E$557,4,0)</f>
        <v>11</v>
      </c>
      <c r="H7" t="str">
        <f>VLOOKUP(F7,'Cadastro ProdutosServiços'!A:B,2,0)</f>
        <v>JOELHO ESGOTO KRONA 50MM 45</v>
      </c>
      <c r="I7" t="s">
        <v>385</v>
      </c>
      <c r="J7">
        <v>3</v>
      </c>
      <c r="K7" s="1">
        <v>44475</v>
      </c>
      <c r="L7" s="7">
        <v>13.62</v>
      </c>
    </row>
    <row r="8" spans="1:12" x14ac:dyDescent="0.25">
      <c r="A8">
        <v>250</v>
      </c>
      <c r="B8">
        <v>3</v>
      </c>
      <c r="C8" t="str">
        <f>VLOOKUP(B8,'Categorias Fornecedores'!A:B,2,0)</f>
        <v>MATERIAL</v>
      </c>
      <c r="D8" t="s">
        <v>20</v>
      </c>
      <c r="E8">
        <f>VLOOKUP(D8,'Cadastro Fornecedores'!$A$2:$D$38,2,0)</f>
        <v>3</v>
      </c>
      <c r="F8">
        <v>160</v>
      </c>
      <c r="G8">
        <f>VLOOKUP(F8,'Cadastro ProdutosServiços'!$A$2:$E$557,4,0)</f>
        <v>11</v>
      </c>
      <c r="H8" t="str">
        <f>VLOOKUP(F8,'Cadastro ProdutosServiços'!A:B,2,0)</f>
        <v>JOELHO ESGOTO AMANCO 40 90</v>
      </c>
      <c r="I8" t="s">
        <v>386</v>
      </c>
      <c r="J8">
        <v>8</v>
      </c>
      <c r="K8" s="1">
        <v>44475</v>
      </c>
      <c r="L8" s="7">
        <v>19.52</v>
      </c>
    </row>
    <row r="9" spans="1:12" x14ac:dyDescent="0.25">
      <c r="A9">
        <v>251</v>
      </c>
      <c r="B9">
        <v>3</v>
      </c>
      <c r="C9" t="str">
        <f>VLOOKUP(B9,'Categorias Fornecedores'!A:B,2,0)</f>
        <v>MATERIAL</v>
      </c>
      <c r="D9" t="s">
        <v>20</v>
      </c>
      <c r="E9">
        <f>VLOOKUP(D9,'Cadastro Fornecedores'!$A$2:$D$38,2,0)</f>
        <v>3</v>
      </c>
      <c r="F9">
        <v>161</v>
      </c>
      <c r="G9">
        <f>VLOOKUP(F9,'Cadastro ProdutosServiços'!$A$2:$E$557,4,0)</f>
        <v>11</v>
      </c>
      <c r="H9" t="str">
        <f>VLOOKUP(F9,'Cadastro ProdutosServiços'!A:B,2,0)</f>
        <v>JOELHO ESGOTO AMANCO 40 45</v>
      </c>
      <c r="I9" t="s">
        <v>387</v>
      </c>
      <c r="J9">
        <v>7</v>
      </c>
      <c r="K9" s="1">
        <v>44475</v>
      </c>
      <c r="L9" s="7">
        <v>28.56</v>
      </c>
    </row>
    <row r="10" spans="1:12" x14ac:dyDescent="0.25">
      <c r="A10">
        <v>252</v>
      </c>
      <c r="B10">
        <v>3</v>
      </c>
      <c r="C10" t="str">
        <f>VLOOKUP(B10,'Categorias Fornecedores'!A:B,2,0)</f>
        <v>MATERIAL</v>
      </c>
      <c r="D10" t="s">
        <v>20</v>
      </c>
      <c r="E10">
        <f>VLOOKUP(D10,'Cadastro Fornecedores'!$A$2:$D$38,2,0)</f>
        <v>3</v>
      </c>
      <c r="F10">
        <v>162</v>
      </c>
      <c r="G10">
        <f>VLOOKUP(F10,'Cadastro ProdutosServiços'!$A$2:$E$557,4,0)</f>
        <v>11</v>
      </c>
      <c r="H10" t="str">
        <f>VLOOKUP(F10,'Cadastro ProdutosServiços'!A:B,2,0)</f>
        <v>BUCHA AMANCO ESGOTO 50X40</v>
      </c>
      <c r="I10" t="s">
        <v>388</v>
      </c>
      <c r="J10">
        <v>4</v>
      </c>
      <c r="K10" s="1">
        <v>44475</v>
      </c>
      <c r="L10" s="7">
        <v>16.399999999999999</v>
      </c>
    </row>
    <row r="11" spans="1:12" x14ac:dyDescent="0.25">
      <c r="A11">
        <v>253</v>
      </c>
      <c r="B11">
        <v>3</v>
      </c>
      <c r="C11" t="str">
        <f>VLOOKUP(B11,'Categorias Fornecedores'!A:B,2,0)</f>
        <v>MATERIAL</v>
      </c>
      <c r="D11" t="s">
        <v>20</v>
      </c>
      <c r="E11">
        <f>VLOOKUP(D11,'Cadastro Fornecedores'!$A$2:$D$38,2,0)</f>
        <v>3</v>
      </c>
      <c r="F11">
        <v>163</v>
      </c>
      <c r="G11">
        <f>VLOOKUP(F11,'Cadastro ProdutosServiços'!$A$2:$E$557,4,0)</f>
        <v>11</v>
      </c>
      <c r="H11" t="str">
        <f>VLOOKUP(F11,'Cadastro ProdutosServiços'!A:B,2,0)</f>
        <v>JOELHO ESGOTO AMANCO 75 90</v>
      </c>
      <c r="I11" t="s">
        <v>389</v>
      </c>
      <c r="J11">
        <v>1</v>
      </c>
      <c r="K11" s="1">
        <v>44475</v>
      </c>
      <c r="L11" s="7">
        <v>9.34</v>
      </c>
    </row>
    <row r="12" spans="1:12" x14ac:dyDescent="0.25">
      <c r="A12">
        <v>255</v>
      </c>
      <c r="B12">
        <v>3</v>
      </c>
      <c r="C12" t="str">
        <f>VLOOKUP(B12,'Categorias Fornecedores'!A:B,2,0)</f>
        <v>MATERIAL</v>
      </c>
      <c r="D12" t="s">
        <v>20</v>
      </c>
      <c r="E12">
        <f>VLOOKUP(D12,'Cadastro Fornecedores'!$A$2:$D$38,2,0)</f>
        <v>3</v>
      </c>
      <c r="F12">
        <v>134</v>
      </c>
      <c r="G12">
        <f>VLOOKUP(F12,'Cadastro ProdutosServiços'!$A$2:$E$557,4,0)</f>
        <v>11</v>
      </c>
      <c r="H12" t="str">
        <f>VLOOKUP(F12,'Cadastro ProdutosServiços'!A:B,2,0)</f>
        <v>CAP AMANCO SOLDA 20MM</v>
      </c>
      <c r="I12" t="s">
        <v>339</v>
      </c>
      <c r="J12">
        <v>1</v>
      </c>
      <c r="K12" s="1">
        <v>44475</v>
      </c>
      <c r="L12" s="7">
        <v>2.29</v>
      </c>
    </row>
    <row r="13" spans="1:12" x14ac:dyDescent="0.25">
      <c r="A13">
        <v>256</v>
      </c>
      <c r="B13">
        <v>3</v>
      </c>
      <c r="C13" t="str">
        <f>VLOOKUP(B13,'Categorias Fornecedores'!A:B,2,0)</f>
        <v>MATERIAL</v>
      </c>
      <c r="D13" t="s">
        <v>20</v>
      </c>
      <c r="E13">
        <f>VLOOKUP(D13,'Cadastro Fornecedores'!$A$2:$D$38,2,0)</f>
        <v>3</v>
      </c>
      <c r="F13">
        <v>106</v>
      </c>
      <c r="G13">
        <f>VLOOKUP(F13,'Cadastro ProdutosServiços'!$A$2:$E$557,4,0)</f>
        <v>11</v>
      </c>
      <c r="H13" t="str">
        <f>VLOOKUP(F13,'Cadastro ProdutosServiços'!A:B,2,0)</f>
        <v>TE SOLDAVEL 20MM - AMANCO/FORTLEV/KRONA</v>
      </c>
      <c r="I13" t="s">
        <v>288</v>
      </c>
      <c r="J13">
        <v>2</v>
      </c>
      <c r="K13" s="1">
        <v>44475</v>
      </c>
      <c r="L13" s="7">
        <v>3.9</v>
      </c>
    </row>
    <row r="14" spans="1:12" x14ac:dyDescent="0.25">
      <c r="A14">
        <v>257</v>
      </c>
      <c r="B14">
        <v>3</v>
      </c>
      <c r="C14" t="str">
        <f>VLOOKUP(B14,'Categorias Fornecedores'!A:B,2,0)</f>
        <v>MATERIAL</v>
      </c>
      <c r="D14" t="s">
        <v>20</v>
      </c>
      <c r="E14">
        <f>VLOOKUP(D14,'Cadastro Fornecedores'!$A$2:$D$38,2,0)</f>
        <v>3</v>
      </c>
      <c r="F14">
        <v>135</v>
      </c>
      <c r="G14">
        <f>VLOOKUP(F14,'Cadastro ProdutosServiços'!$A$2:$E$557,4,0)</f>
        <v>11</v>
      </c>
      <c r="H14" t="str">
        <f>VLOOKUP(F14,'Cadastro ProdutosServiços'!A:B,2,0)</f>
        <v>JOELHO AZUL 20MMX 1/2 AMANCO</v>
      </c>
      <c r="I14" t="s">
        <v>341</v>
      </c>
      <c r="J14">
        <v>2</v>
      </c>
      <c r="K14" s="1">
        <v>44475</v>
      </c>
      <c r="L14" s="7">
        <v>16.64</v>
      </c>
    </row>
    <row r="15" spans="1:12" x14ac:dyDescent="0.25">
      <c r="A15">
        <v>258</v>
      </c>
      <c r="B15">
        <v>3</v>
      </c>
      <c r="C15" t="str">
        <f>VLOOKUP(B15,'Categorias Fornecedores'!A:B,2,0)</f>
        <v>MATERIAL</v>
      </c>
      <c r="D15" t="s">
        <v>20</v>
      </c>
      <c r="E15">
        <f>VLOOKUP(D15,'Cadastro Fornecedores'!$A$2:$D$38,2,0)</f>
        <v>3</v>
      </c>
      <c r="F15">
        <v>143</v>
      </c>
      <c r="G15">
        <f>VLOOKUP(F15,'Cadastro ProdutosServiços'!$A$2:$E$557,4,0)</f>
        <v>11</v>
      </c>
      <c r="H15" t="str">
        <f>VLOOKUP(F15,'Cadastro ProdutosServiços'!A:B,2,0)</f>
        <v>JOELHO SOLDA AMANCO 20 90</v>
      </c>
      <c r="I15" t="s">
        <v>359</v>
      </c>
      <c r="J15">
        <v>5</v>
      </c>
      <c r="K15" s="1">
        <v>44475</v>
      </c>
      <c r="L15" s="7">
        <v>4.5</v>
      </c>
    </row>
    <row r="16" spans="1:12" x14ac:dyDescent="0.25">
      <c r="A16">
        <v>273</v>
      </c>
      <c r="B16">
        <v>3</v>
      </c>
      <c r="C16" t="str">
        <f>VLOOKUP(B16,'Categorias Fornecedores'!A:B,2,0)</f>
        <v>MATERIAL</v>
      </c>
      <c r="D16" t="s">
        <v>20</v>
      </c>
      <c r="E16">
        <f>VLOOKUP(D16,'Cadastro Fornecedores'!$A$2:$D$38,2,0)</f>
        <v>3</v>
      </c>
      <c r="F16">
        <v>9</v>
      </c>
      <c r="G16">
        <f>VLOOKUP(F16,'Cadastro ProdutosServiços'!$A$2:$E$557,4,0)</f>
        <v>4</v>
      </c>
      <c r="H16" t="str">
        <f>VLOOKUP(F16,'Cadastro ProdutosServiços'!A:B,2,0)</f>
        <v>CIMENTO 50 KG</v>
      </c>
      <c r="I16" t="s">
        <v>141</v>
      </c>
      <c r="J16">
        <v>15</v>
      </c>
      <c r="K16" s="1">
        <v>44470</v>
      </c>
      <c r="L16" s="7">
        <v>427.5</v>
      </c>
    </row>
    <row r="17" spans="1:12" x14ac:dyDescent="0.25">
      <c r="A17">
        <v>274</v>
      </c>
      <c r="B17">
        <v>3</v>
      </c>
      <c r="C17" t="str">
        <f>VLOOKUP(B17,'Categorias Fornecedores'!A:B,2,0)</f>
        <v>MATERIAL</v>
      </c>
      <c r="D17" t="s">
        <v>20</v>
      </c>
      <c r="E17">
        <f>VLOOKUP(D17,'Cadastro Fornecedores'!$A$2:$D$38,2,0)</f>
        <v>3</v>
      </c>
      <c r="F17">
        <v>89</v>
      </c>
      <c r="G17">
        <f>VLOOKUP(F17,'Cadastro ProdutosServiços'!$A$2:$E$557,4,0)</f>
        <v>4</v>
      </c>
      <c r="H17" t="str">
        <f>VLOOKUP(F17,'Cadastro ProdutosServiços'!A:B,2,0)</f>
        <v>CAL MASSA 20 KG ITAU</v>
      </c>
      <c r="I17" t="s">
        <v>261</v>
      </c>
      <c r="J17">
        <v>20</v>
      </c>
      <c r="K17" s="1">
        <v>44470</v>
      </c>
      <c r="L17" s="7">
        <v>278</v>
      </c>
    </row>
    <row r="18" spans="1:12" x14ac:dyDescent="0.25">
      <c r="A18">
        <v>275</v>
      </c>
      <c r="B18">
        <v>3</v>
      </c>
      <c r="C18" t="str">
        <f>VLOOKUP(B18,'Categorias Fornecedores'!A:B,2,0)</f>
        <v>MATERIAL</v>
      </c>
      <c r="D18" t="s">
        <v>20</v>
      </c>
      <c r="E18">
        <f>VLOOKUP(D18,'Cadastro Fornecedores'!$A$2:$D$38,2,0)</f>
        <v>3</v>
      </c>
      <c r="F18">
        <v>91</v>
      </c>
      <c r="G18">
        <f>VLOOKUP(F18,'Cadastro ProdutosServiços'!$A$2:$E$557,4,0)</f>
        <v>7</v>
      </c>
      <c r="H18" t="str">
        <f>VLOOKUP(F18,'Cadastro ProdutosServiços'!A:B,2,0)</f>
        <v>DESEMP PLAST 22X34 HBR FRISADA SENIOR</v>
      </c>
      <c r="I18" t="s">
        <v>264</v>
      </c>
      <c r="J18">
        <v>1</v>
      </c>
      <c r="K18" s="1">
        <v>44470</v>
      </c>
      <c r="L18" s="7">
        <v>18.7</v>
      </c>
    </row>
    <row r="19" spans="1:12" x14ac:dyDescent="0.25">
      <c r="A19">
        <v>276</v>
      </c>
      <c r="B19">
        <v>3</v>
      </c>
      <c r="C19" t="str">
        <f>VLOOKUP(B19,'Categorias Fornecedores'!A:B,2,0)</f>
        <v>MATERIAL</v>
      </c>
      <c r="D19" t="s">
        <v>20</v>
      </c>
      <c r="E19">
        <f>VLOOKUP(D19,'Cadastro Fornecedores'!$A$2:$D$38,2,0)</f>
        <v>3</v>
      </c>
      <c r="F19">
        <v>169</v>
      </c>
      <c r="G19">
        <f>VLOOKUP(F19,'Cadastro ProdutosServiços'!$A$2:$E$557,4,0)</f>
        <v>11</v>
      </c>
      <c r="H19" t="str">
        <f>VLOOKUP(F19,'Cadastro ProdutosServiços'!A:B,2,0)</f>
        <v>CORPO CX SIFON AMANCO 100X100X50</v>
      </c>
      <c r="I19" t="s">
        <v>395</v>
      </c>
      <c r="J19">
        <v>2</v>
      </c>
      <c r="K19" s="1">
        <v>44471</v>
      </c>
      <c r="L19" s="7">
        <v>32.96</v>
      </c>
    </row>
    <row r="20" spans="1:12" x14ac:dyDescent="0.25">
      <c r="A20">
        <v>277</v>
      </c>
      <c r="B20">
        <v>3</v>
      </c>
      <c r="C20" t="str">
        <f>VLOOKUP(B20,'Categorias Fornecedores'!A:B,2,0)</f>
        <v>MATERIAL</v>
      </c>
      <c r="D20" t="s">
        <v>20</v>
      </c>
      <c r="E20">
        <f>VLOOKUP(D20,'Cadastro Fornecedores'!$A$2:$D$38,2,0)</f>
        <v>3</v>
      </c>
      <c r="F20">
        <v>170</v>
      </c>
      <c r="G20">
        <f>VLOOKUP(F20,'Cadastro ProdutosServiços'!$A$2:$E$557,4,0)</f>
        <v>11</v>
      </c>
      <c r="H20" t="str">
        <f>VLOOKUP(F20,'Cadastro ProdutosServiços'!A:B,2,0)</f>
        <v>CORPO CX SIFON AMANCO 150X150X50</v>
      </c>
      <c r="I20" t="s">
        <v>396</v>
      </c>
      <c r="J20">
        <v>2</v>
      </c>
      <c r="K20" s="1">
        <v>44471</v>
      </c>
      <c r="L20" s="7">
        <v>76.8</v>
      </c>
    </row>
    <row r="21" spans="1:12" x14ac:dyDescent="0.25">
      <c r="A21">
        <v>278</v>
      </c>
      <c r="B21">
        <v>3</v>
      </c>
      <c r="C21" t="str">
        <f>VLOOKUP(B21,'Categorias Fornecedores'!A:B,2,0)</f>
        <v>MATERIAL</v>
      </c>
      <c r="D21" t="s">
        <v>20</v>
      </c>
      <c r="E21">
        <f>VLOOKUP(D21,'Cadastro Fornecedores'!$A$2:$D$38,2,0)</f>
        <v>3</v>
      </c>
      <c r="F21">
        <v>171</v>
      </c>
      <c r="G21">
        <f>VLOOKUP(F21,'Cadastro ProdutosServiços'!$A$2:$E$557,4,0)</f>
        <v>11</v>
      </c>
      <c r="H21" t="str">
        <f>VLOOKUP(F21,'Cadastro ProdutosServiços'!A:B,2,0)</f>
        <v>PROLONGADOR P/CX SINF 150X150 AMANCO</v>
      </c>
      <c r="I21" t="s">
        <v>397</v>
      </c>
      <c r="J21">
        <v>2</v>
      </c>
      <c r="K21" s="1">
        <v>44471</v>
      </c>
      <c r="L21" s="7">
        <v>24.88</v>
      </c>
    </row>
    <row r="22" spans="1:12" x14ac:dyDescent="0.25">
      <c r="A22">
        <v>279</v>
      </c>
      <c r="B22">
        <v>3</v>
      </c>
      <c r="C22" t="str">
        <f>VLOOKUP(B22,'Categorias Fornecedores'!A:B,2,0)</f>
        <v>MATERIAL</v>
      </c>
      <c r="D22" t="s">
        <v>20</v>
      </c>
      <c r="E22">
        <f>VLOOKUP(D22,'Cadastro Fornecedores'!$A$2:$D$38,2,0)</f>
        <v>3</v>
      </c>
      <c r="F22">
        <v>172</v>
      </c>
      <c r="G22">
        <f>VLOOKUP(F22,'Cadastro ProdutosServiços'!$A$2:$E$557,4,0)</f>
        <v>11</v>
      </c>
      <c r="H22" t="str">
        <f>VLOOKUP(F22,'Cadastro ProdutosServiços'!A:B,2,0)</f>
        <v>TE SOLDA AMANCO 50X25MM</v>
      </c>
      <c r="I22" t="s">
        <v>398</v>
      </c>
      <c r="J22">
        <v>1</v>
      </c>
      <c r="K22" s="1">
        <v>44471</v>
      </c>
      <c r="L22" s="7">
        <v>14.16</v>
      </c>
    </row>
    <row r="23" spans="1:12" x14ac:dyDescent="0.25">
      <c r="A23">
        <v>280</v>
      </c>
      <c r="B23">
        <v>3</v>
      </c>
      <c r="C23" t="str">
        <f>VLOOKUP(B23,'Categorias Fornecedores'!A:B,2,0)</f>
        <v>MATERIAL</v>
      </c>
      <c r="D23" t="s">
        <v>20</v>
      </c>
      <c r="E23">
        <f>VLOOKUP(D23,'Cadastro Fornecedores'!$A$2:$D$38,2,0)</f>
        <v>3</v>
      </c>
      <c r="F23">
        <v>19</v>
      </c>
      <c r="G23">
        <f>VLOOKUP(F23,'Cadastro ProdutosServiços'!$A$2:$E$557,4,0)</f>
        <v>7</v>
      </c>
      <c r="H23" t="str">
        <f>VLOOKUP(F23,'Cadastro ProdutosServiços'!A:B,2,0)</f>
        <v>ADESIVO 17GR AMANCO</v>
      </c>
      <c r="I23" t="s">
        <v>46</v>
      </c>
      <c r="J23">
        <v>1</v>
      </c>
      <c r="K23" s="1">
        <v>44471</v>
      </c>
      <c r="L23" s="7">
        <v>19.97</v>
      </c>
    </row>
    <row r="24" spans="1:12" x14ac:dyDescent="0.25">
      <c r="A24">
        <v>281</v>
      </c>
      <c r="B24">
        <v>3</v>
      </c>
      <c r="C24" t="str">
        <f>VLOOKUP(B24,'Categorias Fornecedores'!A:B,2,0)</f>
        <v>MATERIAL</v>
      </c>
      <c r="D24" t="s">
        <v>20</v>
      </c>
      <c r="E24">
        <f>VLOOKUP(D24,'Cadastro Fornecedores'!$A$2:$D$38,2,0)</f>
        <v>3</v>
      </c>
      <c r="F24">
        <v>92</v>
      </c>
      <c r="G24">
        <f>VLOOKUP(F24,'Cadastro ProdutosServiços'!$A$2:$E$557,4,0)</f>
        <v>4</v>
      </c>
      <c r="H24" t="str">
        <f>VLOOKUP(F24,'Cadastro ProdutosServiços'!A:B,2,0)</f>
        <v>CAM AREIA FINA</v>
      </c>
      <c r="I24" t="s">
        <v>267</v>
      </c>
      <c r="J24">
        <v>1</v>
      </c>
      <c r="K24" s="1">
        <v>44471</v>
      </c>
      <c r="L24" s="7">
        <v>450</v>
      </c>
    </row>
    <row r="25" spans="1:12" x14ac:dyDescent="0.25">
      <c r="A25">
        <v>282</v>
      </c>
      <c r="B25">
        <v>3</v>
      </c>
      <c r="C25" t="str">
        <f>VLOOKUP(B25,'Categorias Fornecedores'!A:B,2,0)</f>
        <v>MATERIAL</v>
      </c>
      <c r="D25" t="s">
        <v>276</v>
      </c>
      <c r="E25">
        <f>VLOOKUP(D25,'Cadastro Fornecedores'!$A$2:$D$38,2,0)</f>
        <v>20</v>
      </c>
      <c r="F25">
        <v>149</v>
      </c>
      <c r="G25">
        <f>VLOOKUP(F25,'Cadastro ProdutosServiços'!$A$2:$E$557,4,0)</f>
        <v>11</v>
      </c>
      <c r="H25" t="str">
        <f>VLOOKUP(F25,'Cadastro ProdutosServiços'!A:B,2,0)</f>
        <v>ADAPTADOR SOLDAVEL CURTO 25X3/4 - AMANCO</v>
      </c>
      <c r="I25" t="s">
        <v>371</v>
      </c>
      <c r="J25">
        <v>4</v>
      </c>
      <c r="K25" s="1">
        <v>44475</v>
      </c>
      <c r="L25" s="7">
        <v>5.68</v>
      </c>
    </row>
    <row r="26" spans="1:12" x14ac:dyDescent="0.25">
      <c r="A26">
        <v>283</v>
      </c>
      <c r="B26">
        <v>3</v>
      </c>
      <c r="C26" t="str">
        <f>VLOOKUP(B26,'Categorias Fornecedores'!A:B,2,0)</f>
        <v>MATERIAL</v>
      </c>
      <c r="D26" t="s">
        <v>276</v>
      </c>
      <c r="E26">
        <f>VLOOKUP(D26,'Cadastro Fornecedores'!$A$2:$D$38,2,0)</f>
        <v>20</v>
      </c>
      <c r="F26">
        <v>150</v>
      </c>
      <c r="G26">
        <f>VLOOKUP(F26,'Cadastro ProdutosServiços'!$A$2:$E$557,4,0)</f>
        <v>11</v>
      </c>
      <c r="H26" t="str">
        <f>VLOOKUP(F26,'Cadastro ProdutosServiços'!A:B,2,0)</f>
        <v>BASE REGISTRO GAVETA 4509 3/4 - DECA</v>
      </c>
      <c r="I26" t="s">
        <v>372</v>
      </c>
      <c r="J26">
        <v>2</v>
      </c>
      <c r="K26" s="1">
        <v>44475</v>
      </c>
      <c r="L26" s="7">
        <v>88.5</v>
      </c>
    </row>
    <row r="27" spans="1:12" x14ac:dyDescent="0.25">
      <c r="A27">
        <v>284</v>
      </c>
      <c r="B27">
        <v>2</v>
      </c>
      <c r="C27" t="str">
        <f>VLOOKUP(B27,'Categorias Fornecedores'!A:B,2,0)</f>
        <v>PEDREIRO</v>
      </c>
      <c r="D27" t="s">
        <v>21</v>
      </c>
      <c r="E27">
        <f>VLOOKUP(D27,'Cadastro Fornecedores'!$A$2:$D$38,2,0)</f>
        <v>4</v>
      </c>
      <c r="F27">
        <v>1</v>
      </c>
      <c r="G27">
        <f>VLOOKUP(F27,'Cadastro ProdutosServiços'!$A$2:$E$557,4,0)</f>
        <v>1</v>
      </c>
      <c r="H27" t="str">
        <f>VLOOKUP(F27,'Cadastro ProdutosServiços'!A:B,2,0)</f>
        <v>MÃO DE OBRA PEDREIRO</v>
      </c>
      <c r="I27" t="s">
        <v>465</v>
      </c>
      <c r="J27">
        <v>1</v>
      </c>
      <c r="K27" s="1">
        <v>44478</v>
      </c>
      <c r="L27" s="7">
        <v>1580</v>
      </c>
    </row>
    <row r="28" spans="1:12" x14ac:dyDescent="0.25">
      <c r="A28">
        <v>286</v>
      </c>
      <c r="B28">
        <v>2</v>
      </c>
      <c r="C28" t="str">
        <f>VLOOKUP(B28,'Categorias Fornecedores'!A:B,2,0)</f>
        <v>PEDREIRO</v>
      </c>
      <c r="D28" t="s">
        <v>21</v>
      </c>
      <c r="E28">
        <f>VLOOKUP(D28,'Cadastro Fornecedores'!$A$2:$D$38,2,0)</f>
        <v>4</v>
      </c>
      <c r="F28">
        <v>1</v>
      </c>
      <c r="G28">
        <f>VLOOKUP(F28,'Cadastro ProdutosServiços'!$A$2:$E$557,4,0)</f>
        <v>1</v>
      </c>
      <c r="H28" t="str">
        <f>VLOOKUP(F28,'Cadastro ProdutosServiços'!A:B,2,0)</f>
        <v>MÃO DE OBRA PEDREIRO</v>
      </c>
      <c r="I28" t="s">
        <v>22</v>
      </c>
      <c r="J28">
        <v>1</v>
      </c>
      <c r="K28" s="1">
        <v>44477</v>
      </c>
      <c r="L28" s="7">
        <v>2000</v>
      </c>
    </row>
    <row r="29" spans="1:12" x14ac:dyDescent="0.25">
      <c r="A29">
        <v>287</v>
      </c>
      <c r="B29">
        <v>2</v>
      </c>
      <c r="C29" t="str">
        <f>VLOOKUP(B29,'Categorias Fornecedores'!A:B,2,0)</f>
        <v>PEDREIRO</v>
      </c>
      <c r="D29" t="s">
        <v>21</v>
      </c>
      <c r="E29">
        <f>VLOOKUP(D29,'Cadastro Fornecedores'!$A$2:$D$38,2,0)</f>
        <v>4</v>
      </c>
      <c r="F29">
        <v>1</v>
      </c>
      <c r="G29">
        <f>VLOOKUP(F29,'Cadastro ProdutosServiços'!$A$2:$E$557,4,0)</f>
        <v>1</v>
      </c>
      <c r="H29" t="str">
        <f>VLOOKUP(F29,'Cadastro ProdutosServiços'!A:B,2,0)</f>
        <v>MÃO DE OBRA PEDREIRO</v>
      </c>
      <c r="I29" t="s">
        <v>22</v>
      </c>
      <c r="J29">
        <v>1</v>
      </c>
      <c r="K29" s="1">
        <v>44484</v>
      </c>
      <c r="L29" s="7">
        <v>3000</v>
      </c>
    </row>
    <row r="30" spans="1:12" x14ac:dyDescent="0.25">
      <c r="A30">
        <v>288</v>
      </c>
      <c r="B30">
        <v>3</v>
      </c>
      <c r="C30" t="str">
        <f>VLOOKUP(B30,'Categorias Fornecedores'!A:B,2,0)</f>
        <v>MATERIAL</v>
      </c>
      <c r="D30" t="s">
        <v>20</v>
      </c>
      <c r="E30">
        <f>VLOOKUP(D30,'Cadastro Fornecedores'!$A$2:$D$38,2,0)</f>
        <v>3</v>
      </c>
      <c r="F30">
        <v>3</v>
      </c>
      <c r="G30">
        <f>VLOOKUP(F30,'Cadastro ProdutosServiços'!$A$2:$E$557,4,0)</f>
        <v>17</v>
      </c>
      <c r="H30" t="str">
        <f>VLOOKUP(F30,'Cadastro ProdutosServiços'!A:B,2,0)</f>
        <v>BLOCO</v>
      </c>
      <c r="I30" t="s">
        <v>403</v>
      </c>
      <c r="J30">
        <v>60</v>
      </c>
      <c r="K30" s="1">
        <v>44482</v>
      </c>
      <c r="L30" s="7">
        <v>210</v>
      </c>
    </row>
    <row r="31" spans="1:12" x14ac:dyDescent="0.25">
      <c r="A31">
        <v>289</v>
      </c>
      <c r="B31">
        <v>3</v>
      </c>
      <c r="C31" t="str">
        <f>VLOOKUP(B31,'Categorias Fornecedores'!A:B,2,0)</f>
        <v>MATERIAL</v>
      </c>
      <c r="D31" t="s">
        <v>20</v>
      </c>
      <c r="E31">
        <f>VLOOKUP(D31,'Cadastro Fornecedores'!$A$2:$D$38,2,0)</f>
        <v>3</v>
      </c>
      <c r="F31">
        <v>176</v>
      </c>
      <c r="G31">
        <f>VLOOKUP(F31,'Cadastro ProdutosServiços'!$A$2:$E$557,4,0)</f>
        <v>7</v>
      </c>
      <c r="H31" t="str">
        <f>VLOOKUP(F31,'Cadastro ProdutosServiços'!A:B,2,0)</f>
        <v>DISCO CORTE FERRO 4.1X7/8 THOMPSON</v>
      </c>
      <c r="I31" t="s">
        <v>402</v>
      </c>
      <c r="J31">
        <v>1</v>
      </c>
      <c r="K31" s="1">
        <v>44482</v>
      </c>
      <c r="L31" s="7">
        <v>5</v>
      </c>
    </row>
    <row r="32" spans="1:12" x14ac:dyDescent="0.25">
      <c r="A32">
        <v>290</v>
      </c>
      <c r="B32">
        <v>3</v>
      </c>
      <c r="C32" t="str">
        <f>VLOOKUP(B32,'Categorias Fornecedores'!A:B,2,0)</f>
        <v>MATERIAL</v>
      </c>
      <c r="D32" t="s">
        <v>20</v>
      </c>
      <c r="E32">
        <f>VLOOKUP(D32,'Cadastro Fornecedores'!$A$2:$D$38,2,0)</f>
        <v>3</v>
      </c>
      <c r="F32">
        <v>9</v>
      </c>
      <c r="G32">
        <f>VLOOKUP(F32,'Cadastro ProdutosServiços'!$A$2:$E$557,4,0)</f>
        <v>4</v>
      </c>
      <c r="H32" t="str">
        <f>VLOOKUP(F32,'Cadastro ProdutosServiços'!A:B,2,0)</f>
        <v>CIMENTO 50 KG</v>
      </c>
      <c r="I32" t="s">
        <v>404</v>
      </c>
      <c r="J32">
        <v>5</v>
      </c>
      <c r="K32" s="1">
        <v>44483</v>
      </c>
      <c r="L32" s="7">
        <v>142.5</v>
      </c>
    </row>
    <row r="33" spans="1:12" x14ac:dyDescent="0.25">
      <c r="A33">
        <v>291</v>
      </c>
      <c r="B33">
        <v>3</v>
      </c>
      <c r="C33" t="str">
        <f>VLOOKUP(B33,'Categorias Fornecedores'!A:B,2,0)</f>
        <v>MATERIAL</v>
      </c>
      <c r="D33" t="s">
        <v>20</v>
      </c>
      <c r="E33">
        <f>VLOOKUP(D33,'Cadastro Fornecedores'!$A$2:$D$38,2,0)</f>
        <v>3</v>
      </c>
      <c r="F33">
        <v>89</v>
      </c>
      <c r="G33">
        <f>VLOOKUP(F33,'Cadastro ProdutosServiços'!$A$2:$E$557,4,0)</f>
        <v>4</v>
      </c>
      <c r="H33" t="str">
        <f>VLOOKUP(F33,'Cadastro ProdutosServiços'!A:B,2,0)</f>
        <v>CAL MASSA 20 KG ITAU</v>
      </c>
      <c r="I33" t="s">
        <v>405</v>
      </c>
      <c r="J33">
        <v>10</v>
      </c>
      <c r="K33" s="1">
        <v>44483</v>
      </c>
      <c r="L33" s="7">
        <v>139</v>
      </c>
    </row>
    <row r="34" spans="1:12" x14ac:dyDescent="0.25">
      <c r="A34">
        <v>292</v>
      </c>
      <c r="B34">
        <v>3</v>
      </c>
      <c r="C34" t="str">
        <f>VLOOKUP(B34,'Categorias Fornecedores'!A:B,2,0)</f>
        <v>MATERIAL</v>
      </c>
      <c r="D34" t="s">
        <v>20</v>
      </c>
      <c r="E34">
        <f>VLOOKUP(D34,'Cadastro Fornecedores'!$A$2:$D$38,2,0)</f>
        <v>3</v>
      </c>
      <c r="F34">
        <v>92</v>
      </c>
      <c r="G34">
        <f>VLOOKUP(F34,'Cadastro ProdutosServiços'!$A$2:$E$557,4,0)</f>
        <v>4</v>
      </c>
      <c r="H34" t="str">
        <f>VLOOKUP(F34,'Cadastro ProdutosServiços'!A:B,2,0)</f>
        <v>CAM AREIA FINA</v>
      </c>
      <c r="I34" t="s">
        <v>267</v>
      </c>
      <c r="J34">
        <v>1</v>
      </c>
      <c r="K34" s="1">
        <v>44482</v>
      </c>
      <c r="L34" s="7">
        <v>475</v>
      </c>
    </row>
    <row r="35" spans="1:12" x14ac:dyDescent="0.25">
      <c r="A35">
        <v>292</v>
      </c>
      <c r="B35">
        <v>3</v>
      </c>
      <c r="C35" t="str">
        <f>VLOOKUP(B35,'Categorias Fornecedores'!A:B,2,0)</f>
        <v>MATERIAL</v>
      </c>
      <c r="D35" t="s">
        <v>20</v>
      </c>
      <c r="E35">
        <f>VLOOKUP(D35,'Cadastro Fornecedores'!$A$2:$D$38,2,0)</f>
        <v>3</v>
      </c>
      <c r="F35">
        <v>177</v>
      </c>
      <c r="G35">
        <f>VLOOKUP(F35,'Cadastro ProdutosServiços'!$A$2:$E$557,4,0)</f>
        <v>11</v>
      </c>
      <c r="H35" t="str">
        <f>VLOOKUP(F35,'Cadastro ProdutosServiços'!A:B,2,0)</f>
        <v>TE AZUL 25MMX 1/2</v>
      </c>
      <c r="I35" t="s">
        <v>406</v>
      </c>
      <c r="J35">
        <v>2</v>
      </c>
      <c r="K35" s="1">
        <v>44478</v>
      </c>
      <c r="L35" s="7">
        <v>9.98</v>
      </c>
    </row>
    <row r="36" spans="1:12" x14ac:dyDescent="0.25">
      <c r="A36">
        <v>293</v>
      </c>
      <c r="B36">
        <v>3</v>
      </c>
      <c r="C36" t="str">
        <f>VLOOKUP(B36,'Categorias Fornecedores'!A:B,2,0)</f>
        <v>MATERIAL</v>
      </c>
      <c r="D36" t="s">
        <v>20</v>
      </c>
      <c r="E36">
        <f>VLOOKUP(D36,'Cadastro Fornecedores'!$A$2:$D$38,2,0)</f>
        <v>3</v>
      </c>
      <c r="F36">
        <v>178</v>
      </c>
      <c r="G36">
        <f>VLOOKUP(F36,'Cadastro ProdutosServiços'!$A$2:$E$557,4,0)</f>
        <v>7</v>
      </c>
      <c r="H36" t="str">
        <f>VLOOKUP(F36,'Cadastro ProdutosServiços'!A:B,2,0)</f>
        <v>VEDA ROSCA 18X25 AMANCO</v>
      </c>
      <c r="I36" t="s">
        <v>407</v>
      </c>
      <c r="J36">
        <v>1</v>
      </c>
      <c r="K36" s="1">
        <v>44478</v>
      </c>
      <c r="L36" s="7">
        <v>7.95</v>
      </c>
    </row>
    <row r="37" spans="1:12" x14ac:dyDescent="0.25">
      <c r="A37">
        <v>294</v>
      </c>
      <c r="B37">
        <v>3</v>
      </c>
      <c r="C37" t="str">
        <f>VLOOKUP(B37,'Categorias Fornecedores'!A:B,2,0)</f>
        <v>MATERIAL</v>
      </c>
      <c r="D37" t="s">
        <v>276</v>
      </c>
      <c r="E37">
        <f>VLOOKUP(D37,'Cadastro Fornecedores'!$A$2:$D$38,2,0)</f>
        <v>20</v>
      </c>
      <c r="F37">
        <v>179</v>
      </c>
      <c r="G37">
        <f>VLOOKUP(F37,'Cadastro ProdutosServiços'!$A$2:$E$557,4,0)</f>
        <v>7</v>
      </c>
      <c r="H37" t="str">
        <f>VLOOKUP(F37,'Cadastro ProdutosServiços'!A:B,2,0)</f>
        <v>CAIXA CORREIO TIJOLINHO GALVINOX MURO - BRAS SOL</v>
      </c>
      <c r="I37" t="s">
        <v>408</v>
      </c>
      <c r="J37">
        <v>1</v>
      </c>
      <c r="K37" s="1">
        <v>44483</v>
      </c>
      <c r="L37" s="7">
        <v>65.23</v>
      </c>
    </row>
    <row r="38" spans="1:12" x14ac:dyDescent="0.25">
      <c r="A38">
        <v>295</v>
      </c>
      <c r="B38">
        <v>11</v>
      </c>
      <c r="C38" t="str">
        <f>VLOOKUP(B38,'Categorias Fornecedores'!A:B,2,0)</f>
        <v>LOCAÇÃO EQUIPAMENTO</v>
      </c>
      <c r="D38" t="s">
        <v>272</v>
      </c>
      <c r="E38">
        <f>VLOOKUP(D38,'Cadastro Fornecedores'!$A$2:$D$38,2,0)</f>
        <v>19</v>
      </c>
      <c r="F38">
        <v>94</v>
      </c>
      <c r="G38">
        <f>VLOOKUP(F38,'Cadastro ProdutosServiços'!$A$2:$E$557,4,0)</f>
        <v>18</v>
      </c>
      <c r="H38" t="str">
        <f>VLOOKUP(F38,'Cadastro ProdutosServiços'!A:B,2,0)</f>
        <v>COMPACTADOR PERCUSSÃO WACKER 2T</v>
      </c>
      <c r="I38" t="s">
        <v>409</v>
      </c>
      <c r="J38">
        <v>1</v>
      </c>
      <c r="K38" s="1">
        <v>44484</v>
      </c>
      <c r="L38" s="7">
        <v>100.9</v>
      </c>
    </row>
    <row r="39" spans="1:12" x14ac:dyDescent="0.25">
      <c r="A39">
        <v>296</v>
      </c>
      <c r="B39">
        <v>3</v>
      </c>
      <c r="C39" t="str">
        <f>VLOOKUP(B39,'Categorias Fornecedores'!A:B,2,0)</f>
        <v>MATERIAL</v>
      </c>
      <c r="D39" t="s">
        <v>411</v>
      </c>
      <c r="E39">
        <f>VLOOKUP(D39,'Cadastro Fornecedores'!$A$2:$D$38,2,0)</f>
        <v>28</v>
      </c>
      <c r="F39">
        <v>180</v>
      </c>
      <c r="G39">
        <f>VLOOKUP(F39,'Cadastro ProdutosServiços'!$A$2:$E$557,4,0)</f>
        <v>18</v>
      </c>
      <c r="H39" t="str">
        <f>VLOOKUP(F39,'Cadastro ProdutosServiços'!A:B,2,0)</f>
        <v>CAÇAMBA</v>
      </c>
      <c r="I39" t="s">
        <v>410</v>
      </c>
      <c r="J39">
        <v>1</v>
      </c>
      <c r="K39" s="1">
        <v>44484</v>
      </c>
      <c r="L39" s="7">
        <v>400</v>
      </c>
    </row>
    <row r="40" spans="1:12" x14ac:dyDescent="0.25">
      <c r="A40">
        <v>297</v>
      </c>
      <c r="B40">
        <v>3</v>
      </c>
      <c r="C40" t="str">
        <f>VLOOKUP(B40,'Categorias Fornecedores'!A:B,2,0)</f>
        <v>MATERIAL</v>
      </c>
      <c r="D40" t="s">
        <v>344</v>
      </c>
      <c r="E40">
        <f>VLOOKUP(D40,'Cadastro Fornecedores'!$A$2:$D$38,2,0)</f>
        <v>24</v>
      </c>
      <c r="F40">
        <v>137</v>
      </c>
      <c r="G40">
        <f>VLOOKUP(F40,'Cadastro ProdutosServiços'!$A$2:$E$557,4,0)</f>
        <v>14</v>
      </c>
      <c r="H40" t="str">
        <f>VLOOKUP(F40,'Cadastro ProdutosServiços'!A:B,2,0)</f>
        <v>CALHA</v>
      </c>
      <c r="I40" t="s">
        <v>345</v>
      </c>
      <c r="J40">
        <v>1</v>
      </c>
      <c r="K40" s="1">
        <v>44484</v>
      </c>
      <c r="L40" s="7">
        <v>2600</v>
      </c>
    </row>
    <row r="41" spans="1:12" x14ac:dyDescent="0.25">
      <c r="A41">
        <v>298</v>
      </c>
      <c r="B41">
        <v>3</v>
      </c>
      <c r="C41" t="str">
        <f>VLOOKUP(B41,'Categorias Fornecedores'!A:B,2,0)</f>
        <v>MATERIAL</v>
      </c>
      <c r="D41" t="s">
        <v>115</v>
      </c>
      <c r="E41">
        <f>VLOOKUP(D41,'Cadastro Fornecedores'!$A$2:$D$38,2,0)</f>
        <v>9</v>
      </c>
      <c r="F41">
        <v>181</v>
      </c>
      <c r="G41">
        <f>VLOOKUP(F41,'Cadastro ProdutosServiços'!$A$2:$E$557,4,0)</f>
        <v>7</v>
      </c>
      <c r="H41" t="str">
        <f>VLOOKUP(F41,'Cadastro ProdutosServiços'!A:B,2,0)</f>
        <v>MANTA LÍQUIDA BRANCA 4.5 KG - QUARTZOLIT</v>
      </c>
      <c r="I41" t="s">
        <v>413</v>
      </c>
      <c r="J41">
        <v>1</v>
      </c>
      <c r="K41" s="1">
        <v>44496</v>
      </c>
      <c r="L41" s="7">
        <v>107</v>
      </c>
    </row>
    <row r="42" spans="1:12" x14ac:dyDescent="0.25">
      <c r="A42">
        <v>299</v>
      </c>
      <c r="B42">
        <v>3</v>
      </c>
      <c r="C42" t="str">
        <f>VLOOKUP(B42,'Categorias Fornecedores'!A:B,2,0)</f>
        <v>MATERIAL</v>
      </c>
      <c r="D42" t="s">
        <v>414</v>
      </c>
      <c r="E42">
        <f>VLOOKUP(D42,'Cadastro Fornecedores'!$A$2:$D$38,2,0)</f>
        <v>26</v>
      </c>
      <c r="F42">
        <v>3</v>
      </c>
      <c r="G42">
        <f>VLOOKUP(F42,'Cadastro ProdutosServiços'!$A$2:$E$557,4,0)</f>
        <v>17</v>
      </c>
      <c r="H42" t="str">
        <f>VLOOKUP(F42,'Cadastro ProdutosServiços'!A:B,2,0)</f>
        <v>BLOCO</v>
      </c>
      <c r="I42" t="s">
        <v>415</v>
      </c>
      <c r="J42">
        <v>50</v>
      </c>
      <c r="K42" s="1">
        <v>44497</v>
      </c>
      <c r="L42" s="7">
        <v>100</v>
      </c>
    </row>
    <row r="43" spans="1:12" x14ac:dyDescent="0.25">
      <c r="A43">
        <v>300</v>
      </c>
      <c r="B43">
        <v>3</v>
      </c>
      <c r="C43" t="str">
        <f>VLOOKUP(B43,'Categorias Fornecedores'!A:B,2,0)</f>
        <v>MATERIAL</v>
      </c>
      <c r="D43" t="s">
        <v>20</v>
      </c>
      <c r="E43">
        <f>VLOOKUP(D43,'Cadastro Fornecedores'!$A$2:$D$38,2,0)</f>
        <v>3</v>
      </c>
      <c r="F43">
        <v>9</v>
      </c>
      <c r="G43">
        <f>VLOOKUP(F43,'Cadastro ProdutosServiços'!$A$2:$E$557,4,0)</f>
        <v>4</v>
      </c>
      <c r="H43" t="str">
        <f>VLOOKUP(F43,'Cadastro ProdutosServiços'!A:B,2,0)</f>
        <v>CIMENTO 50 KG</v>
      </c>
      <c r="I43" t="s">
        <v>141</v>
      </c>
      <c r="J43">
        <v>15</v>
      </c>
      <c r="K43" s="1">
        <v>44491</v>
      </c>
      <c r="L43" s="7">
        <v>442.5</v>
      </c>
    </row>
    <row r="44" spans="1:12" x14ac:dyDescent="0.25">
      <c r="A44">
        <v>301</v>
      </c>
      <c r="B44">
        <v>3</v>
      </c>
      <c r="C44" t="str">
        <f>VLOOKUP(B44,'Categorias Fornecedores'!A:B,2,0)</f>
        <v>MATERIAL</v>
      </c>
      <c r="D44" t="s">
        <v>20</v>
      </c>
      <c r="E44">
        <f>VLOOKUP(D44,'Cadastro Fornecedores'!$A$2:$D$38,2,0)</f>
        <v>3</v>
      </c>
      <c r="F44">
        <v>65</v>
      </c>
      <c r="G44">
        <f>VLOOKUP(F44,'Cadastro ProdutosServiços'!$A$2:$E$557,4,0)</f>
        <v>5</v>
      </c>
      <c r="H44" t="str">
        <f>VLOOKUP(F44,'Cadastro ProdutosServiços'!A:B,2,0)</f>
        <v>CONDUITE CORRUGADO FORTLEV 25MM</v>
      </c>
      <c r="I44" t="s">
        <v>416</v>
      </c>
      <c r="J44">
        <v>10</v>
      </c>
      <c r="K44" s="1">
        <v>44494</v>
      </c>
      <c r="L44" s="7">
        <v>19.8</v>
      </c>
    </row>
    <row r="45" spans="1:12" x14ac:dyDescent="0.25">
      <c r="A45">
        <v>302</v>
      </c>
      <c r="B45">
        <v>3</v>
      </c>
      <c r="C45" t="str">
        <f>VLOOKUP(B45,'Categorias Fornecedores'!A:B,2,0)</f>
        <v>MATERIAL</v>
      </c>
      <c r="D45" t="s">
        <v>20</v>
      </c>
      <c r="E45">
        <f>VLOOKUP(D45,'Cadastro Fornecedores'!$A$2:$D$38,2,0)</f>
        <v>3</v>
      </c>
      <c r="F45">
        <v>76</v>
      </c>
      <c r="G45">
        <f>VLOOKUP(F45,'Cadastro ProdutosServiços'!$A$2:$E$557,4,0)</f>
        <v>7</v>
      </c>
      <c r="H45" t="str">
        <f>VLOOKUP(F45,'Cadastro ProdutosServiços'!A:B,2,0)</f>
        <v>FITA ISOLANTE 20M FOXLUX</v>
      </c>
      <c r="I45" t="s">
        <v>222</v>
      </c>
      <c r="J45">
        <v>1</v>
      </c>
      <c r="K45" s="1">
        <v>44494</v>
      </c>
      <c r="L45" s="7">
        <v>9</v>
      </c>
    </row>
    <row r="46" spans="1:12" x14ac:dyDescent="0.25">
      <c r="A46">
        <v>303</v>
      </c>
      <c r="B46">
        <v>3</v>
      </c>
      <c r="C46" t="str">
        <f>VLOOKUP(B46,'Categorias Fornecedores'!A:B,2,0)</f>
        <v>MATERIAL</v>
      </c>
      <c r="D46" t="s">
        <v>20</v>
      </c>
      <c r="E46">
        <f>VLOOKUP(D46,'Cadastro Fornecedores'!$A$2:$D$38,2,0)</f>
        <v>3</v>
      </c>
      <c r="F46">
        <v>182</v>
      </c>
      <c r="G46">
        <f>VLOOKUP(F46,'Cadastro ProdutosServiços'!$A$2:$E$557,4,0)</f>
        <v>4</v>
      </c>
      <c r="H46" t="str">
        <f>VLOOKUP(F46,'Cadastro ProdutosServiços'!A:B,2,0)</f>
        <v>ARGAMASSA 20KG PLASMAR AC1</v>
      </c>
      <c r="I46" t="s">
        <v>417</v>
      </c>
      <c r="J46">
        <v>3</v>
      </c>
      <c r="K46" s="1">
        <v>44495</v>
      </c>
      <c r="L46" s="7">
        <v>28.5</v>
      </c>
    </row>
    <row r="47" spans="1:12" x14ac:dyDescent="0.25">
      <c r="A47">
        <v>304</v>
      </c>
      <c r="B47">
        <v>3</v>
      </c>
      <c r="C47" t="str">
        <f>VLOOKUP(B47,'Categorias Fornecedores'!A:B,2,0)</f>
        <v>MATERIAL</v>
      </c>
      <c r="D47" t="s">
        <v>20</v>
      </c>
      <c r="E47">
        <f>VLOOKUP(D47,'Cadastro Fornecedores'!$A$2:$D$38,2,0)</f>
        <v>3</v>
      </c>
      <c r="F47">
        <v>176</v>
      </c>
      <c r="G47">
        <f>VLOOKUP(F47,'Cadastro ProdutosServiços'!$A$2:$E$557,4,0)</f>
        <v>7</v>
      </c>
      <c r="H47" t="str">
        <f>VLOOKUP(F47,'Cadastro ProdutosServiços'!A:B,2,0)</f>
        <v>DISCO CORTE FERRO 4.1X7/8 THOMPSON</v>
      </c>
      <c r="I47" t="s">
        <v>402</v>
      </c>
      <c r="J47">
        <v>2</v>
      </c>
      <c r="K47" s="1">
        <v>44495</v>
      </c>
      <c r="L47" s="7">
        <v>10</v>
      </c>
    </row>
    <row r="48" spans="1:12" x14ac:dyDescent="0.25">
      <c r="A48">
        <v>305</v>
      </c>
      <c r="B48">
        <v>3</v>
      </c>
      <c r="C48" t="str">
        <f>VLOOKUP(B48,'Categorias Fornecedores'!A:B,2,0)</f>
        <v>MATERIAL</v>
      </c>
      <c r="D48" t="s">
        <v>20</v>
      </c>
      <c r="E48">
        <f>VLOOKUP(D48,'Cadastro Fornecedores'!$A$2:$D$38,2,0)</f>
        <v>3</v>
      </c>
      <c r="F48">
        <v>183</v>
      </c>
      <c r="G48">
        <f>VLOOKUP(F48,'Cadastro ProdutosServiços'!$A$2:$E$557,4,0)</f>
        <v>4</v>
      </c>
      <c r="H48" t="str">
        <f>VLOOKUP(F48,'Cadastro ProdutosServiços'!A:B,2,0)</f>
        <v>CABO FLEX 2.5</v>
      </c>
      <c r="I48" t="s">
        <v>418</v>
      </c>
      <c r="J48">
        <v>20</v>
      </c>
      <c r="K48" s="1">
        <v>44495</v>
      </c>
      <c r="L48" s="7">
        <v>38.4</v>
      </c>
    </row>
    <row r="49" spans="1:12" x14ac:dyDescent="0.25">
      <c r="A49">
        <v>306</v>
      </c>
      <c r="B49">
        <v>2</v>
      </c>
      <c r="C49" t="str">
        <f>VLOOKUP(B49,'Categorias Fornecedores'!A:B,2,0)</f>
        <v>PEDREIRO</v>
      </c>
      <c r="D49" t="s">
        <v>21</v>
      </c>
      <c r="E49">
        <f>VLOOKUP(D49,'Cadastro Fornecedores'!$A$2:$D$38,2,0)</f>
        <v>4</v>
      </c>
      <c r="F49">
        <v>1</v>
      </c>
      <c r="G49">
        <f>VLOOKUP(F49,'Cadastro ProdutosServiços'!$A$2:$E$557,4,0)</f>
        <v>1</v>
      </c>
      <c r="H49" t="str">
        <f>VLOOKUP(F49,'Cadastro ProdutosServiços'!A:B,2,0)</f>
        <v>MÃO DE OBRA PEDREIRO</v>
      </c>
      <c r="I49" t="s">
        <v>22</v>
      </c>
      <c r="J49">
        <v>1</v>
      </c>
      <c r="K49" s="1">
        <v>44491</v>
      </c>
      <c r="L49" s="7">
        <v>1900</v>
      </c>
    </row>
    <row r="50" spans="1:12" x14ac:dyDescent="0.25">
      <c r="A50">
        <v>307</v>
      </c>
      <c r="B50">
        <v>3</v>
      </c>
      <c r="C50" t="str">
        <f>VLOOKUP(B50,'Categorias Fornecedores'!A:B,2,0)</f>
        <v>MATERIAL</v>
      </c>
      <c r="D50" t="s">
        <v>20</v>
      </c>
      <c r="E50">
        <f>VLOOKUP(D50,'Cadastro Fornecedores'!$A$2:$D$38,2,0)</f>
        <v>3</v>
      </c>
      <c r="F50">
        <v>89</v>
      </c>
      <c r="G50">
        <f>VLOOKUP(F50,'Cadastro ProdutosServiços'!$A$2:$E$557,4,0)</f>
        <v>4</v>
      </c>
      <c r="H50" t="str">
        <f>VLOOKUP(F50,'Cadastro ProdutosServiços'!A:B,2,0)</f>
        <v>CAL MASSA 20 KG ITAU</v>
      </c>
      <c r="I50" t="s">
        <v>405</v>
      </c>
      <c r="J50">
        <v>10</v>
      </c>
      <c r="K50" s="1">
        <v>44487</v>
      </c>
      <c r="L50" s="7">
        <v>139</v>
      </c>
    </row>
    <row r="51" spans="1:12" x14ac:dyDescent="0.25">
      <c r="A51">
        <v>308</v>
      </c>
      <c r="B51">
        <v>3</v>
      </c>
      <c r="C51" t="str">
        <f>VLOOKUP(B51,'Categorias Fornecedores'!A:B,2,0)</f>
        <v>MATERIAL</v>
      </c>
      <c r="D51" t="s">
        <v>20</v>
      </c>
      <c r="E51">
        <f>VLOOKUP(D51,'Cadastro Fornecedores'!$A$2:$D$38,2,0)</f>
        <v>3</v>
      </c>
      <c r="F51">
        <v>9</v>
      </c>
      <c r="G51">
        <f>VLOOKUP(F51,'Cadastro ProdutosServiços'!$A$2:$E$557,4,0)</f>
        <v>4</v>
      </c>
      <c r="H51" t="str">
        <f>VLOOKUP(F51,'Cadastro ProdutosServiços'!A:B,2,0)</f>
        <v>CIMENTO 50 KG</v>
      </c>
      <c r="I51" t="s">
        <v>404</v>
      </c>
      <c r="J51">
        <v>5</v>
      </c>
      <c r="K51" s="1">
        <v>44487</v>
      </c>
      <c r="L51" s="7">
        <v>147.5</v>
      </c>
    </row>
    <row r="52" spans="1:12" x14ac:dyDescent="0.25">
      <c r="A52">
        <v>309</v>
      </c>
      <c r="B52">
        <v>3</v>
      </c>
      <c r="C52" t="str">
        <f>VLOOKUP(B52,'Categorias Fornecedores'!A:B,2,0)</f>
        <v>MATERIAL</v>
      </c>
      <c r="D52" t="s">
        <v>20</v>
      </c>
      <c r="E52">
        <f>VLOOKUP(D52,'Cadastro Fornecedores'!$A$2:$D$38,2,0)</f>
        <v>3</v>
      </c>
      <c r="F52">
        <v>132</v>
      </c>
      <c r="G52">
        <f>VLOOKUP(F52,'Cadastro ProdutosServiços'!$A$2:$E$557,4,0)</f>
        <v>7</v>
      </c>
      <c r="H52" t="str">
        <f>VLOOKUP(F52,'Cadastro ProdutosServiços'!A:B,2,0)</f>
        <v>PREGO 20X42 TELHEIRO GALV. 300GRS - CLEIBER</v>
      </c>
      <c r="I52" t="s">
        <v>333</v>
      </c>
      <c r="J52">
        <v>2</v>
      </c>
      <c r="K52" s="1">
        <v>44487</v>
      </c>
      <c r="L52" s="7">
        <v>38.72</v>
      </c>
    </row>
    <row r="53" spans="1:12" x14ac:dyDescent="0.25">
      <c r="A53">
        <v>310</v>
      </c>
      <c r="B53">
        <v>2</v>
      </c>
      <c r="C53" t="str">
        <f>VLOOKUP(B53,'Categorias Fornecedores'!A:B,2,0)</f>
        <v>PEDREIRO</v>
      </c>
      <c r="D53" t="s">
        <v>21</v>
      </c>
      <c r="E53">
        <f>VLOOKUP(D53,'Cadastro Fornecedores'!$A$2:$D$38,2,0)</f>
        <v>4</v>
      </c>
      <c r="F53">
        <v>1</v>
      </c>
      <c r="G53">
        <f>VLOOKUP(F53,'Cadastro ProdutosServiços'!$A$2:$E$557,4,0)</f>
        <v>1</v>
      </c>
      <c r="H53" t="str">
        <f>VLOOKUP(F53,'Cadastro ProdutosServiços'!A:B,2,0)</f>
        <v>MÃO DE OBRA PEDREIRO</v>
      </c>
      <c r="I53" t="s">
        <v>22</v>
      </c>
      <c r="J53">
        <v>1</v>
      </c>
      <c r="K53" s="1">
        <v>44500</v>
      </c>
      <c r="L53" s="7">
        <v>560</v>
      </c>
    </row>
    <row r="54" spans="1:12" x14ac:dyDescent="0.25">
      <c r="A54">
        <v>311</v>
      </c>
      <c r="B54">
        <v>11</v>
      </c>
      <c r="C54" t="str">
        <f>VLOOKUP(B54,'Categorias Fornecedores'!A:B,2,0)</f>
        <v>LOCAÇÃO EQUIPAMENTO</v>
      </c>
      <c r="D54" t="s">
        <v>272</v>
      </c>
      <c r="E54">
        <f>VLOOKUP(D54,'Cadastro Fornecedores'!$A$2:$D$38,2,0)</f>
        <v>19</v>
      </c>
      <c r="F54">
        <v>180</v>
      </c>
      <c r="G54">
        <f>VLOOKUP(F54,'Cadastro ProdutosServiços'!$A$2:$E$557,4,0)</f>
        <v>18</v>
      </c>
      <c r="H54" t="str">
        <f>VLOOKUP(F54,'Cadastro ProdutosServiços'!A:B,2,0)</f>
        <v>CAÇAMBA</v>
      </c>
      <c r="I54" t="s">
        <v>419</v>
      </c>
      <c r="J54">
        <v>1</v>
      </c>
      <c r="K54" s="1">
        <v>44500</v>
      </c>
      <c r="L54" s="7">
        <v>160</v>
      </c>
    </row>
    <row r="55" spans="1:12" x14ac:dyDescent="0.25">
      <c r="A55">
        <v>312</v>
      </c>
      <c r="B55">
        <v>3</v>
      </c>
      <c r="C55" t="str">
        <f>VLOOKUP(B55,'Categorias Fornecedores'!A:B,2,0)</f>
        <v>MATERIAL</v>
      </c>
      <c r="D55" t="s">
        <v>20</v>
      </c>
      <c r="E55">
        <f>VLOOKUP(D55,'Cadastro Fornecedores'!$A$2:$D$38,2,0)</f>
        <v>3</v>
      </c>
      <c r="F55">
        <v>3</v>
      </c>
      <c r="G55">
        <f>VLOOKUP(F55,'Cadastro ProdutosServiços'!$A$2:$E$557,4,0)</f>
        <v>17</v>
      </c>
      <c r="H55" t="str">
        <f>VLOOKUP(F55,'Cadastro ProdutosServiços'!A:B,2,0)</f>
        <v>BLOCO</v>
      </c>
      <c r="I55" t="s">
        <v>420</v>
      </c>
      <c r="J55">
        <v>80</v>
      </c>
      <c r="K55" s="1">
        <v>44495</v>
      </c>
      <c r="L55" s="7">
        <v>160</v>
      </c>
    </row>
    <row r="56" spans="1:12" x14ac:dyDescent="0.25">
      <c r="A56">
        <v>313</v>
      </c>
      <c r="B56">
        <v>3</v>
      </c>
      <c r="C56" t="str">
        <f>VLOOKUP(B56,'Categorias Fornecedores'!A:B,2,0)</f>
        <v>MATERIAL</v>
      </c>
      <c r="D56" t="s">
        <v>20</v>
      </c>
      <c r="E56">
        <f>VLOOKUP(D56,'Cadastro Fornecedores'!$A$2:$D$38,2,0)</f>
        <v>3</v>
      </c>
      <c r="F56">
        <v>160</v>
      </c>
      <c r="G56">
        <f>VLOOKUP(F56,'Cadastro ProdutosServiços'!$A$2:$E$557,4,0)</f>
        <v>11</v>
      </c>
      <c r="H56" t="str">
        <f>VLOOKUP(F56,'Cadastro ProdutosServiços'!A:B,2,0)</f>
        <v>JOELHO ESGOTO AMANCO 40 90</v>
      </c>
      <c r="I56" t="s">
        <v>421</v>
      </c>
      <c r="J56">
        <v>2</v>
      </c>
      <c r="K56" s="1">
        <v>44498</v>
      </c>
      <c r="L56" s="7">
        <v>4.96</v>
      </c>
    </row>
    <row r="57" spans="1:12" x14ac:dyDescent="0.25">
      <c r="A57">
        <v>314</v>
      </c>
      <c r="B57">
        <v>3</v>
      </c>
      <c r="C57" t="str">
        <f>VLOOKUP(B57,'Categorias Fornecedores'!A:B,2,0)</f>
        <v>MATERIAL</v>
      </c>
      <c r="D57" t="s">
        <v>20</v>
      </c>
      <c r="E57">
        <f>VLOOKUP(D57,'Cadastro Fornecedores'!$A$2:$D$38,2,0)</f>
        <v>3</v>
      </c>
      <c r="F57">
        <v>184</v>
      </c>
      <c r="G57">
        <f>VLOOKUP(F57,'Cadastro ProdutosServiços'!$A$2:$E$557,4,0)</f>
        <v>11</v>
      </c>
      <c r="H57" t="str">
        <f>VLOOKUP(F57,'Cadastro ProdutosServiços'!A:B,2,0)</f>
        <v>TUBO TIGRE ESGOTO 40MM</v>
      </c>
      <c r="I57" t="s">
        <v>422</v>
      </c>
      <c r="J57">
        <v>6</v>
      </c>
      <c r="K57" s="1">
        <v>44498</v>
      </c>
      <c r="L57" s="7">
        <v>48.6</v>
      </c>
    </row>
    <row r="58" spans="1:12" x14ac:dyDescent="0.25">
      <c r="A58">
        <v>315</v>
      </c>
      <c r="B58">
        <v>11</v>
      </c>
      <c r="C58" t="str">
        <f>VLOOKUP(B58,'Categorias Fornecedores'!A:B,2,0)</f>
        <v>LOCAÇÃO EQUIPAMENTO</v>
      </c>
      <c r="D58" t="s">
        <v>272</v>
      </c>
      <c r="E58">
        <f>VLOOKUP(D58,'Cadastro Fornecedores'!$A$2:$D$38,2,0)</f>
        <v>19</v>
      </c>
      <c r="F58">
        <v>185</v>
      </c>
      <c r="G58">
        <f>VLOOKUP(F58,'Cadastro ProdutosServiços'!$A$2:$E$557,4,0)</f>
        <v>4</v>
      </c>
      <c r="H58" t="str">
        <f>VLOOKUP(F58,'Cadastro ProdutosServiços'!A:B,2,0)</f>
        <v>PISO METÁLICO - 1,50 X 1,30</v>
      </c>
      <c r="I58" t="s">
        <v>423</v>
      </c>
      <c r="J58">
        <v>1</v>
      </c>
      <c r="K58" s="1">
        <v>44500</v>
      </c>
      <c r="L58" s="7">
        <v>39.6</v>
      </c>
    </row>
    <row r="59" spans="1:12" x14ac:dyDescent="0.25">
      <c r="A59">
        <v>316</v>
      </c>
      <c r="B59">
        <v>11</v>
      </c>
      <c r="C59" t="str">
        <f>VLOOKUP(B59,'Categorias Fornecedores'!A:B,2,0)</f>
        <v>LOCAÇÃO EQUIPAMENTO</v>
      </c>
      <c r="D59" t="s">
        <v>272</v>
      </c>
      <c r="E59">
        <f>VLOOKUP(D59,'Cadastro Fornecedores'!$A$2:$D$38,2,0)</f>
        <v>19</v>
      </c>
      <c r="F59">
        <v>186</v>
      </c>
      <c r="G59">
        <f>VLOOKUP(F59,'Cadastro ProdutosServiços'!$A$2:$E$557,4,0)</f>
        <v>4</v>
      </c>
      <c r="H59" t="str">
        <f>VLOOKUP(F59,'Cadastro ProdutosServiços'!A:B,2,0)</f>
        <v>DIAGONAL METÁLICA 2,12M</v>
      </c>
      <c r="I59" t="s">
        <v>424</v>
      </c>
      <c r="J59">
        <v>1</v>
      </c>
      <c r="K59" s="1">
        <v>44500</v>
      </c>
      <c r="L59" s="7">
        <v>0</v>
      </c>
    </row>
    <row r="60" spans="1:12" x14ac:dyDescent="0.25">
      <c r="A60">
        <v>317</v>
      </c>
      <c r="B60">
        <v>11</v>
      </c>
      <c r="C60" t="str">
        <f>VLOOKUP(B60,'Categorias Fornecedores'!A:B,2,0)</f>
        <v>LOCAÇÃO EQUIPAMENTO</v>
      </c>
      <c r="D60" t="s">
        <v>272</v>
      </c>
      <c r="E60">
        <f>VLOOKUP(D60,'Cadastro Fornecedores'!$A$2:$D$38,2,0)</f>
        <v>19</v>
      </c>
      <c r="F60">
        <v>187</v>
      </c>
      <c r="G60">
        <f>VLOOKUP(F60,'Cadastro ProdutosServiços'!$A$2:$E$557,4,0)</f>
        <v>4</v>
      </c>
      <c r="H60" t="str">
        <f>VLOOKUP(F60,'Cadastro ProdutosServiços'!A:B,2,0)</f>
        <v>PAINEL METÁLICO 1,00 X 1,50</v>
      </c>
      <c r="I60" t="s">
        <v>425</v>
      </c>
      <c r="J60">
        <v>1</v>
      </c>
      <c r="K60" s="1">
        <v>44500</v>
      </c>
      <c r="L60" s="7">
        <v>80.400000000000006</v>
      </c>
    </row>
    <row r="61" spans="1:12" x14ac:dyDescent="0.25">
      <c r="A61">
        <v>318</v>
      </c>
      <c r="B61">
        <v>3</v>
      </c>
      <c r="C61" t="str">
        <f>VLOOKUP(B61,'Categorias Fornecedores'!A:B,2,0)</f>
        <v>MATERIAL</v>
      </c>
      <c r="D61" t="s">
        <v>330</v>
      </c>
      <c r="E61">
        <f>VLOOKUP(D61,'Cadastro Fornecedores'!$A$2:$D$38,2,0)</f>
        <v>22</v>
      </c>
      <c r="F61">
        <v>188</v>
      </c>
      <c r="G61">
        <f>VLOOKUP(F61,'Cadastro ProdutosServiços'!$A$2:$E$557,4,0)</f>
        <v>10</v>
      </c>
      <c r="H61" t="str">
        <f>VLOOKUP(F61,'Cadastro ProdutosServiços'!A:B,2,0)</f>
        <v>PORTA SASAZ.  KOMPACTA BRANCA 217X087X6,5 24124517 ESQUERDA</v>
      </c>
      <c r="I61" t="s">
        <v>426</v>
      </c>
      <c r="J61">
        <v>1</v>
      </c>
      <c r="K61" s="1">
        <v>44487</v>
      </c>
      <c r="L61" s="7">
        <v>911.97</v>
      </c>
    </row>
  </sheetData>
  <autoFilter ref="A1:L61" xr:uid="{00000000-0009-0000-0000-000008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Categorias Fornecedores</vt:lpstr>
      <vt:lpstr>Cadastro Fornecedores</vt:lpstr>
      <vt:lpstr>CategoriaProdutos</vt:lpstr>
      <vt:lpstr>Cadastro ProdutosServiços</vt:lpstr>
      <vt:lpstr>Gastos Iniciais</vt:lpstr>
      <vt:lpstr>Julho - 2021</vt:lpstr>
      <vt:lpstr>Agosto - 2021</vt:lpstr>
      <vt:lpstr>Setembro - 2021</vt:lpstr>
      <vt:lpstr>Outubro - 2021</vt:lpstr>
      <vt:lpstr>Novembro - 2021</vt:lpstr>
      <vt:lpstr>Maio - 2022</vt:lpstr>
      <vt:lpstr>Junho - 2022</vt:lpstr>
      <vt:lpstr>Julho - 2022</vt:lpstr>
      <vt:lpstr>Agosto - 2022</vt:lpstr>
      <vt:lpstr>Setembro - 2022</vt:lpstr>
      <vt:lpstr>Outubro - 2022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Augusto</dc:creator>
  <cp:lastModifiedBy>Rafael Augusto</cp:lastModifiedBy>
  <cp:lastPrinted>2021-07-04T20:51:06Z</cp:lastPrinted>
  <dcterms:created xsi:type="dcterms:W3CDTF">2021-07-04T20:19:53Z</dcterms:created>
  <dcterms:modified xsi:type="dcterms:W3CDTF">2022-12-18T14:44:55Z</dcterms:modified>
</cp:coreProperties>
</file>