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28E359FB-65A7-44C5-9B63-9A357A662B54}" xr6:coauthVersionLast="45" xr6:coauthVersionMax="45" xr10:uidLastSave="{00000000-0000-0000-0000-000000000000}"/>
  <bookViews>
    <workbookView xWindow="-120" yWindow="-120" windowWidth="29040" windowHeight="15840" activeTab="5" xr2:uid="{2331956E-8C89-4B53-97BE-B37BE3C8EA3F}"/>
  </bookViews>
  <sheets>
    <sheet name="HOG" sheetId="5" r:id="rId1"/>
    <sheet name="SIFT" sheetId="6" r:id="rId2"/>
    <sheet name="Gráfico" sheetId="8" r:id="rId3"/>
    <sheet name="ORB" sheetId="7" r:id="rId4"/>
    <sheet name="SURF" sheetId="9" r:id="rId5"/>
    <sheet name="Parametro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7" l="1"/>
  <c r="E13" i="7"/>
  <c r="T28" i="7" l="1"/>
  <c r="L28" i="7"/>
  <c r="T28" i="5"/>
  <c r="L28" i="5"/>
  <c r="D28" i="5"/>
  <c r="D31" i="5"/>
  <c r="C19" i="7"/>
  <c r="D19" i="7"/>
  <c r="E19" i="7"/>
  <c r="G19" i="7" s="1"/>
  <c r="F19" i="7"/>
  <c r="C13" i="7"/>
  <c r="D13" i="7"/>
  <c r="F13" i="7"/>
  <c r="G13" i="7"/>
  <c r="C16" i="7"/>
  <c r="D16" i="7"/>
  <c r="E16" i="7"/>
  <c r="G16" i="7" s="1"/>
  <c r="F16" i="7"/>
  <c r="C22" i="7"/>
  <c r="D22" i="7"/>
  <c r="E22" i="7"/>
  <c r="F22" i="7"/>
  <c r="G22" i="7"/>
  <c r="C25" i="7"/>
  <c r="D25" i="7"/>
  <c r="E25" i="7"/>
  <c r="F25" i="7"/>
  <c r="C28" i="7"/>
  <c r="D28" i="7"/>
  <c r="E28" i="7"/>
  <c r="F28" i="7"/>
  <c r="C31" i="7"/>
  <c r="D31" i="7"/>
  <c r="E31" i="7"/>
  <c r="F31" i="7"/>
  <c r="V31" i="7"/>
  <c r="U31" i="7"/>
  <c r="T31" i="7"/>
  <c r="S31" i="7"/>
  <c r="N31" i="7"/>
  <c r="M31" i="7"/>
  <c r="O31" i="7" s="1"/>
  <c r="L31" i="7"/>
  <c r="K31" i="7"/>
  <c r="V28" i="7"/>
  <c r="U28" i="7"/>
  <c r="S28" i="7"/>
  <c r="N28" i="7"/>
  <c r="M28" i="7"/>
  <c r="K28" i="7"/>
  <c r="V25" i="7"/>
  <c r="U25" i="7"/>
  <c r="T25" i="7"/>
  <c r="S25" i="7"/>
  <c r="N25" i="7"/>
  <c r="M25" i="7"/>
  <c r="L25" i="7"/>
  <c r="K25" i="7"/>
  <c r="V22" i="7"/>
  <c r="U22" i="7"/>
  <c r="T22" i="7"/>
  <c r="S22" i="7"/>
  <c r="N22" i="7"/>
  <c r="M22" i="7"/>
  <c r="O22" i="7" s="1"/>
  <c r="L22" i="7"/>
  <c r="K22" i="7"/>
  <c r="V19" i="7"/>
  <c r="U19" i="7"/>
  <c r="T19" i="7"/>
  <c r="S19" i="7"/>
  <c r="N19" i="7"/>
  <c r="M19" i="7"/>
  <c r="L19" i="7"/>
  <c r="K19" i="7"/>
  <c r="V16" i="7"/>
  <c r="U16" i="7"/>
  <c r="W16" i="7" s="1"/>
  <c r="T16" i="7"/>
  <c r="S16" i="7"/>
  <c r="N16" i="7"/>
  <c r="M16" i="7"/>
  <c r="L16" i="7"/>
  <c r="K16" i="7"/>
  <c r="V13" i="7"/>
  <c r="T13" i="7"/>
  <c r="S13" i="7"/>
  <c r="N13" i="7"/>
  <c r="M13" i="7"/>
  <c r="O13" i="7" s="1"/>
  <c r="L13" i="7"/>
  <c r="K13" i="7"/>
  <c r="V10" i="7"/>
  <c r="U10" i="7"/>
  <c r="T10" i="7"/>
  <c r="S10" i="7"/>
  <c r="N10" i="7"/>
  <c r="M10" i="7"/>
  <c r="L10" i="7"/>
  <c r="K10" i="7"/>
  <c r="F10" i="7"/>
  <c r="E10" i="7"/>
  <c r="E34" i="7" s="1"/>
  <c r="D10" i="7"/>
  <c r="C10" i="7"/>
  <c r="G28" i="7" l="1"/>
  <c r="G31" i="7"/>
  <c r="G25" i="7"/>
  <c r="O28" i="7"/>
  <c r="O25" i="7"/>
  <c r="O19" i="7"/>
  <c r="O16" i="7"/>
  <c r="M34" i="7"/>
  <c r="L34" i="7"/>
  <c r="N34" i="7"/>
  <c r="K34" i="7"/>
  <c r="O10" i="7"/>
  <c r="W31" i="7"/>
  <c r="W28" i="7"/>
  <c r="W25" i="7"/>
  <c r="W22" i="7"/>
  <c r="W19" i="7"/>
  <c r="S34" i="7"/>
  <c r="T34" i="7"/>
  <c r="W13" i="7"/>
  <c r="U34" i="7"/>
  <c r="V34" i="7"/>
  <c r="F34" i="7"/>
  <c r="D34" i="7"/>
  <c r="C34" i="7"/>
  <c r="G10" i="7"/>
  <c r="W10" i="7"/>
  <c r="V31" i="6"/>
  <c r="U31" i="6"/>
  <c r="W31" i="6" s="1"/>
  <c r="T31" i="6"/>
  <c r="S31" i="6"/>
  <c r="N31" i="6"/>
  <c r="M31" i="6"/>
  <c r="L31" i="6"/>
  <c r="K31" i="6"/>
  <c r="F31" i="6"/>
  <c r="E31" i="6"/>
  <c r="D31" i="6"/>
  <c r="C31" i="6"/>
  <c r="V28" i="6"/>
  <c r="U28" i="6"/>
  <c r="S28" i="6"/>
  <c r="N28" i="6"/>
  <c r="M28" i="6"/>
  <c r="K28" i="6"/>
  <c r="F28" i="6"/>
  <c r="E28" i="6"/>
  <c r="C28" i="6"/>
  <c r="V25" i="6"/>
  <c r="U25" i="6"/>
  <c r="T25" i="6"/>
  <c r="S25" i="6"/>
  <c r="N25" i="6"/>
  <c r="M25" i="6"/>
  <c r="L25" i="6"/>
  <c r="K25" i="6"/>
  <c r="F25" i="6"/>
  <c r="E25" i="6"/>
  <c r="G25" i="6" s="1"/>
  <c r="D25" i="6"/>
  <c r="C25" i="6"/>
  <c r="V22" i="6"/>
  <c r="U22" i="6"/>
  <c r="T22" i="6"/>
  <c r="S22" i="6"/>
  <c r="N22" i="6"/>
  <c r="M22" i="6"/>
  <c r="L22" i="6"/>
  <c r="K22" i="6"/>
  <c r="F22" i="6"/>
  <c r="E22" i="6"/>
  <c r="D22" i="6"/>
  <c r="C22" i="6"/>
  <c r="V19" i="6"/>
  <c r="U19" i="6"/>
  <c r="T19" i="6"/>
  <c r="S19" i="6"/>
  <c r="N19" i="6"/>
  <c r="M19" i="6"/>
  <c r="L19" i="6"/>
  <c r="K19" i="6"/>
  <c r="F19" i="6"/>
  <c r="E19" i="6"/>
  <c r="D19" i="6"/>
  <c r="C19" i="6"/>
  <c r="V16" i="6"/>
  <c r="U16" i="6"/>
  <c r="T16" i="6"/>
  <c r="S16" i="6"/>
  <c r="N16" i="6"/>
  <c r="M16" i="6"/>
  <c r="L16" i="6"/>
  <c r="K16" i="6"/>
  <c r="F16" i="6"/>
  <c r="E16" i="6"/>
  <c r="D16" i="6"/>
  <c r="C16" i="6"/>
  <c r="V13" i="6"/>
  <c r="U13" i="6"/>
  <c r="T13" i="6"/>
  <c r="S13" i="6"/>
  <c r="N13" i="6"/>
  <c r="M13" i="6"/>
  <c r="L13" i="6"/>
  <c r="K13" i="6"/>
  <c r="F13" i="6"/>
  <c r="E13" i="6"/>
  <c r="D13" i="6"/>
  <c r="C13" i="6"/>
  <c r="V10" i="6"/>
  <c r="U10" i="6"/>
  <c r="T10" i="6"/>
  <c r="S10" i="6"/>
  <c r="N10" i="6"/>
  <c r="M10" i="6"/>
  <c r="O10" i="6" s="1"/>
  <c r="L10" i="6"/>
  <c r="K10" i="6"/>
  <c r="F10" i="6"/>
  <c r="E10" i="6"/>
  <c r="D10" i="6"/>
  <c r="C10" i="6"/>
  <c r="E10" i="5"/>
  <c r="V31" i="5"/>
  <c r="U31" i="5"/>
  <c r="W31" i="5" s="1"/>
  <c r="T31" i="5"/>
  <c r="S31" i="5"/>
  <c r="V28" i="5"/>
  <c r="U28" i="5"/>
  <c r="S28" i="5"/>
  <c r="V25" i="5"/>
  <c r="U25" i="5"/>
  <c r="T25" i="5"/>
  <c r="S25" i="5"/>
  <c r="V22" i="5"/>
  <c r="U22" i="5"/>
  <c r="T22" i="5"/>
  <c r="S22" i="5"/>
  <c r="V19" i="5"/>
  <c r="U19" i="5"/>
  <c r="W19" i="5" s="1"/>
  <c r="T19" i="5"/>
  <c r="S19" i="5"/>
  <c r="V16" i="5"/>
  <c r="U16" i="5"/>
  <c r="T16" i="5"/>
  <c r="S16" i="5"/>
  <c r="V13" i="5"/>
  <c r="U13" i="5"/>
  <c r="T13" i="5"/>
  <c r="S13" i="5"/>
  <c r="V10" i="5"/>
  <c r="U10" i="5"/>
  <c r="T10" i="5"/>
  <c r="S10" i="5"/>
  <c r="N31" i="5"/>
  <c r="M31" i="5"/>
  <c r="L31" i="5"/>
  <c r="K31" i="5"/>
  <c r="N28" i="5"/>
  <c r="M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O16" i="5" s="1"/>
  <c r="L16" i="5"/>
  <c r="K16" i="5"/>
  <c r="N13" i="5"/>
  <c r="M13" i="5"/>
  <c r="L13" i="5"/>
  <c r="K13" i="5"/>
  <c r="N10" i="5"/>
  <c r="M10" i="5"/>
  <c r="L10" i="5"/>
  <c r="K10" i="5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O28" i="5" l="1"/>
  <c r="W16" i="5"/>
  <c r="W22" i="5"/>
  <c r="O25" i="6"/>
  <c r="O34" i="7"/>
  <c r="O13" i="5"/>
  <c r="G10" i="5"/>
  <c r="W13" i="6"/>
  <c r="O31" i="6"/>
  <c r="O28" i="6"/>
  <c r="O22" i="6"/>
  <c r="O19" i="6"/>
  <c r="O16" i="6"/>
  <c r="O13" i="6"/>
  <c r="K34" i="6"/>
  <c r="L34" i="6"/>
  <c r="N34" i="6"/>
  <c r="W25" i="6"/>
  <c r="W19" i="6"/>
  <c r="T34" i="6"/>
  <c r="S34" i="6"/>
  <c r="U34" i="6"/>
  <c r="W16" i="6"/>
  <c r="V34" i="6"/>
  <c r="W34" i="7"/>
  <c r="G34" i="7"/>
  <c r="G31" i="6"/>
  <c r="G28" i="6"/>
  <c r="G22" i="6"/>
  <c r="G19" i="6"/>
  <c r="G13" i="6"/>
  <c r="D34" i="6"/>
  <c r="F34" i="6"/>
  <c r="E34" i="6"/>
  <c r="W28" i="6"/>
  <c r="W22" i="6"/>
  <c r="G10" i="6"/>
  <c r="G16" i="6"/>
  <c r="C34" i="6"/>
  <c r="O34" i="6"/>
  <c r="M34" i="6"/>
  <c r="W10" i="6"/>
  <c r="W28" i="5"/>
  <c r="W25" i="5"/>
  <c r="S34" i="5"/>
  <c r="W13" i="5"/>
  <c r="U34" i="5"/>
  <c r="T34" i="5"/>
  <c r="V34" i="5"/>
  <c r="W10" i="5"/>
  <c r="O31" i="5"/>
  <c r="O25" i="5"/>
  <c r="O22" i="5"/>
  <c r="O19" i="5"/>
  <c r="N34" i="5"/>
  <c r="M34" i="5"/>
  <c r="K34" i="5"/>
  <c r="L34" i="5"/>
  <c r="O10" i="5"/>
  <c r="G28" i="5"/>
  <c r="G22" i="5"/>
  <c r="G16" i="5"/>
  <c r="G25" i="5"/>
  <c r="G31" i="5"/>
  <c r="F34" i="5"/>
  <c r="C34" i="5"/>
  <c r="D34" i="5"/>
  <c r="E34" i="5"/>
  <c r="G19" i="5"/>
  <c r="G13" i="5"/>
  <c r="W34" i="6" l="1"/>
  <c r="G34" i="6"/>
  <c r="W34" i="5"/>
  <c r="O34" i="5"/>
  <c r="G34" i="5"/>
</calcChain>
</file>

<file path=xl/sharedStrings.xml><?xml version="1.0" encoding="utf-8"?>
<sst xmlns="http://schemas.openxmlformats.org/spreadsheetml/2006/main" count="154" uniqueCount="33">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</sst>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619390367615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3467592592592595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(HOG!$E$34,HOG!$M$34,HOG!$U$34)</c:f>
              <c:numCache>
                <c:formatCode>General</c:formatCode>
                <c:ptCount val="3"/>
                <c:pt idx="0">
                  <c:v>0.88986769434252555</c:v>
                </c:pt>
                <c:pt idx="1">
                  <c:v>0.81161990582946475</c:v>
                </c:pt>
                <c:pt idx="2">
                  <c:v>0.86417333831279586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6-4BEA-9818-CAAE275C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02767"/>
        <c:axId val="507318223"/>
      </c:barChart>
      <c:catAx>
        <c:axId val="5115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318223"/>
        <c:crosses val="autoZero"/>
        <c:auto val="1"/>
        <c:lblAlgn val="ctr"/>
        <c:lblOffset val="100"/>
        <c:noMultiLvlLbl val="0"/>
      </c:catAx>
      <c:valAx>
        <c:axId val="5073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Gráfico!$B$2:$F$2</c:f>
              <c:numCache>
                <c:formatCode>General</c:formatCode>
                <c:ptCount val="5"/>
                <c:pt idx="0">
                  <c:v>0.83389890399940647</c:v>
                </c:pt>
                <c:pt idx="1">
                  <c:v>0.24065237805187556</c:v>
                </c:pt>
                <c:pt idx="2">
                  <c:v>0.79213051681094049</c:v>
                </c:pt>
                <c:pt idx="3">
                  <c:v>0.63808709210578185</c:v>
                </c:pt>
                <c:pt idx="4">
                  <c:v>0.70508465745590798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Gráfico!$B$3:$F$3</c:f>
              <c:numCache>
                <c:formatCode>General</c:formatCode>
                <c:ptCount val="5"/>
                <c:pt idx="0">
                  <c:v>0.74767090790429602</c:v>
                </c:pt>
                <c:pt idx="1">
                  <c:v>0.25232909209570409</c:v>
                </c:pt>
                <c:pt idx="2">
                  <c:v>0.77094760137523288</c:v>
                </c:pt>
                <c:pt idx="3">
                  <c:v>0.27488976005981769</c:v>
                </c:pt>
                <c:pt idx="4">
                  <c:v>0.40341019982700099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Gráfico!$B$4:$F$4</c:f>
              <c:numCache>
                <c:formatCode>General</c:formatCode>
                <c:ptCount val="5"/>
                <c:pt idx="0">
                  <c:v>0.93532585783085387</c:v>
                </c:pt>
                <c:pt idx="1">
                  <c:v>6.4674142169146062E-2</c:v>
                </c:pt>
                <c:pt idx="2">
                  <c:v>0.88986769434252555</c:v>
                </c:pt>
                <c:pt idx="3">
                  <c:v>0.90961140559408604</c:v>
                </c:pt>
                <c:pt idx="4">
                  <c:v>0.89860794583169834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266700</xdr:colOff>
      <xdr:row>10</xdr:row>
      <xdr:rowOff>61912</xdr:rowOff>
    </xdr:from>
    <xdr:to>
      <xdr:col>28</xdr:col>
      <xdr:colOff>323850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4DD45D-7840-40BB-91A2-3CE67361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8</xdr:row>
      <xdr:rowOff>80961</xdr:rowOff>
    </xdr:from>
    <xdr:to>
      <xdr:col>23</xdr:col>
      <xdr:colOff>571500</xdr:colOff>
      <xdr:row>30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W34"/>
  <sheetViews>
    <sheetView workbookViewId="0">
      <selection sqref="A1:W34"/>
    </sheetView>
  </sheetViews>
  <sheetFormatPr defaultRowHeight="15" x14ac:dyDescent="0.25"/>
  <sheetData>
    <row r="1" spans="1:23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7</v>
      </c>
      <c r="C2" s="2">
        <v>19</v>
      </c>
      <c r="D2" s="2">
        <v>19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3" x14ac:dyDescent="0.25">
      <c r="A7" s="21" t="s">
        <v>19</v>
      </c>
      <c r="B7" s="21"/>
      <c r="I7" s="22" t="s">
        <v>20</v>
      </c>
      <c r="J7" s="22"/>
      <c r="Q7" s="22" t="s">
        <v>21</v>
      </c>
      <c r="R7" s="22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53</v>
      </c>
      <c r="B10" s="12">
        <v>5</v>
      </c>
      <c r="C10" s="9">
        <f>SUM(A10+B11)/SUM(A10:B11)</f>
        <v>0.94974874371859297</v>
      </c>
      <c r="D10" s="9">
        <f>SUM(A11,B10)/SUM(A10:B11)</f>
        <v>5.0251256281407038E-2</v>
      </c>
      <c r="E10" s="9">
        <f>A10/SUM(A10,A11)</f>
        <v>0.91379310344827591</v>
      </c>
      <c r="F10" s="9">
        <f>A10/SUM(A10,B10)</f>
        <v>0.91379310344827591</v>
      </c>
      <c r="G10" s="10">
        <f xml:space="preserve"> (2*E10*F10)/(F10+E10)</f>
        <v>0.91379310344827591</v>
      </c>
      <c r="I10" s="11">
        <v>37</v>
      </c>
      <c r="J10" s="12">
        <v>21</v>
      </c>
      <c r="K10" s="9">
        <f>SUM(I10+J11)/SUM(I10:J11)</f>
        <v>0.83919597989949746</v>
      </c>
      <c r="L10" s="9">
        <f>SUM(I11,J10)/SUM(I10:J11)</f>
        <v>0.16080402010050251</v>
      </c>
      <c r="M10" s="9">
        <f>I10/SUM(I10,I11)</f>
        <v>0.77083333333333337</v>
      </c>
      <c r="N10" s="9">
        <f>I10/SUM(I10,J10)</f>
        <v>0.63793103448275867</v>
      </c>
      <c r="O10" s="10">
        <f xml:space="preserve"> (2*M10*N10)/(N10+M10)</f>
        <v>0.69811320754716999</v>
      </c>
      <c r="Q10" s="11">
        <v>45</v>
      </c>
      <c r="R10" s="12">
        <v>13</v>
      </c>
      <c r="S10" s="9">
        <f>SUM(Q10+R11)/SUM(Q10:R11)</f>
        <v>0.88442211055276387</v>
      </c>
      <c r="T10" s="9">
        <f>SUM(Q11,R10)/SUM(Q10:R11)</f>
        <v>0.11557788944723618</v>
      </c>
      <c r="U10" s="9">
        <f>Q10/SUM(Q10,Q11)</f>
        <v>0.81818181818181823</v>
      </c>
      <c r="V10" s="9">
        <f>Q10/SUM(Q10,R10)</f>
        <v>0.77586206896551724</v>
      </c>
      <c r="W10" s="10">
        <f xml:space="preserve"> (2*U10*V10)/(V10+U10)</f>
        <v>0.79646017699115046</v>
      </c>
    </row>
    <row r="11" spans="1:23" x14ac:dyDescent="0.25">
      <c r="A11" s="11">
        <v>5</v>
      </c>
      <c r="B11" s="12">
        <v>136</v>
      </c>
      <c r="C11" s="9"/>
      <c r="D11" s="9"/>
      <c r="E11" s="9"/>
      <c r="F11" s="9"/>
      <c r="G11" s="10"/>
      <c r="I11" s="11">
        <v>11</v>
      </c>
      <c r="J11" s="12">
        <v>130</v>
      </c>
      <c r="K11" s="9"/>
      <c r="L11" s="9"/>
      <c r="M11" s="9"/>
      <c r="N11" s="9"/>
      <c r="O11" s="10"/>
      <c r="Q11" s="11">
        <v>10</v>
      </c>
      <c r="R11" s="12">
        <v>131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60</v>
      </c>
      <c r="B13" s="12">
        <v>7</v>
      </c>
      <c r="C13" s="9">
        <f>SUM(A13+B14)/SUM(A13:B14)</f>
        <v>0.92964824120603018</v>
      </c>
      <c r="D13" s="9">
        <f>SUM(A14,B13)/SUM(A13:B14)</f>
        <v>7.0351758793969849E-2</v>
      </c>
      <c r="E13" s="9">
        <f>A13/SUM(A13,A14)</f>
        <v>0.89552238805970152</v>
      </c>
      <c r="F13" s="9">
        <f>A13/SUM(A13,B13)</f>
        <v>0.89552238805970152</v>
      </c>
      <c r="G13" s="10">
        <f xml:space="preserve"> (2*E13*F13)/(F13+E13)</f>
        <v>0.89552238805970152</v>
      </c>
      <c r="I13" s="11">
        <v>40</v>
      </c>
      <c r="J13" s="12">
        <v>27</v>
      </c>
      <c r="K13" s="9">
        <f>SUM(I13+J14)/SUM(I13:J14)</f>
        <v>0.80904522613065322</v>
      </c>
      <c r="L13" s="9">
        <f>SUM(I14,J13)/SUM(I13:J14)</f>
        <v>0.19095477386934673</v>
      </c>
      <c r="M13" s="9">
        <f>I13/SUM(I13,I14)</f>
        <v>0.78431372549019607</v>
      </c>
      <c r="N13" s="9">
        <f>I13/SUM(I13,J13)</f>
        <v>0.59701492537313428</v>
      </c>
      <c r="O13" s="10">
        <f xml:space="preserve"> (2*M13*N13)/(N13+M13)</f>
        <v>0.67796610169491522</v>
      </c>
      <c r="Q13" s="11">
        <v>51</v>
      </c>
      <c r="R13" s="12">
        <v>16</v>
      </c>
      <c r="S13" s="9">
        <f>SUM(Q13+R14)/SUM(Q13:R14)</f>
        <v>0.88442211055276387</v>
      </c>
      <c r="T13" s="9">
        <f>SUM(Q14,R13)/SUM(Q13:R14)</f>
        <v>0.11557788944723618</v>
      </c>
      <c r="U13" s="9">
        <f>Q13/SUM(Q13,Q14)</f>
        <v>0.87931034482758619</v>
      </c>
      <c r="V13" s="9">
        <f>Q13/SUM(Q13,R13)</f>
        <v>0.76119402985074625</v>
      </c>
      <c r="W13" s="10">
        <f xml:space="preserve"> (2*U13*V13)/(V13+U13)</f>
        <v>0.81600000000000006</v>
      </c>
    </row>
    <row r="14" spans="1:23" x14ac:dyDescent="0.25">
      <c r="A14" s="11">
        <v>7</v>
      </c>
      <c r="B14" s="12">
        <v>125</v>
      </c>
      <c r="C14" s="9"/>
      <c r="D14" s="9"/>
      <c r="E14" s="9"/>
      <c r="F14" s="9"/>
      <c r="G14" s="10"/>
      <c r="I14" s="11">
        <v>11</v>
      </c>
      <c r="J14" s="12">
        <v>121</v>
      </c>
      <c r="K14" s="9"/>
      <c r="L14" s="9"/>
      <c r="M14" s="9"/>
      <c r="N14" s="9"/>
      <c r="O14" s="10"/>
      <c r="Q14" s="11">
        <v>7</v>
      </c>
      <c r="R14" s="12">
        <v>125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55</v>
      </c>
      <c r="B16" s="12">
        <v>6</v>
      </c>
      <c r="C16" s="9">
        <f>SUM(A16+B17)/SUM(A16:B17)</f>
        <v>0.94472361809045224</v>
      </c>
      <c r="D16" s="9">
        <f>SUM(A17,B16)/SUM(A16:B17)</f>
        <v>5.5276381909547742E-2</v>
      </c>
      <c r="E16" s="9">
        <f>A16/SUM(A16,A17)</f>
        <v>0.91666666666666663</v>
      </c>
      <c r="F16" s="9">
        <f>A16/SUM(A16,B16)</f>
        <v>0.90163934426229508</v>
      </c>
      <c r="G16" s="10">
        <f xml:space="preserve"> (2*E16*F16)/(F16+E16)</f>
        <v>0.90909090909090906</v>
      </c>
      <c r="I16" s="11">
        <v>43</v>
      </c>
      <c r="J16" s="12">
        <v>18</v>
      </c>
      <c r="K16" s="9">
        <f>SUM(I16+J17)/SUM(I16:J17)</f>
        <v>0.84422110552763818</v>
      </c>
      <c r="L16" s="9">
        <f>SUM(I17,J16)/SUM(I16:J17)</f>
        <v>0.15577889447236182</v>
      </c>
      <c r="M16" s="9">
        <f>I16/SUM(I16,I17)</f>
        <v>0.7678571428571429</v>
      </c>
      <c r="N16" s="9">
        <f>I16/SUM(I16,J16)</f>
        <v>0.70491803278688525</v>
      </c>
      <c r="O16" s="10">
        <f xml:space="preserve"> (2*M16*N16)/(N16+M16)</f>
        <v>0.7350427350427351</v>
      </c>
      <c r="Q16" s="11">
        <v>50</v>
      </c>
      <c r="R16" s="12">
        <v>11</v>
      </c>
      <c r="S16" s="9">
        <f>SUM(Q16+R17)/SUM(Q16:R17)</f>
        <v>0.90954773869346739</v>
      </c>
      <c r="T16" s="9">
        <f>SUM(Q17,R16)/SUM(Q16:R17)</f>
        <v>9.0452261306532666E-2</v>
      </c>
      <c r="U16" s="9">
        <f>Q16/SUM(Q16,Q17)</f>
        <v>0.8771929824561403</v>
      </c>
      <c r="V16" s="9">
        <f>Q16/SUM(Q16,R16)</f>
        <v>0.81967213114754101</v>
      </c>
      <c r="W16" s="10">
        <f xml:space="preserve"> (2*U16*V16)/(V16+U16)</f>
        <v>0.84745762711864392</v>
      </c>
    </row>
    <row r="17" spans="1:23" x14ac:dyDescent="0.25">
      <c r="A17" s="11">
        <v>5</v>
      </c>
      <c r="B17" s="12">
        <v>133</v>
      </c>
      <c r="C17" s="9"/>
      <c r="D17" s="9"/>
      <c r="E17" s="9"/>
      <c r="F17" s="9"/>
      <c r="G17" s="10"/>
      <c r="I17" s="11">
        <v>13</v>
      </c>
      <c r="J17" s="12">
        <v>125</v>
      </c>
      <c r="K17" s="9"/>
      <c r="L17" s="9"/>
      <c r="M17" s="9"/>
      <c r="N17" s="9"/>
      <c r="O17" s="10"/>
      <c r="Q17" s="11">
        <v>7</v>
      </c>
      <c r="R17" s="12">
        <v>131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38</v>
      </c>
      <c r="J19" s="12">
        <v>24</v>
      </c>
      <c r="K19" s="9">
        <f>SUM(I19+J20)/SUM(I19:J20)</f>
        <v>0.84924623115577891</v>
      </c>
      <c r="L19" s="9">
        <f>SUM(I20,J19)/SUM(I19:J20)</f>
        <v>0.15075376884422109</v>
      </c>
      <c r="M19" s="9">
        <f>I19/SUM(I19,I20)</f>
        <v>0.86363636363636365</v>
      </c>
      <c r="N19" s="9">
        <f>I19/SUM(I19,J19)</f>
        <v>0.61290322580645162</v>
      </c>
      <c r="O19" s="10">
        <f xml:space="preserve"> (2*M19*N19)/(N19+M19)</f>
        <v>0.71698113207547165</v>
      </c>
      <c r="Q19" s="11">
        <v>45</v>
      </c>
      <c r="R19" s="12">
        <v>17</v>
      </c>
      <c r="S19" s="9">
        <f>SUM(Q19+R20)/SUM(Q19:R20)</f>
        <v>0.90452261306532666</v>
      </c>
      <c r="T19" s="9">
        <f>SUM(Q20,R19)/SUM(Q19:R20)</f>
        <v>9.5477386934673364E-2</v>
      </c>
      <c r="U19" s="9">
        <f>Q19/SUM(Q19,Q20)</f>
        <v>0.95744680851063835</v>
      </c>
      <c r="V19" s="9">
        <f>Q19/SUM(Q19,R19)</f>
        <v>0.72580645161290325</v>
      </c>
      <c r="W19" s="10">
        <f xml:space="preserve"> (2*U19*V19)/(V19+U19)</f>
        <v>0.82568807339449557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6</v>
      </c>
      <c r="J20" s="12">
        <v>131</v>
      </c>
      <c r="K20" s="9"/>
      <c r="L20" s="9"/>
      <c r="M20" s="9"/>
      <c r="N20" s="9"/>
      <c r="O20" s="10"/>
      <c r="Q20" s="11">
        <v>2</v>
      </c>
      <c r="R20" s="12">
        <v>135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66</v>
      </c>
      <c r="B22" s="12">
        <v>8</v>
      </c>
      <c r="C22" s="9">
        <f>SUM(A22+B23)/SUM(A22:B23)</f>
        <v>0.914572864321608</v>
      </c>
      <c r="D22" s="9">
        <f>SUM(A23,B22)/SUM(A22:B23)</f>
        <v>8.5427135678391955E-2</v>
      </c>
      <c r="E22" s="9">
        <f>A22/SUM(A22,A23)</f>
        <v>0.88</v>
      </c>
      <c r="F22" s="9">
        <f>A22/SUM(A22,B22)</f>
        <v>0.89189189189189189</v>
      </c>
      <c r="G22" s="10">
        <f xml:space="preserve"> (2*E22*F22)/(F22+E22)</f>
        <v>0.88590604026845632</v>
      </c>
      <c r="I22" s="11">
        <v>45</v>
      </c>
      <c r="J22" s="12">
        <v>29</v>
      </c>
      <c r="K22" s="9">
        <f>SUM(I22+J23)/SUM(I22:J23)</f>
        <v>0.81909547738693467</v>
      </c>
      <c r="L22" s="9">
        <f>SUM(I23,J22)/SUM(I22:J23)</f>
        <v>0.18090452261306533</v>
      </c>
      <c r="M22" s="9">
        <f>I22/SUM(I22,I23)</f>
        <v>0.86538461538461542</v>
      </c>
      <c r="N22" s="9">
        <f>I22/SUM(I22,J22)</f>
        <v>0.60810810810810811</v>
      </c>
      <c r="O22" s="10">
        <f xml:space="preserve"> (2*M22*N22)/(N22+M22)</f>
        <v>0.71428571428571441</v>
      </c>
      <c r="Q22" s="11">
        <v>50</v>
      </c>
      <c r="R22" s="12">
        <v>24</v>
      </c>
      <c r="S22" s="9">
        <f>SUM(Q22+R23)/SUM(Q22:R23)</f>
        <v>0.83417085427135673</v>
      </c>
      <c r="T22" s="9">
        <f>SUM(Q23,R22)/SUM(Q22:R23)</f>
        <v>0.16582914572864321</v>
      </c>
      <c r="U22" s="9">
        <f>Q22/SUM(Q22,Q23)</f>
        <v>0.84745762711864403</v>
      </c>
      <c r="V22" s="9">
        <f>Q22/SUM(Q22,R22)</f>
        <v>0.67567567567567566</v>
      </c>
      <c r="W22" s="10">
        <f xml:space="preserve"> (2*U22*V22)/(V22+U22)</f>
        <v>0.75187969924812026</v>
      </c>
    </row>
    <row r="23" spans="1:23" x14ac:dyDescent="0.25">
      <c r="A23" s="11">
        <v>9</v>
      </c>
      <c r="B23" s="12">
        <v>116</v>
      </c>
      <c r="C23" s="9"/>
      <c r="D23" s="9"/>
      <c r="E23" s="9"/>
      <c r="F23" s="9"/>
      <c r="G23" s="10"/>
      <c r="I23" s="11">
        <v>7</v>
      </c>
      <c r="J23" s="12">
        <v>118</v>
      </c>
      <c r="K23" s="9"/>
      <c r="L23" s="9"/>
      <c r="M23" s="9"/>
      <c r="N23" s="9"/>
      <c r="O23" s="10"/>
      <c r="Q23" s="11">
        <v>9</v>
      </c>
      <c r="R23" s="12">
        <v>116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55</v>
      </c>
      <c r="B25" s="12">
        <v>7</v>
      </c>
      <c r="C25" s="9">
        <f>SUM(A25+B26)/SUM(A25:B26)</f>
        <v>0.94088669950738912</v>
      </c>
      <c r="D25" s="9">
        <f>SUM(A26,B25)/SUM(A25:B26)</f>
        <v>5.9113300492610835E-2</v>
      </c>
      <c r="E25" s="9">
        <f>A25/SUM(A25,A26)</f>
        <v>0.91666666666666663</v>
      </c>
      <c r="F25" s="9">
        <f>A25/SUM(A25,B25)</f>
        <v>0.88709677419354838</v>
      </c>
      <c r="G25" s="10">
        <f xml:space="preserve"> (2*E25*F25)/(F25+E25)</f>
        <v>0.90163934426229508</v>
      </c>
      <c r="I25" s="11">
        <v>33</v>
      </c>
      <c r="J25" s="12">
        <v>24</v>
      </c>
      <c r="K25" s="9">
        <f>SUM(I25+J26)/SUM(I25:J26)</f>
        <v>0.8232323232323232</v>
      </c>
      <c r="L25" s="9">
        <f>SUM(I26,J25)/SUM(I25:J26)</f>
        <v>0.17676767676767677</v>
      </c>
      <c r="M25" s="9">
        <f>I25/SUM(I25,I26)</f>
        <v>0.75</v>
      </c>
      <c r="N25" s="9">
        <f>I25/SUM(I25,J25)</f>
        <v>0.57894736842105265</v>
      </c>
      <c r="O25" s="10">
        <f xml:space="preserve"> (2*M25*N25)/(N25+M25)</f>
        <v>0.65346534653465349</v>
      </c>
      <c r="Q25" s="11">
        <v>37</v>
      </c>
      <c r="R25" s="12">
        <v>20</v>
      </c>
      <c r="S25" s="9">
        <f>SUM(Q25+R26)/SUM(Q25:R26)</f>
        <v>0.8737373737373737</v>
      </c>
      <c r="T25" s="9">
        <f>SUM(Q26,R25)/SUM(Q25:R26)</f>
        <v>0.12626262626262627</v>
      </c>
      <c r="U25" s="9">
        <f>Q25/SUM(Q25,Q26)</f>
        <v>0.88095238095238093</v>
      </c>
      <c r="V25" s="9">
        <f>Q25/SUM(Q25,R25)</f>
        <v>0.64912280701754388</v>
      </c>
      <c r="W25" s="10">
        <f xml:space="preserve"> (2*U25*V25)/(V25+U25)</f>
        <v>0.74747474747474751</v>
      </c>
    </row>
    <row r="26" spans="1:23" x14ac:dyDescent="0.25">
      <c r="A26" s="11">
        <v>5</v>
      </c>
      <c r="B26" s="12">
        <v>136</v>
      </c>
      <c r="C26" s="9"/>
      <c r="D26" s="9"/>
      <c r="E26" s="9"/>
      <c r="F26" s="9"/>
      <c r="G26" s="10"/>
      <c r="I26" s="11">
        <v>11</v>
      </c>
      <c r="J26" s="12">
        <v>130</v>
      </c>
      <c r="K26" s="9"/>
      <c r="L26" s="9"/>
      <c r="M26" s="9"/>
      <c r="N26" s="9"/>
      <c r="O26" s="10"/>
      <c r="Q26" s="11">
        <v>5</v>
      </c>
      <c r="R26" s="12">
        <v>136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54</v>
      </c>
      <c r="B28" s="12">
        <v>1</v>
      </c>
      <c r="C28" s="9">
        <f>SUM(A28+B29)/SUM(A28:B29)</f>
        <v>0.92893401015228427</v>
      </c>
      <c r="D28" s="9">
        <f t="shared" ref="D28:D31" si="0">SUM(A29,B28)/SUM(A28:B29)</f>
        <v>7.1065989847715741E-2</v>
      </c>
      <c r="E28" s="9">
        <f>A28/SUM(A28,A29)</f>
        <v>0.80597014925373134</v>
      </c>
      <c r="F28" s="9">
        <f>A28/SUM(A28,B28)</f>
        <v>0.98181818181818181</v>
      </c>
      <c r="G28" s="10">
        <f xml:space="preserve"> (2*E28*F28)/(F28+E28)</f>
        <v>0.88524590163934425</v>
      </c>
      <c r="I28" s="11">
        <v>43</v>
      </c>
      <c r="J28" s="12">
        <v>12</v>
      </c>
      <c r="K28" s="9">
        <f>SUM(I28+J29)/SUM(I28:J29)</f>
        <v>0.87309644670050757</v>
      </c>
      <c r="L28" s="9">
        <f t="shared" ref="L28" si="1">SUM(I29,J28)/SUM(I28:J29)</f>
        <v>0.12690355329949238</v>
      </c>
      <c r="M28" s="9">
        <f>I28/SUM(I28,I29)</f>
        <v>0.7678571428571429</v>
      </c>
      <c r="N28" s="9">
        <f>I28/SUM(I28,J28)</f>
        <v>0.78181818181818186</v>
      </c>
      <c r="O28" s="10">
        <f xml:space="preserve"> (2*M28*N28)/(N28+M28)</f>
        <v>0.77477477477477474</v>
      </c>
      <c r="Q28" s="11">
        <v>47</v>
      </c>
      <c r="R28" s="12">
        <v>8</v>
      </c>
      <c r="S28" s="9">
        <f>SUM(Q28+R29)/SUM(Q28:R29)</f>
        <v>0.8883248730964467</v>
      </c>
      <c r="T28" s="9">
        <f t="shared" ref="T28" si="2">SUM(Q29,R28)/SUM(Q28:R29)</f>
        <v>0.1116751269035533</v>
      </c>
      <c r="U28" s="9">
        <f>Q28/SUM(Q28,Q29)</f>
        <v>0.77049180327868849</v>
      </c>
      <c r="V28" s="9">
        <f>Q28/SUM(Q28,R28)</f>
        <v>0.8545454545454545</v>
      </c>
      <c r="W28" s="10">
        <f xml:space="preserve"> (2*U28*V28)/(V28+U28)</f>
        <v>0.81034482758620696</v>
      </c>
    </row>
    <row r="29" spans="1:23" x14ac:dyDescent="0.25">
      <c r="A29" s="11">
        <v>13</v>
      </c>
      <c r="B29" s="12">
        <v>129</v>
      </c>
      <c r="C29" s="9"/>
      <c r="D29" s="9"/>
      <c r="E29" s="9"/>
      <c r="F29" s="9"/>
      <c r="G29" s="10"/>
      <c r="I29" s="11">
        <v>13</v>
      </c>
      <c r="J29" s="12">
        <v>129</v>
      </c>
      <c r="K29" s="9"/>
      <c r="L29" s="9"/>
      <c r="M29" s="9"/>
      <c r="N29" s="9"/>
      <c r="O29" s="10"/>
      <c r="Q29" s="11">
        <v>14</v>
      </c>
      <c r="R29" s="12">
        <v>128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56</v>
      </c>
      <c r="B31" s="12">
        <v>5</v>
      </c>
      <c r="C31" s="9">
        <f>SUM(A31+B32)/SUM(A31:B32)</f>
        <v>0.94444444444444442</v>
      </c>
      <c r="D31" s="9">
        <f t="shared" si="0"/>
        <v>5.5555555555555552E-2</v>
      </c>
      <c r="E31" s="9">
        <f>A31/SUM(A31,A32)</f>
        <v>0.90322580645161288</v>
      </c>
      <c r="F31" s="9">
        <f>A31/SUM(A31,B31)</f>
        <v>0.91803278688524592</v>
      </c>
      <c r="G31" s="10">
        <f xml:space="preserve"> (2*E31*F31)/(F31+E31)</f>
        <v>0.91056910569105687</v>
      </c>
      <c r="I31" s="11">
        <v>36</v>
      </c>
      <c r="J31" s="12">
        <v>25</v>
      </c>
      <c r="K31" s="9">
        <f>SUM(I31+J32)/SUM(I31:J32)</f>
        <v>0.85858585858585856</v>
      </c>
      <c r="L31" s="9">
        <f>SUM(I32,J31)/SUM(I31:J32)</f>
        <v>0.14141414141414141</v>
      </c>
      <c r="M31" s="9">
        <f>I31/SUM(I31,I32)</f>
        <v>0.92307692307692313</v>
      </c>
      <c r="N31" s="9">
        <f>I31/SUM(I31,J31)</f>
        <v>0.5901639344262295</v>
      </c>
      <c r="O31" s="10">
        <f xml:space="preserve"> (2*M31*N31)/(N31+M31)</f>
        <v>0.72000000000000008</v>
      </c>
      <c r="Q31" s="11">
        <v>45</v>
      </c>
      <c r="R31" s="12">
        <v>16</v>
      </c>
      <c r="S31" s="9">
        <f>SUM(Q31+R32)/SUM(Q31:R32)</f>
        <v>0.88888888888888884</v>
      </c>
      <c r="T31" s="9">
        <f>SUM(Q32,R31)/SUM(Q31:R32)</f>
        <v>0.1111111111111111</v>
      </c>
      <c r="U31" s="9">
        <f>Q31/SUM(Q31,Q32)</f>
        <v>0.88235294117647056</v>
      </c>
      <c r="V31" s="9">
        <f>Q31/SUM(Q31,R31)</f>
        <v>0.73770491803278693</v>
      </c>
      <c r="W31" s="10">
        <f xml:space="preserve"> (2*U31*V31)/(V31+U31)</f>
        <v>0.80357142857142849</v>
      </c>
    </row>
    <row r="32" spans="1:23" x14ac:dyDescent="0.25">
      <c r="A32" s="11">
        <v>6</v>
      </c>
      <c r="B32" s="12">
        <v>131</v>
      </c>
      <c r="C32" s="9"/>
      <c r="D32" s="9"/>
      <c r="E32" s="9"/>
      <c r="F32" s="9"/>
      <c r="G32" s="10"/>
      <c r="I32" s="11">
        <v>3</v>
      </c>
      <c r="J32" s="12">
        <v>134</v>
      </c>
      <c r="K32" s="9"/>
      <c r="L32" s="9"/>
      <c r="M32" s="9"/>
      <c r="N32" s="9"/>
      <c r="O32" s="10"/>
      <c r="Q32" s="11">
        <v>6</v>
      </c>
      <c r="R32" s="12">
        <v>131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3"/>
      <c r="B34" s="14"/>
      <c r="C34" s="15">
        <f>SUM(C10:C31)/8</f>
        <v>0.93532585783085387</v>
      </c>
      <c r="D34" s="15">
        <f>SUM(D10:D31)/8</f>
        <v>6.4674142169146062E-2</v>
      </c>
      <c r="E34" s="15">
        <f>SUM(E10:E31)/8</f>
        <v>0.88986769434252555</v>
      </c>
      <c r="F34" s="15">
        <f>SUM(F10:F31)/8</f>
        <v>0.90961140559408604</v>
      </c>
      <c r="G34" s="16">
        <f>SUM(G10:G31)/8</f>
        <v>0.89860794583169834</v>
      </c>
      <c r="I34" s="13"/>
      <c r="J34" s="14"/>
      <c r="K34" s="15">
        <f>SUM(K10:K31)/8</f>
        <v>0.83946483107739889</v>
      </c>
      <c r="L34" s="15">
        <f>SUM(L10:L31)/8</f>
        <v>0.160535168922601</v>
      </c>
      <c r="M34" s="15">
        <f>SUM(M10:M31)/8</f>
        <v>0.81161990582946475</v>
      </c>
      <c r="N34" s="15">
        <f>SUM(N10:N31)/8</f>
        <v>0.63897560140285015</v>
      </c>
      <c r="O34" s="16">
        <f>SUM(O10:O31)/8</f>
        <v>0.71132862649442929</v>
      </c>
      <c r="Q34" s="13"/>
      <c r="R34" s="14"/>
      <c r="S34" s="15">
        <f>SUM(S10:S31)/8</f>
        <v>0.88350457035729857</v>
      </c>
      <c r="T34" s="15">
        <f>SUM(T10:T31)/8</f>
        <v>0.11649542964270154</v>
      </c>
      <c r="U34" s="15">
        <f>SUM(U10:U31)/8</f>
        <v>0.86417333831279586</v>
      </c>
      <c r="V34" s="15">
        <f>SUM(V10:V31)/8</f>
        <v>0.749947942106021</v>
      </c>
      <c r="W34" s="16">
        <f>SUM(W10:W31)/8</f>
        <v>0.79985957254809925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34"/>
  <sheetViews>
    <sheetView workbookViewId="0">
      <selection activeCell="C34" sqref="C34:G34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21" t="s">
        <v>22</v>
      </c>
      <c r="B7" s="21"/>
      <c r="I7" s="22" t="s">
        <v>23</v>
      </c>
      <c r="J7" s="22"/>
      <c r="Q7" s="22" t="s">
        <v>24</v>
      </c>
      <c r="R7" s="22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36</v>
      </c>
      <c r="B10" s="12">
        <v>21</v>
      </c>
      <c r="C10" s="9">
        <f>SUM(A10+B11)/SUM(A10:B11)</f>
        <v>0.84343434343434343</v>
      </c>
      <c r="D10" s="9">
        <f>SUM(A11,B10)/SUM(A10:B11)</f>
        <v>0.15656565656565657</v>
      </c>
      <c r="E10" s="9">
        <f>A10/SUM(A10,A11)</f>
        <v>0.78260869565217395</v>
      </c>
      <c r="F10" s="9">
        <f>A10/SUM(A10,B10)</f>
        <v>0.63157894736842102</v>
      </c>
      <c r="G10" s="10">
        <f xml:space="preserve"> (2*E10*F10)/(F10+E10)</f>
        <v>0.69902912621359226</v>
      </c>
      <c r="I10" s="11">
        <v>37</v>
      </c>
      <c r="J10" s="12">
        <v>20</v>
      </c>
      <c r="K10" s="9">
        <f>SUM(I10+J11)/SUM(I10:J11)</f>
        <v>0.85353535353535348</v>
      </c>
      <c r="L10" s="9">
        <f>SUM(I11,J10)/SUM(I10:J11)</f>
        <v>0.14646464646464646</v>
      </c>
      <c r="M10" s="9">
        <f>I10/SUM(I10,I11)</f>
        <v>0.80434782608695654</v>
      </c>
      <c r="N10" s="9">
        <f>I10/SUM(I10,J10)</f>
        <v>0.64912280701754388</v>
      </c>
      <c r="O10" s="10">
        <f xml:space="preserve"> (2*M10*N10)/(N10+M10)</f>
        <v>0.71844660194174759</v>
      </c>
      <c r="Q10" s="11">
        <v>40</v>
      </c>
      <c r="R10" s="12">
        <v>17</v>
      </c>
      <c r="S10" s="9">
        <f>SUM(Q10+R11)/SUM(Q10:R11)</f>
        <v>0.84343434343434343</v>
      </c>
      <c r="T10" s="9">
        <f>SUM(Q11,R10)/SUM(Q10:R11)</f>
        <v>0.15656565656565657</v>
      </c>
      <c r="U10" s="9">
        <f>Q10/SUM(Q10,Q11)</f>
        <v>0.7407407407407407</v>
      </c>
      <c r="V10" s="9">
        <f>Q10/SUM(Q10,R10)</f>
        <v>0.70175438596491224</v>
      </c>
      <c r="W10" s="10">
        <f xml:space="preserve"> (2*U10*V10)/(V10+U10)</f>
        <v>0.72072072072072069</v>
      </c>
    </row>
    <row r="11" spans="1:23" x14ac:dyDescent="0.25">
      <c r="A11" s="11">
        <v>10</v>
      </c>
      <c r="B11" s="12">
        <v>131</v>
      </c>
      <c r="C11" s="9"/>
      <c r="D11" s="9"/>
      <c r="E11" s="9"/>
      <c r="F11" s="9"/>
      <c r="G11" s="10"/>
      <c r="I11" s="11">
        <v>9</v>
      </c>
      <c r="J11" s="12">
        <v>132</v>
      </c>
      <c r="K11" s="9"/>
      <c r="L11" s="9"/>
      <c r="M11" s="9"/>
      <c r="N11" s="9"/>
      <c r="O11" s="10"/>
      <c r="Q11" s="11">
        <v>14</v>
      </c>
      <c r="R11" s="12">
        <v>127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41</v>
      </c>
      <c r="B13" s="12">
        <v>25</v>
      </c>
      <c r="C13" s="9">
        <f>SUM(A13+B14)/SUM(A13:B14)</f>
        <v>0.80808080808080807</v>
      </c>
      <c r="D13" s="9">
        <f>SUM(A14,B13)/SUM(A13:B14)</f>
        <v>0.19191919191919191</v>
      </c>
      <c r="E13" s="9">
        <f>A13/SUM(A13,A14)</f>
        <v>0.7592592592592593</v>
      </c>
      <c r="F13" s="9">
        <f>A13/SUM(A13,B13)</f>
        <v>0.62121212121212122</v>
      </c>
      <c r="G13" s="10">
        <f xml:space="preserve"> (2*E13*F13)/(F13+E13)</f>
        <v>0.68333333333333335</v>
      </c>
      <c r="I13" s="11">
        <v>39</v>
      </c>
      <c r="J13" s="12">
        <v>27</v>
      </c>
      <c r="K13" s="9">
        <f>SUM(I13+J14)/SUM(I13:J14)</f>
        <v>0.79292929292929293</v>
      </c>
      <c r="L13" s="9">
        <f>SUM(I14,J13)/SUM(I13:J14)</f>
        <v>0.20707070707070707</v>
      </c>
      <c r="M13" s="9">
        <f>I13/SUM(I13,I14)</f>
        <v>0.73584905660377353</v>
      </c>
      <c r="N13" s="9">
        <f>I13/SUM(I13,J13)</f>
        <v>0.59090909090909094</v>
      </c>
      <c r="O13" s="10">
        <f xml:space="preserve"> (2*M13*N13)/(N13+M13)</f>
        <v>0.65546218487394958</v>
      </c>
      <c r="Q13" s="11">
        <v>40</v>
      </c>
      <c r="R13" s="12">
        <v>26</v>
      </c>
      <c r="S13" s="9">
        <f>SUM(Q13+R14)/SUM(Q13:R14)</f>
        <v>0.78787878787878785</v>
      </c>
      <c r="T13" s="9">
        <f>SUM(Q14,R13)/SUM(Q13:R14)</f>
        <v>0.21212121212121213</v>
      </c>
      <c r="U13" s="9">
        <f>Q13/SUM(Q13,Q14)</f>
        <v>0.7142857142857143</v>
      </c>
      <c r="V13" s="9">
        <f>Q13/SUM(Q13,R13)</f>
        <v>0.60606060606060608</v>
      </c>
      <c r="W13" s="10">
        <f xml:space="preserve"> (2*U13*V13)/(V13+U13)</f>
        <v>0.65573770491803274</v>
      </c>
    </row>
    <row r="14" spans="1:23" x14ac:dyDescent="0.25">
      <c r="A14" s="11">
        <v>13</v>
      </c>
      <c r="B14" s="12">
        <v>119</v>
      </c>
      <c r="C14" s="9"/>
      <c r="D14" s="9"/>
      <c r="E14" s="9"/>
      <c r="F14" s="9"/>
      <c r="G14" s="10"/>
      <c r="I14" s="11">
        <v>14</v>
      </c>
      <c r="J14" s="12">
        <v>118</v>
      </c>
      <c r="K14" s="9"/>
      <c r="L14" s="9"/>
      <c r="M14" s="9"/>
      <c r="N14" s="9"/>
      <c r="O14" s="10"/>
      <c r="Q14" s="11">
        <v>16</v>
      </c>
      <c r="R14" s="12">
        <v>116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36</v>
      </c>
      <c r="B16" s="12">
        <v>25</v>
      </c>
      <c r="C16" s="9">
        <f>SUM(A16+B17)/SUM(A16:B17)</f>
        <v>0.82412060301507539</v>
      </c>
      <c r="D16" s="9">
        <f>SUM(A17,B16)/SUM(A16:B17)</f>
        <v>0.17587939698492464</v>
      </c>
      <c r="E16" s="9">
        <f>A16/SUM(A16,A17)</f>
        <v>0.78260869565217395</v>
      </c>
      <c r="F16" s="9">
        <f>A16/SUM(A16,B16)</f>
        <v>0.5901639344262295</v>
      </c>
      <c r="G16" s="10">
        <f xml:space="preserve"> (2*E16*F16)/(F16+E16)</f>
        <v>0.67289719626168221</v>
      </c>
      <c r="I16" s="11">
        <v>35</v>
      </c>
      <c r="J16" s="12">
        <v>26</v>
      </c>
      <c r="K16" s="9">
        <f>SUM(I16+J17)/SUM(I16:J17)</f>
        <v>0.7839195979899497</v>
      </c>
      <c r="L16" s="9">
        <f>SUM(I17,J16)/SUM(I16:J17)</f>
        <v>0.21608040201005024</v>
      </c>
      <c r="M16" s="9">
        <f>I16/SUM(I16,I17)</f>
        <v>0.67307692307692313</v>
      </c>
      <c r="N16" s="9">
        <f>I16/SUM(I16,J16)</f>
        <v>0.57377049180327866</v>
      </c>
      <c r="O16" s="10">
        <f xml:space="preserve"> (2*M16*N16)/(N16+M16)</f>
        <v>0.61946902654867253</v>
      </c>
      <c r="Q16" s="11">
        <v>38</v>
      </c>
      <c r="R16" s="12">
        <v>23</v>
      </c>
      <c r="S16" s="9">
        <f>SUM(Q16+R17)/SUM(Q16:R17)</f>
        <v>0.79899497487437188</v>
      </c>
      <c r="T16" s="9">
        <f>SUM(Q17,R16)/SUM(Q16:R17)</f>
        <v>0.20100502512562815</v>
      </c>
      <c r="U16" s="9">
        <f>Q16/SUM(Q16,Q17)</f>
        <v>0.69090909090909092</v>
      </c>
      <c r="V16" s="9">
        <f>Q16/SUM(Q16,R16)</f>
        <v>0.62295081967213117</v>
      </c>
      <c r="W16" s="10">
        <f xml:space="preserve"> (2*U16*V16)/(V16+U16)</f>
        <v>0.65517241379310354</v>
      </c>
    </row>
    <row r="17" spans="1:23" x14ac:dyDescent="0.25">
      <c r="A17" s="11">
        <v>10</v>
      </c>
      <c r="B17" s="12">
        <v>128</v>
      </c>
      <c r="C17" s="9"/>
      <c r="D17" s="9"/>
      <c r="E17" s="9"/>
      <c r="F17" s="9"/>
      <c r="G17" s="10"/>
      <c r="I17" s="11">
        <v>17</v>
      </c>
      <c r="J17" s="12">
        <v>121</v>
      </c>
      <c r="K17" s="9"/>
      <c r="L17" s="9"/>
      <c r="M17" s="9"/>
      <c r="N17" s="9"/>
      <c r="O17" s="10"/>
      <c r="Q17" s="11">
        <v>17</v>
      </c>
      <c r="R17" s="12">
        <v>121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37</v>
      </c>
      <c r="B19" s="12">
        <v>25</v>
      </c>
      <c r="C19" s="9">
        <f>SUM(A19+B20)/SUM(A19:B20)</f>
        <v>0.84924623115577891</v>
      </c>
      <c r="D19" s="9">
        <f>SUM(A20,B19)/SUM(A19:B20)</f>
        <v>0.15075376884422109</v>
      </c>
      <c r="E19" s="9">
        <f>A19/SUM(A19,A20)</f>
        <v>0.88095238095238093</v>
      </c>
      <c r="F19" s="9">
        <f>A19/SUM(A19,B19)</f>
        <v>0.59677419354838712</v>
      </c>
      <c r="G19" s="10">
        <f xml:space="preserve"> (2*E19*F19)/(F19+E19)</f>
        <v>0.71153846153846156</v>
      </c>
      <c r="I19" s="11">
        <v>34</v>
      </c>
      <c r="J19" s="12">
        <v>28</v>
      </c>
      <c r="K19" s="9">
        <f>SUM(I19+J20)/SUM(I19:J20)</f>
        <v>0.82412060301507539</v>
      </c>
      <c r="L19" s="9">
        <f>SUM(I20,J19)/SUM(I19:J20)</f>
        <v>0.17587939698492464</v>
      </c>
      <c r="M19" s="9">
        <f>I19/SUM(I19,I20)</f>
        <v>0.82926829268292679</v>
      </c>
      <c r="N19" s="9">
        <f>I19/SUM(I19,J19)</f>
        <v>0.54838709677419351</v>
      </c>
      <c r="O19" s="10">
        <f xml:space="preserve"> (2*M19*N19)/(N19+M19)</f>
        <v>0.66019417475728159</v>
      </c>
      <c r="Q19" s="11">
        <v>36</v>
      </c>
      <c r="R19" s="12">
        <v>26</v>
      </c>
      <c r="S19" s="9">
        <f>SUM(Q19+R20)/SUM(Q19:R20)</f>
        <v>0.82412060301507539</v>
      </c>
      <c r="T19" s="9">
        <f>SUM(Q20,R19)/SUM(Q19:R20)</f>
        <v>0.17587939698492464</v>
      </c>
      <c r="U19" s="9">
        <f>Q19/SUM(Q19,Q20)</f>
        <v>0.8</v>
      </c>
      <c r="V19" s="9">
        <f>Q19/SUM(Q19,R19)</f>
        <v>0.58064516129032262</v>
      </c>
      <c r="W19" s="10">
        <f xml:space="preserve"> (2*U19*V19)/(V19+U19)</f>
        <v>0.67289719626168221</v>
      </c>
    </row>
    <row r="20" spans="1:23" x14ac:dyDescent="0.25">
      <c r="A20" s="11">
        <v>5</v>
      </c>
      <c r="B20" s="12">
        <v>132</v>
      </c>
      <c r="C20" s="9"/>
      <c r="D20" s="9"/>
      <c r="E20" s="9"/>
      <c r="F20" s="9"/>
      <c r="G20" s="10"/>
      <c r="I20" s="11">
        <v>7</v>
      </c>
      <c r="J20" s="12">
        <v>130</v>
      </c>
      <c r="K20" s="9"/>
      <c r="L20" s="9"/>
      <c r="M20" s="9"/>
      <c r="N20" s="9"/>
      <c r="O20" s="10"/>
      <c r="Q20" s="11">
        <v>9</v>
      </c>
      <c r="R20" s="12">
        <v>128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47</v>
      </c>
      <c r="B22" s="12">
        <v>27</v>
      </c>
      <c r="C22" s="9">
        <f>SUM(A22+B23)/SUM(A22:B23)</f>
        <v>0.79292929292929293</v>
      </c>
      <c r="D22" s="9">
        <f>SUM(A23,B22)/SUM(A22:B23)</f>
        <v>0.20707070707070707</v>
      </c>
      <c r="E22" s="9">
        <f>A22/SUM(A22,A23)</f>
        <v>0.77049180327868849</v>
      </c>
      <c r="F22" s="9">
        <f>A22/SUM(A22,B22)</f>
        <v>0.63513513513513509</v>
      </c>
      <c r="G22" s="10">
        <f xml:space="preserve"> (2*E22*F22)/(F22+E22)</f>
        <v>0.6962962962962963</v>
      </c>
      <c r="I22" s="11">
        <v>45</v>
      </c>
      <c r="J22" s="12">
        <v>29</v>
      </c>
      <c r="K22" s="9">
        <f>SUM(I22+J23)/SUM(I22:J23)</f>
        <v>0.76767676767676762</v>
      </c>
      <c r="L22" s="9">
        <f>SUM(I23,J22)/SUM(I22:J23)</f>
        <v>0.23232323232323232</v>
      </c>
      <c r="M22" s="9">
        <f>I22/SUM(I22,I23)</f>
        <v>0.72580645161290325</v>
      </c>
      <c r="N22" s="9">
        <f>I22/SUM(I22,J22)</f>
        <v>0.60810810810810811</v>
      </c>
      <c r="O22" s="10">
        <f xml:space="preserve"> (2*M22*N22)/(N22+M22)</f>
        <v>0.66176470588235292</v>
      </c>
      <c r="Q22" s="11">
        <v>47</v>
      </c>
      <c r="R22" s="12">
        <v>27</v>
      </c>
      <c r="S22" s="9">
        <f>SUM(Q22+R23)/SUM(Q22:R23)</f>
        <v>0.77777777777777779</v>
      </c>
      <c r="T22" s="9">
        <f>SUM(Q23,R22)/SUM(Q22:R23)</f>
        <v>0.22222222222222221</v>
      </c>
      <c r="U22" s="9">
        <f>Q22/SUM(Q22,Q23)</f>
        <v>0.734375</v>
      </c>
      <c r="V22" s="9">
        <f>Q22/SUM(Q22,R22)</f>
        <v>0.63513513513513509</v>
      </c>
      <c r="W22" s="10">
        <f xml:space="preserve"> (2*U22*V22)/(V22+U22)</f>
        <v>0.68115942028985499</v>
      </c>
    </row>
    <row r="23" spans="1:23" x14ac:dyDescent="0.25">
      <c r="A23" s="11">
        <v>14</v>
      </c>
      <c r="B23" s="12">
        <v>110</v>
      </c>
      <c r="C23" s="9"/>
      <c r="D23" s="9"/>
      <c r="E23" s="9"/>
      <c r="F23" s="9"/>
      <c r="G23" s="10"/>
      <c r="I23" s="11">
        <v>17</v>
      </c>
      <c r="J23" s="12">
        <v>107</v>
      </c>
      <c r="K23" s="9"/>
      <c r="L23" s="9"/>
      <c r="M23" s="9"/>
      <c r="N23" s="9"/>
      <c r="O23" s="10"/>
      <c r="Q23" s="11">
        <v>17</v>
      </c>
      <c r="R23" s="12">
        <v>107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35</v>
      </c>
      <c r="B25" s="12">
        <v>22</v>
      </c>
      <c r="C25" s="9">
        <f>SUM(A25+B26)/SUM(A25:B26)</f>
        <v>0.84848484848484851</v>
      </c>
      <c r="D25" s="9">
        <f>SUM(A26,B25)/SUM(A25:B26)</f>
        <v>0.15151515151515152</v>
      </c>
      <c r="E25" s="9">
        <f>A25/SUM(A25,A26)</f>
        <v>0.81395348837209303</v>
      </c>
      <c r="F25" s="9">
        <f>A25/SUM(A25,B25)</f>
        <v>0.61403508771929827</v>
      </c>
      <c r="G25" s="10">
        <f xml:space="preserve"> (2*E25*F25)/(F25+E25)</f>
        <v>0.7</v>
      </c>
      <c r="I25" s="11">
        <v>36</v>
      </c>
      <c r="J25" s="12">
        <v>21</v>
      </c>
      <c r="K25" s="9">
        <f>SUM(I25+J26)/SUM(I25:J26)</f>
        <v>0.83838383838383834</v>
      </c>
      <c r="L25" s="9">
        <f>SUM(I26,J25)/SUM(I25:J26)</f>
        <v>0.16161616161616163</v>
      </c>
      <c r="M25" s="9">
        <f>I25/SUM(I25,I26)</f>
        <v>0.76595744680851063</v>
      </c>
      <c r="N25" s="9">
        <f>I25/SUM(I25,J25)</f>
        <v>0.63157894736842102</v>
      </c>
      <c r="O25" s="10">
        <f xml:space="preserve"> (2*M25*N25)/(N25+M25)</f>
        <v>0.69230769230769229</v>
      </c>
      <c r="Q25" s="11">
        <v>36</v>
      </c>
      <c r="R25" s="12">
        <v>21</v>
      </c>
      <c r="S25" s="9">
        <f>SUM(Q25+R26)/SUM(Q25:R26)</f>
        <v>0.84343434343434343</v>
      </c>
      <c r="T25" s="9">
        <f>SUM(Q26,R25)/SUM(Q25:R26)</f>
        <v>0.15656565656565657</v>
      </c>
      <c r="U25" s="9">
        <f>Q25/SUM(Q25,Q26)</f>
        <v>0.78260869565217395</v>
      </c>
      <c r="V25" s="9">
        <f>Q25/SUM(Q25,R25)</f>
        <v>0.63157894736842102</v>
      </c>
      <c r="W25" s="10">
        <f xml:space="preserve"> (2*U25*V25)/(V25+U25)</f>
        <v>0.69902912621359226</v>
      </c>
    </row>
    <row r="26" spans="1:23" x14ac:dyDescent="0.25">
      <c r="A26" s="11">
        <v>8</v>
      </c>
      <c r="B26" s="12">
        <v>133</v>
      </c>
      <c r="C26" s="9"/>
      <c r="D26" s="9"/>
      <c r="E26" s="9"/>
      <c r="F26" s="9"/>
      <c r="G26" s="10"/>
      <c r="I26" s="11">
        <v>11</v>
      </c>
      <c r="J26" s="12">
        <v>130</v>
      </c>
      <c r="K26" s="9"/>
      <c r="L26" s="9"/>
      <c r="M26" s="9"/>
      <c r="N26" s="9"/>
      <c r="O26" s="10"/>
      <c r="Q26" s="11">
        <v>10</v>
      </c>
      <c r="R26" s="12">
        <v>131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1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40</v>
      </c>
      <c r="B28" s="12">
        <v>15</v>
      </c>
      <c r="C28" s="9">
        <f>SUM(A28+B29)/SUM(A28:B29)</f>
        <v>0.85641025641025637</v>
      </c>
      <c r="D28" s="9">
        <v>0.74</v>
      </c>
      <c r="E28" s="9">
        <f>A28/SUM(A28,A29)</f>
        <v>0.75471698113207553</v>
      </c>
      <c r="F28" s="9">
        <f>A28/SUM(A28,B28)</f>
        <v>0.72727272727272729</v>
      </c>
      <c r="G28" s="10">
        <f xml:space="preserve"> (2*E28*F28)/(F28+E28)</f>
        <v>0.7407407407407407</v>
      </c>
      <c r="I28" s="11">
        <v>36</v>
      </c>
      <c r="J28" s="12">
        <v>19</v>
      </c>
      <c r="K28" s="9">
        <f>SUM(I28+J29)/SUM(I28:J29)</f>
        <v>0.83076923076923082</v>
      </c>
      <c r="L28" s="9">
        <v>0.74</v>
      </c>
      <c r="M28" s="9">
        <f>I28/SUM(I28,I29)</f>
        <v>0.72</v>
      </c>
      <c r="N28" s="9">
        <f>I28/SUM(I28,J28)</f>
        <v>0.65454545454545454</v>
      </c>
      <c r="O28" s="10">
        <f xml:space="preserve"> (2*M28*N28)/(N28+M28)</f>
        <v>0.68571428571428572</v>
      </c>
      <c r="Q28" s="11">
        <v>37</v>
      </c>
      <c r="R28" s="12">
        <v>18</v>
      </c>
      <c r="S28" s="9">
        <f>SUM(Q28+R29)/SUM(Q28:R29)</f>
        <v>0.84102564102564104</v>
      </c>
      <c r="T28" s="9">
        <v>0.74</v>
      </c>
      <c r="U28" s="9">
        <f>Q28/SUM(Q28,Q29)</f>
        <v>0.74</v>
      </c>
      <c r="V28" s="9">
        <f>Q28/SUM(Q28,R28)</f>
        <v>0.67272727272727273</v>
      </c>
      <c r="W28" s="10">
        <f xml:space="preserve"> (2*U28*V28)/(V28+U28)</f>
        <v>0.70476190476190481</v>
      </c>
    </row>
    <row r="29" spans="1:23" x14ac:dyDescent="0.25">
      <c r="A29" s="11">
        <v>13</v>
      </c>
      <c r="B29" s="12">
        <v>127</v>
      </c>
      <c r="C29" s="9"/>
      <c r="D29" s="9"/>
      <c r="E29" s="9"/>
      <c r="F29" s="9"/>
      <c r="G29" s="10"/>
      <c r="I29" s="11">
        <v>14</v>
      </c>
      <c r="J29" s="12">
        <v>126</v>
      </c>
      <c r="K29" s="9"/>
      <c r="L29" s="9"/>
      <c r="M29" s="9"/>
      <c r="N29" s="9"/>
      <c r="O29" s="10"/>
      <c r="Q29" s="11">
        <v>13</v>
      </c>
      <c r="R29" s="12">
        <v>127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42</v>
      </c>
      <c r="B31" s="12">
        <v>19</v>
      </c>
      <c r="C31" s="9">
        <f>SUM(A31+B32)/SUM(A31:B32)</f>
        <v>0.84848484848484851</v>
      </c>
      <c r="D31" s="9">
        <f>SUM(A32,B31)/SUM(A31:B32)</f>
        <v>0.15151515151515152</v>
      </c>
      <c r="E31" s="9">
        <f>A31/SUM(A31,A32)</f>
        <v>0.79245283018867929</v>
      </c>
      <c r="F31" s="9">
        <f>A31/SUM(A31,B31)</f>
        <v>0.68852459016393441</v>
      </c>
      <c r="G31" s="10">
        <f xml:space="preserve"> (2*E31*F31)/(F31+E31)</f>
        <v>0.73684210526315785</v>
      </c>
      <c r="I31" s="11">
        <v>39</v>
      </c>
      <c r="J31" s="12">
        <v>22</v>
      </c>
      <c r="K31" s="9">
        <f>SUM(I31+J32)/SUM(I31:J32)</f>
        <v>0.78787878787878785</v>
      </c>
      <c r="L31" s="9">
        <f>SUM(I32,J31)/SUM(I31:J32)</f>
        <v>0.21212121212121213</v>
      </c>
      <c r="M31" s="9">
        <f>I31/SUM(I31,I32)</f>
        <v>0.66101694915254239</v>
      </c>
      <c r="N31" s="9">
        <f>I31/SUM(I31,J31)</f>
        <v>0.63934426229508201</v>
      </c>
      <c r="O31" s="10">
        <f xml:space="preserve"> (2*M31*N31)/(N31+M31)</f>
        <v>0.65</v>
      </c>
      <c r="Q31" s="11">
        <v>44</v>
      </c>
      <c r="R31" s="12">
        <v>17</v>
      </c>
      <c r="S31" s="9">
        <f>SUM(Q31+R32)/SUM(Q31:R32)</f>
        <v>0.8232323232323232</v>
      </c>
      <c r="T31" s="9">
        <f>SUM(Q32,R31)/SUM(Q31:R32)</f>
        <v>0.17676767676767677</v>
      </c>
      <c r="U31" s="9">
        <f>Q31/SUM(Q31,Q32)</f>
        <v>0.70967741935483875</v>
      </c>
      <c r="V31" s="9">
        <f>Q31/SUM(Q31,R31)</f>
        <v>0.72131147540983609</v>
      </c>
      <c r="W31" s="10">
        <f xml:space="preserve"> (2*U31*V31)/(V31+U31)</f>
        <v>0.71544715447154461</v>
      </c>
    </row>
    <row r="32" spans="1:23" x14ac:dyDescent="0.25">
      <c r="A32" s="11">
        <v>11</v>
      </c>
      <c r="B32" s="12">
        <v>126</v>
      </c>
      <c r="C32" s="9"/>
      <c r="D32" s="9"/>
      <c r="E32" s="9"/>
      <c r="F32" s="9"/>
      <c r="G32" s="10"/>
      <c r="I32" s="11">
        <v>20</v>
      </c>
      <c r="J32" s="12">
        <v>117</v>
      </c>
      <c r="K32" s="9"/>
      <c r="L32" s="9"/>
      <c r="M32" s="9"/>
      <c r="N32" s="9"/>
      <c r="O32" s="10"/>
      <c r="Q32" s="11">
        <v>18</v>
      </c>
      <c r="R32" s="12">
        <v>119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3"/>
      <c r="B34" s="14"/>
      <c r="C34" s="15">
        <f>SUM(C10:C31)/8</f>
        <v>0.83389890399940647</v>
      </c>
      <c r="D34" s="15">
        <f>SUM(D10:D31)/8</f>
        <v>0.24065237805187556</v>
      </c>
      <c r="E34" s="15">
        <f>SUM(E10:E31)/8</f>
        <v>0.79213051681094049</v>
      </c>
      <c r="F34" s="15">
        <f>SUM(F10:F31)/8</f>
        <v>0.63808709210578185</v>
      </c>
      <c r="G34" s="16">
        <f>SUM(G10:G31)/8</f>
        <v>0.70508465745590798</v>
      </c>
      <c r="I34" s="13"/>
      <c r="J34" s="14"/>
      <c r="K34" s="15">
        <f>SUM(K10:K31)/8</f>
        <v>0.80990168402228702</v>
      </c>
      <c r="L34" s="15">
        <f>SUM(L10:L31)/8</f>
        <v>0.26144446982386677</v>
      </c>
      <c r="M34" s="15">
        <f>SUM(M10:M31)/8</f>
        <v>0.73941536825306697</v>
      </c>
      <c r="N34" s="15">
        <f>SUM(N10:N31)/8</f>
        <v>0.61197078235264657</v>
      </c>
      <c r="O34" s="16">
        <f>SUM(O10:O31)/8</f>
        <v>0.66791983400324784</v>
      </c>
      <c r="Q34" s="13"/>
      <c r="R34" s="14"/>
      <c r="S34" s="15">
        <f>SUM(S10:S31)/8</f>
        <v>0.81748734933408307</v>
      </c>
      <c r="T34" s="15">
        <f>SUM(T10:T31)/8</f>
        <v>0.2551408557941221</v>
      </c>
      <c r="U34" s="15">
        <f>SUM(U10:U31)/8</f>
        <v>0.73907458261781989</v>
      </c>
      <c r="V34" s="15">
        <f>SUM(V10:V31)/8</f>
        <v>0.6465204754535796</v>
      </c>
      <c r="W34" s="16">
        <f>SUM(W10:W31)/8</f>
        <v>0.68811570517880449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N5" sqref="N5:AA38"/>
    </sheetView>
  </sheetViews>
  <sheetFormatPr defaultRowHeight="15" x14ac:dyDescent="0.25"/>
  <sheetData>
    <row r="1" spans="1:27" x14ac:dyDescent="0.25">
      <c r="B1" t="s">
        <v>28</v>
      </c>
      <c r="C1" t="s">
        <v>29</v>
      </c>
      <c r="D1" t="s">
        <v>30</v>
      </c>
      <c r="E1" t="s">
        <v>31</v>
      </c>
      <c r="F1" t="s">
        <v>4</v>
      </c>
    </row>
    <row r="2" spans="1:27" x14ac:dyDescent="0.25">
      <c r="A2" t="s">
        <v>7</v>
      </c>
      <c r="B2">
        <v>0.83389890399940647</v>
      </c>
      <c r="C2">
        <v>0.24065237805187556</v>
      </c>
      <c r="D2">
        <v>0.79213051681094049</v>
      </c>
      <c r="E2">
        <v>0.63808709210578185</v>
      </c>
      <c r="F2">
        <v>0.70508465745590798</v>
      </c>
    </row>
    <row r="3" spans="1:27" x14ac:dyDescent="0.25">
      <c r="A3" t="s">
        <v>8</v>
      </c>
      <c r="B3">
        <v>0.74767090790429602</v>
      </c>
      <c r="C3">
        <v>0.25232909209570409</v>
      </c>
      <c r="D3">
        <v>0.77094760137523288</v>
      </c>
      <c r="E3">
        <v>0.27488976005981769</v>
      </c>
      <c r="F3">
        <v>0.40341019982700099</v>
      </c>
    </row>
    <row r="4" spans="1:27" x14ac:dyDescent="0.25">
      <c r="A4" t="s">
        <v>5</v>
      </c>
      <c r="B4">
        <v>0.93532585783085387</v>
      </c>
      <c r="C4">
        <v>6.4674142169146062E-2</v>
      </c>
      <c r="D4">
        <v>0.88986769434252555</v>
      </c>
      <c r="E4">
        <v>0.90961140559408604</v>
      </c>
      <c r="F4">
        <v>0.89860794583169834</v>
      </c>
    </row>
    <row r="5" spans="1:27" x14ac:dyDescent="0.25"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25"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x14ac:dyDescent="0.25"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25"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25"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25"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25"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25"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25"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25"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25"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25"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4:27" x14ac:dyDescent="0.25"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4:27" x14ac:dyDescent="0.25"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4:27" x14ac:dyDescent="0.25"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4:27" x14ac:dyDescent="0.25"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4:27" x14ac:dyDescent="0.25"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4:27" x14ac:dyDescent="0.25"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4:27" x14ac:dyDescent="0.25"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4:27" x14ac:dyDescent="0.25"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4:27" x14ac:dyDescent="0.25"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4:27" x14ac:dyDescent="0.25"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4:27" x14ac:dyDescent="0.25"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4:27" x14ac:dyDescent="0.25"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4:27" x14ac:dyDescent="0.25"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4:27" x14ac:dyDescent="0.25"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4:27" x14ac:dyDescent="0.25"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4:27" x14ac:dyDescent="0.25"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4:27" x14ac:dyDescent="0.25"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4:27" x14ac:dyDescent="0.25"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4:27" x14ac:dyDescent="0.25"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4:27" x14ac:dyDescent="0.25"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4:27" x14ac:dyDescent="0.25"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4:27" x14ac:dyDescent="0.25"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</sheetData>
  <mergeCells count="1">
    <mergeCell ref="N5:AA3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34"/>
  <sheetViews>
    <sheetView workbookViewId="0">
      <selection activeCell="C34" sqref="C34:G34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7">
        <v>15</v>
      </c>
      <c r="C2" s="4">
        <v>19</v>
      </c>
      <c r="D2" s="4">
        <v>19</v>
      </c>
    </row>
    <row r="3" spans="1:23" x14ac:dyDescent="0.25">
      <c r="A3" s="4" t="s">
        <v>10</v>
      </c>
      <c r="B3" s="17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7" t="s">
        <v>15</v>
      </c>
      <c r="C4" s="4" t="s">
        <v>15</v>
      </c>
      <c r="D4" s="4" t="s">
        <v>18</v>
      </c>
    </row>
    <row r="7" spans="1:23" x14ac:dyDescent="0.25">
      <c r="A7" s="21" t="s">
        <v>25</v>
      </c>
      <c r="B7" s="21"/>
      <c r="I7" s="22" t="s">
        <v>26</v>
      </c>
      <c r="J7" s="22"/>
      <c r="Q7" s="22" t="s">
        <v>27</v>
      </c>
      <c r="R7" s="22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17</v>
      </c>
      <c r="B10" s="12">
        <v>40</v>
      </c>
      <c r="C10" s="9">
        <f>SUM(A10+B11)/SUM(A10:B11)</f>
        <v>0.76262626262626265</v>
      </c>
      <c r="D10" s="9">
        <f>SUM(A11,B10)/SUM(A10:B11)</f>
        <v>0.23737373737373738</v>
      </c>
      <c r="E10" s="9">
        <f>A10/SUM(A10,A11)</f>
        <v>0.70833333333333337</v>
      </c>
      <c r="F10" s="9">
        <f>A10/SUM(A10,B10)</f>
        <v>0.2982456140350877</v>
      </c>
      <c r="G10" s="10">
        <f xml:space="preserve"> (2*E10*F10)/(F10+E10)</f>
        <v>0.41975308641975312</v>
      </c>
      <c r="I10" s="11">
        <v>36</v>
      </c>
      <c r="J10" s="12">
        <v>21</v>
      </c>
      <c r="K10" s="9">
        <f>SUM(I10+J11)/SUM(I10:J11)</f>
        <v>0.77777777777777779</v>
      </c>
      <c r="L10" s="9">
        <f>SUM(I11,J10)/SUM(I10:J11)</f>
        <v>0.22222222222222221</v>
      </c>
      <c r="M10" s="9">
        <f>I10/SUM(I10,I11)</f>
        <v>0.61016949152542377</v>
      </c>
      <c r="N10" s="9">
        <f>I10/SUM(I10,J10)</f>
        <v>0.63157894736842102</v>
      </c>
      <c r="O10" s="10">
        <f xml:space="preserve"> (2*M10*N10)/(N10+M10)</f>
        <v>0.62068965517241381</v>
      </c>
      <c r="Q10" s="11">
        <v>40</v>
      </c>
      <c r="R10" s="12">
        <v>17</v>
      </c>
      <c r="S10" s="9">
        <f>SUM(Q10+R11)/SUM(Q10:R11)</f>
        <v>0.81313131313131315</v>
      </c>
      <c r="T10" s="9">
        <f>SUM(Q11,R10)/SUM(Q10:R11)</f>
        <v>0.18686868686868688</v>
      </c>
      <c r="U10" s="9">
        <f>Q10/SUM(Q10,Q11)</f>
        <v>0.66666666666666663</v>
      </c>
      <c r="V10" s="9">
        <f>Q10/SUM(Q10,R10)</f>
        <v>0.70175438596491224</v>
      </c>
      <c r="W10" s="10">
        <f xml:space="preserve"> (2*U10*V10)/(V10+U10)</f>
        <v>0.68376068376068377</v>
      </c>
    </row>
    <row r="11" spans="1:23" x14ac:dyDescent="0.25">
      <c r="A11" s="11">
        <v>7</v>
      </c>
      <c r="B11" s="12">
        <v>134</v>
      </c>
      <c r="C11" s="9"/>
      <c r="D11" s="9"/>
      <c r="E11" s="9"/>
      <c r="F11" s="9"/>
      <c r="G11" s="10"/>
      <c r="I11" s="11">
        <v>23</v>
      </c>
      <c r="J11" s="12">
        <v>118</v>
      </c>
      <c r="K11" s="9"/>
      <c r="L11" s="9"/>
      <c r="M11" s="9"/>
      <c r="N11" s="9"/>
      <c r="O11" s="10"/>
      <c r="Q11" s="11">
        <v>20</v>
      </c>
      <c r="R11" s="12">
        <v>121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17</v>
      </c>
      <c r="B13" s="12">
        <v>49</v>
      </c>
      <c r="C13" s="9">
        <f t="shared" ref="C13:C31" si="0">SUM(A13+B14)/SUM(A13:B14)</f>
        <v>0.73604060913705582</v>
      </c>
      <c r="D13" s="9">
        <f t="shared" ref="D13:D31" si="1">SUM(A14,B13)/SUM(A13:B14)</f>
        <v>0.26395939086294418</v>
      </c>
      <c r="E13" s="9">
        <f>A13/SUM(A13,A14)</f>
        <v>0.85</v>
      </c>
      <c r="F13" s="9">
        <f t="shared" ref="F13:F31" si="2">A13/SUM(A13,B13)</f>
        <v>0.25757575757575757</v>
      </c>
      <c r="G13" s="10">
        <f t="shared" ref="G13:G31" si="3" xml:space="preserve"> (2*E13*F13)/(F13+E13)</f>
        <v>0.39534883720930236</v>
      </c>
      <c r="I13" s="11">
        <v>40</v>
      </c>
      <c r="J13" s="12">
        <v>26</v>
      </c>
      <c r="K13" s="9">
        <f>SUM(I13+J14)/SUM(I13:J14)</f>
        <v>0.75634517766497467</v>
      </c>
      <c r="L13" s="9">
        <f>SUM(I14,J13)/SUM(I13:J14)</f>
        <v>0.24365482233502539</v>
      </c>
      <c r="M13" s="9">
        <f>I13/SUM(I13,I14)</f>
        <v>0.64516129032258063</v>
      </c>
      <c r="N13" s="9">
        <f>I13/SUM(I13,J13)</f>
        <v>0.60606060606060608</v>
      </c>
      <c r="O13" s="10">
        <f xml:space="preserve"> (2*M13*N13)/(N13+M13)</f>
        <v>0.625</v>
      </c>
      <c r="Q13" s="11">
        <v>38</v>
      </c>
      <c r="R13" s="12">
        <v>28</v>
      </c>
      <c r="S13" s="9">
        <f>SUM(Q13+R14)/SUM(Q13:R14)</f>
        <v>0.74111675126903553</v>
      </c>
      <c r="T13" s="9">
        <f>SUM(Q14,R13)/SUM(Q13:R14)</f>
        <v>0.25888324873096447</v>
      </c>
      <c r="U13" s="9">
        <f>Q13/SUM(Q13,Q14)</f>
        <v>0.62295081967213117</v>
      </c>
      <c r="V13" s="9">
        <f>Q13/SUM(Q13,R13)</f>
        <v>0.5757575757575758</v>
      </c>
      <c r="W13" s="10">
        <f xml:space="preserve"> (2*U13*V13)/(V13+U13)</f>
        <v>0.59842519685039375</v>
      </c>
    </row>
    <row r="14" spans="1:23" x14ac:dyDescent="0.25">
      <c r="A14" s="11">
        <v>3</v>
      </c>
      <c r="B14" s="12">
        <v>128</v>
      </c>
      <c r="C14" s="9"/>
      <c r="D14" s="9"/>
      <c r="E14" s="9"/>
      <c r="F14" s="9"/>
      <c r="G14" s="10"/>
      <c r="I14" s="11">
        <v>22</v>
      </c>
      <c r="J14" s="12">
        <v>109</v>
      </c>
      <c r="K14" s="9"/>
      <c r="L14" s="9"/>
      <c r="M14" s="9"/>
      <c r="N14" s="9"/>
      <c r="O14" s="10"/>
      <c r="Q14" s="11">
        <v>23</v>
      </c>
      <c r="R14" s="12">
        <v>108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15</v>
      </c>
      <c r="B16" s="12">
        <v>46</v>
      </c>
      <c r="C16" s="9">
        <f t="shared" si="0"/>
        <v>0.7386934673366834</v>
      </c>
      <c r="D16" s="9">
        <f t="shared" si="1"/>
        <v>0.2613065326633166</v>
      </c>
      <c r="E16" s="9">
        <f t="shared" ref="E16:E31" si="4">A16/SUM(A16,A17)</f>
        <v>0.7142857142857143</v>
      </c>
      <c r="F16" s="9">
        <f t="shared" si="2"/>
        <v>0.24590163934426229</v>
      </c>
      <c r="G16" s="10">
        <f t="shared" si="3"/>
        <v>0.36585365853658536</v>
      </c>
      <c r="I16" s="11">
        <v>28</v>
      </c>
      <c r="J16" s="12">
        <v>33</v>
      </c>
      <c r="K16" s="9">
        <f>SUM(I16+J17)/SUM(I16:J17)</f>
        <v>0.75376884422110557</v>
      </c>
      <c r="L16" s="9">
        <f>SUM(I17,J16)/SUM(I16:J17)</f>
        <v>0.24623115577889448</v>
      </c>
      <c r="M16" s="9">
        <f>I16/SUM(I16,I17)</f>
        <v>0.63636363636363635</v>
      </c>
      <c r="N16" s="9">
        <f>I16/SUM(I16,J16)</f>
        <v>0.45901639344262296</v>
      </c>
      <c r="O16" s="10">
        <f xml:space="preserve"> (2*M16*N16)/(N16+M16)</f>
        <v>0.53333333333333333</v>
      </c>
      <c r="Q16" s="11">
        <v>30</v>
      </c>
      <c r="R16" s="12">
        <v>31</v>
      </c>
      <c r="S16" s="9">
        <f>SUM(Q16+R17)/SUM(Q16:R17)</f>
        <v>0.74371859296482412</v>
      </c>
      <c r="T16" s="9">
        <f>SUM(Q17,R16)/SUM(Q16:R17)</f>
        <v>0.25628140703517588</v>
      </c>
      <c r="U16" s="9">
        <f>Q16/SUM(Q16,Q17)</f>
        <v>0.6</v>
      </c>
      <c r="V16" s="9">
        <f>Q16/SUM(Q16,R16)</f>
        <v>0.49180327868852458</v>
      </c>
      <c r="W16" s="10">
        <f xml:space="preserve"> (2*U16*V16)/(V16+U16)</f>
        <v>0.54054054054054057</v>
      </c>
    </row>
    <row r="17" spans="1:23" x14ac:dyDescent="0.25">
      <c r="A17" s="11">
        <v>6</v>
      </c>
      <c r="B17" s="12">
        <v>132</v>
      </c>
      <c r="C17" s="9"/>
      <c r="D17" s="9"/>
      <c r="E17" s="9"/>
      <c r="F17" s="9"/>
      <c r="G17" s="10"/>
      <c r="I17" s="11">
        <v>16</v>
      </c>
      <c r="J17" s="12">
        <v>122</v>
      </c>
      <c r="K17" s="9"/>
      <c r="L17" s="9"/>
      <c r="M17" s="9"/>
      <c r="N17" s="9"/>
      <c r="O17" s="10"/>
      <c r="Q17" s="11">
        <v>20</v>
      </c>
      <c r="R17" s="12">
        <v>118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16</v>
      </c>
      <c r="B19" s="12">
        <v>46</v>
      </c>
      <c r="C19" s="9">
        <f t="shared" si="0"/>
        <v>0.75879396984924619</v>
      </c>
      <c r="D19" s="9">
        <f t="shared" si="1"/>
        <v>0.24120603015075376</v>
      </c>
      <c r="E19" s="9">
        <f t="shared" si="4"/>
        <v>0.88888888888888884</v>
      </c>
      <c r="F19" s="9">
        <f t="shared" si="2"/>
        <v>0.25806451612903225</v>
      </c>
      <c r="G19" s="10">
        <f t="shared" si="3"/>
        <v>0.39999999999999997</v>
      </c>
      <c r="I19" s="11">
        <v>35</v>
      </c>
      <c r="J19" s="12">
        <v>27</v>
      </c>
      <c r="K19" s="9">
        <f>SUM(I19+J20)/SUM(I19:J20)</f>
        <v>0.77889447236180909</v>
      </c>
      <c r="L19" s="9">
        <f>SUM(I20,J19)/SUM(I19:J20)</f>
        <v>0.22110552763819097</v>
      </c>
      <c r="M19" s="9">
        <f>I19/SUM(I19,I20)</f>
        <v>0.67307692307692313</v>
      </c>
      <c r="N19" s="9">
        <f>I19/SUM(I19,J19)</f>
        <v>0.56451612903225812</v>
      </c>
      <c r="O19" s="10">
        <f xml:space="preserve"> (2*M19*N19)/(N19+M19)</f>
        <v>0.61403508771929827</v>
      </c>
      <c r="Q19" s="11">
        <v>37</v>
      </c>
      <c r="R19" s="12">
        <v>25</v>
      </c>
      <c r="S19" s="9">
        <f>SUM(Q19+R20)/SUM(Q19:R20)</f>
        <v>0.79396984924623115</v>
      </c>
      <c r="T19" s="9">
        <f>SUM(Q20,R19)/SUM(Q19:R20)</f>
        <v>0.20603015075376885</v>
      </c>
      <c r="U19" s="9">
        <f>Q19/SUM(Q19,Q20)</f>
        <v>0.69811320754716977</v>
      </c>
      <c r="V19" s="9">
        <f>Q19/SUM(Q19,R19)</f>
        <v>0.59677419354838712</v>
      </c>
      <c r="W19" s="10">
        <f xml:space="preserve"> (2*U19*V19)/(V19+U19)</f>
        <v>0.64347826086956528</v>
      </c>
    </row>
    <row r="20" spans="1:23" x14ac:dyDescent="0.25">
      <c r="A20" s="11">
        <v>2</v>
      </c>
      <c r="B20" s="12">
        <v>135</v>
      </c>
      <c r="C20" s="9"/>
      <c r="D20" s="9"/>
      <c r="E20" s="9"/>
      <c r="F20" s="9"/>
      <c r="G20" s="10"/>
      <c r="I20" s="11">
        <v>17</v>
      </c>
      <c r="J20" s="12">
        <v>120</v>
      </c>
      <c r="K20" s="9"/>
      <c r="L20" s="9"/>
      <c r="M20" s="9"/>
      <c r="N20" s="9"/>
      <c r="O20" s="10"/>
      <c r="Q20" s="11">
        <v>16</v>
      </c>
      <c r="R20" s="12">
        <v>121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19</v>
      </c>
      <c r="B22" s="12">
        <v>55</v>
      </c>
      <c r="C22" s="9">
        <f t="shared" si="0"/>
        <v>0.69696969696969702</v>
      </c>
      <c r="D22" s="9">
        <f t="shared" si="1"/>
        <v>0.30303030303030304</v>
      </c>
      <c r="E22" s="9">
        <f t="shared" si="4"/>
        <v>0.79166666666666663</v>
      </c>
      <c r="F22" s="9">
        <f t="shared" si="2"/>
        <v>0.25675675675675674</v>
      </c>
      <c r="G22" s="10">
        <f t="shared" si="3"/>
        <v>0.38775510204081631</v>
      </c>
      <c r="I22" s="11">
        <v>42</v>
      </c>
      <c r="J22" s="12">
        <v>32</v>
      </c>
      <c r="K22" s="9">
        <f>SUM(I22+J23)/SUM(I22:J23)</f>
        <v>0.73737373737373735</v>
      </c>
      <c r="L22" s="9">
        <f>SUM(I23,J22)/SUM(I22:J23)</f>
        <v>0.26262626262626265</v>
      </c>
      <c r="M22" s="9">
        <f>I22/SUM(I22,I23)</f>
        <v>0.67741935483870963</v>
      </c>
      <c r="N22" s="9">
        <f>I22/SUM(I22,J22)</f>
        <v>0.56756756756756754</v>
      </c>
      <c r="O22" s="10">
        <f xml:space="preserve"> (2*M22*N22)/(N22+M22)</f>
        <v>0.61764705882352944</v>
      </c>
      <c r="Q22" s="11">
        <v>47</v>
      </c>
      <c r="R22" s="12">
        <v>27</v>
      </c>
      <c r="S22" s="9">
        <f>SUM(Q22+R23)/SUM(Q22:R23)</f>
        <v>0.75757575757575757</v>
      </c>
      <c r="T22" s="9">
        <f>SUM(Q23,R22)/SUM(Q22:R23)</f>
        <v>0.24242424242424243</v>
      </c>
      <c r="U22" s="9">
        <f>Q22/SUM(Q22,Q23)</f>
        <v>0.69117647058823528</v>
      </c>
      <c r="V22" s="9">
        <f>Q22/SUM(Q22,R22)</f>
        <v>0.63513513513513509</v>
      </c>
      <c r="W22" s="10">
        <f xml:space="preserve"> (2*U22*V22)/(V22+U22)</f>
        <v>0.66197183098591539</v>
      </c>
    </row>
    <row r="23" spans="1:23" x14ac:dyDescent="0.25">
      <c r="A23" s="11">
        <v>5</v>
      </c>
      <c r="B23" s="12">
        <v>119</v>
      </c>
      <c r="C23" s="9"/>
      <c r="D23" s="9"/>
      <c r="E23" s="9"/>
      <c r="F23" s="9"/>
      <c r="G23" s="10"/>
      <c r="I23" s="11">
        <v>20</v>
      </c>
      <c r="J23" s="12">
        <v>104</v>
      </c>
      <c r="K23" s="9"/>
      <c r="L23" s="9"/>
      <c r="M23" s="9"/>
      <c r="N23" s="9"/>
      <c r="O23" s="10"/>
      <c r="Q23" s="11">
        <v>21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14</v>
      </c>
      <c r="B25" s="12">
        <v>43</v>
      </c>
      <c r="C25" s="9">
        <f t="shared" si="0"/>
        <v>0.75757575757575757</v>
      </c>
      <c r="D25" s="9">
        <f t="shared" si="1"/>
        <v>0.24242424242424243</v>
      </c>
      <c r="E25" s="9">
        <f t="shared" si="4"/>
        <v>0.73684210526315785</v>
      </c>
      <c r="F25" s="9">
        <f t="shared" si="2"/>
        <v>0.24561403508771928</v>
      </c>
      <c r="G25" s="10">
        <f t="shared" si="3"/>
        <v>0.36842105263157893</v>
      </c>
      <c r="I25" s="11">
        <v>30</v>
      </c>
      <c r="J25" s="12">
        <v>27</v>
      </c>
      <c r="K25" s="9">
        <f>SUM(I25+J26)/SUM(I25:J26)</f>
        <v>0.74242424242424243</v>
      </c>
      <c r="L25" s="9">
        <f>SUM(I26,J25)/SUM(I25:J26)</f>
        <v>0.25757575757575757</v>
      </c>
      <c r="M25" s="9">
        <f>I25/SUM(I25,I26)</f>
        <v>0.55555555555555558</v>
      </c>
      <c r="N25" s="9">
        <f>I25/SUM(I25,J25)</f>
        <v>0.52631578947368418</v>
      </c>
      <c r="O25" s="10">
        <f xml:space="preserve"> (2*M25*N25)/(N25+M25)</f>
        <v>0.54054054054054046</v>
      </c>
      <c r="Q25" s="11">
        <v>31</v>
      </c>
      <c r="R25" s="12">
        <v>26</v>
      </c>
      <c r="S25" s="9">
        <f>SUM(Q25+R26)/SUM(Q25:R26)</f>
        <v>0.73737373737373735</v>
      </c>
      <c r="T25" s="9">
        <f>SUM(Q26,R25)/SUM(Q25:R26)</f>
        <v>0.26262626262626265</v>
      </c>
      <c r="U25" s="9">
        <f>Q25/SUM(Q25,Q26)</f>
        <v>0.54385964912280704</v>
      </c>
      <c r="V25" s="9">
        <f>Q25/SUM(Q25,R25)</f>
        <v>0.54385964912280704</v>
      </c>
      <c r="W25" s="10">
        <f xml:space="preserve"> (2*U25*V25)/(V25+U25)</f>
        <v>0.54385964912280704</v>
      </c>
    </row>
    <row r="26" spans="1:23" x14ac:dyDescent="0.25">
      <c r="A26" s="11">
        <v>5</v>
      </c>
      <c r="B26" s="12">
        <v>136</v>
      </c>
      <c r="C26" s="9"/>
      <c r="D26" s="9"/>
      <c r="E26" s="9"/>
      <c r="F26" s="9"/>
      <c r="G26" s="10"/>
      <c r="I26" s="11">
        <v>24</v>
      </c>
      <c r="J26" s="12">
        <v>117</v>
      </c>
      <c r="K26" s="9"/>
      <c r="L26" s="9"/>
      <c r="M26" s="9"/>
      <c r="N26" s="9"/>
      <c r="O26" s="10"/>
      <c r="Q26" s="11">
        <v>26</v>
      </c>
      <c r="R26" s="12">
        <v>115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17</v>
      </c>
      <c r="B28" s="12">
        <v>38</v>
      </c>
      <c r="C28" s="9">
        <f t="shared" si="0"/>
        <v>0.76804123711340211</v>
      </c>
      <c r="D28" s="9">
        <f t="shared" si="1"/>
        <v>0.23195876288659795</v>
      </c>
      <c r="E28" s="9">
        <f t="shared" si="4"/>
        <v>0.70833333333333337</v>
      </c>
      <c r="F28" s="9">
        <f t="shared" si="2"/>
        <v>0.30909090909090908</v>
      </c>
      <c r="G28" s="10">
        <f t="shared" si="3"/>
        <v>0.43037974683544294</v>
      </c>
      <c r="I28" s="11">
        <v>39</v>
      </c>
      <c r="J28" s="12">
        <v>16</v>
      </c>
      <c r="K28" s="9">
        <f>SUM(I28+J29)/SUM(I28:J29)</f>
        <v>0.81958762886597936</v>
      </c>
      <c r="L28" s="9">
        <f t="shared" ref="L28" si="5">SUM(I29,J28)/SUM(I28:J29)</f>
        <v>0.18041237113402062</v>
      </c>
      <c r="M28" s="9">
        <f>I28/SUM(I28,I29)</f>
        <v>0.67241379310344829</v>
      </c>
      <c r="N28" s="9">
        <f>I28/SUM(I28,J28)</f>
        <v>0.70909090909090911</v>
      </c>
      <c r="O28" s="10">
        <f xml:space="preserve"> (2*M28*N28)/(N28+M28)</f>
        <v>0.69026548672566379</v>
      </c>
      <c r="Q28" s="11">
        <v>40</v>
      </c>
      <c r="R28" s="12">
        <v>15</v>
      </c>
      <c r="S28" s="9">
        <f>SUM(Q28+R29)/SUM(Q28:R29)</f>
        <v>0.80927835051546393</v>
      </c>
      <c r="T28" s="9">
        <f t="shared" ref="T28" si="6">SUM(Q29,R28)/SUM(Q28:R29)</f>
        <v>0.19072164948453607</v>
      </c>
      <c r="U28" s="9">
        <f>Q28/SUM(Q28,Q29)</f>
        <v>0.64516129032258063</v>
      </c>
      <c r="V28" s="9">
        <f>Q28/SUM(Q28,R28)</f>
        <v>0.72727272727272729</v>
      </c>
      <c r="W28" s="10">
        <f xml:space="preserve"> (2*U28*V28)/(V28+U28)</f>
        <v>0.68376068376068377</v>
      </c>
    </row>
    <row r="29" spans="1:23" x14ac:dyDescent="0.25">
      <c r="A29" s="11">
        <v>7</v>
      </c>
      <c r="B29" s="12">
        <v>132</v>
      </c>
      <c r="C29" s="9"/>
      <c r="D29" s="9"/>
      <c r="E29" s="9"/>
      <c r="F29" s="9"/>
      <c r="G29" s="10"/>
      <c r="I29" s="11">
        <v>19</v>
      </c>
      <c r="J29" s="12">
        <v>120</v>
      </c>
      <c r="K29" s="9"/>
      <c r="L29" s="9"/>
      <c r="M29" s="9"/>
      <c r="N29" s="9"/>
      <c r="O29" s="10"/>
      <c r="Q29" s="11">
        <v>22</v>
      </c>
      <c r="R29" s="12">
        <v>117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20</v>
      </c>
      <c r="B31" s="12">
        <v>41</v>
      </c>
      <c r="C31" s="9">
        <f t="shared" si="0"/>
        <v>0.76262626262626265</v>
      </c>
      <c r="D31" s="9">
        <f t="shared" si="1"/>
        <v>0.23737373737373738</v>
      </c>
      <c r="E31" s="9">
        <f t="shared" si="4"/>
        <v>0.76923076923076927</v>
      </c>
      <c r="F31" s="9">
        <f t="shared" si="2"/>
        <v>0.32786885245901637</v>
      </c>
      <c r="G31" s="10">
        <f t="shared" si="3"/>
        <v>0.45977011494252873</v>
      </c>
      <c r="I31" s="11">
        <v>38</v>
      </c>
      <c r="J31" s="12">
        <v>23</v>
      </c>
      <c r="K31" s="9">
        <f>SUM(I31+J32)/SUM(I31:J32)</f>
        <v>0.81313131313131315</v>
      </c>
      <c r="L31" s="9">
        <f>SUM(I32,J31)/SUM(I31:J32)</f>
        <v>0.18686868686868688</v>
      </c>
      <c r="M31" s="9">
        <f>I31/SUM(I31,I32)</f>
        <v>0.73076923076923073</v>
      </c>
      <c r="N31" s="9">
        <f>I31/SUM(I31,J31)</f>
        <v>0.62295081967213117</v>
      </c>
      <c r="O31" s="10">
        <f xml:space="preserve"> (2*M31*N31)/(N31+M31)</f>
        <v>0.67256637168141598</v>
      </c>
      <c r="Q31" s="11">
        <v>41</v>
      </c>
      <c r="R31" s="12">
        <v>20</v>
      </c>
      <c r="S31" s="9">
        <f>SUM(Q31+R32)/SUM(Q31:R32)</f>
        <v>0.81818181818181823</v>
      </c>
      <c r="T31" s="9">
        <f>SUM(Q32,R31)/SUM(Q31:R32)</f>
        <v>0.18181818181818182</v>
      </c>
      <c r="U31" s="9">
        <f>Q31/SUM(Q31,Q32)</f>
        <v>0.7192982456140351</v>
      </c>
      <c r="V31" s="9">
        <f>Q31/SUM(Q31,R31)</f>
        <v>0.67213114754098358</v>
      </c>
      <c r="W31" s="10">
        <f xml:space="preserve"> (2*U31*V31)/(V31+U31)</f>
        <v>0.69491525423728806</v>
      </c>
    </row>
    <row r="32" spans="1:23" x14ac:dyDescent="0.25">
      <c r="A32" s="11">
        <v>6</v>
      </c>
      <c r="B32" s="12">
        <v>131</v>
      </c>
      <c r="C32" s="9"/>
      <c r="D32" s="9"/>
      <c r="E32" s="9"/>
      <c r="F32" s="9"/>
      <c r="G32" s="10"/>
      <c r="I32" s="11">
        <v>14</v>
      </c>
      <c r="J32" s="12">
        <v>123</v>
      </c>
      <c r="K32" s="9"/>
      <c r="L32" s="9"/>
      <c r="M32" s="9"/>
      <c r="N32" s="9"/>
      <c r="O32" s="10"/>
      <c r="Q32" s="11">
        <v>16</v>
      </c>
      <c r="R32" s="12">
        <v>121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3"/>
      <c r="B34" s="14"/>
      <c r="C34" s="15">
        <f>SUM(C10:C31)/8</f>
        <v>0.74767090790429602</v>
      </c>
      <c r="D34" s="15">
        <f>SUM(D10:D31)/8</f>
        <v>0.25232909209570409</v>
      </c>
      <c r="E34" s="15">
        <f>SUM(E10:E31)/8</f>
        <v>0.77094760137523288</v>
      </c>
      <c r="F34" s="15">
        <f>SUM(F10:F31)/8</f>
        <v>0.27488976005981769</v>
      </c>
      <c r="G34" s="16">
        <f>SUM(G10:G31)/8</f>
        <v>0.40341019982700099</v>
      </c>
      <c r="I34" s="13"/>
      <c r="J34" s="14"/>
      <c r="K34" s="15">
        <f>SUM(K10:K31)/8</f>
        <v>0.77241289922761736</v>
      </c>
      <c r="L34" s="15">
        <f>SUM(L10:L31)/8</f>
        <v>0.22758710077238259</v>
      </c>
      <c r="M34" s="15">
        <f>SUM(M10:M31)/8</f>
        <v>0.65011615944443857</v>
      </c>
      <c r="N34" s="15">
        <f>SUM(N10:N31)/8</f>
        <v>0.58588714521352503</v>
      </c>
      <c r="O34" s="16">
        <f>SUM(O10:O31)/8</f>
        <v>0.61425969174952433</v>
      </c>
      <c r="Q34" s="13"/>
      <c r="R34" s="14"/>
      <c r="S34" s="15">
        <f>SUM(S10:S31)/8</f>
        <v>0.7767932712822726</v>
      </c>
      <c r="T34" s="15">
        <f>SUM(T10:T31)/8</f>
        <v>0.2232067287177274</v>
      </c>
      <c r="U34" s="15">
        <f>SUM(U10:U31)/8</f>
        <v>0.64840329369170324</v>
      </c>
      <c r="V34" s="15">
        <f>SUM(V10:V31)/8</f>
        <v>0.6180610116288815</v>
      </c>
      <c r="W34" s="16">
        <f>SUM(W10:W31)/8</f>
        <v>0.63133901251598468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F33"/>
  <sheetViews>
    <sheetView tabSelected="1" workbookViewId="0">
      <selection activeCell="H7" sqref="H7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9" t="s">
        <v>12</v>
      </c>
      <c r="C4" s="19" t="s">
        <v>13</v>
      </c>
      <c r="D4" s="19" t="s">
        <v>14</v>
      </c>
      <c r="E4" s="1"/>
      <c r="F4" s="20"/>
    </row>
    <row r="5" spans="1:6" x14ac:dyDescent="0.25">
      <c r="A5" s="19" t="s">
        <v>9</v>
      </c>
      <c r="B5" s="19">
        <v>7</v>
      </c>
      <c r="C5" s="19">
        <v>19</v>
      </c>
      <c r="D5" s="19">
        <v>19</v>
      </c>
      <c r="E5" s="20"/>
      <c r="F5" s="20"/>
    </row>
    <row r="6" spans="1:6" x14ac:dyDescent="0.25">
      <c r="A6" s="19" t="s">
        <v>10</v>
      </c>
      <c r="B6" s="19" t="s">
        <v>16</v>
      </c>
      <c r="C6" s="19" t="s">
        <v>16</v>
      </c>
      <c r="D6" s="19" t="s">
        <v>17</v>
      </c>
      <c r="E6" s="20"/>
      <c r="F6" s="20"/>
    </row>
    <row r="7" spans="1:6" x14ac:dyDescent="0.25">
      <c r="A7" s="19" t="s">
        <v>11</v>
      </c>
      <c r="B7" s="19" t="s">
        <v>15</v>
      </c>
      <c r="C7" s="19" t="s">
        <v>15</v>
      </c>
      <c r="D7" s="19" t="s">
        <v>15</v>
      </c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1" t="s">
        <v>7</v>
      </c>
      <c r="B11" s="19" t="s">
        <v>12</v>
      </c>
      <c r="C11" s="19" t="s">
        <v>13</v>
      </c>
      <c r="D11" s="19" t="s">
        <v>14</v>
      </c>
      <c r="E11" s="20"/>
      <c r="F11" s="20"/>
    </row>
    <row r="12" spans="1:6" x14ac:dyDescent="0.25">
      <c r="A12" s="19" t="s">
        <v>9</v>
      </c>
      <c r="B12" s="19">
        <v>19</v>
      </c>
      <c r="C12" s="19">
        <v>19</v>
      </c>
      <c r="D12" s="19">
        <v>13</v>
      </c>
      <c r="E12" s="20"/>
      <c r="F12" s="20"/>
    </row>
    <row r="13" spans="1:6" x14ac:dyDescent="0.25">
      <c r="A13" s="19" t="s">
        <v>10</v>
      </c>
      <c r="B13" s="19" t="s">
        <v>16</v>
      </c>
      <c r="C13" s="19" t="s">
        <v>16</v>
      </c>
      <c r="D13" s="19" t="s">
        <v>17</v>
      </c>
      <c r="E13" s="20"/>
      <c r="F13" s="20"/>
    </row>
    <row r="14" spans="1:6" x14ac:dyDescent="0.25">
      <c r="A14" s="19" t="s">
        <v>11</v>
      </c>
      <c r="B14" s="19" t="s">
        <v>18</v>
      </c>
      <c r="C14" s="19" t="s">
        <v>15</v>
      </c>
      <c r="D14" s="19" t="s">
        <v>18</v>
      </c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1" t="s">
        <v>8</v>
      </c>
      <c r="B18" s="19" t="s">
        <v>12</v>
      </c>
      <c r="C18" s="19" t="s">
        <v>13</v>
      </c>
      <c r="D18" s="19" t="s">
        <v>14</v>
      </c>
      <c r="E18" s="20"/>
      <c r="F18" s="20"/>
    </row>
    <row r="19" spans="1:6" x14ac:dyDescent="0.25">
      <c r="A19" s="19" t="s">
        <v>9</v>
      </c>
      <c r="B19" s="17">
        <v>15</v>
      </c>
      <c r="C19" s="19">
        <v>19</v>
      </c>
      <c r="D19" s="19">
        <v>19</v>
      </c>
      <c r="E19" s="20"/>
      <c r="F19" s="20"/>
    </row>
    <row r="20" spans="1:6" x14ac:dyDescent="0.25">
      <c r="A20" s="19" t="s">
        <v>10</v>
      </c>
      <c r="B20" s="17" t="s">
        <v>16</v>
      </c>
      <c r="C20" s="19" t="s">
        <v>16</v>
      </c>
      <c r="D20" s="19" t="s">
        <v>16</v>
      </c>
      <c r="E20" s="20"/>
      <c r="F20" s="20"/>
    </row>
    <row r="21" spans="1:6" x14ac:dyDescent="0.25">
      <c r="A21" s="19" t="s">
        <v>11</v>
      </c>
      <c r="B21" s="17" t="s">
        <v>15</v>
      </c>
      <c r="C21" s="19" t="s">
        <v>15</v>
      </c>
      <c r="D21" s="24" t="s">
        <v>18</v>
      </c>
      <c r="E21" s="20"/>
      <c r="F21" s="20"/>
    </row>
    <row r="22" spans="1:6" x14ac:dyDescent="0.25">
      <c r="A22" s="20"/>
      <c r="B22" s="20"/>
      <c r="C22" s="20"/>
      <c r="D22" s="20"/>
      <c r="E22" s="20"/>
      <c r="F22" s="20"/>
    </row>
    <row r="23" spans="1:6" x14ac:dyDescent="0.25">
      <c r="A23" s="20"/>
      <c r="B23" s="20"/>
      <c r="C23" s="20"/>
      <c r="D23" s="20"/>
      <c r="E23" s="20"/>
      <c r="F23" s="20"/>
    </row>
    <row r="24" spans="1:6" x14ac:dyDescent="0.25">
      <c r="A24" s="20"/>
      <c r="B24" s="20"/>
      <c r="C24" s="20"/>
      <c r="D24" s="20"/>
      <c r="E24" s="20"/>
      <c r="F24" s="20"/>
    </row>
    <row r="25" spans="1:6" x14ac:dyDescent="0.25">
      <c r="A25" s="1" t="s">
        <v>32</v>
      </c>
      <c r="B25" s="19" t="s">
        <v>12</v>
      </c>
      <c r="C25" s="19" t="s">
        <v>13</v>
      </c>
      <c r="D25" s="19" t="s">
        <v>14</v>
      </c>
      <c r="E25" s="20"/>
      <c r="F25" s="20"/>
    </row>
    <row r="26" spans="1:6" x14ac:dyDescent="0.25">
      <c r="A26" s="19" t="s">
        <v>9</v>
      </c>
      <c r="B26" s="17">
        <v>11</v>
      </c>
      <c r="C26" s="19">
        <v>19</v>
      </c>
      <c r="D26" s="19">
        <v>15</v>
      </c>
      <c r="E26" s="20"/>
      <c r="F26" s="20"/>
    </row>
    <row r="27" spans="1:6" x14ac:dyDescent="0.25">
      <c r="A27" s="19" t="s">
        <v>10</v>
      </c>
      <c r="B27" s="17" t="s">
        <v>16</v>
      </c>
      <c r="C27" s="19" t="s">
        <v>16</v>
      </c>
      <c r="D27" s="19" t="s">
        <v>16</v>
      </c>
      <c r="E27" s="20"/>
      <c r="F27" s="20"/>
    </row>
    <row r="28" spans="1:6" x14ac:dyDescent="0.25">
      <c r="A28" s="19" t="s">
        <v>11</v>
      </c>
      <c r="B28" s="17" t="s">
        <v>18</v>
      </c>
      <c r="C28" s="19" t="s">
        <v>18</v>
      </c>
      <c r="D28" s="19" t="s">
        <v>18</v>
      </c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23"/>
      <c r="B31" s="20"/>
      <c r="C31" s="20"/>
      <c r="D31" s="20"/>
      <c r="E31" s="20"/>
      <c r="F31" s="20"/>
    </row>
    <row r="32" spans="1:6" x14ac:dyDescent="0.25">
      <c r="A32" s="20"/>
      <c r="B32" s="20"/>
      <c r="C32" s="20"/>
      <c r="D32" s="20"/>
      <c r="E32" s="20"/>
      <c r="F32" s="20"/>
    </row>
    <row r="33" spans="1:6" x14ac:dyDescent="0.25">
      <c r="A33" s="20"/>
      <c r="B33" s="20"/>
      <c r="C33" s="20"/>
      <c r="D33" s="20"/>
      <c r="E33" s="20"/>
      <c r="F33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SIFT</vt:lpstr>
      <vt:lpstr>Gráfico</vt:lpstr>
      <vt:lpstr>ORB</vt:lpstr>
      <vt:lpstr>SURF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2019-11-08T01:21:50Z</dcterms:modified>
</cp:coreProperties>
</file>